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Brno\2016\MŠ Kamechy\DI\"/>
    </mc:Choice>
  </mc:AlternateContent>
  <bookViews>
    <workbookView xWindow="14505" yWindow="-15" windowWidth="4695" windowHeight="7545" activeTab="2"/>
  </bookViews>
  <sheets>
    <sheet name="Stavba" sheetId="1" r:id="rId1"/>
    <sheet name="VzorPolozky" sheetId="10" state="hidden" r:id="rId2"/>
    <sheet name=" 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 Pol'!$A$1:$H$1294</definedName>
    <definedName name="_xlnm.Print_Area" localSheetId="0">Stavba!$A$1:$J$76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krouhleni">Stavba!$G$27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171" i="12" l="1"/>
  <c r="G1115" i="12"/>
  <c r="G1114" i="12"/>
  <c r="G1113" i="12"/>
  <c r="G89" i="12"/>
  <c r="G87" i="12"/>
  <c r="G49" i="12" l="1"/>
  <c r="G1203" i="12"/>
  <c r="G1004" i="12"/>
  <c r="G596" i="12"/>
  <c r="G1122" i="12"/>
  <c r="G1121" i="12"/>
  <c r="G1120" i="12"/>
  <c r="G1119" i="12"/>
  <c r="G1118" i="12"/>
  <c r="G1117" i="12"/>
  <c r="G1116" i="12"/>
  <c r="O1292" i="12"/>
  <c r="F39" i="1" s="1"/>
  <c r="P1292" i="12"/>
  <c r="G39" i="1" s="1"/>
  <c r="G40" i="1" s="1"/>
  <c r="G9" i="12"/>
  <c r="G16" i="12"/>
  <c r="G21" i="12"/>
  <c r="G25" i="12"/>
  <c r="G27" i="12"/>
  <c r="G29" i="12"/>
  <c r="G31" i="12"/>
  <c r="G33" i="12"/>
  <c r="G35" i="12"/>
  <c r="G37" i="12"/>
  <c r="G40" i="12"/>
  <c r="G43" i="12"/>
  <c r="G45" i="12"/>
  <c r="G47" i="12"/>
  <c r="G51" i="12"/>
  <c r="G61" i="12"/>
  <c r="G68" i="12"/>
  <c r="G75" i="12"/>
  <c r="G77" i="12"/>
  <c r="G79" i="12"/>
  <c r="G81" i="12"/>
  <c r="G83" i="12"/>
  <c r="G85" i="12"/>
  <c r="G91" i="12"/>
  <c r="G96" i="12"/>
  <c r="G116" i="12"/>
  <c r="G121" i="12"/>
  <c r="G124" i="12"/>
  <c r="G126" i="12"/>
  <c r="G129" i="12"/>
  <c r="G132" i="12"/>
  <c r="G134" i="12"/>
  <c r="G136" i="12"/>
  <c r="G138" i="12"/>
  <c r="G140" i="12"/>
  <c r="G142" i="12"/>
  <c r="G144" i="12"/>
  <c r="G146" i="12"/>
  <c r="G148" i="12"/>
  <c r="G154" i="12"/>
  <c r="G157" i="12"/>
  <c r="G160" i="12"/>
  <c r="G162" i="12"/>
  <c r="G164" i="12"/>
  <c r="G167" i="12"/>
  <c r="G169" i="12"/>
  <c r="G171" i="12"/>
  <c r="G173" i="12"/>
  <c r="G175" i="12"/>
  <c r="G177" i="12"/>
  <c r="G188" i="12"/>
  <c r="G199" i="12"/>
  <c r="G201" i="12"/>
  <c r="G204" i="12"/>
  <c r="G206" i="12"/>
  <c r="G208" i="12"/>
  <c r="G210" i="12"/>
  <c r="G212" i="12"/>
  <c r="G215" i="12"/>
  <c r="G217" i="12"/>
  <c r="G219" i="12"/>
  <c r="G221" i="12"/>
  <c r="G222" i="12"/>
  <c r="G231" i="12"/>
  <c r="G235" i="12"/>
  <c r="G238" i="12"/>
  <c r="G249" i="12"/>
  <c r="G253" i="12"/>
  <c r="G259" i="12"/>
  <c r="G265" i="12"/>
  <c r="G271" i="12"/>
  <c r="G273" i="12"/>
  <c r="G276" i="12"/>
  <c r="G279" i="12"/>
  <c r="G290" i="12"/>
  <c r="G296" i="12"/>
  <c r="G302" i="12"/>
  <c r="G308" i="12"/>
  <c r="G314" i="12"/>
  <c r="G316" i="12"/>
  <c r="G318" i="12"/>
  <c r="G323" i="12"/>
  <c r="G328" i="12"/>
  <c r="G333" i="12"/>
  <c r="G336" i="12"/>
  <c r="G339" i="12"/>
  <c r="G342" i="12"/>
  <c r="G345" i="12"/>
  <c r="G348" i="12"/>
  <c r="G351" i="12"/>
  <c r="G354" i="12"/>
  <c r="G357" i="12"/>
  <c r="G359" i="12"/>
  <c r="G361" i="12"/>
  <c r="G364" i="12"/>
  <c r="G366" i="12"/>
  <c r="G368" i="12"/>
  <c r="G370" i="12"/>
  <c r="G372" i="12"/>
  <c r="G375" i="12"/>
  <c r="G378" i="12"/>
  <c r="G382" i="12"/>
  <c r="G391" i="12"/>
  <c r="G394" i="12"/>
  <c r="G400" i="12"/>
  <c r="G403" i="12"/>
  <c r="G405" i="12"/>
  <c r="G408" i="12"/>
  <c r="G410" i="12"/>
  <c r="G412" i="12"/>
  <c r="G414" i="12"/>
  <c r="G415" i="12"/>
  <c r="G424" i="12"/>
  <c r="G434" i="12"/>
  <c r="G443" i="12"/>
  <c r="G453" i="12"/>
  <c r="G465" i="12"/>
  <c r="G475" i="12"/>
  <c r="G478" i="12"/>
  <c r="G481" i="12"/>
  <c r="G483" i="12"/>
  <c r="G486" i="12"/>
  <c r="G489" i="12"/>
  <c r="G504" i="12"/>
  <c r="G508" i="12"/>
  <c r="G518" i="12"/>
  <c r="G531" i="12"/>
  <c r="G545" i="12"/>
  <c r="G555" i="12"/>
  <c r="G557" i="12"/>
  <c r="G560" i="12"/>
  <c r="G564" i="12"/>
  <c r="G568" i="12"/>
  <c r="G572" i="12"/>
  <c r="G576" i="12"/>
  <c r="G584" i="12"/>
  <c r="G590" i="12"/>
  <c r="G592" i="12"/>
  <c r="G603" i="12"/>
  <c r="G602" i="12" s="1"/>
  <c r="I57" i="1" s="1"/>
  <c r="G606" i="12"/>
  <c r="G608" i="12"/>
  <c r="G611" i="12"/>
  <c r="G613" i="12"/>
  <c r="G616" i="12"/>
  <c r="G618" i="12"/>
  <c r="G620" i="12"/>
  <c r="G622" i="12"/>
  <c r="G624" i="12"/>
  <c r="G626" i="12"/>
  <c r="G628" i="12"/>
  <c r="G630" i="12"/>
  <c r="G632" i="12"/>
  <c r="G635" i="12"/>
  <c r="G637" i="12"/>
  <c r="G639" i="12"/>
  <c r="G641" i="12"/>
  <c r="G643" i="12"/>
  <c r="G645" i="12"/>
  <c r="G648" i="12"/>
  <c r="G650" i="12"/>
  <c r="G652" i="12"/>
  <c r="G654" i="12"/>
  <c r="G656" i="12"/>
  <c r="G658" i="12"/>
  <c r="G660" i="12"/>
  <c r="G662" i="12"/>
  <c r="G664" i="12"/>
  <c r="G666" i="12"/>
  <c r="G668" i="12"/>
  <c r="G670" i="12"/>
  <c r="G672" i="12"/>
  <c r="G674" i="12"/>
  <c r="G676" i="12"/>
  <c r="G678" i="12"/>
  <c r="G680" i="12"/>
  <c r="G682" i="12"/>
  <c r="G684" i="12"/>
  <c r="G686" i="12"/>
  <c r="G688" i="12"/>
  <c r="G690" i="12"/>
  <c r="G692" i="12"/>
  <c r="G694" i="12"/>
  <c r="G696" i="12"/>
  <c r="G698" i="12"/>
  <c r="G700" i="12"/>
  <c r="G702" i="12"/>
  <c r="G704" i="12"/>
  <c r="G706" i="12"/>
  <c r="G709" i="12"/>
  <c r="G708" i="12" s="1"/>
  <c r="I61" i="1" s="1"/>
  <c r="G712" i="12"/>
  <c r="G716" i="12"/>
  <c r="G720" i="12"/>
  <c r="G723" i="12"/>
  <c r="G726" i="12"/>
  <c r="G728" i="12"/>
  <c r="G730" i="12"/>
  <c r="G732" i="12"/>
  <c r="G742" i="12"/>
  <c r="G744" i="12"/>
  <c r="G750" i="12"/>
  <c r="G753" i="12"/>
  <c r="G759" i="12"/>
  <c r="G768" i="12"/>
  <c r="G774" i="12"/>
  <c r="G783" i="12"/>
  <c r="G786" i="12"/>
  <c r="G792" i="12"/>
  <c r="G801" i="12"/>
  <c r="G803" i="12"/>
  <c r="G806" i="12"/>
  <c r="G808" i="12"/>
  <c r="G816" i="12"/>
  <c r="G824" i="12"/>
  <c r="G827" i="12"/>
  <c r="G832" i="12"/>
  <c r="G840" i="12"/>
  <c r="G852" i="12"/>
  <c r="G855" i="12"/>
  <c r="G857" i="12"/>
  <c r="G859" i="12"/>
  <c r="G861" i="12"/>
  <c r="G866" i="12"/>
  <c r="G871" i="12"/>
  <c r="G876" i="12"/>
  <c r="G878" i="12"/>
  <c r="G880" i="12"/>
  <c r="G882" i="12"/>
  <c r="G884" i="12"/>
  <c r="G886" i="12"/>
  <c r="G888" i="12"/>
  <c r="G890" i="12"/>
  <c r="G892" i="12"/>
  <c r="G894" i="12"/>
  <c r="G896" i="12"/>
  <c r="G898" i="12"/>
  <c r="G900" i="12"/>
  <c r="G901" i="12"/>
  <c r="G902" i="12"/>
  <c r="G903" i="12"/>
  <c r="G904" i="12"/>
  <c r="G905" i="12"/>
  <c r="G906" i="12"/>
  <c r="G907" i="12"/>
  <c r="G908" i="12"/>
  <c r="G909" i="12"/>
  <c r="G910" i="12"/>
  <c r="G911" i="12"/>
  <c r="G912" i="12"/>
  <c r="G913" i="12"/>
  <c r="G914" i="12"/>
  <c r="G915" i="12"/>
  <c r="G917" i="12"/>
  <c r="G919" i="12"/>
  <c r="G921" i="12"/>
  <c r="G923" i="12"/>
  <c r="G925" i="12"/>
  <c r="G927" i="12"/>
  <c r="G929" i="12"/>
  <c r="G931" i="12"/>
  <c r="G933" i="12"/>
  <c r="G935" i="12"/>
  <c r="G937" i="12"/>
  <c r="G939" i="12"/>
  <c r="G941" i="12"/>
  <c r="G942" i="12"/>
  <c r="G943" i="12"/>
  <c r="G945" i="12"/>
  <c r="G947" i="12"/>
  <c r="G948" i="12"/>
  <c r="G949" i="12"/>
  <c r="G950" i="12"/>
  <c r="G951" i="12"/>
  <c r="G952" i="12"/>
  <c r="G953" i="12"/>
  <c r="G954" i="12"/>
  <c r="G955" i="12"/>
  <c r="G956" i="12"/>
  <c r="G957" i="12"/>
  <c r="G958" i="12"/>
  <c r="G959" i="12"/>
  <c r="G960" i="12"/>
  <c r="G961" i="12"/>
  <c r="G962" i="12"/>
  <c r="G963" i="12"/>
  <c r="G964" i="12"/>
  <c r="G965" i="12"/>
  <c r="G966" i="12"/>
  <c r="G967" i="12"/>
  <c r="G968" i="12"/>
  <c r="G969" i="12"/>
  <c r="G970" i="12"/>
  <c r="G971" i="12"/>
  <c r="G972" i="12"/>
  <c r="G973" i="12"/>
  <c r="G974" i="12"/>
  <c r="G975" i="12"/>
  <c r="G976" i="12"/>
  <c r="G977" i="12"/>
  <c r="G978" i="12"/>
  <c r="G979" i="12"/>
  <c r="G980" i="12"/>
  <c r="G981" i="12"/>
  <c r="G982" i="12"/>
  <c r="G983" i="12"/>
  <c r="G984" i="12"/>
  <c r="G985" i="12"/>
  <c r="G986" i="12"/>
  <c r="G987" i="12"/>
  <c r="G988" i="12"/>
  <c r="G989" i="12"/>
  <c r="G990" i="12"/>
  <c r="G991" i="12"/>
  <c r="G992" i="12"/>
  <c r="G993" i="12"/>
  <c r="G994" i="12"/>
  <c r="G995" i="12"/>
  <c r="G996" i="12"/>
  <c r="G998" i="12"/>
  <c r="G1000" i="12"/>
  <c r="G1002" i="12"/>
  <c r="G1007" i="12"/>
  <c r="G1008" i="12"/>
  <c r="G1009" i="12"/>
  <c r="G1010" i="12"/>
  <c r="G1011" i="12"/>
  <c r="G1012" i="12"/>
  <c r="G1013" i="12"/>
  <c r="G1015" i="12"/>
  <c r="G1016" i="12"/>
  <c r="G1017" i="12"/>
  <c r="G1019" i="12"/>
  <c r="G1020" i="12"/>
  <c r="G1021" i="12"/>
  <c r="G1022" i="12"/>
  <c r="G1023" i="12"/>
  <c r="G1024" i="12"/>
  <c r="G1025" i="12"/>
  <c r="G1026" i="12"/>
  <c r="G1027" i="12"/>
  <c r="G1028" i="12"/>
  <c r="G1029" i="12"/>
  <c r="G1030" i="12"/>
  <c r="G1031" i="12"/>
  <c r="G1032" i="12"/>
  <c r="G1033" i="12"/>
  <c r="G1034" i="12"/>
  <c r="G1035" i="12"/>
  <c r="G1036" i="12"/>
  <c r="G1037" i="12"/>
  <c r="G1038" i="12"/>
  <c r="G1039" i="12"/>
  <c r="G1040" i="12"/>
  <c r="G1041" i="12"/>
  <c r="G1043" i="12"/>
  <c r="G1045" i="12"/>
  <c r="G1046" i="12"/>
  <c r="G1047" i="12"/>
  <c r="G1048" i="12"/>
  <c r="G1049" i="12"/>
  <c r="G1050" i="12"/>
  <c r="G1051" i="12"/>
  <c r="G1052" i="12"/>
  <c r="G1053" i="12"/>
  <c r="G1054" i="12"/>
  <c r="G1055" i="12"/>
  <c r="G1056" i="12"/>
  <c r="G1058" i="12"/>
  <c r="G1060" i="12"/>
  <c r="G1062" i="12"/>
  <c r="G1064" i="12"/>
  <c r="G1066" i="12"/>
  <c r="G1068" i="12"/>
  <c r="G1070" i="12"/>
  <c r="G1072" i="12"/>
  <c r="G1074" i="12"/>
  <c r="G1076" i="12"/>
  <c r="G1078" i="12"/>
  <c r="G1080" i="12"/>
  <c r="G1082" i="12"/>
  <c r="G1084" i="12"/>
  <c r="G1086" i="12"/>
  <c r="G1088" i="12"/>
  <c r="G1090" i="12"/>
  <c r="G1091" i="12"/>
  <c r="G1092" i="12"/>
  <c r="G1093" i="12"/>
  <c r="G1094" i="12"/>
  <c r="G1095" i="12"/>
  <c r="G1096" i="12"/>
  <c r="G1097" i="12"/>
  <c r="G1098" i="12"/>
  <c r="G1099" i="12"/>
  <c r="G1100" i="12"/>
  <c r="G1102" i="12"/>
  <c r="G1103" i="12"/>
  <c r="G1104" i="12"/>
  <c r="G1105" i="12"/>
  <c r="G1106" i="12"/>
  <c r="G1107" i="12"/>
  <c r="G1108" i="12"/>
  <c r="G1109" i="12"/>
  <c r="G1110" i="12"/>
  <c r="G1111" i="12"/>
  <c r="G1112" i="12"/>
  <c r="G1123" i="12"/>
  <c r="G1125" i="12"/>
  <c r="G1130" i="12"/>
  <c r="G1132" i="12"/>
  <c r="G1134" i="12"/>
  <c r="G1137" i="12"/>
  <c r="G1140" i="12"/>
  <c r="G1142" i="12"/>
  <c r="G1147" i="12"/>
  <c r="G1153" i="12"/>
  <c r="G1158" i="12"/>
  <c r="G1160" i="12"/>
  <c r="G1173" i="12"/>
  <c r="G1175" i="12"/>
  <c r="G1181" i="12"/>
  <c r="G1185" i="12"/>
  <c r="G1189" i="12"/>
  <c r="G1193" i="12"/>
  <c r="G1197" i="12"/>
  <c r="G1207" i="12"/>
  <c r="G1216" i="12"/>
  <c r="G1225" i="12"/>
  <c r="G1227" i="12"/>
  <c r="G1232" i="12"/>
  <c r="G1237" i="12"/>
  <c r="G1239" i="12"/>
  <c r="G1244" i="12"/>
  <c r="G1249" i="12"/>
  <c r="G1257" i="12"/>
  <c r="G1259" i="12"/>
  <c r="G1258" i="12" s="1"/>
  <c r="I72" i="1" s="1"/>
  <c r="G1264" i="12"/>
  <c r="G1268" i="12"/>
  <c r="G1270" i="12"/>
  <c r="G1273" i="12"/>
  <c r="G1275" i="12"/>
  <c r="G1274" i="12" s="1"/>
  <c r="I75" i="1" s="1"/>
  <c r="I20" i="1"/>
  <c r="I19" i="1"/>
  <c r="G27" i="1"/>
  <c r="J28" i="1"/>
  <c r="J26" i="1"/>
  <c r="G38" i="1"/>
  <c r="F38" i="1"/>
  <c r="H32" i="1"/>
  <c r="J23" i="1"/>
  <c r="J24" i="1"/>
  <c r="J25" i="1"/>
  <c r="J27" i="1"/>
  <c r="E24" i="1"/>
  <c r="E26" i="1"/>
  <c r="G1174" i="12" l="1"/>
  <c r="G559" i="12"/>
  <c r="F40" i="1"/>
  <c r="H39" i="1"/>
  <c r="H40" i="1" s="1"/>
  <c r="G1272" i="12"/>
  <c r="I74" i="1" s="1"/>
  <c r="I18" i="1" s="1"/>
  <c r="G1226" i="12"/>
  <c r="I71" i="1" s="1"/>
  <c r="G1124" i="12"/>
  <c r="I69" i="1" s="1"/>
  <c r="G877" i="12"/>
  <c r="I66" i="1" s="1"/>
  <c r="G647" i="12"/>
  <c r="I60" i="1" s="1"/>
  <c r="G335" i="12"/>
  <c r="I52" i="1" s="1"/>
  <c r="G252" i="12"/>
  <c r="I51" i="1" s="1"/>
  <c r="G1263" i="12"/>
  <c r="I73" i="1" s="1"/>
  <c r="I70" i="1"/>
  <c r="G916" i="12"/>
  <c r="I67" i="1" s="1"/>
  <c r="G807" i="12"/>
  <c r="I64" i="1" s="1"/>
  <c r="I56" i="1"/>
  <c r="G433" i="12"/>
  <c r="I55" i="1" s="1"/>
  <c r="G39" i="12"/>
  <c r="I48" i="1" s="1"/>
  <c r="G28" i="1"/>
  <c r="G997" i="12"/>
  <c r="I68" i="1" s="1"/>
  <c r="G860" i="12"/>
  <c r="I65" i="1" s="1"/>
  <c r="G743" i="12"/>
  <c r="I63" i="1" s="1"/>
  <c r="G711" i="12"/>
  <c r="I62" i="1" s="1"/>
  <c r="G634" i="12"/>
  <c r="I59" i="1" s="1"/>
  <c r="G605" i="12"/>
  <c r="I58" i="1" s="1"/>
  <c r="G381" i="12"/>
  <c r="I54" i="1" s="1"/>
  <c r="G363" i="12"/>
  <c r="I53" i="1" s="1"/>
  <c r="G203" i="12"/>
  <c r="I50" i="1" s="1"/>
  <c r="G95" i="12"/>
  <c r="I49" i="1" s="1"/>
  <c r="G8" i="12"/>
  <c r="I39" i="1" l="1"/>
  <c r="I40" i="1" s="1"/>
  <c r="J39" i="1" s="1"/>
  <c r="J40" i="1" s="1"/>
  <c r="G1292" i="12"/>
  <c r="I47" i="1"/>
  <c r="I16" i="1" s="1"/>
  <c r="I17" i="1"/>
  <c r="I76" i="1"/>
  <c r="G24" i="1"/>
  <c r="I21" i="1" l="1"/>
  <c r="G25" i="1" s="1"/>
  <c r="G26" i="1" s="1"/>
  <c r="G29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<sst xmlns="http://schemas.openxmlformats.org/spreadsheetml/2006/main" count="4117" uniqueCount="1443">
  <si>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</si>
  <si>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</si>
  <si>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</si>
  <si>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</si>
  <si>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</si>
  <si>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</si>
  <si>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</si>
  <si>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</si>
  <si>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</si>
  <si>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</si>
  <si>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</si>
  <si>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</si>
  <si>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</si>
  <si>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</si>
  <si>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</si>
  <si>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</si>
  <si>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</si>
  <si>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</si>
  <si>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</si>
  <si>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</si>
  <si>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</si>
  <si>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</si>
  <si>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</si>
  <si>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</si>
  <si>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</si>
  <si>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</si>
  <si>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</si>
  <si>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</si>
  <si>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</si>
  <si>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</si>
  <si>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</si>
  <si>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</si>
  <si>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</si>
  <si>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</si>
  <si>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</si>
  <si>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</si>
  <si>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</si>
  <si>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</si>
  <si>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Objekt:</t>
  </si>
  <si>
    <t>Rozpočet:</t>
  </si>
  <si>
    <t>MŠ Kamechy II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</si>
  <si>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</si>
  <si>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</si>
  <si>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</si>
  <si>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</si>
  <si>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</si>
  <si>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</si>
  <si>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</si>
  <si>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</si>
  <si>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</si>
  <si>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</si>
  <si>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311</t>
  </si>
  <si>
    <t>Sádrokartonové konstrukce</t>
  </si>
  <si>
    <t>4</t>
  </si>
  <si>
    <t>Vodorovné konstrukce</t>
  </si>
  <si>
    <t>43</t>
  </si>
  <si>
    <t>Schodiště</t>
  </si>
  <si>
    <t>5</t>
  </si>
  <si>
    <t>Komunikace</t>
  </si>
  <si>
    <t>61</t>
  </si>
  <si>
    <t>Upravy povrchů vnitřní</t>
  </si>
  <si>
    <t>62</t>
  </si>
  <si>
    <t>Upravy povrchů vnější</t>
  </si>
  <si>
    <t>63</t>
  </si>
  <si>
    <t>Podlahy a podlahové konstrukce</t>
  </si>
  <si>
    <t>93</t>
  </si>
  <si>
    <t>Dokončovací práce inž.staveb</t>
  </si>
  <si>
    <t>94</t>
  </si>
  <si>
    <t>Lešení a stavební výtahy</t>
  </si>
  <si>
    <t>95</t>
  </si>
  <si>
    <t>Dokončovací kce na pozem.stav.</t>
  </si>
  <si>
    <t>97</t>
  </si>
  <si>
    <t>Prorážení otvorů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</si>
  <si>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</si>
  <si>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</si>
  <si>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</si>
  <si>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</si>
  <si>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</si>
  <si>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</si>
  <si>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</si>
  <si>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</si>
  <si>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762</t>
  </si>
  <si>
    <t>Konstrukce tesařské</t>
  </si>
  <si>
    <t>764</t>
  </si>
  <si>
    <t>Konstrukce klempířské</t>
  </si>
  <si>
    <t>766</t>
  </si>
  <si>
    <t>Konstrukce truhlářské</t>
  </si>
  <si>
    <t>767</t>
  </si>
  <si>
    <t>Konstrukce zámečnické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</si>
  <si>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</si>
  <si>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</si>
  <si>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</si>
  <si>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</si>
  <si>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</si>
  <si>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</si>
  <si>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</si>
  <si>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</si>
  <si>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</si>
  <si>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</si>
  <si>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M33</t>
  </si>
  <si>
    <t>Montáže dopravních zař. a vah</t>
  </si>
  <si>
    <t>M99</t>
  </si>
  <si>
    <t>Skladby podlah a konstrukcí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</si>
  <si>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</si>
  <si>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</si>
  <si>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</si>
  <si>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</si>
  <si>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</si>
  <si>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</si>
  <si>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</si>
  <si>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</si>
  <si>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</si>
  <si>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</si>
  <si>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</si>
  <si>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</si>
  <si>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</si>
  <si>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</si>
  <si>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</si>
  <si>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Díl:</t>
  </si>
  <si>
    <t>DIL</t>
  </si>
  <si>
    <t>132301212R00</t>
  </si>
  <si>
    <t>Hloubení rýh š.do 200 cm hor.4 do 1000 m3, STROJNĚ</t>
  </si>
  <si>
    <t>m3</t>
  </si>
  <si>
    <t>POL1_0</t>
  </si>
  <si>
    <t xml:space="preserve">pro pasy: : </t>
  </si>
  <si>
    <t>VV</t>
  </si>
  <si>
    <t>1,16*(2,13*(21,5+1*2)+1,63*7+0,8*(3,4*3+4,4*5+4,8+4,6))</t>
  </si>
  <si>
    <t>1*(2,13*0,96+1,63*(19+1*2+0,96)+0,6*(20,3+12+22,5+8)+0,8*(0,96+18,2))</t>
  </si>
  <si>
    <t>1*(0,8*(1,4+19*2+62,5)+0,6*(17,2+9,7+54,6+6,2+20,7+26,5+17+8,4+11,4))</t>
  </si>
  <si>
    <t>pod rampu: : 1,4*0,56*44,8</t>
  </si>
  <si>
    <t>pod schodiště: : 1,4*0,92*1,4</t>
  </si>
  <si>
    <t>patky: :  2,2*2,2*0,8*6+2,3*2,3*0,6*3</t>
  </si>
  <si>
    <t>šachty výtahu: : 1,35*5*2</t>
  </si>
  <si>
    <t>pro zábradlí: : 2*1</t>
  </si>
  <si>
    <t>174100010RA0</t>
  </si>
  <si>
    <t>Zásyp jam, rýh a šachet sypaninou</t>
  </si>
  <si>
    <t>POL2_0</t>
  </si>
  <si>
    <t>kolem pasů a patek: : (385,2918+32,754-200,2255+9,954)</t>
  </si>
  <si>
    <t>pod rampu: :  1,0*0,56*44,8</t>
  </si>
  <si>
    <t>pod schodiště: :  1,0*0,92*1,4</t>
  </si>
  <si>
    <t>Vodorovné přemístění výkopku z hor.1-4 do 500 m</t>
  </si>
  <si>
    <t>pro zásypy, na deponii a zpět: : 254,1503*2</t>
  </si>
  <si>
    <t>m2</t>
  </si>
  <si>
    <t>2,33*5,6</t>
  </si>
  <si>
    <t>Vodorovné přemístění výkopku z hor.1-4 do 1000 m</t>
  </si>
  <si>
    <t>Příplatek k vod. přemístění hor.1-4 za další 1 km</t>
  </si>
  <si>
    <t>Uložení sypaniny na skl.-sypanina na výšku přes 2m</t>
  </si>
  <si>
    <t>Poplatek za skládku horniny 1- 4</t>
  </si>
  <si>
    <t>273321321R00</t>
  </si>
  <si>
    <t>Železobeton základových desek C 20/25</t>
  </si>
  <si>
    <t>0,15*1412</t>
  </si>
  <si>
    <t>rozšíření: :  0,075*(13,3*3+6,3*2+4*4+2,5*4+3,2*4+7*3+4,5*4+4)</t>
  </si>
  <si>
    <t>273351215R00</t>
  </si>
  <si>
    <t>Bednění stěn základových desek - zřízení</t>
  </si>
  <si>
    <t>0,15*216,5</t>
  </si>
  <si>
    <t>273351216R00</t>
  </si>
  <si>
    <t>Bednění stěn základových desek - odstranění</t>
  </si>
  <si>
    <t>273361921R00</t>
  </si>
  <si>
    <t>t</t>
  </si>
  <si>
    <t>2*1412*5,4*1,1/1000</t>
  </si>
  <si>
    <t>274321321R00</t>
  </si>
  <si>
    <t xml:space="preserve">Železobeton základových pasů C 20/25 </t>
  </si>
  <si>
    <t>0,66*(2,13*(21,5+1*2)+1,63*7+0,8*(3,4*3+4,4*5+4,8+4,6))</t>
  </si>
  <si>
    <t xml:space="preserve">  1*(2,13*0,96+1,63*(19+1*2+0,96)+0,6*(20,3+12+22,5+8)+0,8*(0,96+18,2))</t>
  </si>
  <si>
    <t xml:space="preserve">  1*(0,8*(1,4+19*2+62,5)+0,6*(17,2+9,7+54,6+6,2+20,7+26,5+17+8,4+11,4))</t>
  </si>
  <si>
    <t>0,5*275,3876</t>
  </si>
  <si>
    <t>pod rampu: :  0,4*0,56*44,8</t>
  </si>
  <si>
    <t>pod schodiště: :  0,4*0,92*1,4</t>
  </si>
  <si>
    <t>274351215R00</t>
  </si>
  <si>
    <t>Bednění stěn základových pasů - zřízení</t>
  </si>
  <si>
    <t>2*(2,13*(21,5+1*2)+1,63*7+0,8*(3,4*3+4,4*5+4,8+4,6))</t>
  </si>
  <si>
    <t>2*(2,13*0,96+1,63*(19+1*2+0,96)+0,6*(20,3+12+22,5+8)+0,8*(0,96+18,2))</t>
  </si>
  <si>
    <t>2*(0,8*(1,4+19*2+62,5)+0,6*(17,2+9,7+54,6+6,2+20,7+26,5+17+8,4+11,4))</t>
  </si>
  <si>
    <t>pod rampu: :  2*0,56*44,8</t>
  </si>
  <si>
    <t>pod schodiště: :  2*0,92*1,4</t>
  </si>
  <si>
    <t>pro zábradlí: : 2*0,5*4</t>
  </si>
  <si>
    <t>274351216R00</t>
  </si>
  <si>
    <t>Bednění stěn základových pasů - odstranění</t>
  </si>
  <si>
    <t>274361821R00</t>
  </si>
  <si>
    <t>Výztuž základ. pasů z betonářské oceli 10505 (R)</t>
  </si>
  <si>
    <t>212,7759*120/1000</t>
  </si>
  <si>
    <t>275321321R00</t>
  </si>
  <si>
    <t>Železobeton základových patek C 20/25</t>
  </si>
  <si>
    <t>patky: :  1,2*1,2*0,8*6+1,3*1,3*0,6*3</t>
  </si>
  <si>
    <t>275351215R00</t>
  </si>
  <si>
    <t>Bednění stěn základových patek - zřízení</t>
  </si>
  <si>
    <t>patky: :  4*1,2*0,8*6+4*1,3*0,6*3</t>
  </si>
  <si>
    <t>275351216R00</t>
  </si>
  <si>
    <t>Bednění stěn základových patek - odstranění</t>
  </si>
  <si>
    <t>275361821R00</t>
  </si>
  <si>
    <t>Výztuž základ. patek z betonářské oceli 10 505 (R)</t>
  </si>
  <si>
    <t>9,954*120/1000</t>
  </si>
  <si>
    <t>271100010RA0</t>
  </si>
  <si>
    <t>Polštář pod základy ze štěrkopísku</t>
  </si>
  <si>
    <t>215901101R00</t>
  </si>
  <si>
    <t>Zhutnění podloží z hornin nesoudržných do 92% PS</t>
  </si>
  <si>
    <t>deska: : 1412*1</t>
  </si>
  <si>
    <t>chodník: : 235*1</t>
  </si>
  <si>
    <t>u popelnic: : 12*1</t>
  </si>
  <si>
    <t>311238144R00</t>
  </si>
  <si>
    <t>Zdivo keram. 30 Profi P10, tl. 300 mm</t>
  </si>
  <si>
    <t xml:space="preserve">1.NP: : </t>
  </si>
  <si>
    <t xml:space="preserve">obvod: : </t>
  </si>
  <si>
    <t>3,41*215</t>
  </si>
  <si>
    <t>okna: : -(3*1,7+2,78*1,7*2+2,85*1,7+4,25*2*9+2,5*2*3+1*1,5*3+1*0,75)</t>
  </si>
  <si>
    <t>-(1*1,5*12+2,5*1,7*4)</t>
  </si>
  <si>
    <t>dveře a stěny: : -(4,56*2,55+4,2*2,55+1,41*2,55+1,1*2,55*6+0,9*2,55)</t>
  </si>
  <si>
    <t>-(4,08*2,55+1*2,55)</t>
  </si>
  <si>
    <t xml:space="preserve">2.NP: : </t>
  </si>
  <si>
    <t>3,25*178</t>
  </si>
  <si>
    <t>okna: : -(4,25*2*11+2,5*2*3+1*1,5*20)</t>
  </si>
  <si>
    <t>dveře a stěny: : -(0,8*2,1+4,08*2,1+0,9*2,1)</t>
  </si>
  <si>
    <t>střecha-atiky: : 0,5*(91,8+178)</t>
  </si>
  <si>
    <t>střecha šachty: : 1*(8,2*2+11,6*2)</t>
  </si>
  <si>
    <t xml:space="preserve">vnitřní: : </t>
  </si>
  <si>
    <t>1.NP: : 3,41*(26,8+19,4+42,7+6,1+6,4+11,2+5,8+48,5+1,98+7+16,2+19+21,5)</t>
  </si>
  <si>
    <t>-(2,1*(0,7+0,8*25+0,9*8)+2,4*1,1*3)</t>
  </si>
  <si>
    <t>2.NP: : 3,25*(24,1+9,3+39,3+4,7+24,4+18,9+16,5)</t>
  </si>
  <si>
    <t>-(2,1*(0,8*18+0,9*3+0,7)+1,9*1,1*3)</t>
  </si>
  <si>
    <t>342248144R00</t>
  </si>
  <si>
    <t>Příčky keram. 14 Profi na DBM, tl. 140 mm</t>
  </si>
  <si>
    <t>1.NP: : 3,41*(3,14*2+5,48+7+2,5+2,6+3,1+13,2+2,8*4+1+3,1*2+7,3+13,4+3,2)</t>
  </si>
  <si>
    <t>3,41*(2,5+2,2+1,9+4,7*2+2,5+3,5+4,3+7,1+3,8+4,7*2+10)+1,5*(3,8*2)</t>
  </si>
  <si>
    <t>-2,1*(0,7+0,8*12+0,9)</t>
  </si>
  <si>
    <t>2.NP: : 3,25*3,8*3</t>
  </si>
  <si>
    <t>342248141R00</t>
  </si>
  <si>
    <t>Příčky keram. 11,5 Profi na DBM, tl. 115 mm</t>
  </si>
  <si>
    <t>1.NP: : 3,41*(1,9+2,8+1,7+3,1*2+2,8+3,1*4+4,8+5,4)</t>
  </si>
  <si>
    <t>-2,1*(0,7*5+0,6*2)-0,8*1,5</t>
  </si>
  <si>
    <t>342248140R00</t>
  </si>
  <si>
    <t>Příčky keram. 8 Profi na DBM, tl. 80 mm</t>
  </si>
  <si>
    <t>1.NP: : 3,41*(2,2+5,2+4,2*2+5+4,2+2,1)-2,1*(0,6*4+0,7+0,8*6)</t>
  </si>
  <si>
    <t>342948111R00</t>
  </si>
  <si>
    <t>Ukotvení příček k cihel.konstr. kotvami na hmožd.</t>
  </si>
  <si>
    <t>m</t>
  </si>
  <si>
    <t>1.NP: : 3,41*74</t>
  </si>
  <si>
    <t>2.NP: : 3,25*6</t>
  </si>
  <si>
    <t>346275115R00</t>
  </si>
  <si>
    <t>Přizdívky z desek porobet. tl. 150 mm</t>
  </si>
  <si>
    <t>1.NP: : 1,2*(1,75+2,1+4,5+0,9+2,8+0,9*2+4,5+1,1)</t>
  </si>
  <si>
    <t>2.NP: : 1,2*(0,9*3)</t>
  </si>
  <si>
    <t>317168130R00</t>
  </si>
  <si>
    <t>Překlad keram. 7 vysoký 70x235x1000 mm</t>
  </si>
  <si>
    <t>kus</t>
  </si>
  <si>
    <t>2*8</t>
  </si>
  <si>
    <t>317168131R00</t>
  </si>
  <si>
    <t>Překlad keram. 7 vysoký 70x235x1250 mm</t>
  </si>
  <si>
    <t>3*31+4*60+2*17</t>
  </si>
  <si>
    <t>317168132R00</t>
  </si>
  <si>
    <t>Překlad keram. 7 vysoký 70x235x1500 mm</t>
  </si>
  <si>
    <t>3*5+4*4</t>
  </si>
  <si>
    <t>317168136R00</t>
  </si>
  <si>
    <t>Překlad keram. 7 vysoký 70x235x2500 mm</t>
  </si>
  <si>
    <t>4*1</t>
  </si>
  <si>
    <t>317168138R00</t>
  </si>
  <si>
    <t>Překlad keram. 7 vysoký 70x235x3000 mm</t>
  </si>
  <si>
    <t>3*10+4*6</t>
  </si>
  <si>
    <t>317168139R00</t>
  </si>
  <si>
    <t>Překlad keram. 7 vysoký 70x235x3250 mm</t>
  </si>
  <si>
    <t>317168112R00</t>
  </si>
  <si>
    <t>Překlad keram. plochý 115x71x1250 mm</t>
  </si>
  <si>
    <t>5+5</t>
  </si>
  <si>
    <t>317998114R00</t>
  </si>
  <si>
    <t>Izolace mezi překlady polystyren tl. 90 mm</t>
  </si>
  <si>
    <t>3*10+1,25*31+1,5*4</t>
  </si>
  <si>
    <t>330321311R00</t>
  </si>
  <si>
    <t>Beton sloupů a pilířů železový C 20/25</t>
  </si>
  <si>
    <t xml:space="preserve">hranaté: : </t>
  </si>
  <si>
    <t>1.NP: :  3,41*8*0,3*0,4</t>
  </si>
  <si>
    <t>2.NP: :  3,25*7*0,3*0,4</t>
  </si>
  <si>
    <t xml:space="preserve">oblé: : </t>
  </si>
  <si>
    <t>1.NP: : 3,41*3*3,14*0,175*0,175</t>
  </si>
  <si>
    <t>331351101R00</t>
  </si>
  <si>
    <t>Bednění sloupů čtyřúhelníkového průřezu - zřízení</t>
  </si>
  <si>
    <t>1.NP: :  3,41*8*2*(0,3+0,4)</t>
  </si>
  <si>
    <t>2.NP: :  3,25*7*2*(0,3+0,4)</t>
  </si>
  <si>
    <t>331351102R00</t>
  </si>
  <si>
    <t>Bednění sloupů čtyřúhelníkového průřezu-odstranění</t>
  </si>
  <si>
    <t>332351101R00</t>
  </si>
  <si>
    <t>Bednění sloupů oblých - zřízení</t>
  </si>
  <si>
    <t>1.NP: : 3,41*3*3,14*0,35</t>
  </si>
  <si>
    <t>332351102R00</t>
  </si>
  <si>
    <t>Bednění sloupů oblých - odstranění</t>
  </si>
  <si>
    <t>331361821R00</t>
  </si>
  <si>
    <t>Výztuž sloupů hranatých z betonář. oceli 10505 (R)</t>
  </si>
  <si>
    <t>1.NP: :  3,41*8*0,3*0,4*140/1000</t>
  </si>
  <si>
    <t>2.NP: :  3,25*7*0,3*0,4*140/1000</t>
  </si>
  <si>
    <t>332361821R00</t>
  </si>
  <si>
    <t>Výztuž sloupů oblých z betonářské oceli 10 505(R)</t>
  </si>
  <si>
    <t>1.NP: : 3,41*3*3,14*0,175*0,175*140/1000</t>
  </si>
  <si>
    <t>311321825R00</t>
  </si>
  <si>
    <t>Železobeton nadzákladových zdí pohledový C 25/30</t>
  </si>
  <si>
    <t>stěny rampy: : 0,3*2,11*44,8</t>
  </si>
  <si>
    <t>311351805R00</t>
  </si>
  <si>
    <t>Bednění nadzákl.zdí pohled.hl.oboustranné-zřízení</t>
  </si>
  <si>
    <t>stěny rampy: : 2*2,11*44,8</t>
  </si>
  <si>
    <t>311351806R00</t>
  </si>
  <si>
    <t>Bednění nadzákladových zdí oboustranné-odstranění</t>
  </si>
  <si>
    <t>311361821R00</t>
  </si>
  <si>
    <t>Výztuž nadzáklad. zdí z betonářské oceli 10505 (R)</t>
  </si>
  <si>
    <t>stěny rampy: : 0,3*2,11*44,8*120/1000</t>
  </si>
  <si>
    <t>3.1</t>
  </si>
  <si>
    <t>Dopěnění příček ke stropní konstrukci min. vata, doplňky,detaily,D+M</t>
  </si>
  <si>
    <t xml:space="preserve">tl. 140mm: : </t>
  </si>
  <si>
    <t>0,14*(3,14*2+5,48+7+2,5+2,6+3,1+13,2+2,8*4+1+3,1*2+7,3+13,4+3,2)</t>
  </si>
  <si>
    <t>0,14*(2,5+2,2+1,9+4,7*2+2,5+3,5+4,3+7,1+3,8+4,7*2+10)+0,14*(3,8*2)</t>
  </si>
  <si>
    <t>0,14*3,8*3</t>
  </si>
  <si>
    <t xml:space="preserve">tl. 115mm: : </t>
  </si>
  <si>
    <t>1.NP: :  0,115*(1,9+2,8+1,7+3,1*2+2,8+3,1*4+4,8+5,4)</t>
  </si>
  <si>
    <t xml:space="preserve">tl. 80mm: : </t>
  </si>
  <si>
    <t>1.NP: :  0,08*(2,2+5,2+4,2*2+5+4,2+2,1)</t>
  </si>
  <si>
    <t>3.2</t>
  </si>
  <si>
    <t>338920024R00</t>
  </si>
  <si>
    <t>Osazení betonové palisády, š. do 20 cm, dl. 150 cm</t>
  </si>
  <si>
    <t>u popelnic: : 10,7+7</t>
  </si>
  <si>
    <t>59228416R</t>
  </si>
  <si>
    <t>Palisáda přírodní armov. Masiv 17,5x20x150 cm</t>
  </si>
  <si>
    <t>POL3_0</t>
  </si>
  <si>
    <t>u popelnic: : (10,7+7)/0,2+0,5</t>
  </si>
  <si>
    <t>342261211RT1</t>
  </si>
  <si>
    <t>Příčka sádrokarton. ocel.kce, 2x oplášť. tl.100 mm, desky standard tl. 12,5 mm, izolace Orsil tl. 5 cm</t>
  </si>
  <si>
    <t>2.NP: : 3,25*(4,2*3+3,5)-2,1*0,8*6</t>
  </si>
  <si>
    <t>342261212RT1</t>
  </si>
  <si>
    <t>Příčka sádrokarton. ocel.kce, 2x oplášť. tl.125 mm, desky standard tl. 12,5 mm, izolace Orsil tl. 5 cm</t>
  </si>
  <si>
    <t>2.NP: : 3,25*3,1*6</t>
  </si>
  <si>
    <t>342261213RT1</t>
  </si>
  <si>
    <t>Příčka sádrokarton. ocel.kce, 2x oplášť. tl.150 mm, desky standard tl. 12,5 mm, izolace Orsil tl. 5 cm</t>
  </si>
  <si>
    <t>2.NP: : 3,25*(2,8+6,7+2,4+4,7)-0,8*2,1*5</t>
  </si>
  <si>
    <t>342261211RT3</t>
  </si>
  <si>
    <t>Příčka sádrokarton. ocel.kce, 2x oplášť. tl.100 mm, desky standard impreg. tl. 12,5 mm, Orsil 5 cm</t>
  </si>
  <si>
    <t>2.NP: : 3,25*(3,4+1,4+5,2*2)-0,6*2,1*6</t>
  </si>
  <si>
    <t>342261213RT3</t>
  </si>
  <si>
    <t>Příčka sádrokarton. ocel.kce, 2x oplášť. tl.150 mm, desky standard impreg. tl. 12,5 mm, Orsil tl. 5 cm</t>
  </si>
  <si>
    <t>2.NP: : 3,25*(4,7*3+3,7*3+4,9)+1,2*(0,9*3)+1,5*3,8*3</t>
  </si>
  <si>
    <t>-0,8*2,1*3</t>
  </si>
  <si>
    <t>347016133R0X</t>
  </si>
  <si>
    <t>Předstěna SDK,tl.150mm, ocel.kce CW, 1x RBI 12,5mm</t>
  </si>
  <si>
    <t>2.NP: : 1,2*4,5*3</t>
  </si>
  <si>
    <t>342263310RT2</t>
  </si>
  <si>
    <t>Úprava sádrokartonové příčky pro osazení umývadla, do ocelové konstrukce, typ 0.50.10</t>
  </si>
  <si>
    <t>6*3+3</t>
  </si>
  <si>
    <t>342263320RT1</t>
  </si>
  <si>
    <t>Úprava sádrokartonové příčky pro osazení WC, WC - univerzální rám, typ 1.10.00</t>
  </si>
  <si>
    <t>5*3+4</t>
  </si>
  <si>
    <t>342263340RT1</t>
  </si>
  <si>
    <t>Úprava sádrokartonové příčky pro osazení pisoáru, univerzální rám pro pisoár, typ 0.40.00</t>
  </si>
  <si>
    <t>342264051RT1</t>
  </si>
  <si>
    <t>Podhled sádrokartonový na zavěšenou ocel. konstr., desky standard tl. 12,5 mm, bez izolace</t>
  </si>
  <si>
    <t>1.NP: : 9,12+112,41+5,93+5,92+117,74+117,27+5,93+5,93+8,43+5,93+5,92</t>
  </si>
  <si>
    <t>117,27+40,23+46,96+11,28+3,71+18,8+5,97+17,5+21,39+3,71+11,28+17,65</t>
  </si>
  <si>
    <t>11,28+3,71+21,23+11,77+9,42+12,4+19,94+6,51+4,7+11,56+6,77+12,6</t>
  </si>
  <si>
    <t>12,7+2,52+19,95+99,23+14,34+6,07+4,19</t>
  </si>
  <si>
    <t>2.NP: : 15,75+5,92+5,93+117,74+117,27+5,92+5,93+5,92+5,93+117,27+11,28</t>
  </si>
  <si>
    <t>3,71+19,51+36,28+21,39+3,71+11,28+5,29+5,46+11,28+3,71+21,23+99,33</t>
  </si>
  <si>
    <t>13,04</t>
  </si>
  <si>
    <t>odečet AKU: : -211,368</t>
  </si>
  <si>
    <t>342264051RT3</t>
  </si>
  <si>
    <t>Podhled sádrokartonový na zavěšenou ocel. konstr., desky standard impreg. tl. 12,5 mm, bez izolace</t>
  </si>
  <si>
    <t>1.NP: : 1,94+6,77+1,26+21,41+1,26+1,89+1,26+21,41+1,26+21,4+4,52+12,09</t>
  </si>
  <si>
    <t>10,37+2,73+99,49+2,71+1,48+1,48+5,78+2,36</t>
  </si>
  <si>
    <t>2.NP: : 1,26+19,93+19,93+1,26+4,22+1,26+19,93</t>
  </si>
  <si>
    <t>311.1</t>
  </si>
  <si>
    <t>Podhled AKUSTICKÝ na zavěšenou ocel. konstr., desky akustické, bez izolace,závěs,kotvení,lišty</t>
  </si>
  <si>
    <t>1.NP: : 0,3*(117,74+117,27*2)</t>
  </si>
  <si>
    <t>2.NP: : 0,3*(117,74+117,27*2)</t>
  </si>
  <si>
    <t>342264098R00</t>
  </si>
  <si>
    <t>Příplatek k podhledu sádrokart. za plochu do 10 m2</t>
  </si>
  <si>
    <t>1.NP: :  9,12+5,93+5,92+5,93+5,93+8,43+5,93+5,92</t>
  </si>
  <si>
    <t>3,71+5,97+3,71</t>
  </si>
  <si>
    <t>3,71+9,42+6,51+4,7+6,77</t>
  </si>
  <si>
    <t>2,52+6,07+4,19</t>
  </si>
  <si>
    <t>5,92+5,93+5,92+5,93+5,92+5,93</t>
  </si>
  <si>
    <t>3,71+3,71+5,29+5,46+3,71</t>
  </si>
  <si>
    <t>1.NP: :  1,94+6,77+1,26+1,26+1,89+1,26+1,26+4,52</t>
  </si>
  <si>
    <t>2,73+2,71+1,48+1,48+5,78+2,36</t>
  </si>
  <si>
    <t>2.NP: :  1,26+1,26+4,22+1,26</t>
  </si>
  <si>
    <t>342267111RT1</t>
  </si>
  <si>
    <t>Obklad trámů sádrokartonem dvoustranný do 0,5/0,5m, desky standard tl. 12,5 mm</t>
  </si>
  <si>
    <t>1.NP: : 22,5*2</t>
  </si>
  <si>
    <t>2.NP: : 22,5*2</t>
  </si>
  <si>
    <t>417321315R00</t>
  </si>
  <si>
    <t>Ztužující pásy a věnce z betonu železového C 20/25</t>
  </si>
  <si>
    <t>1.NP: : 0,3*0,335*19,6+0,3*0,16*(13,7+45,9+7,4+13+8,5+11,2)</t>
  </si>
  <si>
    <t>0,3*0,16*(33+15+27,5+16+17,7+13+21,6*3)+0,3*0,425*(5,1+5,7)</t>
  </si>
  <si>
    <t>2.NP: : 0,3*0,25*(17,7+26,6+20,4+8,4*2+13,9*3+18,4*2+3,9+7,6+9,2)</t>
  </si>
  <si>
    <t>0,3*0,425*(52,5+13,8+12,2+11,9)</t>
  </si>
  <si>
    <t>atiky: : 0,3*0,15*( 91,8+178)</t>
  </si>
  <si>
    <t>417351111R00</t>
  </si>
  <si>
    <t>Bednění ztužujících věnců, obě strany - zřízení</t>
  </si>
  <si>
    <t>1.NP: :  2*0,335*19,6+2*0,16*(13,7+45,9+7,4+13+8,5+11,2)</t>
  </si>
  <si>
    <t>2*0,16*(33+15+27,5+16+17,7+13+21,6*3)+2*0,425*(5,1+5,7)</t>
  </si>
  <si>
    <t>2.NP: :  2*0,25*(17,7+26,6+20,4+8,4*2+13,9*3+18,4*2+3,9+7,6+9,2)</t>
  </si>
  <si>
    <t>2*0,425*(52,5+13,8+12,2+11,9)</t>
  </si>
  <si>
    <t>atiky: : 2*0,15*( 91,8+178)</t>
  </si>
  <si>
    <t>417351113R00</t>
  </si>
  <si>
    <t>Bednění ztužujících věnců, obě strany - odstranění</t>
  </si>
  <si>
    <t>417361821R00</t>
  </si>
  <si>
    <t>Výztuž ztužujících pásů a věnců z oceli 10505(R)</t>
  </si>
  <si>
    <t>54,3279*120/1000</t>
  </si>
  <si>
    <t>Strop montovaný z panelů ŽB prefa, tl. 26,5 cm</t>
  </si>
  <si>
    <t>1.NP: : 1335-(98,3+148+31,3+26,5+15,1+112,3)</t>
  </si>
  <si>
    <t>2.NP: : 855-(30,9+30+45,7+5,4*2+112,3)</t>
  </si>
  <si>
    <t>Strop montovaný z desek PZD, tloušťka 9 cm</t>
  </si>
  <si>
    <t>1.NP: : 15,1+112,3</t>
  </si>
  <si>
    <t>2.NP: : 112,3</t>
  </si>
  <si>
    <t>411321315R00</t>
  </si>
  <si>
    <t>Stropy deskové ze železobetonu C 20/25</t>
  </si>
  <si>
    <t>rampa: : 0,15*38</t>
  </si>
  <si>
    <t>1.NP: : 0,265*(98,3+148+31,3+26,5)</t>
  </si>
  <si>
    <t>2.NP: : 0,265*(30,9+30+45,7)+0,3*5,4*2</t>
  </si>
  <si>
    <t>výtahy: : 0,3*8,6*2</t>
  </si>
  <si>
    <t>šachty: : 0,3*(3,8+4,2)</t>
  </si>
  <si>
    <t xml:space="preserve">dobetonávky panelů: : </t>
  </si>
  <si>
    <t>1.NP: : 0,175*0,09*54+0,2*0,265*(18,1+30,9+23*2+24)</t>
  </si>
  <si>
    <t>0,45*0,265*(14,4+9,5+1,5)+0,265*0,075*54</t>
  </si>
  <si>
    <t>2.NP: : 0,2*0,265*(23,6+21,6*2)+0,45*0,265*(9,4+4,8+14,4)</t>
  </si>
  <si>
    <t>0,175*0,09*54+0,265*0,075*54</t>
  </si>
  <si>
    <t>411351101R00</t>
  </si>
  <si>
    <t>Bednění stropů deskových, bednění vlastní -zřízení</t>
  </si>
  <si>
    <t>rampa: :  38+0,15*42</t>
  </si>
  <si>
    <t>1.NP: :  (98,3+148+31,3+26,5)+0,265*(41,6+70,6+23+26,4)</t>
  </si>
  <si>
    <t>2.NP: :  (30,9+30+45,7)+5,4*2+0,265*(23,8+22,4+36,6)+0,3*9,3*2</t>
  </si>
  <si>
    <t>výtahy: :  8,6*2+0,3*11,7*2</t>
  </si>
  <si>
    <t>šachty: :  (3,8+4,2)+0,3*(8+8,2)</t>
  </si>
  <si>
    <t>411351102R00</t>
  </si>
  <si>
    <t>Bednění stropů deskových, vlastní - odstranění</t>
  </si>
  <si>
    <t>výtahy: :  8,6*2+0,3*(11,7*2)</t>
  </si>
  <si>
    <t>411354173R00</t>
  </si>
  <si>
    <t>Podpěrná konstr. stropů do 12 kPa - zřízení</t>
  </si>
  <si>
    <t>rampa: :  38</t>
  </si>
  <si>
    <t>1.NP: :  (98,3+148+31,3+26,5)</t>
  </si>
  <si>
    <t>2.NP: :  (30,9+30+45,7)+5,4*2</t>
  </si>
  <si>
    <t>výtahy: :  8,6*2</t>
  </si>
  <si>
    <t>šachty: :  (3,8+4,2)</t>
  </si>
  <si>
    <t>411354174R00</t>
  </si>
  <si>
    <t>Podpěrná konstr. stropů do 12 kPa - odstranění</t>
  </si>
  <si>
    <t>411361821R00</t>
  </si>
  <si>
    <t>Výztuž stropů z betonářské oceli 10505(R)</t>
  </si>
  <si>
    <t>(145,47-5,7)*140/1000</t>
  </si>
  <si>
    <t>411361921RT9</t>
  </si>
  <si>
    <t>Výztuž stropů svařovanou sítí , průměr drátu  8,0, oka 150/150 mm KY80</t>
  </si>
  <si>
    <t>rampa: : 38*2*5,4*1,1/1000</t>
  </si>
  <si>
    <t>413321315R00</t>
  </si>
  <si>
    <t>Nosníky z betonu železového C 20/25</t>
  </si>
  <si>
    <t xml:space="preserve">průvlaky: : </t>
  </si>
  <si>
    <t>1.NP: : 0,2*(13,3*3+2,3+2,8*2+2,85)+0,25*0,66*(5,1*2+4,8*2)</t>
  </si>
  <si>
    <t>0,3*0,66*7,5+0,35*0,5*19+0,3*0,425*2,8</t>
  </si>
  <si>
    <t>2.NP: : 0,2*(8,8+13,3*3)+0,225*0,5*4,1</t>
  </si>
  <si>
    <t>413351107R00</t>
  </si>
  <si>
    <t>Bednění nosníků - zřízení</t>
  </si>
  <si>
    <t>1.NP: :  1,2*(13,3*3+2,3+2,8*2+2,85)+2*0,66*(5,1*2+4,8*2)</t>
  </si>
  <si>
    <t>2*0,66*7,5+2*0,5*19+2*0,425*2,8</t>
  </si>
  <si>
    <t>2.NP: :  1,2*(8,8+13,3*3)+2*0,5*4,1</t>
  </si>
  <si>
    <t>413351108R00</t>
  </si>
  <si>
    <t>Bednění nosníků - odstranění</t>
  </si>
  <si>
    <t>2.NP: : 1,2*(8,8+13,3*3)+2*0,5*4,1</t>
  </si>
  <si>
    <t>413361821R00</t>
  </si>
  <si>
    <t>Výztuž nosníků z betonářské oceli 10505(R)</t>
  </si>
  <si>
    <t>28,7653*140/1000</t>
  </si>
  <si>
    <t>430321314R00</t>
  </si>
  <si>
    <t>Schodišťové konstrukce, železobeton C 20/25</t>
  </si>
  <si>
    <t>venk: :  0,35*2,5</t>
  </si>
  <si>
    <t>vnitř: :  0,35*(13,2+11)</t>
  </si>
  <si>
    <t>431351121R00</t>
  </si>
  <si>
    <t>Bednění podest přímočarých - zřízení</t>
  </si>
  <si>
    <t>venk: :  2,5</t>
  </si>
  <si>
    <t>vnitř: :  (13,2+11)</t>
  </si>
  <si>
    <t>431351122R00</t>
  </si>
  <si>
    <t>Bednění podest přímočarých - odstranění</t>
  </si>
  <si>
    <t>431351128R00</t>
  </si>
  <si>
    <t>Příplatek za podpěrnou konstrukci podest - zřízení</t>
  </si>
  <si>
    <t>431351129R00</t>
  </si>
  <si>
    <t>Příplatek za podpěrnou konstrukci podest - odstran</t>
  </si>
  <si>
    <t>433351131R00</t>
  </si>
  <si>
    <t>Bednění schodnic přímočarých - zřízení</t>
  </si>
  <si>
    <t>venk: :  0,188*7*1,5</t>
  </si>
  <si>
    <t>vnitř: :  0,15*19*1,5+0,15*23*1,15</t>
  </si>
  <si>
    <t>433351132R00</t>
  </si>
  <si>
    <t>Bednění schodnic přímočarých - odstranění</t>
  </si>
  <si>
    <t>430361821R00</t>
  </si>
  <si>
    <t>Výztuž schodišťových konstrukcí z ocelí 10505(R)</t>
  </si>
  <si>
    <t>9,345*140/1000</t>
  </si>
  <si>
    <t>43.1</t>
  </si>
  <si>
    <t>Akustické prvky pro útlum kročej. hluku schodiště , páska izolační,kotvení,doplňky,detaily,D+M</t>
  </si>
  <si>
    <t>13,3+7,1</t>
  </si>
  <si>
    <t>43.2</t>
  </si>
  <si>
    <t>Akustické prvky pro útlum kročej. hluku schodiště , boxy,kotvení,doplňky,detaily,D+M</t>
  </si>
  <si>
    <t>3+4</t>
  </si>
  <si>
    <t>916561111RT7</t>
  </si>
  <si>
    <t>Osazení záhon.obrubníků do lože z C 12/15 s opěrou, včetně obrubníku   100/5/20 cm</t>
  </si>
  <si>
    <t>okapový chodník: : 68+18,3+2</t>
  </si>
  <si>
    <t>916661111RT5</t>
  </si>
  <si>
    <t>Osazení park. obrubníků do lože z C 12/15 s opěrou, včetně obrubníku 80x250x1000 mm</t>
  </si>
  <si>
    <t>chodník: : 82*1</t>
  </si>
  <si>
    <t>639571215R00</t>
  </si>
  <si>
    <t>Okapový chodník podél budovy z kačírku tl. 150 mm</t>
  </si>
  <si>
    <t>okap. chodník: : 0,5*(68+18,3)</t>
  </si>
  <si>
    <t>639571311R00</t>
  </si>
  <si>
    <t>Okapový chodník - textilie proti prorůstání 45g/m2, vč. dodávky textilie</t>
  </si>
  <si>
    <t>564861111R00</t>
  </si>
  <si>
    <t>Podklad ze štěrkodrti po zhutnění tloušťky 20 cm</t>
  </si>
  <si>
    <t>596215021R00</t>
  </si>
  <si>
    <t>Kladení zámkové dlažby tl. 6 cm do drtě tl. 4 cm</t>
  </si>
  <si>
    <t>59245020R</t>
  </si>
  <si>
    <t>chodník: : 235*1,1</t>
  </si>
  <si>
    <t>u popelnic: : 12*1,1</t>
  </si>
  <si>
    <t>610991111R00</t>
  </si>
  <si>
    <t>Zakrývání výplní vnitřních otvorů</t>
  </si>
  <si>
    <t>okna: :  (3*1,7+2,78*1,7*2+2,85*1,7+4,25*2*9+2,5*2*3+1*1,5*3+1*0,75)</t>
  </si>
  <si>
    <t>(1*1,5*12+2,5*1,7*4)</t>
  </si>
  <si>
    <t>dveře a stěny: :  (4,56*2,55+4,2*2,55+1,41*2,55+1,1*2,55*6+0,9*2,55)</t>
  </si>
  <si>
    <t>(4,08*2,55+1*2,55)</t>
  </si>
  <si>
    <t>okna: :  (4,25*2*11+2,5*2*3+1*1,5*20)</t>
  </si>
  <si>
    <t>dveře a stěny: :  (0,8*2,1+4,08*2,1+0,9*2,1)</t>
  </si>
  <si>
    <t>612481113R00</t>
  </si>
  <si>
    <t>Potažení vnitř. stěn sklotex. pletivem s vypnutím</t>
  </si>
  <si>
    <t>na ytong: : 23,34</t>
  </si>
  <si>
    <t>sjednocení: : 50</t>
  </si>
  <si>
    <t xml:space="preserve">pod ker. obklady: : </t>
  </si>
  <si>
    <t>1.NP: : 2,15*(7,7+5,7+5,4+15,1+7,4+12,8+26+20,9+10,9*2+8,6+14,3)</t>
  </si>
  <si>
    <t>2,15*(15,3+12,8+12,6+17,6+7,8+11+12,3*2+31,1)+1,5*7,5*3+0,6*2,6</t>
  </si>
  <si>
    <t>3*56,5-(0,9*2,1*2+2,52*1,1+2,4*1,1*2+1*1*4+1*1,5*4)</t>
  </si>
  <si>
    <t>2.NP: : 2,15*(6,3*3+6,1*3+22,4*3+8,5)+1,5*7,5*3-1,9*1,1*3</t>
  </si>
  <si>
    <t>991,45+2*(793-66,51+445,9-43,65+499,12+118,51+75,82)</t>
  </si>
  <si>
    <t>odečet hladkých: : -1051,968</t>
  </si>
  <si>
    <t>611473123R00</t>
  </si>
  <si>
    <t>Omítka schodišť ze suché směsi, štuková</t>
  </si>
  <si>
    <t>vnitř: : (13,2+11)</t>
  </si>
  <si>
    <t>611473112R00</t>
  </si>
  <si>
    <t>Omítka vnitř.stropů ze suché směsi,štuková,strojně</t>
  </si>
  <si>
    <t>1.NP: : 5,97</t>
  </si>
  <si>
    <t>2.NP: : 1,54+1,54</t>
  </si>
  <si>
    <t>612403382R00</t>
  </si>
  <si>
    <t>Hrubá výplň rýh ve stěnách do 3x7 cm maltou ze SMS</t>
  </si>
  <si>
    <t>280+150</t>
  </si>
  <si>
    <t>612403384R00</t>
  </si>
  <si>
    <t>Hrubá výplň rýh ve stěnách do 5x10 cm maltou zeSMS</t>
  </si>
  <si>
    <t>90+110</t>
  </si>
  <si>
    <t>612473185R00</t>
  </si>
  <si>
    <t>Příplatek za zabudované omítníky v ploše stěn</t>
  </si>
  <si>
    <t>1051,968+3583,862</t>
  </si>
  <si>
    <t>612473186R00</t>
  </si>
  <si>
    <t>Příplatek za zabudované rohovníky</t>
  </si>
  <si>
    <t>61.1</t>
  </si>
  <si>
    <t>Lišta okenní a dveřní začišťovací APU vč. dodávky, kotvení,tmelení,doplňky,detaily,D+M</t>
  </si>
  <si>
    <t>2* (3+1,7+2,78*2+1,7*2+2,85+1,7+4,25*9+2*9+2,5*3+2*3+1*3+1,5*3+1+0,75)</t>
  </si>
  <si>
    <t>2*(1*12+1,5*12+2,5*4+1,7*4)</t>
  </si>
  <si>
    <t xml:space="preserve"> (4,56+2*2,55+4,2+2*2,55+1,41+2*2,55+1,1*6+2*2,55*6+0,9+2*2,55)</t>
  </si>
  <si>
    <t>(4,08+2*2,55+1+2*2,55)</t>
  </si>
  <si>
    <t>2* (4,25*11+2*11+2,5*3+2*3+1*20+1,5*20)</t>
  </si>
  <si>
    <t xml:space="preserve"> (0,8+2*2,1+4,08+2*2,1+0,9+2*2,1)</t>
  </si>
  <si>
    <t>61.2</t>
  </si>
  <si>
    <t>Těsnící páska kolem fasádních otvorů,lepení , kotvení,tmelení,doplňky,detaily,D+M</t>
  </si>
  <si>
    <t>2*(3+1,7+2,78*2+1,7*2+2,85+1,7+4,25*9+2*9+2,5*3+2*3+1*3+1,5*3+1+0,75)</t>
  </si>
  <si>
    <t>(4,56+2*2,55+4,2+2*2,55+1,41+2*2,55+1,1*6+2*2,55*6+0,9+2*2,55)</t>
  </si>
  <si>
    <t>(0,8+2*2,1+4,08+2*2,1+0,9+2*2,1)</t>
  </si>
  <si>
    <t>620991121R00</t>
  </si>
  <si>
    <t>Zakrývání výplní vnějších otvorů z lešení</t>
  </si>
  <si>
    <t>62.1</t>
  </si>
  <si>
    <t xml:space="preserve">parametry a provedení dle technické zprávy a skladeb konstrukcí!!!: : </t>
  </si>
  <si>
    <t>622421491R00</t>
  </si>
  <si>
    <t>Doplňky zatepl. systémů, rohová lišta s okapničkou, vč. dodávky,kotvení,tmelení,doplňky,detaily,D+M</t>
  </si>
  <si>
    <t>2*(3+0,85+2,78*2+1,7+2,85+0,85+4,25*9+9+2,5*3+1*3+1*3+0,75*3+1+0,33)</t>
  </si>
  <si>
    <t>2*(1*12+0,75*12+2,5*4+0,85*4)</t>
  </si>
  <si>
    <t>2* (4,25*11+2*5,5+2,5*3+2*1,5+1*20+1,5*10)</t>
  </si>
  <si>
    <t xml:space="preserve">rohy objektu: : </t>
  </si>
  <si>
    <t>7*9+4,2*4</t>
  </si>
  <si>
    <t>622421492R00</t>
  </si>
  <si>
    <t>Doplňky zatepl. systémů, okenní lišta s tkaninou, vč. dodávky,kotvení,tmelení,doplňky,detaily,D+M</t>
  </si>
  <si>
    <t>622421494R00</t>
  </si>
  <si>
    <t>Doplňky zatepl. systémů, podparapetní lišta s tkan, vč. dodávky,kotvení,tmelení,doplňky,detaily,D+M</t>
  </si>
  <si>
    <t>654,85-535,91</t>
  </si>
  <si>
    <t>622311016R00</t>
  </si>
  <si>
    <t>Soklová lišta hliník KZS ETICS tl. 160 mm</t>
  </si>
  <si>
    <t>215*1</t>
  </si>
  <si>
    <t>622904112R00</t>
  </si>
  <si>
    <t>Očištění fasád tlakovou vodou složitost 1 - 2</t>
  </si>
  <si>
    <t>622311515R00</t>
  </si>
  <si>
    <t>Izolace suterénu ETICS XPS tl. 160 mm, bez PÚ</t>
  </si>
  <si>
    <t>0,8*(215-21,5+1*2+7)+2,2*(21,5+1*2)+1,7*7</t>
  </si>
  <si>
    <t>0,4*215</t>
  </si>
  <si>
    <t>3,675*215</t>
  </si>
  <si>
    <t>3,515*178</t>
  </si>
  <si>
    <t>střecha-atiky: : 0,7*(91,8+178)</t>
  </si>
  <si>
    <t>1.NP: : 3,2*1,5*2</t>
  </si>
  <si>
    <t>2.NP: : 3,92*1,5*2</t>
  </si>
  <si>
    <t>0,3*(3+0,85+2,78*2+1,7+2,85+0,85+4,25*9+9+2,5*3+1*3+1*3+0,75*3+1+0,33)</t>
  </si>
  <si>
    <t>0,3*(1*12+0,75*12+2,5*4+0,85*4)</t>
  </si>
  <si>
    <t>0,3*(4,56+2*2,55+4,2+2*2,55+1,41+2*2,55+1,1*6+2*2,55*6+0,9+2*2,55)</t>
  </si>
  <si>
    <t>0,3*(4,08+2*2,55+1+2*2,55)</t>
  </si>
  <si>
    <t>0,3* (4,25*11+2*5,5+2,5*3+2*1,5+1*20+1,5*10)</t>
  </si>
  <si>
    <t>0,3*(0,8+2*2,1+4,08+2*2,1+0,9+2*2,1)</t>
  </si>
  <si>
    <t>622311554R0X</t>
  </si>
  <si>
    <t>Zateplovací systém ETICS, ostění, XPS tl. 50 mm, bez povrchové úpravy</t>
  </si>
  <si>
    <t xml:space="preserve">kolem otvorů fasády: : </t>
  </si>
  <si>
    <t xml:space="preserve">  1.NP: : </t>
  </si>
  <si>
    <t xml:space="preserve">  2*(3+1,7+2,78*2+1,7*2+2,85+1,7+4,25*9+2*9+2,5*3+2*3+1*3+1,5*3+1+0,75)</t>
  </si>
  <si>
    <t xml:space="preserve">  2*(1*12+1,5*12+2,5*4+1,7*4)</t>
  </si>
  <si>
    <t xml:space="preserve">  (4,56+2*2,55+4,2+2*2,55+1,41+2*2,55+1,1*6+2*2,55*6+0,9+2*2,55)</t>
  </si>
  <si>
    <t xml:space="preserve">  (4,08+2*2,55+1+2*2,55)</t>
  </si>
  <si>
    <t xml:space="preserve">  2.NP: : </t>
  </si>
  <si>
    <t xml:space="preserve">  2* (4,25*11+2*11+2,5*3+2*3+1*20+1,5*20)</t>
  </si>
  <si>
    <t xml:space="preserve">  (0,8+2*2,1+4,08+2*2,1+0,9+2*2,1)</t>
  </si>
  <si>
    <t>0,25*654,85</t>
  </si>
  <si>
    <t>622421121R00</t>
  </si>
  <si>
    <t>Omítka vnější stěn, MVC, hrubá zatřená</t>
  </si>
  <si>
    <t>okna: :  -(3*1,7+2,78*1,7*2+2,85*1,7+4,25*2*9+2,5*2*3+1*1,5*3+1*0,75)</t>
  </si>
  <si>
    <t>dveře a stěny: :  -(4,56*2,55+4,2*2,55+1,41*2,55+1,1*2,55*6+0,9*2,55)</t>
  </si>
  <si>
    <t>okna: :  -(4,25*2*11+2,5*2*3+1*1,5*20)</t>
  </si>
  <si>
    <t>dveře a stěny: :  -(0,8*2,1+4,08*2,1+0,9*2,1)</t>
  </si>
  <si>
    <t>střecha-atiky: :  0,7*(91,8+178)</t>
  </si>
  <si>
    <t>62.2</t>
  </si>
  <si>
    <t>Pěnění PUR pěnou kolem prvků fasády, kotvení,tmelení,doplňky,detaily,D+M</t>
  </si>
  <si>
    <t>detaily: : 1,5*1</t>
  </si>
  <si>
    <t>62.3</t>
  </si>
  <si>
    <t>Obklad fasády vláknocem deskou,min. vata 60mm, omítka,kotvení,tmelení,doplňky,detaily,D+M</t>
  </si>
  <si>
    <t>2.NP: : 0,5*2*7</t>
  </si>
  <si>
    <t>632441076RT2</t>
  </si>
  <si>
    <t>Potěr anhydritový, plocha přes 500m2, tl. 55 mm, samonivelační potěr,izolační pásek 8mm</t>
  </si>
  <si>
    <t xml:space="preserve">podlahy: : </t>
  </si>
  <si>
    <t>P04: :  218,9</t>
  </si>
  <si>
    <t>P05: :  352,28</t>
  </si>
  <si>
    <t>632441077RT2</t>
  </si>
  <si>
    <t>Potěr anhydritový, plocha přes 500m2, tl. 60 mm, samonivelační potěr,izolační pásek 8mm</t>
  </si>
  <si>
    <t>P01: :  339,58</t>
  </si>
  <si>
    <t>P02: :  352,28</t>
  </si>
  <si>
    <t>632441131R00</t>
  </si>
  <si>
    <t>Potěr anhymentový , plocha přes 500m2, tl. 35 mm, cementový,izolační pásek 8mm</t>
  </si>
  <si>
    <t>P03: :  506,94</t>
  </si>
  <si>
    <t>P06: :  157,52</t>
  </si>
  <si>
    <t>632441132R00</t>
  </si>
  <si>
    <t>Potěr anhymentový, přes 500 m2, přípl.zkd 5 mm</t>
  </si>
  <si>
    <t>P03: :  506,94*4</t>
  </si>
  <si>
    <t>P06: :  157,52*4</t>
  </si>
  <si>
    <t>632441491R00</t>
  </si>
  <si>
    <t>Broušení anhydritových potěrů - odstranění šlemu</t>
  </si>
  <si>
    <t>632451131R00</t>
  </si>
  <si>
    <t>Potěr pískocementový hlazený dřev. hlad. tl. 30 mm</t>
  </si>
  <si>
    <t>632451135R00</t>
  </si>
  <si>
    <t>Potěr pískocementový hlazený dřev. hlad. tl. 40 mm</t>
  </si>
  <si>
    <t>S/01: : 1365*1</t>
  </si>
  <si>
    <t>631313511R00</t>
  </si>
  <si>
    <t>Mazanina betonová tl. 8 - 12 cm C 12/15</t>
  </si>
  <si>
    <t xml:space="preserve">podkladní: : </t>
  </si>
  <si>
    <t>P08: :  47,6</t>
  </si>
  <si>
    <t>931961115R00</t>
  </si>
  <si>
    <t>Vložky do dilatačních spár, polystyren, tl 30 mm</t>
  </si>
  <si>
    <t>u rampy: : 0,56*16,8</t>
  </si>
  <si>
    <t>941955002R00</t>
  </si>
  <si>
    <t>Lešení lehké pomocné, výška podlahy do 1,9 m, vč. pronájmu a demontáže</t>
  </si>
  <si>
    <t>pro pohledy: : 1465,88+290,66+211,37</t>
  </si>
  <si>
    <t>943943221R00</t>
  </si>
  <si>
    <t>Montáž lešení prostorové lehké, do 200kg, H 10 m</t>
  </si>
  <si>
    <t>výtahy a schodiště: : 7*(2,9*2+13,2+11,1)</t>
  </si>
  <si>
    <t>atrium: : 7*16,5</t>
  </si>
  <si>
    <t>943943292R00</t>
  </si>
  <si>
    <t>Příplatek za každý měsíc použití k pol..3221, 3222</t>
  </si>
  <si>
    <t>326,2*5</t>
  </si>
  <si>
    <t>943943821R00</t>
  </si>
  <si>
    <t>Demontáž lešení, prostor. lehké, 200 kPa, H 10 m</t>
  </si>
  <si>
    <t>výtahy a schodiště: :  7*(2,9*2+13,2+11,1)</t>
  </si>
  <si>
    <t>atrium: :  7*16,5</t>
  </si>
  <si>
    <t>941941031RT4</t>
  </si>
  <si>
    <t>Montáž lešení leh.řad.s podlahami,š.do 1 m, H 10 m, lešení systémové</t>
  </si>
  <si>
    <t>(7-1,8)*(180+1,5*10)+(4,3-1,8)*(93+1,5*4)</t>
  </si>
  <si>
    <t>941941191R00</t>
  </si>
  <si>
    <t>Příplatek za každý měsíc použití lešení k pol.1031, lešení systémové</t>
  </si>
  <si>
    <t>((7-1,8)*(180+1,5*10)+(4,3-1,8)*(93+1,5*4))*5</t>
  </si>
  <si>
    <t>941941831RT4</t>
  </si>
  <si>
    <t>Demontáž lešení leh.řad.s podlahami,š.1 m, H 10 m, lešení systémové</t>
  </si>
  <si>
    <t>944944011R00</t>
  </si>
  <si>
    <t>Montáž ochranné sítě z umělých vláken</t>
  </si>
  <si>
    <t>944944031R00</t>
  </si>
  <si>
    <t>Příplatek za každý měsíc použití sítí k pol. 4011</t>
  </si>
  <si>
    <t>944944081R00</t>
  </si>
  <si>
    <t>Demontáž ochranné sítě z umělých vláken</t>
  </si>
  <si>
    <t>944945013R00</t>
  </si>
  <si>
    <t>Montáž záchytné stříšky H 4,5 m, šířky nad 2 m</t>
  </si>
  <si>
    <t>(4,5*4+2,5*2)</t>
  </si>
  <si>
    <t>944945193R00</t>
  </si>
  <si>
    <t>Příplatek za každý měsíc použ.stříšky, k pol. 5013</t>
  </si>
  <si>
    <t>(4,5*4+2,5*2)*5</t>
  </si>
  <si>
    <t>944945813R00</t>
  </si>
  <si>
    <t>Demontáž záchytné stříšky H 4,5 m, šířky nad 2 m</t>
  </si>
  <si>
    <t>900      R01</t>
  </si>
  <si>
    <t>HZS, stavební dělník v tarifní třídě 4</t>
  </si>
  <si>
    <t>h</t>
  </si>
  <si>
    <t>50+60</t>
  </si>
  <si>
    <t>900      R02</t>
  </si>
  <si>
    <t>HZS, stavební dělník v tarifní třídě 5</t>
  </si>
  <si>
    <t>40+30</t>
  </si>
  <si>
    <t>952901111R00</t>
  </si>
  <si>
    <t>Vyčištění budov o výšce podlaží do 4 m</t>
  </si>
  <si>
    <t>1234,77+742</t>
  </si>
  <si>
    <t>95.1</t>
  </si>
  <si>
    <t>Stavební přímoce pro profese</t>
  </si>
  <si>
    <t>hod</t>
  </si>
  <si>
    <t>80+90</t>
  </si>
  <si>
    <t>95.2</t>
  </si>
  <si>
    <t xml:space="preserve">Zaměření a vytyčení stavby </t>
  </si>
  <si>
    <t>40+5</t>
  </si>
  <si>
    <t>95.3</t>
  </si>
  <si>
    <t>Provedení veškerých zátěžových testů a zkoušek, pro standart provedení budovy</t>
  </si>
  <si>
    <t>1*1</t>
  </si>
  <si>
    <t>974031122R00</t>
  </si>
  <si>
    <t>Vysekání rýh ve zdi cihelné 3 x 7 cm</t>
  </si>
  <si>
    <t>974031133R00</t>
  </si>
  <si>
    <t>Vysekání rýh ve zdi cihelné 5 x 10 cm</t>
  </si>
  <si>
    <t>971033231R00</t>
  </si>
  <si>
    <t>Vybourání otv. zeď cihel. 0,0225 m2, tl. 15cm, MVC</t>
  </si>
  <si>
    <t>18+12</t>
  </si>
  <si>
    <t>971033331R00</t>
  </si>
  <si>
    <t>Vybourání otv. zeď cihel. pl.0,09 m2, tl.15cm, MVC</t>
  </si>
  <si>
    <t>12+14</t>
  </si>
  <si>
    <t>971033431R00</t>
  </si>
  <si>
    <t>Vybourání otv. zeď cihel. pl.0,25 m2, tl.15cm, MVC</t>
  </si>
  <si>
    <t>10+12</t>
  </si>
  <si>
    <t>971033241R00</t>
  </si>
  <si>
    <t>Vybourání otv. zeď cihel. 0,0225 m2, tl. 30cm, MVC</t>
  </si>
  <si>
    <t>6+8</t>
  </si>
  <si>
    <t>971033341R00</t>
  </si>
  <si>
    <t>Vybourání otv. zeď cihel. pl.0,09 m2, tl.30cm, MVC</t>
  </si>
  <si>
    <t>4+5</t>
  </si>
  <si>
    <t>971033441R00</t>
  </si>
  <si>
    <t>Vybourání otv. zeď cihel. pl.0,25 m2, tl.30cm, MVC</t>
  </si>
  <si>
    <t>3+5</t>
  </si>
  <si>
    <t>970051060R00</t>
  </si>
  <si>
    <t>Vrtání jádrové do ŽB do D 60 mm</t>
  </si>
  <si>
    <t>2,5*3</t>
  </si>
  <si>
    <t>970051080R00</t>
  </si>
  <si>
    <t>Vrtání jádrové do ŽB do D 80 mm</t>
  </si>
  <si>
    <t>2*3</t>
  </si>
  <si>
    <t>970051100R00</t>
  </si>
  <si>
    <t>Vrtání jádrové do ŽB do D 100 mm</t>
  </si>
  <si>
    <t>970051130R00</t>
  </si>
  <si>
    <t>Vrtání jádrové do ŽB do D 130 mm</t>
  </si>
  <si>
    <t>1,8*3</t>
  </si>
  <si>
    <t>970051160R00</t>
  </si>
  <si>
    <t>Vrtání jádrové do ŽB do D 160 mm</t>
  </si>
  <si>
    <t>1,5*3</t>
  </si>
  <si>
    <t>970051200R00</t>
  </si>
  <si>
    <t>Vrtání jádrové do ŽB do D 200 mm</t>
  </si>
  <si>
    <t>970031060R00</t>
  </si>
  <si>
    <t>Vrtání jádrové do zdiva cihelného do D 60 mm</t>
  </si>
  <si>
    <t>5*3</t>
  </si>
  <si>
    <t>970031080R00</t>
  </si>
  <si>
    <t>Vrtání jádrové do zdiva cihelného do D 80 mm</t>
  </si>
  <si>
    <t>4*3</t>
  </si>
  <si>
    <t>970031100R00</t>
  </si>
  <si>
    <t>Vrtání jádrové do zdiva cihelného do D 100 mm</t>
  </si>
  <si>
    <t>3*3</t>
  </si>
  <si>
    <t>970031130R00</t>
  </si>
  <si>
    <t>Vrtání jádrové do zdiva cihelného do D 130 mm</t>
  </si>
  <si>
    <t>970031160R00</t>
  </si>
  <si>
    <t>Vrtání jádrové do zdiva cihelného do D 160 mm</t>
  </si>
  <si>
    <t>970031200R00</t>
  </si>
  <si>
    <t>Vrtání jádrové do zdiva cihelného do D 200 mm</t>
  </si>
  <si>
    <t>973031334R00</t>
  </si>
  <si>
    <t>Vysekání kapes zeď cih, MVC pl. 0,16 m2, hl. 15 cm</t>
  </si>
  <si>
    <t>8+9</t>
  </si>
  <si>
    <t>973031335R00</t>
  </si>
  <si>
    <t>Vysekání kapes zeď cih. MVC pl. 0,16 m2, hl. 30 cm</t>
  </si>
  <si>
    <t>6+7</t>
  </si>
  <si>
    <t>973031344R00</t>
  </si>
  <si>
    <t>Vysekání kapes zeď cih. MVC pl. 0,25 m2, hl. 15 cm</t>
  </si>
  <si>
    <t>5+4</t>
  </si>
  <si>
    <t>973031345R00</t>
  </si>
  <si>
    <t>Vysekání kapes zeď cih. MVC pl. 0,25 m2, hl. 30 cm</t>
  </si>
  <si>
    <t>4+3</t>
  </si>
  <si>
    <t>979082111R00</t>
  </si>
  <si>
    <t>Vnitrostaveništní doprava suti do 10 m</t>
  </si>
  <si>
    <t>10,15*1</t>
  </si>
  <si>
    <t>979082121R00</t>
  </si>
  <si>
    <t>Příplatek k vnitrost. dopravě suti za dalších 5 m</t>
  </si>
  <si>
    <t>10,15*11</t>
  </si>
  <si>
    <t>979011111R00</t>
  </si>
  <si>
    <t>Svislá doprava suti a vybour. hmot za 2.NP a 1.PP</t>
  </si>
  <si>
    <t>979081111R00</t>
  </si>
  <si>
    <t>Odvoz suti a vybour. hmot na skládku do 1 km</t>
  </si>
  <si>
    <t>979081121R00</t>
  </si>
  <si>
    <t>Příplatek k odvozu za každý další 1 km</t>
  </si>
  <si>
    <t>10,15*5</t>
  </si>
  <si>
    <t>979999999R00</t>
  </si>
  <si>
    <t xml:space="preserve">Poplatek za skládku 10 % příměsí </t>
  </si>
  <si>
    <t>Přesun hmot pro budovy zděné výšky do 12 m</t>
  </si>
  <si>
    <t>711111001RZ1</t>
  </si>
  <si>
    <t>Izolace proti vlhkosti vodor. nátěr ALP za studena, 1x nátěr - včetně dodávky penetračního laku ALP</t>
  </si>
  <si>
    <t>deska: : 1412</t>
  </si>
  <si>
    <t>711112001RZ1</t>
  </si>
  <si>
    <t>Izolace proti vlhkosti svis. nátěr ALP, za studena, 1x nátěr - včetně dodávky asfaltového laku</t>
  </si>
  <si>
    <t>O/03b pod terénem: :  0,8*(215-21,5+1*2+7)+2,2*(21,5+1*2)+1,7*7</t>
  </si>
  <si>
    <t>O/03a sokl: :  0,4*215</t>
  </si>
  <si>
    <t>711141559RT2</t>
  </si>
  <si>
    <t>Izolace proti vlhk. vodorovná pásy přitavením, 2 vrstvy - materiál ve specifikaci</t>
  </si>
  <si>
    <t>711142559RT2</t>
  </si>
  <si>
    <t>Izolace proti vlhkosti svislá pásy přitavením, 2 vrstvy - materiál ve specifikaci</t>
  </si>
  <si>
    <t>62852265R</t>
  </si>
  <si>
    <t>Pás modifikovaný asfalt 40 special mineral</t>
  </si>
  <si>
    <t>(1412+311,6)*1,15</t>
  </si>
  <si>
    <t>62852251R</t>
  </si>
  <si>
    <t>711132311R0X</t>
  </si>
  <si>
    <t>Prov. izolace nopovou fólií svisle, vč.uchyc.prvků, vč. nopové folie 8mm s nakašír.geotextilí 400g/m2</t>
  </si>
  <si>
    <t>Stěrka hydroizolační těsnicí hmotou,kotvení,lišty, proti vlhkosti,systémové prvky,detaily,doplňky,D+M</t>
  </si>
  <si>
    <t xml:space="preserve">stěny: : </t>
  </si>
  <si>
    <t>1.NP: :  2,15*(7,7+5,7+5,4+15,1+7,4+12,8+26+20,9+10,9*2+8,6+14,3)</t>
  </si>
  <si>
    <t>2.NP: :  2,15*(6,3*3+6,1*3+22,4*3+8,5)+1,5*7,5*3-1,9*1,1*3</t>
  </si>
  <si>
    <t>998711202R00</t>
  </si>
  <si>
    <t>Přesun hmot pro izolace proti vodě, výšky do 12 m</t>
  </si>
  <si>
    <t>712311101RZ1</t>
  </si>
  <si>
    <t>Povlaková krytina střech do 10°, za studena ALP, 1 x nátěr - včetně dodávky ALP</t>
  </si>
  <si>
    <t xml:space="preserve">střechy: : </t>
  </si>
  <si>
    <t>S/01: :  1365</t>
  </si>
  <si>
    <t>atiky: :  1,1*268</t>
  </si>
  <si>
    <t>lemy: : 1,1*40</t>
  </si>
  <si>
    <t>lem spodní střechy: : 0,6*55</t>
  </si>
  <si>
    <t>712341559RT1</t>
  </si>
  <si>
    <t>Povlaková krytina střech do 10°, NAIP přitavením, 1 vrstva - materiál ve specifikaci</t>
  </si>
  <si>
    <t>712841559RT1</t>
  </si>
  <si>
    <t>Samostatné vytažení izolace, pásy přitavením, 1 vrstva - asf.pás ve specifikaci</t>
  </si>
  <si>
    <t xml:space="preserve">S/01: :  </t>
  </si>
  <si>
    <t>lemy: : 1,1* 40</t>
  </si>
  <si>
    <t>Pás modifikovaný asfalt tl.4mm,SBS,vložka ze skleň, tkaniny</t>
  </si>
  <si>
    <t xml:space="preserve">  S/01: :  1365</t>
  </si>
  <si>
    <t xml:space="preserve">  atiky: :  1,1*268</t>
  </si>
  <si>
    <t xml:space="preserve">  lemy: :  1,1*40</t>
  </si>
  <si>
    <t xml:space="preserve">  lem spodní střechy: : 0,6*55</t>
  </si>
  <si>
    <t>1736,8*1,15</t>
  </si>
  <si>
    <t>712391172RT1</t>
  </si>
  <si>
    <t>Povlaková krytina střech do 10°, ochran. textilie, 1 vrstva - materiál ve specifikaci</t>
  </si>
  <si>
    <t>lemy: :  1,1*40</t>
  </si>
  <si>
    <t>69366198R</t>
  </si>
  <si>
    <t>Geotextilie  300 g/m2 š. 200cm 100% PP</t>
  </si>
  <si>
    <t>712371801RT1</t>
  </si>
  <si>
    <t>Povlaková krytina střech do 10°, fólií PVC,svaření, nemechanicky kotvená!!! systémové prvky a doplňky</t>
  </si>
  <si>
    <t>712871801RT1</t>
  </si>
  <si>
    <t>Samostatné vytažení izolace, fólií PVC,svaření, nemechanicky kotvená!!! systémové prvky a doplňky</t>
  </si>
  <si>
    <t>712.0</t>
  </si>
  <si>
    <t>Folie PVC-P, tl. 1,8mm,systémová,vč.doplňků, detailů a systémových prvků</t>
  </si>
  <si>
    <t xml:space="preserve">  lemy: : 1,1* 40</t>
  </si>
  <si>
    <t>712.1</t>
  </si>
  <si>
    <t>Prostupy střešními konstrukcemi,zapravení izolace, kotvení,doplňky,detaily,D+M</t>
  </si>
  <si>
    <t>8+5</t>
  </si>
  <si>
    <t>712.2</t>
  </si>
  <si>
    <t>Provedení zátopové zkoušky střechy,protokol , veškeré související práce</t>
  </si>
  <si>
    <t>998712202R00</t>
  </si>
  <si>
    <t>Přesun hmot pro povlakové krytiny, výšky do 12 m</t>
  </si>
  <si>
    <t>713121111RT1</t>
  </si>
  <si>
    <t>Izolace tepelná podlah na sucho, jednovrstvá, materiál ve specifikaci</t>
  </si>
  <si>
    <t>P01: :  339,58*2</t>
  </si>
  <si>
    <t>P02: :  352,28*2</t>
  </si>
  <si>
    <t>P03: :  506,94*2</t>
  </si>
  <si>
    <t>713120080RA0</t>
  </si>
  <si>
    <t>Separační fólie PE, vč. dodávky folie PE, přelepení spojů</t>
  </si>
  <si>
    <t>713141121R00</t>
  </si>
  <si>
    <t>Izolace tepelná střech bodově lep.asfaltem,1vrstvá</t>
  </si>
  <si>
    <t>S/01: :  1365*2</t>
  </si>
  <si>
    <t>713131131R00</t>
  </si>
  <si>
    <t>Izolace tepelná stěn lepením</t>
  </si>
  <si>
    <t>63151436X</t>
  </si>
  <si>
    <t>Deska z kamenné vlny tl. 40 mm, tuhá deska,akustická,hydrofobizovaná</t>
  </si>
  <si>
    <t xml:space="preserve">  P04: :  218,9</t>
  </si>
  <si>
    <t xml:space="preserve">  P05: :  352,28</t>
  </si>
  <si>
    <t xml:space="preserve">  P06: :  157,52</t>
  </si>
  <si>
    <t>728,7*1,1</t>
  </si>
  <si>
    <t>Deska polystyrén samozhášivý EPS 150 S</t>
  </si>
  <si>
    <t xml:space="preserve">  P01: :  339,58</t>
  </si>
  <si>
    <t xml:space="preserve">  P02: :  352,28</t>
  </si>
  <si>
    <t xml:space="preserve">  P03: :  506,94</t>
  </si>
  <si>
    <t>1198,8*0,12*1,1</t>
  </si>
  <si>
    <t>S/01: :  1365*0,16*1,1</t>
  </si>
  <si>
    <t>atiky: :  0,1*1,1*268*1,1</t>
  </si>
  <si>
    <t>lemy: :  0,1*1,1*40*1,1</t>
  </si>
  <si>
    <t>Deska spádová EPS 150 S Stabil</t>
  </si>
  <si>
    <t>S/01: :  1365*0,21*1,1</t>
  </si>
  <si>
    <t>713111111RT1</t>
  </si>
  <si>
    <t>Izolace tepelné stropů vrchem kladené volně, 1 vrstva - materiál ve specifikaci</t>
  </si>
  <si>
    <t>nad podhled m.č. 164: : 99,23*1</t>
  </si>
  <si>
    <t>63151421R</t>
  </si>
  <si>
    <t>Deska z minerální plsti AKUSTICKÁ tl. 60 mm</t>
  </si>
  <si>
    <t>nad podhled m.č. 164: : 99,23*1,1</t>
  </si>
  <si>
    <t>998713202R00</t>
  </si>
  <si>
    <t>Přesun hmot pro izolace tepelné, výšky do 12 m</t>
  </si>
  <si>
    <t>762441111R00</t>
  </si>
  <si>
    <t>Montáž obložení atiky,OSB desky,1vrst.,přibíjením</t>
  </si>
  <si>
    <t>atiky: :  0,6*268</t>
  </si>
  <si>
    <t>lemy: :  0,6*40</t>
  </si>
  <si>
    <t>60726123R</t>
  </si>
  <si>
    <t>Deska dřevoštěpková OSB 3 B - 4PD tl. 25 mm</t>
  </si>
  <si>
    <t xml:space="preserve">S/01: : </t>
  </si>
  <si>
    <t>atiky: : 0,6* 268*1,1</t>
  </si>
  <si>
    <t>lemy: :  0,6*40*1,1</t>
  </si>
  <si>
    <t>762342203RT4</t>
  </si>
  <si>
    <t>Montáž laťování střech, vzdálenost latí 22 - 36 cm, včetně dodávky řeziva, latě 4/6 cm</t>
  </si>
  <si>
    <t>atiky: :  0,3*268</t>
  </si>
  <si>
    <t>lemy: :  0,3*40</t>
  </si>
  <si>
    <t>998762202R00</t>
  </si>
  <si>
    <t>Přesun hmot pro tesařské konstrukce, výšky do 12 m</t>
  </si>
  <si>
    <t>K/01</t>
  </si>
  <si>
    <t>Oplechování parapetů včetně rohů Al, rš 250 mm, šedá RAL,kotvení,doplňky,detaily,D+M</t>
  </si>
  <si>
    <t>4,2+1,41</t>
  </si>
  <si>
    <t>K/02</t>
  </si>
  <si>
    <t>4,25*15</t>
  </si>
  <si>
    <t>K/03</t>
  </si>
  <si>
    <t>1,5*2*3</t>
  </si>
  <si>
    <t>K/04</t>
  </si>
  <si>
    <t>K/05</t>
  </si>
  <si>
    <t>2,5*6</t>
  </si>
  <si>
    <t>K/06</t>
  </si>
  <si>
    <t>1*29</t>
  </si>
  <si>
    <t>K/07</t>
  </si>
  <si>
    <t>2,5*4</t>
  </si>
  <si>
    <t>K/08</t>
  </si>
  <si>
    <t>2,3*1</t>
  </si>
  <si>
    <t>K/09</t>
  </si>
  <si>
    <t>2,775*2</t>
  </si>
  <si>
    <t>K/10</t>
  </si>
  <si>
    <t>2,85*1</t>
  </si>
  <si>
    <t>K/11</t>
  </si>
  <si>
    <t>4,25*2</t>
  </si>
  <si>
    <t>K/12</t>
  </si>
  <si>
    <t>Oplechování zdí včetně rohů z Al, rš 690 mm, šedá RAL,kotvení,doplňky,detaily,D+M</t>
  </si>
  <si>
    <t>K/12a</t>
  </si>
  <si>
    <t>Oplechování zdí včetně rohů ukončovací pásek,rš 50, poplast.ocel,šedá RAL,kotvení,doplňky,detaily,D+M</t>
  </si>
  <si>
    <t>K/12b</t>
  </si>
  <si>
    <t>Oplechování zdí včetně rohů,rohová lišta,rš 100, poplast.ocel,šedá RAL,kotvení,doplňky,detaily,D+M</t>
  </si>
  <si>
    <t>K/12c</t>
  </si>
  <si>
    <t>Oplechování zdí včetně rohů,koutová lišta,rš 100, poplast.ocel,šedá RAL,kotvení,doplňky,detaily,D+M</t>
  </si>
  <si>
    <t>K/13</t>
  </si>
  <si>
    <t>K/13a</t>
  </si>
  <si>
    <t>K/13b</t>
  </si>
  <si>
    <t>K/13c</t>
  </si>
  <si>
    <t>K/14</t>
  </si>
  <si>
    <t>Stěnová lišta,rš 100,zatmelení, poplast.ocel,šedá RAL,kotvení,doplňky,detaily,D+M</t>
  </si>
  <si>
    <t>K/15a</t>
  </si>
  <si>
    <t>Odpadní trouby z Pz plechu, kruhové, D 100 mm, šedá RAL,kotvení,doplňky,detaily,D+M</t>
  </si>
  <si>
    <t>K/15b</t>
  </si>
  <si>
    <t>Žlaby z Pz plechu podokapní půlkruhové, rš 400 mm, šedá RAL,kotvení,doplňky,detaily,D+M</t>
  </si>
  <si>
    <t>K/16</t>
  </si>
  <si>
    <t>Lemování trub Pz, hladká krytina,pr. 100mm, šedá RAL,kotvení,doplňky,detaily,D+M</t>
  </si>
  <si>
    <t>K/17</t>
  </si>
  <si>
    <t>Lemování trub Pz, hladká krytina,pr. 70mm, šedá RAL,kotvení,doplňky,detaily,D+M</t>
  </si>
  <si>
    <t>K/18</t>
  </si>
  <si>
    <t>Lemování sloupků Pz, hladká krytina,pr. 100mm, šedá RAL,kotvení,doplňky,detaily,D+M</t>
  </si>
  <si>
    <t>K/19</t>
  </si>
  <si>
    <t>Oplechování zdí včetně rohů z Al, rš 750 mm, šedá RAL,kotvení,doplňky,detaily,D+M</t>
  </si>
  <si>
    <t>998764202R00</t>
  </si>
  <si>
    <t>Přesun hmot pro klempířské konstr., výšky do 12 m</t>
  </si>
  <si>
    <t>T/01</t>
  </si>
  <si>
    <t>Obklad topení,dřevo-překližka,nosná kce, lišty,kotvení,doplňky,detaily,D+M</t>
  </si>
  <si>
    <t>4,65*0,55*6</t>
  </si>
  <si>
    <t>T/02</t>
  </si>
  <si>
    <t>14*0,55*3</t>
  </si>
  <si>
    <t>T/03</t>
  </si>
  <si>
    <t>Vnitřní parapet,tl.19mm,HPL lamino,čelo 38mm, š.250mm,kotvení,doplňky,detaily,D+M</t>
  </si>
  <si>
    <t>T/04</t>
  </si>
  <si>
    <t>1*21</t>
  </si>
  <si>
    <t>T/05</t>
  </si>
  <si>
    <t>1*4</t>
  </si>
  <si>
    <t>T/06</t>
  </si>
  <si>
    <t>T/07</t>
  </si>
  <si>
    <t>T/08</t>
  </si>
  <si>
    <t>T/09</t>
  </si>
  <si>
    <t>T/10</t>
  </si>
  <si>
    <t>2,4*12</t>
  </si>
  <si>
    <t>T/11</t>
  </si>
  <si>
    <t>Ochranný obklad stěn,dřevotříska P3,HPL lamino , tl.19mm,kotvení,doplňky,detaily,D+M</t>
  </si>
  <si>
    <t>0,9*23</t>
  </si>
  <si>
    <t>T/12</t>
  </si>
  <si>
    <t>Obklad OSB deska tl.25mm, kotvení,doplňky,detaily,D+M</t>
  </si>
  <si>
    <t>160*1</t>
  </si>
  <si>
    <t>T/13</t>
  </si>
  <si>
    <t>Dělící příčka na WC,omyvatelná,MDF deska, 550/1000mm,kotvení,doplňky,detaily,D+M</t>
  </si>
  <si>
    <t>T/14</t>
  </si>
  <si>
    <t>Madlo bukové,přírodní,lak,pr.50mm, kotvení,doplňky,detaily,D+M</t>
  </si>
  <si>
    <t>T/15</t>
  </si>
  <si>
    <t>Kuchyňská linka,dl.4,6+3,3m,horní+spodní skříňky, pr.deska,dřez,lednice,kotvení,doplňky,detaily,D+M</t>
  </si>
  <si>
    <t>T/16</t>
  </si>
  <si>
    <t>Kuchyňská linka,dl.2,6m,horní+spodní skříňky, pr.deska,dřez,lednice,kotvení,doplňky,detaily,D+M</t>
  </si>
  <si>
    <t>2,6*1</t>
  </si>
  <si>
    <t>D/01</t>
  </si>
  <si>
    <t>Dveře asymetrické,dvoukřídlé,4720/2550,fix+otevír., AL,3-sklo bezp.,kování,kotvení,doplňky,detaily,D+M</t>
  </si>
  <si>
    <t>D/02</t>
  </si>
  <si>
    <t>Dveře jednokřídlé,800/2100+450,nadsvětlík,rám, AL,3-sklo bezp.,kování,kotvení,doplňky,detaily,D+M</t>
  </si>
  <si>
    <t>D/03</t>
  </si>
  <si>
    <t>Dveře asymetrické,dvoukřídlé,4100/2550,fix+otevír., AL,3-sklo bezp.,kování,kotvení,doplňky,detaily,D+M</t>
  </si>
  <si>
    <t>D/04</t>
  </si>
  <si>
    <t>Dveře asymetrické,dvoukřídlé,4390/2550,fix+otevír., AL,3-sklo bezp.,kování,kotvení,doplňky,detaily,D+M</t>
  </si>
  <si>
    <t>D/05</t>
  </si>
  <si>
    <t>Dveře jednokřídlé,900/2100+450,nadsvětlík,rám, AL,3-sklo bezp.,kování,kotvení,doplňky,detaily,D+M</t>
  </si>
  <si>
    <t>D/06</t>
  </si>
  <si>
    <t>D/07</t>
  </si>
  <si>
    <t>D/08</t>
  </si>
  <si>
    <t>D/09</t>
  </si>
  <si>
    <t>D/10</t>
  </si>
  <si>
    <t>Neobsazeno</t>
  </si>
  <si>
    <t>D/11</t>
  </si>
  <si>
    <t>Dveře vnitřní 700/2100,plné,lamino,polodrážka, oc.zárubeň,kování,zámek,doplňky,detaily,D+M</t>
  </si>
  <si>
    <t>D/12</t>
  </si>
  <si>
    <t>Dveře vnitřní 800/2100,plné,lamino,polodrážka, oc.zárubeň,kování,zámek,doplňky,detaily,D+M</t>
  </si>
  <si>
    <t>D/13</t>
  </si>
  <si>
    <t>D/14</t>
  </si>
  <si>
    <t>D/15</t>
  </si>
  <si>
    <t>Dveře vnitřní 700/2150,posuvné,lamino,kolejnice, oc.zárubeň,kování,zámek,doplňky,detaily,D+M</t>
  </si>
  <si>
    <t>D/16</t>
  </si>
  <si>
    <t>Dveře vnitřní 600/2150,posuvné,lamino,kolejnice, oc.zárubeň,kování,zámek,doplňky,detaily,D+M</t>
  </si>
  <si>
    <t>D/17</t>
  </si>
  <si>
    <t>D/18</t>
  </si>
  <si>
    <t>D/19</t>
  </si>
  <si>
    <t>D/20</t>
  </si>
  <si>
    <t>D/21</t>
  </si>
  <si>
    <t>D/22</t>
  </si>
  <si>
    <t>Dveře vnitřní 900/2100,plné,lamino,polodrážka, oc.zárubeň,kování,zámek,doplňky,detaily,D+M</t>
  </si>
  <si>
    <t>D/23</t>
  </si>
  <si>
    <t>D/24</t>
  </si>
  <si>
    <t>D/25</t>
  </si>
  <si>
    <t>D/26</t>
  </si>
  <si>
    <t>D/27</t>
  </si>
  <si>
    <t>DP/06</t>
  </si>
  <si>
    <t>DP/07</t>
  </si>
  <si>
    <t>DP/08</t>
  </si>
  <si>
    <t>DP/10</t>
  </si>
  <si>
    <t>DP/13</t>
  </si>
  <si>
    <t>DP/26</t>
  </si>
  <si>
    <t>DP/28</t>
  </si>
  <si>
    <t>O/01</t>
  </si>
  <si>
    <t>Okno plastové 5300/2550 S+fix,3-sklo bezp.,rám, kování,kotvení,doplňky,detaily,D+M</t>
  </si>
  <si>
    <t>O/02</t>
  </si>
  <si>
    <t>Okno plastové 4250/2000 OS+fix,3-sklo bezp.,rám, kování,kotvení,doplňky,detaily,D+M</t>
  </si>
  <si>
    <t>O/03</t>
  </si>
  <si>
    <t>Okno plastové 4250/2000+550 OS+fix,3-sklo bezp,rám, kování,kotvení,doplňky,detaily,D+M</t>
  </si>
  <si>
    <t>O/04</t>
  </si>
  <si>
    <t>Okno plastové 1000/750 sklopné,3-sklo bezp.,rám, kování,kotvení,doplňky,detaily,D+M</t>
  </si>
  <si>
    <t>O/05</t>
  </si>
  <si>
    <t>Okno plastové 2500/2000 OS+fix,3-sklo bezp.,rám, kování,kotvení,doplňky,detaily,D+M</t>
  </si>
  <si>
    <t>O/06</t>
  </si>
  <si>
    <t>Okno plastové 1000/1500 OS,3-sklo,rám, kování,kotvení,doplňky,detaily,D+M</t>
  </si>
  <si>
    <t>O/07</t>
  </si>
  <si>
    <t>Okno plastové 2500/1700 OS,3-sklo,rám, kování,kotvení,doplňky,detaily,D+M</t>
  </si>
  <si>
    <t>O/08</t>
  </si>
  <si>
    <t>Okno plastové 2300/1700 OS,2-sklo,rám rekuperační, klapky,kování,kotvení,doplňky,detaily,D+M</t>
  </si>
  <si>
    <t>O/09</t>
  </si>
  <si>
    <t>Okno plastové 2775/1700 OS+fix,2-sklo,rekuperační, klapky,kování,kotvení,doplňky,detaily,D+M</t>
  </si>
  <si>
    <t>O/10</t>
  </si>
  <si>
    <t>Okno plastové 2850/1700 OS+fix,2-sklo,rekuperační, klapky,kování,kotvení,doplňky,detaily,D+M</t>
  </si>
  <si>
    <t>O/11a,b</t>
  </si>
  <si>
    <t>Okno plastové 4250/2000 OS+fix,3-sklo,rám, kování,kotvení,doplňky,detaily,D+M</t>
  </si>
  <si>
    <t>O/12</t>
  </si>
  <si>
    <t>Okno plastové 4100/2600 fix,3-sklo,rám, kotvení,doplňky,detaily,D+M</t>
  </si>
  <si>
    <t>O/13</t>
  </si>
  <si>
    <t>Okno plastové 2400/1100 fix,3-sklo bezpečnost.,rám, kotvení,doplňky,detaily,D+M</t>
  </si>
  <si>
    <t>O/14</t>
  </si>
  <si>
    <t>Okno plastové 4250/2000 OS+S,3-sklo,rám, kování,kotvení,doplňky,detaily,D+M</t>
  </si>
  <si>
    <t>O/15</t>
  </si>
  <si>
    <t>Okno plastové 1000/2000 OS,3-sklo bezp.,rám, zámek,kování,kotvení,doplňky,detaily,D+M</t>
  </si>
  <si>
    <t>998766202R00</t>
  </si>
  <si>
    <t>Přesun hmot pro truhlářské konstr., výšky do 12 m</t>
  </si>
  <si>
    <t>767995101R00</t>
  </si>
  <si>
    <t>Montáž kovových atypických konstrukcí do 5 kg, kotvící prvky</t>
  </si>
  <si>
    <t>kg</t>
  </si>
  <si>
    <t>400+450</t>
  </si>
  <si>
    <t>767995102R00</t>
  </si>
  <si>
    <t>Montáž kovových atypických konstrukcí do 10 kg, kotvící prvky</t>
  </si>
  <si>
    <t>950+500</t>
  </si>
  <si>
    <t>767.1</t>
  </si>
  <si>
    <t>Požární ucpávky prostupů,kotvení,štítek, zpráva,doplňky,detaily,D+M</t>
  </si>
  <si>
    <t>15+17</t>
  </si>
  <si>
    <t>Z/01</t>
  </si>
  <si>
    <t>Vnitřní zábradlí,nerez ocel,madlo dřevo, v.1,17m,kotvení,doplňky,detaily,D+M</t>
  </si>
  <si>
    <t>Z/02</t>
  </si>
  <si>
    <t>Z/03</t>
  </si>
  <si>
    <t>Vnitřní madlo,nerez kotvící ocel,madlo dřevo, kotvení,doplňky,detaily,D+M</t>
  </si>
  <si>
    <t>Z/04</t>
  </si>
  <si>
    <t>Z/05</t>
  </si>
  <si>
    <t>Venkovní zábradlí, ocel,žár. pozink, v.1,17m,kotvení,doplňky,detaily,D+M</t>
  </si>
  <si>
    <t>Z/05a.1</t>
  </si>
  <si>
    <t>Ocelové únikové schodiště,profily,PZ, kotvení,doplňky,detaily,D+M</t>
  </si>
  <si>
    <t>Z/05a.2</t>
  </si>
  <si>
    <t>Ocelové únikové schodiště,pororošty,PZ, kotvení,doplňky,detaily,D+M</t>
  </si>
  <si>
    <t>1,2*0,3*19+0,9*1,2+1,2*1,1*3</t>
  </si>
  <si>
    <t>Z/06</t>
  </si>
  <si>
    <t>Z/06a.1</t>
  </si>
  <si>
    <t>Z/06a.2</t>
  </si>
  <si>
    <t>1,2*0,3*21+1,2*1,2+1,2*1,5</t>
  </si>
  <si>
    <t>Z/07</t>
  </si>
  <si>
    <t>Lemování rampy,ocel profily,žár. pozink, kotvení,doplňky,detaily,D+M</t>
  </si>
  <si>
    <t>Z/08a</t>
  </si>
  <si>
    <t>Zatřešní rampy,ocel.profily,žár.pozink, táhla,kotvení,doplňky,detaily,D+M</t>
  </si>
  <si>
    <t>Z/08b</t>
  </si>
  <si>
    <t>Zatřešní rampy,trapézový plech,žár.pozink, kotvení,doplňky,detaily,D+M</t>
  </si>
  <si>
    <t>Z/09</t>
  </si>
  <si>
    <t>Vnitřní čistící zóna do zádveří,2000/4720mm,rám, nerez ocel,v.9mm,kotvení,doplňky,detaily,D+M</t>
  </si>
  <si>
    <t>Z/10</t>
  </si>
  <si>
    <t>Vnitřní čistící zóna do zádveří,2200/4100-4380,rám, nerez ocel,v.9mm,kotvení,doplňky,detaily,D+M</t>
  </si>
  <si>
    <t>Z/11</t>
  </si>
  <si>
    <t>Venkovní čistící zóna,1700/1000,rám, AL výplň, nerez lana,textil+guma,kotvení,doplňky,detaily,D+M</t>
  </si>
  <si>
    <t>Z/12</t>
  </si>
  <si>
    <t>Stavební pouzdro pro posuvné dveře 600/2100,do SDK, kotvení,doplňky,detaily,D+M</t>
  </si>
  <si>
    <t>Z/13</t>
  </si>
  <si>
    <t>Stavební pouzdro pro posuvné dveře 700/2100,do SDK, kotvení,doplňky,detaily,D+M</t>
  </si>
  <si>
    <t>Z/14</t>
  </si>
  <si>
    <t>Z/15</t>
  </si>
  <si>
    <t>Z/16</t>
  </si>
  <si>
    <t>Poklop šachty 700/900,rám,vodotěsný+plynotěsný,AL, klíče,kotvení,doplňky,detaily,D+M</t>
  </si>
  <si>
    <t>Z/17</t>
  </si>
  <si>
    <t>Podlahová přechodová lišta,AL š.30mm,oblá, kotvení,doplňky,detaily,D+M</t>
  </si>
  <si>
    <t>Z/18</t>
  </si>
  <si>
    <t>Dilatační spárový profil,AL,elox,lepení, kotvení,doplňky,detaily,D+M</t>
  </si>
  <si>
    <t>Z/19</t>
  </si>
  <si>
    <t>Z/20</t>
  </si>
  <si>
    <t>Ocelová konstrukce pod VZT jednotku,žár.pozink, kotvení,doplňky,detaily,D+M</t>
  </si>
  <si>
    <t>Z/21</t>
  </si>
  <si>
    <t>Z/22</t>
  </si>
  <si>
    <t>Ocelový žebřík výlezový na střechu,žár.pozink, kotvení,doplňky,detaily,D+M</t>
  </si>
  <si>
    <t>Z/23</t>
  </si>
  <si>
    <t>Z/24</t>
  </si>
  <si>
    <t>Venkovní zábradlí rampy,v. 1,12m,žár.pozink, kotvení,doplňky,detaily,D+M</t>
  </si>
  <si>
    <t>Z/25</t>
  </si>
  <si>
    <t>Demontov.sloupky rampy,žár.pozink, kotvení,doplňky,detaily,D+M</t>
  </si>
  <si>
    <t>Z/26</t>
  </si>
  <si>
    <t>Demontov.řetěz zábradlí rampy,žár.pozink, kotvení,doplňky,detaily,D+M</t>
  </si>
  <si>
    <t>Z/27</t>
  </si>
  <si>
    <t>Zatřešení vstupu,1600/900,ocel.kce PZ,bezp.sklo, kotvení,doplňky,detaily,D+M</t>
  </si>
  <si>
    <t>Z/28</t>
  </si>
  <si>
    <t>Protihluková stěna v.3,0m,vč. AK panelů,žár.pozink, kotvení,doplňky,detaily,D+M</t>
  </si>
  <si>
    <t>3*2*(4,5+2)</t>
  </si>
  <si>
    <t>Z/29</t>
  </si>
  <si>
    <t>3*2*(3,1+2,1)</t>
  </si>
  <si>
    <t>Z/30</t>
  </si>
  <si>
    <t>Prostup střešním pláštěm pro kabely,ocel.trubka, žár.pozink,kotvení,doplňky,detaily,D+M</t>
  </si>
  <si>
    <t>Z/31</t>
  </si>
  <si>
    <t>Ochrana svodu na rampě,ocel.kce, žár.pozink,kotvení,doplňky,detaily,D+M</t>
  </si>
  <si>
    <t>Z/301</t>
  </si>
  <si>
    <t>Venkovní zábradlí,ocel.kce,žár.pozink,v.1,0m, žár.pozink,kotvení,doplňky,detaily,D+M</t>
  </si>
  <si>
    <t>Z/302</t>
  </si>
  <si>
    <t>Venkovní madlo,ocel.kce,žár.pozink,v.0,9m, žár.pozink,kotvení,doplňky,detaily,D+M</t>
  </si>
  <si>
    <t>Z/303</t>
  </si>
  <si>
    <t>Z/304,305</t>
  </si>
  <si>
    <t>Z/306</t>
  </si>
  <si>
    <t>Z/307</t>
  </si>
  <si>
    <t>Z/308</t>
  </si>
  <si>
    <t>Z/309</t>
  </si>
  <si>
    <t>Venkovní madlo,ocel.kce,žár.pozink,v.0,9+0,5m, žár.pozink,kotvení,doplňky,detaily,D+M</t>
  </si>
  <si>
    <t>Z/310</t>
  </si>
  <si>
    <t>OS/01</t>
  </si>
  <si>
    <t>Venkovní žaluzie,lamelové,AL,tvar Z,š.92mm,pohon, vodící lišty,kotvení,doplňky,detaily,D+M</t>
  </si>
  <si>
    <t>4,2*2,55+1,41*2,55</t>
  </si>
  <si>
    <t>OS/02</t>
  </si>
  <si>
    <t>4,25*2*15</t>
  </si>
  <si>
    <t>OS/03</t>
  </si>
  <si>
    <t>1,5*2*6</t>
  </si>
  <si>
    <t>OS/03.1</t>
  </si>
  <si>
    <t>Vnitřní textilní roleta,ovládání řetízek,lep.pásky, kotvení,doplňky,detaily,D+M</t>
  </si>
  <si>
    <t>1,25*2*3</t>
  </si>
  <si>
    <t>OS/04</t>
  </si>
  <si>
    <t>4,25*2*2</t>
  </si>
  <si>
    <t>OS/05</t>
  </si>
  <si>
    <t>2,3*1,7*1</t>
  </si>
  <si>
    <t>OS/06</t>
  </si>
  <si>
    <t>2,775*1,7*2</t>
  </si>
  <si>
    <t>OS/07</t>
  </si>
  <si>
    <t>2,85*1,7*1</t>
  </si>
  <si>
    <t>OS/08</t>
  </si>
  <si>
    <t>Vestavná schránka pro venk.žaluzii,š.140,v.280mm, XPS izolace,kotvení,doplňky,detaily,D+M</t>
  </si>
  <si>
    <t>mb</t>
  </si>
  <si>
    <t>OS/09</t>
  </si>
  <si>
    <t>OS/10</t>
  </si>
  <si>
    <t>1,5*6</t>
  </si>
  <si>
    <t>OS/11</t>
  </si>
  <si>
    <t>OS/12</t>
  </si>
  <si>
    <t>OS/13</t>
  </si>
  <si>
    <t>OS/14</t>
  </si>
  <si>
    <t>OS/15</t>
  </si>
  <si>
    <t>Sít proti hmyzu,rám,rohové prvky,černá síť, kotvení,doplňky,detaily,D+M</t>
  </si>
  <si>
    <t>1*1,45*8</t>
  </si>
  <si>
    <t>OS/16</t>
  </si>
  <si>
    <t>0,75*1,25*7</t>
  </si>
  <si>
    <t>OS/17</t>
  </si>
  <si>
    <t>Hydrantová skříň,650/650/175mm,ocel.plech,nátěr, hadice 30m,kotvení,doplňky,detaily,D+M</t>
  </si>
  <si>
    <t>OS/18</t>
  </si>
  <si>
    <t>Přenosný hasicí přístroj práškový PG6,6kg, 21A, kotvení,doplňky,detaily,D+M</t>
  </si>
  <si>
    <t>OS/19</t>
  </si>
  <si>
    <t>Přenosný hasicí přístroj vodní V10,10l, 13A, kotvení,doplňky,detaily,D+M</t>
  </si>
  <si>
    <t>OS/20</t>
  </si>
  <si>
    <t>Střešní vpusť,svislá,integr. manžeta PVC,izolovaná, DN125,el.vyhřívání,kotvení,doplňky,detaily,D+M</t>
  </si>
  <si>
    <t>OS/21</t>
  </si>
  <si>
    <t>Střešní vpusť,svislá,integr. manžeta PVC,izolovaná, DN100,el.vyhřívání,kotvení,doplňky,detaily,D+M</t>
  </si>
  <si>
    <t>OS/22</t>
  </si>
  <si>
    <t>Madlo toaletní sklopné,nerez,dl. 900mm, kotvení,doplňky,detaily,D+M</t>
  </si>
  <si>
    <t>OS/23</t>
  </si>
  <si>
    <t>Madlo toaletní pevné,nerez,dl. 900mm, kotvení,doplňky,detaily,D+M</t>
  </si>
  <si>
    <t>OS/24</t>
  </si>
  <si>
    <t>Madlo pevné k umyvadlu,nerez,dl. 500mm, kotvení,doplňky,detaily,D+M</t>
  </si>
  <si>
    <t>OS/25</t>
  </si>
  <si>
    <t>Madlo dveřní,nerez,dl. 800mm, kotvení,doplňky,detaily,D+M</t>
  </si>
  <si>
    <t>OS/26</t>
  </si>
  <si>
    <t>Revizní dvířka ocelová 600/600,EI45,rám,nátěr, kotvení,doplňky,detaily,D+M</t>
  </si>
  <si>
    <t>OS/27</t>
  </si>
  <si>
    <t>1,25*1,35*36</t>
  </si>
  <si>
    <t>OS/28</t>
  </si>
  <si>
    <t>Stropní deska plná PZD 104/29/9 P5,C25/30, kotvení,doplňky,detaily,D+M</t>
  </si>
  <si>
    <t>OS/29</t>
  </si>
  <si>
    <t>Betonový květináč,hladký,500/1750/500,šedá, kotvení,doplňky,detaily,D+M</t>
  </si>
  <si>
    <t>OS/30</t>
  </si>
  <si>
    <t>Revizní dvířka do SDK 600/600,rám,SDK deska, kotvení,doplňky,detaily,D+M</t>
  </si>
  <si>
    <t>OS/31</t>
  </si>
  <si>
    <t>Revizní dvířka ocelová 200/200,rám,nátěr, kotvení,doplňky,detaily,D+M</t>
  </si>
  <si>
    <t>OS/32</t>
  </si>
  <si>
    <t>Revizní dvířka ocelová 450/450,pod obklad,rám, kotvení,doplňky,detaily,D+M</t>
  </si>
  <si>
    <t>OS/33</t>
  </si>
  <si>
    <t>Revizní dvířka ocelová 300/300,EI45,rám,nátěr, kotvení,doplňky,detaily,D+M</t>
  </si>
  <si>
    <t>OS/34</t>
  </si>
  <si>
    <t>OS/35</t>
  </si>
  <si>
    <t>OS/36</t>
  </si>
  <si>
    <t>Bezpečnostní značky a tabulky na únik.cestách, kotvení,doplňky,detaily,D+M</t>
  </si>
  <si>
    <t>OS/37</t>
  </si>
  <si>
    <t>Podkladní OSB deska tl.20mm,š.400mm,pro rampu, kotvení,doplňky,detaily,D+M</t>
  </si>
  <si>
    <t>OS/38</t>
  </si>
  <si>
    <t>Zrcadla v umývárnách zapuštěná do obkladu,400x400, kotvení,doplňky,detaily,D+M</t>
  </si>
  <si>
    <t>998767202R00</t>
  </si>
  <si>
    <t>Přesun hmot pro zámečnické konstr., výšky do 12 m</t>
  </si>
  <si>
    <t>771101210RT1</t>
  </si>
  <si>
    <t>Penetrace podkladu pod dlažby, penetrační nátěr</t>
  </si>
  <si>
    <t>P07: :  24,7</t>
  </si>
  <si>
    <t>771475014R00</t>
  </si>
  <si>
    <t>Obklad soklíků keram.rovných, tmel,výška 10 cm</t>
  </si>
  <si>
    <t>498,5*1</t>
  </si>
  <si>
    <t>771475034R00</t>
  </si>
  <si>
    <t>Obklad soklíků keram.stupňov., tmel,20x10 H 10 cm</t>
  </si>
  <si>
    <t>12,5+13,5</t>
  </si>
  <si>
    <t>771120111R00</t>
  </si>
  <si>
    <t>Kladení dlaždic na stupnice do tmele, jedna řada, tmel vodotěsný na bázi cementu</t>
  </si>
  <si>
    <t>P07: :  23*(1,2+1,5)</t>
  </si>
  <si>
    <t>771120211R00</t>
  </si>
  <si>
    <t>Kladení dlaždic na podstupnice do tmele, 1 řada, tmel vodotěsný na bázi cementu</t>
  </si>
  <si>
    <t>771479001R00</t>
  </si>
  <si>
    <t>Řezání dlaždic keramických pro soklíky</t>
  </si>
  <si>
    <t>498,5+26</t>
  </si>
  <si>
    <t>771575109R00</t>
  </si>
  <si>
    <t>771579793R00</t>
  </si>
  <si>
    <t>Příplatek za spárovací hmotu - plošně</t>
  </si>
  <si>
    <t>sokly: : 0,1*(498,5+26)</t>
  </si>
  <si>
    <t>771579790R00</t>
  </si>
  <si>
    <t>Příplatek za diagonální kladení</t>
  </si>
  <si>
    <t>771578011R00</t>
  </si>
  <si>
    <t>Spára podlaha - stěna, silikonem</t>
  </si>
  <si>
    <t>771.1</t>
  </si>
  <si>
    <t xml:space="preserve">  P07: :  24,7</t>
  </si>
  <si>
    <t xml:space="preserve">  sokl: : 0,1*(498,5+26)</t>
  </si>
  <si>
    <t>998771202R00</t>
  </si>
  <si>
    <t>Přesun hmot pro podlahy z dlaždic, výšky do 12 m</t>
  </si>
  <si>
    <t>776101121R00</t>
  </si>
  <si>
    <t>Provedení penetrace podkladu, vč. penetr. laku</t>
  </si>
  <si>
    <t>776421100RT1</t>
  </si>
  <si>
    <t>Lepení podlahových soklíků z PVC a vinylu, pouze lepení - soklík ve specifikaci</t>
  </si>
  <si>
    <t>P01: :  288,5</t>
  </si>
  <si>
    <t>P04: :  186</t>
  </si>
  <si>
    <t>776411000RT1</t>
  </si>
  <si>
    <t>Lepení podlahových soklíků pryžových, pouze lepení - soklík ve specifikaci</t>
  </si>
  <si>
    <t>P02: :  299,5</t>
  </si>
  <si>
    <t>P05: :  299,5</t>
  </si>
  <si>
    <t>776521100RT1</t>
  </si>
  <si>
    <t>Lepení povlak.podlah z pásů PVC na lepidlo, pouze položení - PVC ve specifikaci</t>
  </si>
  <si>
    <t>776551000RT1</t>
  </si>
  <si>
    <t>Lepení povlakových podlah z pásů korkových, pouze položení - korek ve specifikaci</t>
  </si>
  <si>
    <t>776996110R00</t>
  </si>
  <si>
    <t>Napuštění povlakových podlah pastou</t>
  </si>
  <si>
    <t>776.1</t>
  </si>
  <si>
    <t>Podlahovina na bázi PVC,tl. 3mm,protiskluzná, skleněné rouno,ochranný PU lak,světlé barvy</t>
  </si>
  <si>
    <t xml:space="preserve">  sokl: : 0,05*474,5</t>
  </si>
  <si>
    <t>582,205*1,1</t>
  </si>
  <si>
    <t>776.2</t>
  </si>
  <si>
    <t>Podlahovina korek,tl. 4mm,keram.lak,světlé barvy</t>
  </si>
  <si>
    <t xml:space="preserve">  sokl: : 0,05*599</t>
  </si>
  <si>
    <t>734,51*1,1</t>
  </si>
  <si>
    <t>998776202R00</t>
  </si>
  <si>
    <t>Přesun hmot pro podlahy povlakové, výšky do 12 m</t>
  </si>
  <si>
    <t>781101210RT1</t>
  </si>
  <si>
    <t>Penetrace podkladu pod obklady, penetrační nátěr</t>
  </si>
  <si>
    <t>781491001RTX</t>
  </si>
  <si>
    <t>1184,5*1</t>
  </si>
  <si>
    <t>781479705R00</t>
  </si>
  <si>
    <t>Přípl.za spárovací hmotu - plošně</t>
  </si>
  <si>
    <t>781479700R00</t>
  </si>
  <si>
    <t>781.1</t>
  </si>
  <si>
    <t xml:space="preserve">  1.NP: :  2,15*(7,7+5,7+5,4+15,1+7,4+12,8+26+20,9+10,9*2+8,6+14,3)</t>
  </si>
  <si>
    <t xml:space="preserve">  2,15*(15,3+12,8+12,6+17,6+7,8+11+12,3*2+31,1)+1,5*7,5*3+0,6*2,6</t>
  </si>
  <si>
    <t xml:space="preserve">  3*56,5-(0,9*2,1*2+2,52*1,1+2,4*1,1*2+1*1*4+1*1,5*4)</t>
  </si>
  <si>
    <t xml:space="preserve">  2.NP: :  2,15*(6,3*3+6,1*3+22,4*3+8,5)+1,5*7,5*3-1,9*1,1*3</t>
  </si>
  <si>
    <t>1051,968*1,1</t>
  </si>
  <si>
    <t>998781202R00</t>
  </si>
  <si>
    <t>Přesun hmot pro obklady keramické, výšky do 12 m</t>
  </si>
  <si>
    <t>783851223R00</t>
  </si>
  <si>
    <t>Nátěr epoxidový betonových podlah, na bázi vodní disperze</t>
  </si>
  <si>
    <t>výtah: :  4,51</t>
  </si>
  <si>
    <t>784191201R00</t>
  </si>
  <si>
    <t>Penetrace podkladu hloubková  1x</t>
  </si>
  <si>
    <t>SDK: : 2*(42,24+60,45+45,55+41,84+129,32)+1465,88+290,66+211,37</t>
  </si>
  <si>
    <t>omítky: : 1051,97+3583,862+24,20+9,05</t>
  </si>
  <si>
    <t>odečet ker. obkladů: : -1051,97</t>
  </si>
  <si>
    <t>784195412R00</t>
  </si>
  <si>
    <t>Malba tekutá malířská, bílá, 2 x</t>
  </si>
  <si>
    <t>50% ploch: : 0,5*6223,822</t>
  </si>
  <si>
    <t>784195422R00</t>
  </si>
  <si>
    <t>Malba tekutá malířská, barva, 2 x</t>
  </si>
  <si>
    <t>Výtah osobní lanový 630/0,63, 2 stanice, 2 nástupiště,dveře,kotvení,doplňky,D+M</t>
  </si>
  <si>
    <t>M99.1</t>
  </si>
  <si>
    <t>Skladby podlah a konstrukcí - neoceňovat!!!, jen pomocné výpočty</t>
  </si>
  <si>
    <t>P01: : 339,58</t>
  </si>
  <si>
    <t>P02: : 352,28</t>
  </si>
  <si>
    <t>P03: : 506,94</t>
  </si>
  <si>
    <t>P04: : 218,9</t>
  </si>
  <si>
    <t>P05: : 352,28</t>
  </si>
  <si>
    <t>P06: : 157,52</t>
  </si>
  <si>
    <t>P07: : 24,7</t>
  </si>
  <si>
    <t>P08: : 47,6</t>
  </si>
  <si>
    <t>výtah: : 4,51</t>
  </si>
  <si>
    <t/>
  </si>
  <si>
    <t>S/01: : 1365</t>
  </si>
  <si>
    <t>atiky: : 268</t>
  </si>
  <si>
    <t>lemy: : 40</t>
  </si>
  <si>
    <t>SUM</t>
  </si>
  <si>
    <t>SO 100 Mateřská škola - rozpočet arch. stav</t>
  </si>
  <si>
    <t>Dveře vnitřní 800/2100,bezp.sklo,lamino,polodrážka, obl.zárubeň,kování,zámek,doplňky,detaily,D+M</t>
  </si>
  <si>
    <t>Dveře vnitřní 900/2100,plné,lamino,polodrážka, obl.zárubeň,kování,zámek,doplňky,detaily,D+M</t>
  </si>
  <si>
    <t>Dveře vnitřní 800/2100,plné,lamino,polodrážka, obl.zárubeň,kování,zámek,doplňky,detaily,D+M</t>
  </si>
  <si>
    <t>Dveře vnitřní 700/2100,plné,lamino,polodrážka, obl.zárubeň,kování,zámek,doplňky,detaily,D+M</t>
  </si>
  <si>
    <t>Dveře vnitřní 900/2100,bezp.sklo,lamino,polodrážka, obl.zárubeň,kování,zámek,doplňky,detaily,D+M</t>
  </si>
  <si>
    <t>Dveře vnitřní 650/1500,plné,lamino,polodrážka, obl.zárubeň,kování,zámek,doplňky,detaily,D+M</t>
  </si>
  <si>
    <t>Dveře EW-15DP3-C 800/2100,bezp.sklo,polodrážka, lamino,ob.zárubeň,kování,zámek,doplňky,detaily,D+M</t>
  </si>
  <si>
    <t>Dveře EW-15DP3-C 900/2100,plné,polodrážka, lamino,ob.zárubeň,kování,zámek,doplňky,detaily,D+M</t>
  </si>
  <si>
    <t>Dveře EW-15DP3-C 800/2100,plné,polodrážka, lamino,ob.zárubeň,kování,zámek,doplňky,detaily,D+M</t>
  </si>
  <si>
    <t>Dveře EW-15DP3-C 900/2100,bezp.sklo,polodrážka, lamino,ob.zárubeň,kování,zámek,doplňky,detaily,D+M</t>
  </si>
  <si>
    <t>998011002R0X</t>
  </si>
  <si>
    <t>86+1244,8575+21,36+95,736+163,7125</t>
  </si>
  <si>
    <t>4739,1*1</t>
  </si>
  <si>
    <t>711210020RAX</t>
  </si>
  <si>
    <t>28375768.AX</t>
  </si>
  <si>
    <t>28375972X</t>
  </si>
  <si>
    <t>cenová soustava</t>
  </si>
  <si>
    <t>RTS</t>
  </si>
  <si>
    <t>vlastní</t>
  </si>
  <si>
    <t>330030120RAX</t>
  </si>
  <si>
    <t>JKSO : 801.31</t>
  </si>
  <si>
    <t>CPV : 45214230-1</t>
  </si>
  <si>
    <t>CZ - CC : 126311</t>
  </si>
  <si>
    <t>Výztuž základových desek ze svařovaných sítí 8/150/150</t>
  </si>
  <si>
    <t>Podkladní asfaltový pás pod příčky vč. dodávky,modifikovaný asfaltový pás, kotvení, doplňky,detaily,D+M</t>
  </si>
  <si>
    <t>specifikace viz. technická zpráva a skladby konstrukcí!!!!!</t>
  </si>
  <si>
    <t>U1</t>
  </si>
  <si>
    <t>404a</t>
  </si>
  <si>
    <t>Záchytný systém střechy-lanový úchyt pr.16mm,délka 500mm,kotvení,doplňky,detaily,D+M</t>
  </si>
  <si>
    <t>U2</t>
  </si>
  <si>
    <t>U3</t>
  </si>
  <si>
    <t>U4</t>
  </si>
  <si>
    <t>U5</t>
  </si>
  <si>
    <t>404b</t>
  </si>
  <si>
    <t>404c</t>
  </si>
  <si>
    <t>404d</t>
  </si>
  <si>
    <t>404e</t>
  </si>
  <si>
    <t>404f</t>
  </si>
  <si>
    <t>404g</t>
  </si>
  <si>
    <t>Záchytný systém střechy-lanový úchyt pr.42mm,délka 500mm,kotvení,doplňky,detaily,D+M</t>
  </si>
  <si>
    <t>Záchytný systém střechy-lanový úchyt pr.16mm,délka 600mm,kotvení,doplňky,detaily,D+M</t>
  </si>
  <si>
    <t>Záchytný systém střechy-lanový úchyt pr.42mm,délka 600mm,kotvení,doplňky,detaily,D+M</t>
  </si>
  <si>
    <t>Záchytný systém střechy-lanový úchyt pr.42mm,délka 700mm,kotvení,doplňky,detaily,D+M</t>
  </si>
  <si>
    <t>Záchytný systém střechy-lanový úchyt s osazeným spojovacím okem,kotvení,doplňky,detaily,D+M</t>
  </si>
  <si>
    <t>Záchytný systém střechy-permanentní nerezové lano tl.6mm,kotvení,doplňky,detaily,D+M</t>
  </si>
  <si>
    <t>Montáž lišt k obkladům,rohových,koutových,  i dilatačních,vč. dodávky lišt nerezových</t>
  </si>
  <si>
    <t>na parapety oken:0,25*88</t>
  </si>
  <si>
    <t>138a</t>
  </si>
  <si>
    <t>632411104RT1</t>
  </si>
  <si>
    <t>Vyrovnávací stěrka , ruční zprac. tl.4 mm, samonivelační anhydritová směs</t>
  </si>
  <si>
    <t>320a</t>
  </si>
  <si>
    <t>767.2</t>
  </si>
  <si>
    <t>počet klíčů dle požadavků uživatele!!!</t>
  </si>
  <si>
    <t>počet vložek dveře:125*1</t>
  </si>
  <si>
    <t>Generální klíč pro dveřní otvory,klíče,vložky,doplňky,detaily,D+M</t>
  </si>
  <si>
    <t>423a</t>
  </si>
  <si>
    <t>776.0</t>
  </si>
  <si>
    <t>Lakování korkové podlahoviny, 4x lak</t>
  </si>
  <si>
    <t>14a</t>
  </si>
  <si>
    <t>273321111R00</t>
  </si>
  <si>
    <t xml:space="preserve">Železobeton základových desek  C 8/10 </t>
  </si>
  <si>
    <t>podkladní pod desku:0,05*1412</t>
  </si>
  <si>
    <t>(4,6+3,3)*6</t>
  </si>
  <si>
    <t>622311525RT1</t>
  </si>
  <si>
    <t>Zateplovací systém ETICS, sokl, XPS tl. 160 mm, se silikonovou omítkou</t>
  </si>
  <si>
    <t>622311135RTX</t>
  </si>
  <si>
    <t>Zateplovací systém ETICS, fasáda, EPS F tl.160 mm, s omítkou Silikonsilikátovou probarvenou</t>
  </si>
  <si>
    <t>Zatepl.syst. ETICS, fasáda, miner.desky KV 160 mm, s omítkou Silikonsilikátovou probarvenou</t>
  </si>
  <si>
    <t>622311735RTX</t>
  </si>
  <si>
    <t>Zateplovací systém ETICS, ostění, EPS F tl. 40 mm, s omítkou Silikonsilikátovou probarvenou</t>
  </si>
  <si>
    <t>622311154RTX</t>
  </si>
  <si>
    <t>Odstranění pažení stěn záporové - hl. do 4 m, vč. vytažení, odstranění a odvozu ocelových pažnic</t>
  </si>
  <si>
    <t>Pažení stěn výkopu záporové - hloubky do 4 m, zaražení pažnic,vč. dodávky ocelových pažnic</t>
  </si>
  <si>
    <t>0,2*1412</t>
  </si>
  <si>
    <t>vsaky:60*1</t>
  </si>
  <si>
    <t>131301111R00</t>
  </si>
  <si>
    <t>Hloubení nezapaž. jam hor.4 do 100 m3, STROJNĚ</t>
  </si>
  <si>
    <t>přebytek na skládku: : 422,2182+108,25-254,1503</t>
  </si>
  <si>
    <t>přebytek na skládku: : (422,2182+108,25-254,1503)*15</t>
  </si>
  <si>
    <t>23a</t>
  </si>
  <si>
    <t>271531112R00</t>
  </si>
  <si>
    <t>Polštář základu z kameniva hr. drceného 32-63 mm</t>
  </si>
  <si>
    <t>23b</t>
  </si>
  <si>
    <t>Opláštění vsaků geotextilií, drenážní, 300g/m2, vč. dodávky geotextilie</t>
  </si>
  <si>
    <t>vsaky:60*2+1*100</t>
  </si>
  <si>
    <t>1.0</t>
  </si>
  <si>
    <t>411120033RAX</t>
  </si>
  <si>
    <t>411120012RAX</t>
  </si>
  <si>
    <t>612475111R00</t>
  </si>
  <si>
    <t>Omítka vnitřních stěn vápenocem. jednovrstvá</t>
  </si>
  <si>
    <t>612475121R00</t>
  </si>
  <si>
    <t>Omítka vnitřních stěn vápenocem. dvouvrstvá,štuková</t>
  </si>
  <si>
    <t>404.1</t>
  </si>
  <si>
    <t>404.2</t>
  </si>
  <si>
    <t>404.3</t>
  </si>
  <si>
    <t>OS/39</t>
  </si>
  <si>
    <t>OS/40</t>
  </si>
  <si>
    <t>OS/41</t>
  </si>
  <si>
    <t xml:space="preserve">Dvoudílná šatní skříň na soklu, rozm.: 1850x600x500mm. Uzávěr - cylindrický zámek s dvěma klíči.
Skříň tvoří pevné svařenece na soklu. Svařovaný korpus z ocelového plechu tl. 0,7 mm zaručuje vysokou tuhost. Dveře jsou vybaveny vystuženým profilem pro větší odolnost proti násilném vylomení. Každé oddělení šatní skříně je vybaveno poličkou a tyčkou na ramínka se třemi plastovými háčky. 
Povrch skříně je ošetřen práškovou povrchovou úpravou, ta předurčuje šatní skříni dlouhou životnost, snadno se čistí a udržuje.
</t>
  </si>
  <si>
    <t xml:space="preserve">konferenční židle do denní místnosti, kovová konstrukce, opěrka síťovina, potah sedák - 100%polyester, stohovatelné
</t>
  </si>
  <si>
    <t>stůl 735 x 1400 x 800, stolová deska  z LTD tl. 25 mm, plastová hrana v dekoru LTD tl. 2 mm, dekor desky - světlý dřevní dekor - bříza či javor, samonosná (rámová) kovová podnož se skládá z válcových nohou průměru 60 mm a spojovacích profilů 30x20 mm, kovová podnož s povrchovou úpravou RAL 9006 - hliník</t>
  </si>
  <si>
    <t>P08: :  0,1*47,6</t>
  </si>
  <si>
    <t>stěny rampy:1,5*28</t>
  </si>
  <si>
    <t>Zatřešení vstupu,3765-3975/1660,ocel.kce celkem 140kg-žár.pozink,bezp.sklo, kotvení,doplňky,detaily,D+M</t>
  </si>
  <si>
    <t>Zatřešení vstupu,3865-4075/1660,ocel.kce celkem 140kg-žár.pozink,bezp.sklo, kotvení,doplňky,detaily,D+M</t>
  </si>
  <si>
    <t>Montáž podlah keram.,hladké, tmel flexi, na bázi cementu, do vel. 30x30cm</t>
  </si>
  <si>
    <t>Dlažba keramická glazovaná,protiskluzná,vel. 30x30cm</t>
  </si>
  <si>
    <t>416a</t>
  </si>
  <si>
    <t>771.2</t>
  </si>
  <si>
    <t>Dlažba keramická glazovaná - schodovky,protiskluzné,vel. 30x30cm</t>
  </si>
  <si>
    <t>stupnice:0,3*(1,2+1,5)*23*1,1</t>
  </si>
  <si>
    <t>odečet schodovek:-18,63</t>
  </si>
  <si>
    <t>722,98*1,1</t>
  </si>
  <si>
    <t>781475114R00</t>
  </si>
  <si>
    <t>Obklad vnitřní stěn keramický, do tmele, do vel. 20x20cm</t>
  </si>
  <si>
    <t>Obklad keramický glazovaný, vel. 20x20cm</t>
  </si>
  <si>
    <t>Dlažba zámková 20/10cm, tl.6 cm přírodní, obdélníková</t>
  </si>
  <si>
    <t>Položkový výkaz výměr</t>
  </si>
  <si>
    <r>
      <rPr>
        <strike/>
        <sz val="8"/>
        <color rgb="FFFF0000"/>
        <rFont val="Arial CE"/>
        <charset val="238"/>
      </rPr>
      <t xml:space="preserve">U6 </t>
    </r>
    <r>
      <rPr>
        <sz val="8"/>
        <color rgb="FFFF0000"/>
        <rFont val="Arial CE"/>
        <charset val="238"/>
      </rPr>
      <t>- zrušeno</t>
    </r>
  </si>
  <si>
    <r>
      <rPr>
        <strike/>
        <sz val="8"/>
        <color rgb="FFFF0000"/>
        <rFont val="Arial CE"/>
        <charset val="238"/>
      </rPr>
      <t>U7</t>
    </r>
    <r>
      <rPr>
        <sz val="8"/>
        <color rgb="FFFF0000"/>
        <rFont val="Arial CE"/>
        <charset val="238"/>
      </rPr>
      <t xml:space="preserve"> náhrada za XX</t>
    </r>
  </si>
  <si>
    <t>rev.01 ke dni 19.5.2016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</si>
</sst>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rgb="FFFF0000"/>
      <name val="Arial CE"/>
      <charset val="238"/>
    </font>
    <font>
      <strike/>
      <sz val="8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4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/>
    <xf numFmtId="0" fontId="8" fillId="2" borderId="0" xfId="0" applyFont="1" applyFill="1" applyBorder="1" applyAlignment="1"/>
    <xf numFmtId="0" fontId="8" fillId="2" borderId="2" xfId="0" applyFont="1" applyFill="1" applyBorder="1" applyAlignment="1"/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4" borderId="38" xfId="0" applyNumberFormat="1" applyFont="1" applyFill="1" applyBorder="1" applyAlignment="1">
      <alignment horizontal="center"/>
    </xf>
    <xf numFmtId="4" fontId="7" fillId="4" borderId="38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2" xfId="0" applyFill="1" applyBorder="1"/>
    <xf numFmtId="0" fontId="0" fillId="2" borderId="41" xfId="0" applyFill="1" applyBorder="1"/>
    <xf numFmtId="0" fontId="0" fillId="2" borderId="36" xfId="0" applyFill="1" applyBorder="1"/>
    <xf numFmtId="0" fontId="16" fillId="0" borderId="0" xfId="0" applyFont="1"/>
    <xf numFmtId="0" fontId="16" fillId="0" borderId="34" xfId="0" applyFont="1" applyBorder="1" applyAlignment="1">
      <alignment horizontal="center" vertical="top" shrinkToFit="1"/>
    </xf>
    <xf numFmtId="0" fontId="17" fillId="0" borderId="34" xfId="0" applyNumberFormat="1" applyFont="1" applyBorder="1" applyAlignment="1">
      <alignment horizontal="center" vertical="top" wrapText="1" shrinkToFit="1"/>
    </xf>
    <xf numFmtId="0" fontId="0" fillId="2" borderId="37" xfId="0" applyFill="1" applyBorder="1" applyAlignment="1">
      <alignment horizontal="center" vertical="top" shrinkToFit="1"/>
    </xf>
    <xf numFmtId="0" fontId="18" fillId="0" borderId="34" xfId="0" applyNumberFormat="1" applyFont="1" applyBorder="1" applyAlignment="1">
      <alignment horizontal="center" vertical="top" wrapText="1" shrinkToFit="1"/>
    </xf>
    <xf numFmtId="4" fontId="0" fillId="2" borderId="48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0" fontId="0" fillId="2" borderId="35" xfId="0" applyFill="1" applyBorder="1" applyAlignment="1">
      <alignment horizontal="center"/>
    </xf>
    <xf numFmtId="0" fontId="0" fillId="2" borderId="49" xfId="0" applyFill="1" applyBorder="1"/>
    <xf numFmtId="0" fontId="0" fillId="2" borderId="51" xfId="0" applyFill="1" applyBorder="1" applyAlignment="1">
      <alignment horizontal="center" vertical="top"/>
    </xf>
    <xf numFmtId="0" fontId="17" fillId="0" borderId="37" xfId="0" applyNumberFormat="1" applyFont="1" applyBorder="1" applyAlignment="1">
      <alignment horizontal="center" vertical="top" wrapText="1" shrinkToFit="1"/>
    </xf>
    <xf numFmtId="4" fontId="16" fillId="0" borderId="38" xfId="0" applyNumberFormat="1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4" fontId="8" fillId="2" borderId="22" xfId="0" applyNumberFormat="1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39" xfId="0" applyNumberFormat="1" applyBorder="1" applyAlignment="1">
      <alignment vertical="top"/>
    </xf>
    <xf numFmtId="0" fontId="0" fillId="0" borderId="43" xfId="0" applyFont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8" fillId="2" borderId="0" xfId="0" applyFont="1" applyFill="1" applyBorder="1" applyAlignment="1">
      <alignment horizontal="left" vertical="center"/>
    </xf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4" fontId="16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0" fontId="0" fillId="2" borderId="50" xfId="0" applyFill="1" applyBorder="1" applyAlignment="1">
      <alignment vertical="top"/>
    </xf>
    <xf numFmtId="49" fontId="0" fillId="2" borderId="50" xfId="0" applyNumberFormat="1" applyFill="1" applyBorder="1" applyAlignment="1">
      <alignment vertical="top"/>
    </xf>
    <xf numFmtId="49" fontId="0" fillId="2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4" fontId="16" fillId="0" borderId="38" xfId="0" applyNumberFormat="1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2" borderId="38" xfId="0" applyNumberFormat="1" applyFill="1" applyBorder="1" applyAlignment="1">
      <alignment horizontal="left" vertical="top" wrapText="1"/>
    </xf>
    <xf numFmtId="0" fontId="18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17" fillId="0" borderId="38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44" xfId="0" applyFont="1" applyBorder="1" applyAlignment="1">
      <alignment vertical="top"/>
    </xf>
    <xf numFmtId="49" fontId="0" fillId="0" borderId="40" xfId="0" applyNumberFormat="1" applyBorder="1" applyAlignment="1">
      <alignment vertical="top"/>
    </xf>
    <xf numFmtId="0" fontId="0" fillId="2" borderId="45" xfId="0" applyFill="1" applyBorder="1" applyAlignment="1">
      <alignment vertical="top"/>
    </xf>
    <xf numFmtId="49" fontId="0" fillId="2" borderId="42" xfId="0" applyNumberFormat="1" applyFill="1" applyBorder="1" applyAlignment="1">
      <alignment vertical="top"/>
    </xf>
    <xf numFmtId="0" fontId="0" fillId="2" borderId="35" xfId="0" applyFill="1" applyBorder="1" applyAlignment="1">
      <alignment vertical="top"/>
    </xf>
    <xf numFmtId="49" fontId="0" fillId="2" borderId="35" xfId="0" applyNumberFormat="1" applyFill="1" applyBorder="1" applyAlignment="1">
      <alignment vertical="top"/>
    </xf>
    <xf numFmtId="4" fontId="0" fillId="2" borderId="42" xfId="0" applyNumberFormat="1" applyFill="1" applyBorder="1"/>
    <xf numFmtId="4" fontId="0" fillId="2" borderId="35" xfId="0" applyNumberFormat="1" applyFill="1" applyBorder="1"/>
    <xf numFmtId="4" fontId="17" fillId="0" borderId="33" xfId="0" applyNumberFormat="1" applyFont="1" applyBorder="1" applyAlignment="1">
      <alignment vertical="top" wrapText="1" shrinkToFit="1"/>
    </xf>
    <xf numFmtId="4" fontId="18" fillId="0" borderId="33" xfId="0" applyNumberFormat="1" applyFont="1" applyBorder="1" applyAlignment="1">
      <alignment vertical="top" wrapText="1" shrinkToFit="1"/>
    </xf>
    <xf numFmtId="4" fontId="17" fillId="0" borderId="38" xfId="0" applyNumberFormat="1" applyFont="1" applyBorder="1" applyAlignment="1">
      <alignment vertical="top" wrapText="1" shrinkToFit="1"/>
    </xf>
    <xf numFmtId="4" fontId="0" fillId="0" borderId="0" xfId="0" applyNumberFormat="1" applyAlignment="1">
      <alignment vertical="top"/>
    </xf>
    <xf numFmtId="4" fontId="8" fillId="2" borderId="12" xfId="0" applyNumberFormat="1" applyFont="1" applyFill="1" applyBorder="1" applyAlignment="1">
      <alignment vertical="top"/>
    </xf>
    <xf numFmtId="0" fontId="0" fillId="2" borderId="49" xfId="0" applyFill="1" applyBorder="1" applyAlignment="1">
      <alignment horizontal="center" wrapText="1"/>
    </xf>
    <xf numFmtId="4" fontId="0" fillId="2" borderId="48" xfId="0" applyNumberFormat="1" applyFill="1" applyBorder="1" applyAlignment="1">
      <alignment horizontal="center" vertical="top"/>
    </xf>
    <xf numFmtId="4" fontId="16" fillId="0" borderId="33" xfId="0" applyNumberFormat="1" applyFont="1" applyBorder="1" applyAlignment="1">
      <alignment horizontal="center" vertical="top" shrinkToFit="1"/>
    </xf>
    <xf numFmtId="4" fontId="0" fillId="2" borderId="38" xfId="0" applyNumberFormat="1" applyFill="1" applyBorder="1" applyAlignment="1">
      <alignment horizontal="center" vertical="top" shrinkToFit="1"/>
    </xf>
    <xf numFmtId="4" fontId="16" fillId="0" borderId="38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right" vertical="center"/>
    </xf>
    <xf numFmtId="0" fontId="17" fillId="0" borderId="33" xfId="0" applyNumberFormat="1" applyFont="1" applyBorder="1" applyAlignment="1">
      <alignment horizontal="left" vertical="top" wrapText="1"/>
    </xf>
    <xf numFmtId="0" fontId="16" fillId="0" borderId="26" xfId="0" applyFont="1" applyBorder="1" applyAlignment="1">
      <alignment horizontal="right" vertical="top"/>
    </xf>
    <xf numFmtId="16" fontId="16" fillId="0" borderId="26" xfId="0" applyNumberFormat="1" applyFont="1" applyBorder="1" applyAlignment="1">
      <alignment horizontal="left" vertical="top"/>
    </xf>
    <xf numFmtId="0" fontId="16" fillId="0" borderId="26" xfId="0" applyFont="1" applyBorder="1" applyAlignment="1">
      <alignment horizontal="left" vertical="top"/>
    </xf>
    <xf numFmtId="0" fontId="19" fillId="5" borderId="26" xfId="0" applyNumberFormat="1" applyFont="1" applyFill="1" applyBorder="1" applyAlignment="1">
      <alignment vertical="top"/>
    </xf>
    <xf numFmtId="49" fontId="0" fillId="5" borderId="0" xfId="0" applyNumberFormat="1" applyFill="1" applyAlignment="1">
      <alignment vertical="top"/>
    </xf>
    <xf numFmtId="4" fontId="7" fillId="4" borderId="38" xfId="0" applyNumberFormat="1" applyFont="1" applyFill="1" applyBorder="1" applyAlignment="1"/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2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1" fontId="0" fillId="0" borderId="6" xfId="0" applyNumberFormat="1" applyFont="1" applyBorder="1" applyAlignment="1">
      <alignment horizontal="right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3" borderId="0" xfId="0" applyNumberFormat="1" applyFont="1" applyFill="1" applyBorder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2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0" xfId="0" applyNumberFormat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TS%20Stavitel%202016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9"/>
  <sheetViews>
    <sheetView showGridLines="0" view="pageBreakPreview" topLeftCell="B1" zoomScale="75" zoomScaleNormal="100" zoomScaleSheetLayoutView="75" workbookViewId="0">
      <selection activeCell="N33" sqref="N33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2" t="s">
        <v>34</v>
      </c>
      <c r="B1" s="248" t="s">
        <v>1439</v>
      </c>
      <c r="C1" s="249"/>
      <c r="D1" s="249"/>
      <c r="E1" s="249"/>
      <c r="F1" s="249"/>
      <c r="G1" s="249"/>
      <c r="H1" s="249"/>
      <c r="I1" s="249"/>
      <c r="J1" s="250"/>
    </row>
    <row r="2" spans="1:15" ht="23.25" customHeight="1" x14ac:dyDescent="0.2">
      <c r="A2" s="4"/>
      <c r="B2" s="80" t="s">
        <v>36</v>
      </c>
      <c r="C2" s="81"/>
      <c r="D2" s="82"/>
      <c r="E2" s="82" t="s">
        <v>40</v>
      </c>
      <c r="F2" s="83"/>
      <c r="G2" s="84"/>
      <c r="H2" s="83"/>
      <c r="I2" s="84"/>
      <c r="J2" s="85"/>
      <c r="O2" s="2"/>
    </row>
    <row r="3" spans="1:15" ht="23.25" customHeight="1" x14ac:dyDescent="0.2">
      <c r="A3" s="4"/>
      <c r="B3" s="86" t="s">
        <v>38</v>
      </c>
      <c r="C3" s="81"/>
      <c r="D3" s="87"/>
      <c r="E3" s="176" t="s">
        <v>1321</v>
      </c>
      <c r="F3" s="88"/>
      <c r="G3" s="88"/>
      <c r="H3" s="81"/>
      <c r="I3" s="89"/>
      <c r="J3" s="90"/>
    </row>
    <row r="4" spans="1:15" ht="23.25" customHeight="1" x14ac:dyDescent="0.2">
      <c r="A4" s="4"/>
      <c r="B4" s="91" t="s">
        <v>39</v>
      </c>
      <c r="C4" s="92"/>
      <c r="D4" s="93"/>
      <c r="E4" s="93"/>
      <c r="F4" s="94"/>
      <c r="G4" s="95"/>
      <c r="H4" s="94"/>
      <c r="I4" s="95"/>
      <c r="J4" s="96"/>
    </row>
    <row r="5" spans="1:15" ht="24" customHeight="1" x14ac:dyDescent="0.2">
      <c r="A5" s="4"/>
      <c r="B5" s="46" t="s">
        <v>21</v>
      </c>
      <c r="C5" s="5"/>
      <c r="D5" s="97"/>
      <c r="E5" s="26"/>
      <c r="F5" s="26"/>
      <c r="G5" s="26"/>
      <c r="H5" s="215" t="s">
        <v>1342</v>
      </c>
      <c r="I5" s="97"/>
      <c r="J5" s="11"/>
    </row>
    <row r="6" spans="1:15" ht="15.75" customHeight="1" x14ac:dyDescent="0.2">
      <c r="A6" s="4"/>
      <c r="B6" s="40"/>
      <c r="C6" s="26"/>
      <c r="D6" s="97"/>
      <c r="E6" s="26"/>
      <c r="F6" s="26"/>
      <c r="G6" s="26"/>
      <c r="H6" s="215" t="s">
        <v>1343</v>
      </c>
      <c r="I6" s="97"/>
      <c r="J6" s="11"/>
    </row>
    <row r="7" spans="1:15" ht="15.75" customHeight="1" x14ac:dyDescent="0.2">
      <c r="A7" s="4"/>
      <c r="B7" s="41"/>
      <c r="C7" s="98"/>
      <c r="D7" s="79"/>
      <c r="E7" s="34"/>
      <c r="F7" s="34"/>
      <c r="G7" s="34"/>
      <c r="H7" s="54" t="s">
        <v>1344</v>
      </c>
      <c r="I7" s="34"/>
      <c r="J7" s="50"/>
    </row>
    <row r="8" spans="1:15" ht="24" hidden="1" customHeight="1" x14ac:dyDescent="0.2">
      <c r="A8" s="4"/>
      <c r="B8" s="46" t="s">
        <v>19</v>
      </c>
      <c r="C8" s="5"/>
      <c r="D8" s="35"/>
      <c r="E8" s="5"/>
      <c r="F8" s="5"/>
      <c r="G8" s="44"/>
      <c r="H8" s="28" t="s">
        <v>31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4"/>
      <c r="H9" s="28" t="s">
        <v>32</v>
      </c>
      <c r="I9" s="33"/>
      <c r="J9" s="11"/>
    </row>
    <row r="10" spans="1:15" ht="15.75" hidden="1" customHeight="1" x14ac:dyDescent="0.2">
      <c r="A10" s="4"/>
      <c r="B10" s="51"/>
      <c r="C10" s="27"/>
      <c r="D10" s="45"/>
      <c r="E10" s="54"/>
      <c r="F10" s="54"/>
      <c r="G10" s="52"/>
      <c r="H10" s="52"/>
      <c r="I10" s="53"/>
      <c r="J10" s="50"/>
    </row>
    <row r="11" spans="1:15" ht="24" customHeight="1" x14ac:dyDescent="0.2">
      <c r="A11" s="4"/>
      <c r="B11" s="46" t="s">
        <v>18</v>
      </c>
      <c r="C11" s="5"/>
      <c r="D11" s="255"/>
      <c r="E11" s="255"/>
      <c r="F11" s="255"/>
      <c r="G11" s="255"/>
      <c r="H11" s="28" t="s">
        <v>31</v>
      </c>
      <c r="I11" s="100"/>
      <c r="J11" s="11"/>
    </row>
    <row r="12" spans="1:15" ht="15.75" customHeight="1" x14ac:dyDescent="0.2">
      <c r="A12" s="4"/>
      <c r="B12" s="40"/>
      <c r="C12" s="26"/>
      <c r="D12" s="258"/>
      <c r="E12" s="258"/>
      <c r="F12" s="258"/>
      <c r="G12" s="258"/>
      <c r="H12" s="28" t="s">
        <v>32</v>
      </c>
      <c r="I12" s="100"/>
      <c r="J12" s="11"/>
    </row>
    <row r="13" spans="1:15" ht="15.75" customHeight="1" x14ac:dyDescent="0.2">
      <c r="A13" s="4"/>
      <c r="B13" s="41"/>
      <c r="C13" s="99"/>
      <c r="D13" s="259"/>
      <c r="E13" s="259"/>
      <c r="F13" s="259"/>
      <c r="G13" s="259"/>
      <c r="H13" s="29"/>
      <c r="I13" s="34"/>
      <c r="J13" s="50"/>
    </row>
    <row r="14" spans="1:15" ht="24" hidden="1" customHeight="1" x14ac:dyDescent="0.2">
      <c r="A14" s="4"/>
      <c r="B14" s="65" t="s">
        <v>20</v>
      </c>
      <c r="C14" s="66"/>
      <c r="D14" s="67"/>
      <c r="E14" s="68"/>
      <c r="F14" s="68"/>
      <c r="G14" s="68"/>
      <c r="H14" s="69"/>
      <c r="I14" s="68"/>
      <c r="J14" s="70"/>
    </row>
    <row r="15" spans="1:15" ht="32.25" customHeight="1" x14ac:dyDescent="0.2">
      <c r="A15" s="4"/>
      <c r="B15" s="51" t="s">
        <v>29</v>
      </c>
      <c r="C15" s="71"/>
      <c r="D15" s="52"/>
      <c r="E15" s="254"/>
      <c r="F15" s="254"/>
      <c r="G15" s="256"/>
      <c r="H15" s="256"/>
      <c r="I15" s="256" t="s">
        <v>28</v>
      </c>
      <c r="J15" s="257"/>
    </row>
    <row r="16" spans="1:15" ht="23.25" customHeight="1" x14ac:dyDescent="0.2">
      <c r="A16" s="146" t="s">
        <v>23</v>
      </c>
      <c r="B16" s="147" t="s">
        <v>23</v>
      </c>
      <c r="C16" s="57"/>
      <c r="D16" s="58"/>
      <c r="E16" s="238"/>
      <c r="F16" s="239"/>
      <c r="G16" s="238"/>
      <c r="H16" s="239"/>
      <c r="I16" s="238">
        <f>SUMIF(F47:F75,A16,I47:I75)+SUMIF(F47:F75,"PSU",I47:I75)</f>
        <v>0</v>
      </c>
      <c r="J16" s="240"/>
    </row>
    <row r="17" spans="1:10" ht="23.25" customHeight="1" x14ac:dyDescent="0.2">
      <c r="A17" s="146" t="s">
        <v>24</v>
      </c>
      <c r="B17" s="147" t="s">
        <v>24</v>
      </c>
      <c r="C17" s="57"/>
      <c r="D17" s="58"/>
      <c r="E17" s="238"/>
      <c r="F17" s="239"/>
      <c r="G17" s="238"/>
      <c r="H17" s="239"/>
      <c r="I17" s="238">
        <f>SUMIF(F47:F75,A17,I47:I75)</f>
        <v>0</v>
      </c>
      <c r="J17" s="240"/>
    </row>
    <row r="18" spans="1:10" ht="23.25" customHeight="1" x14ac:dyDescent="0.2">
      <c r="A18" s="146" t="s">
        <v>25</v>
      </c>
      <c r="B18" s="147" t="s">
        <v>25</v>
      </c>
      <c r="C18" s="57"/>
      <c r="D18" s="58"/>
      <c r="E18" s="238"/>
      <c r="F18" s="239"/>
      <c r="G18" s="238"/>
      <c r="H18" s="239"/>
      <c r="I18" s="238">
        <f>SUMIF(F47:F75,A18,I47:I75)</f>
        <v>0</v>
      </c>
      <c r="J18" s="240"/>
    </row>
    <row r="19" spans="1:10" ht="23.25" customHeight="1" x14ac:dyDescent="0.2">
      <c r="A19" s="146" t="s">
        <v>103</v>
      </c>
      <c r="B19" s="147" t="s">
        <v>26</v>
      </c>
      <c r="C19" s="57"/>
      <c r="D19" s="58"/>
      <c r="E19" s="238"/>
      <c r="F19" s="239"/>
      <c r="G19" s="238"/>
      <c r="H19" s="239"/>
      <c r="I19" s="238">
        <f>SUMIF(F47:F75,A19,I47:I75)</f>
        <v>0</v>
      </c>
      <c r="J19" s="240"/>
    </row>
    <row r="20" spans="1:10" ht="23.25" customHeight="1" x14ac:dyDescent="0.2">
      <c r="A20" s="146" t="s">
        <v>104</v>
      </c>
      <c r="B20" s="147" t="s">
        <v>27</v>
      </c>
      <c r="C20" s="57"/>
      <c r="D20" s="58"/>
      <c r="E20" s="238"/>
      <c r="F20" s="239"/>
      <c r="G20" s="238"/>
      <c r="H20" s="239"/>
      <c r="I20" s="238">
        <f>SUMIF(F47:F75,A20,I47:I75)</f>
        <v>0</v>
      </c>
      <c r="J20" s="240"/>
    </row>
    <row r="21" spans="1:10" ht="23.25" customHeight="1" x14ac:dyDescent="0.2">
      <c r="A21" s="4"/>
      <c r="B21" s="73" t="s">
        <v>28</v>
      </c>
      <c r="C21" s="74"/>
      <c r="D21" s="75"/>
      <c r="E21" s="246"/>
      <c r="F21" s="261"/>
      <c r="G21" s="246"/>
      <c r="H21" s="261"/>
      <c r="I21" s="246">
        <f>SUM(I16:J20)</f>
        <v>0</v>
      </c>
      <c r="J21" s="247"/>
    </row>
    <row r="22" spans="1:10" ht="33" customHeight="1" x14ac:dyDescent="0.2">
      <c r="A22" s="4"/>
      <c r="B22" s="64" t="s">
        <v>30</v>
      </c>
      <c r="C22" s="57"/>
      <c r="D22" s="58"/>
      <c r="E22" s="63"/>
      <c r="F22" s="60"/>
      <c r="G22" s="49"/>
      <c r="H22" s="49"/>
      <c r="I22" s="49"/>
      <c r="J22" s="61"/>
    </row>
    <row r="23" spans="1:10" ht="23.25" customHeight="1" x14ac:dyDescent="0.2">
      <c r="A23" s="4"/>
      <c r="B23" s="56" t="s">
        <v>11</v>
      </c>
      <c r="C23" s="57"/>
      <c r="D23" s="58"/>
      <c r="E23" s="59">
        <v>15</v>
      </c>
      <c r="F23" s="60" t="s">
        <v>0</v>
      </c>
      <c r="G23" s="244">
        <v>0</v>
      </c>
      <c r="H23" s="245"/>
      <c r="I23" s="245"/>
      <c r="J23" s="61" t="str">
        <f t="shared" ref="J23:J28" si="0">Mena</f>
        <v>CZK</v>
      </c>
    </row>
    <row r="24" spans="1:10" ht="23.25" customHeight="1" x14ac:dyDescent="0.2">
      <c r="A24" s="4"/>
      <c r="B24" s="56" t="s">
        <v>12</v>
      </c>
      <c r="C24" s="57"/>
      <c r="D24" s="58"/>
      <c r="E24" s="59">
        <f>SazbaDPH1</f>
        <v>15</v>
      </c>
      <c r="F24" s="60" t="s">
        <v>0</v>
      </c>
      <c r="G24" s="242">
        <f>ZakladDPHSni*SazbaDPH1/100</f>
        <v>0</v>
      </c>
      <c r="H24" s="243"/>
      <c r="I24" s="243"/>
      <c r="J24" s="61" t="str">
        <f t="shared" si="0"/>
        <v>CZK</v>
      </c>
    </row>
    <row r="25" spans="1:10" ht="23.25" customHeight="1" x14ac:dyDescent="0.2">
      <c r="A25" s="4"/>
      <c r="B25" s="56" t="s">
        <v>13</v>
      </c>
      <c r="C25" s="57"/>
      <c r="D25" s="58"/>
      <c r="E25" s="59">
        <v>21</v>
      </c>
      <c r="F25" s="60" t="s">
        <v>0</v>
      </c>
      <c r="G25" s="244">
        <f>I21</f>
        <v>0</v>
      </c>
      <c r="H25" s="245"/>
      <c r="I25" s="245"/>
      <c r="J25" s="61" t="str">
        <f t="shared" si="0"/>
        <v>CZK</v>
      </c>
    </row>
    <row r="26" spans="1:10" ht="23.25" customHeight="1" x14ac:dyDescent="0.2">
      <c r="A26" s="4"/>
      <c r="B26" s="48" t="s">
        <v>14</v>
      </c>
      <c r="C26" s="22"/>
      <c r="D26" s="18"/>
      <c r="E26" s="42">
        <f>SazbaDPH2</f>
        <v>21</v>
      </c>
      <c r="F26" s="43" t="s">
        <v>0</v>
      </c>
      <c r="G26" s="251">
        <f>ZakladDPHZakl*SazbaDPH2/100</f>
        <v>0</v>
      </c>
      <c r="H26" s="252"/>
      <c r="I26" s="252"/>
      <c r="J26" s="55" t="str">
        <f t="shared" si="0"/>
        <v>CZK</v>
      </c>
    </row>
    <row r="27" spans="1:10" ht="23.25" customHeight="1" thickBot="1" x14ac:dyDescent="0.25">
      <c r="A27" s="4"/>
      <c r="B27" s="47" t="s">
        <v>4</v>
      </c>
      <c r="C27" s="20"/>
      <c r="D27" s="23"/>
      <c r="E27" s="20"/>
      <c r="F27" s="21"/>
      <c r="G27" s="253">
        <f>0</f>
        <v>0</v>
      </c>
      <c r="H27" s="253"/>
      <c r="I27" s="253"/>
      <c r="J27" s="62" t="str">
        <f t="shared" si="0"/>
        <v>CZK</v>
      </c>
    </row>
    <row r="28" spans="1:10" ht="27.75" hidden="1" customHeight="1" thickBot="1" x14ac:dyDescent="0.25">
      <c r="A28" s="4"/>
      <c r="B28" s="118" t="s">
        <v>22</v>
      </c>
      <c r="C28" s="119"/>
      <c r="D28" s="119"/>
      <c r="E28" s="120"/>
      <c r="F28" s="121"/>
      <c r="G28" s="262" t="e">
        <f>ZakladDPHSniVypocet+ZakladDPHZaklVypocet</f>
        <v>#REF!</v>
      </c>
      <c r="H28" s="262"/>
      <c r="I28" s="262"/>
      <c r="J28" s="122" t="str">
        <f t="shared" si="0"/>
        <v>CZK</v>
      </c>
    </row>
    <row r="29" spans="1:10" ht="27.75" customHeight="1" thickBot="1" x14ac:dyDescent="0.25">
      <c r="A29" s="4"/>
      <c r="B29" s="118" t="s">
        <v>33</v>
      </c>
      <c r="C29" s="123"/>
      <c r="D29" s="123"/>
      <c r="E29" s="123"/>
      <c r="F29" s="123"/>
      <c r="G29" s="260">
        <f>ZakladDPHSni+DPHSni+ZakladDPHZakl+DPHZakl+Zaokrouhleni</f>
        <v>0</v>
      </c>
      <c r="H29" s="260"/>
      <c r="I29" s="260"/>
      <c r="J29" s="124" t="s">
        <v>42</v>
      </c>
    </row>
    <row r="30" spans="1:10" ht="12.75" customHeight="1" x14ac:dyDescent="0.2">
      <c r="A30" s="4"/>
      <c r="B30" s="4"/>
      <c r="C30" s="5"/>
      <c r="D30" s="5"/>
      <c r="E30" s="5"/>
      <c r="F30" s="5"/>
      <c r="G30" s="44"/>
      <c r="H30" s="5"/>
      <c r="I30" s="44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4"/>
      <c r="H31" s="5"/>
      <c r="I31" s="44"/>
      <c r="J31" s="12"/>
    </row>
    <row r="32" spans="1:10" ht="18.75" customHeight="1" x14ac:dyDescent="0.2">
      <c r="A32" s="4"/>
      <c r="B32" s="24"/>
      <c r="C32" s="19" t="s">
        <v>10</v>
      </c>
      <c r="D32" s="38"/>
      <c r="E32" s="38"/>
      <c r="F32" s="19" t="s">
        <v>9</v>
      </c>
      <c r="G32" s="38"/>
      <c r="H32" s="39">
        <f ca="1">TODAY()</f>
        <v>42510</v>
      </c>
      <c r="I32" s="38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4"/>
      <c r="H33" s="5"/>
      <c r="I33" s="44"/>
      <c r="J33" s="12"/>
    </row>
    <row r="34" spans="1:10" s="36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7"/>
    </row>
    <row r="35" spans="1:10" ht="12.75" customHeight="1" x14ac:dyDescent="0.2">
      <c r="A35" s="4"/>
      <c r="B35" s="4"/>
      <c r="C35" s="5"/>
      <c r="D35" s="241" t="s">
        <v>2</v>
      </c>
      <c r="E35" s="241"/>
      <c r="F35" s="5"/>
      <c r="G35" s="44"/>
      <c r="H35" s="13" t="s">
        <v>3</v>
      </c>
      <c r="I35" s="44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6" t="s">
        <v>15</v>
      </c>
      <c r="C37" s="3"/>
      <c r="D37" s="3"/>
      <c r="E37" s="3"/>
      <c r="F37" s="110"/>
      <c r="G37" s="110"/>
      <c r="H37" s="110"/>
      <c r="I37" s="110"/>
      <c r="J37" s="3"/>
    </row>
    <row r="38" spans="1:10" ht="25.5" hidden="1" customHeight="1" x14ac:dyDescent="0.2">
      <c r="A38" s="102" t="s">
        <v>35</v>
      </c>
      <c r="B38" s="104" t="s">
        <v>16</v>
      </c>
      <c r="C38" s="105" t="s">
        <v>5</v>
      </c>
      <c r="D38" s="106"/>
      <c r="E38" s="106"/>
      <c r="F38" s="111" t="str">
        <f>B23</f>
        <v>Základ pro sníženou DPH</v>
      </c>
      <c r="G38" s="111" t="str">
        <f>B25</f>
        <v>Základ pro základní DPH</v>
      </c>
      <c r="H38" s="112" t="s">
        <v>17</v>
      </c>
      <c r="I38" s="112" t="s">
        <v>1</v>
      </c>
      <c r="J38" s="107" t="s">
        <v>0</v>
      </c>
    </row>
    <row r="39" spans="1:10" ht="25.5" hidden="1" customHeight="1" x14ac:dyDescent="0.2">
      <c r="A39" s="102">
        <v>1</v>
      </c>
      <c r="B39" s="108"/>
      <c r="C39" s="229"/>
      <c r="D39" s="230"/>
      <c r="E39" s="230"/>
      <c r="F39" s="113" t="e">
        <f>' Pol'!O1292</f>
        <v>#REF!</v>
      </c>
      <c r="G39" s="114" t="e">
        <f>' Pol'!P1292</f>
        <v>#REF!</v>
      </c>
      <c r="H39" s="115" t="e">
        <f>(F39*SazbaDPH1/100)+(G39*SazbaDPH2/100)</f>
        <v>#REF!</v>
      </c>
      <c r="I39" s="115" t="e">
        <f>F39+G39+H39</f>
        <v>#REF!</v>
      </c>
      <c r="J39" s="109" t="e">
        <f>IF(CenaCelkemVypocet=0,"",I39/CenaCelkemVypocet*100)</f>
        <v>#REF!</v>
      </c>
    </row>
    <row r="40" spans="1:10" ht="25.5" hidden="1" customHeight="1" x14ac:dyDescent="0.2">
      <c r="A40" s="102"/>
      <c r="B40" s="231" t="s">
        <v>41</v>
      </c>
      <c r="C40" s="232"/>
      <c r="D40" s="232"/>
      <c r="E40" s="233"/>
      <c r="F40" s="116" t="e">
        <f>SUMIF(A39:A39,"=1",F39:F39)</f>
        <v>#REF!</v>
      </c>
      <c r="G40" s="117" t="e">
        <f>SUMIF(A39:A39,"=1",G39:G39)</f>
        <v>#REF!</v>
      </c>
      <c r="H40" s="117" t="e">
        <f>SUMIF(A39:A39,"=1",H39:H39)</f>
        <v>#REF!</v>
      </c>
      <c r="I40" s="117" t="e">
        <f>SUMIF(A39:A39,"=1",I39:I39)</f>
        <v>#REF!</v>
      </c>
      <c r="J40" s="103" t="e">
        <f>SUMIF(A39:A39,"=1",J39:J39)</f>
        <v>#REF!</v>
      </c>
    </row>
    <row r="44" spans="1:10" ht="15.75" x14ac:dyDescent="0.25">
      <c r="B44" s="125" t="s">
        <v>43</v>
      </c>
    </row>
    <row r="46" spans="1:10" ht="25.5" customHeight="1" x14ac:dyDescent="0.2">
      <c r="A46" s="126"/>
      <c r="B46" s="130" t="s">
        <v>16</v>
      </c>
      <c r="C46" s="130" t="s">
        <v>5</v>
      </c>
      <c r="D46" s="131"/>
      <c r="E46" s="131"/>
      <c r="F46" s="134" t="s">
        <v>44</v>
      </c>
      <c r="G46" s="134"/>
      <c r="H46" s="134"/>
      <c r="I46" s="234" t="s">
        <v>28</v>
      </c>
      <c r="J46" s="234"/>
    </row>
    <row r="47" spans="1:10" ht="25.5" customHeight="1" x14ac:dyDescent="0.2">
      <c r="A47" s="127"/>
      <c r="B47" s="135" t="s">
        <v>45</v>
      </c>
      <c r="C47" s="236" t="s">
        <v>46</v>
      </c>
      <c r="D47" s="237"/>
      <c r="E47" s="237"/>
      <c r="F47" s="137" t="s">
        <v>23</v>
      </c>
      <c r="G47" s="138"/>
      <c r="H47" s="138"/>
      <c r="I47" s="235">
        <f>' Pol'!G8</f>
        <v>0</v>
      </c>
      <c r="J47" s="235"/>
    </row>
    <row r="48" spans="1:10" ht="25.5" customHeight="1" x14ac:dyDescent="0.2">
      <c r="A48" s="127"/>
      <c r="B48" s="129" t="s">
        <v>47</v>
      </c>
      <c r="C48" s="224" t="s">
        <v>48</v>
      </c>
      <c r="D48" s="225"/>
      <c r="E48" s="225"/>
      <c r="F48" s="139" t="s">
        <v>23</v>
      </c>
      <c r="G48" s="140"/>
      <c r="H48" s="140"/>
      <c r="I48" s="223">
        <f>' Pol'!G39</f>
        <v>0</v>
      </c>
      <c r="J48" s="223"/>
    </row>
    <row r="49" spans="1:10" ht="25.5" customHeight="1" x14ac:dyDescent="0.2">
      <c r="A49" s="127"/>
      <c r="B49" s="129" t="s">
        <v>49</v>
      </c>
      <c r="C49" s="224" t="s">
        <v>50</v>
      </c>
      <c r="D49" s="225"/>
      <c r="E49" s="225"/>
      <c r="F49" s="139" t="s">
        <v>23</v>
      </c>
      <c r="G49" s="140"/>
      <c r="H49" s="140"/>
      <c r="I49" s="223">
        <f>' Pol'!G95</f>
        <v>0</v>
      </c>
      <c r="J49" s="223"/>
    </row>
    <row r="50" spans="1:10" ht="25.5" customHeight="1" x14ac:dyDescent="0.2">
      <c r="A50" s="127"/>
      <c r="B50" s="129" t="s">
        <v>51</v>
      </c>
      <c r="C50" s="224" t="s">
        <v>52</v>
      </c>
      <c r="D50" s="225"/>
      <c r="E50" s="225"/>
      <c r="F50" s="139" t="s">
        <v>23</v>
      </c>
      <c r="G50" s="140"/>
      <c r="H50" s="140"/>
      <c r="I50" s="223">
        <f>' Pol'!G203</f>
        <v>0</v>
      </c>
      <c r="J50" s="223"/>
    </row>
    <row r="51" spans="1:10" ht="25.5" customHeight="1" x14ac:dyDescent="0.2">
      <c r="A51" s="127"/>
      <c r="B51" s="129" t="s">
        <v>53</v>
      </c>
      <c r="C51" s="224" t="s">
        <v>54</v>
      </c>
      <c r="D51" s="225"/>
      <c r="E51" s="225"/>
      <c r="F51" s="139" t="s">
        <v>23</v>
      </c>
      <c r="G51" s="140"/>
      <c r="H51" s="140"/>
      <c r="I51" s="223">
        <f>' Pol'!G252</f>
        <v>0</v>
      </c>
      <c r="J51" s="223"/>
    </row>
    <row r="52" spans="1:10" ht="25.5" customHeight="1" x14ac:dyDescent="0.2">
      <c r="A52" s="127"/>
      <c r="B52" s="129" t="s">
        <v>55</v>
      </c>
      <c r="C52" s="224" t="s">
        <v>56</v>
      </c>
      <c r="D52" s="225"/>
      <c r="E52" s="225"/>
      <c r="F52" s="139" t="s">
        <v>23</v>
      </c>
      <c r="G52" s="140"/>
      <c r="H52" s="140"/>
      <c r="I52" s="223">
        <f>' Pol'!G335</f>
        <v>0</v>
      </c>
      <c r="J52" s="223"/>
    </row>
    <row r="53" spans="1:10" ht="25.5" customHeight="1" x14ac:dyDescent="0.2">
      <c r="A53" s="127"/>
      <c r="B53" s="129" t="s">
        <v>57</v>
      </c>
      <c r="C53" s="224" t="s">
        <v>58</v>
      </c>
      <c r="D53" s="225"/>
      <c r="E53" s="225"/>
      <c r="F53" s="139" t="s">
        <v>23</v>
      </c>
      <c r="G53" s="140"/>
      <c r="H53" s="140"/>
      <c r="I53" s="223">
        <f>' Pol'!G363</f>
        <v>0</v>
      </c>
      <c r="J53" s="223"/>
    </row>
    <row r="54" spans="1:10" ht="25.5" customHeight="1" x14ac:dyDescent="0.2">
      <c r="A54" s="127"/>
      <c r="B54" s="129" t="s">
        <v>59</v>
      </c>
      <c r="C54" s="224" t="s">
        <v>60</v>
      </c>
      <c r="D54" s="225"/>
      <c r="E54" s="225"/>
      <c r="F54" s="139" t="s">
        <v>23</v>
      </c>
      <c r="G54" s="140"/>
      <c r="H54" s="140"/>
      <c r="I54" s="223">
        <f>' Pol'!G381</f>
        <v>0</v>
      </c>
      <c r="J54" s="223"/>
    </row>
    <row r="55" spans="1:10" ht="25.5" customHeight="1" x14ac:dyDescent="0.2">
      <c r="A55" s="127"/>
      <c r="B55" s="129" t="s">
        <v>61</v>
      </c>
      <c r="C55" s="224" t="s">
        <v>62</v>
      </c>
      <c r="D55" s="225"/>
      <c r="E55" s="225"/>
      <c r="F55" s="139" t="s">
        <v>23</v>
      </c>
      <c r="G55" s="140"/>
      <c r="H55" s="140"/>
      <c r="I55" s="223">
        <f>' Pol'!G433</f>
        <v>0</v>
      </c>
      <c r="J55" s="223"/>
    </row>
    <row r="56" spans="1:10" ht="25.5" customHeight="1" x14ac:dyDescent="0.2">
      <c r="A56" s="127"/>
      <c r="B56" s="129" t="s">
        <v>63</v>
      </c>
      <c r="C56" s="224" t="s">
        <v>64</v>
      </c>
      <c r="D56" s="225"/>
      <c r="E56" s="225"/>
      <c r="F56" s="139" t="s">
        <v>23</v>
      </c>
      <c r="G56" s="140"/>
      <c r="H56" s="140"/>
      <c r="I56" s="223">
        <f>' Pol'!G559</f>
        <v>0</v>
      </c>
      <c r="J56" s="223"/>
    </row>
    <row r="57" spans="1:10" ht="25.5" customHeight="1" x14ac:dyDescent="0.2">
      <c r="A57" s="127"/>
      <c r="B57" s="129" t="s">
        <v>65</v>
      </c>
      <c r="C57" s="224" t="s">
        <v>66</v>
      </c>
      <c r="D57" s="225"/>
      <c r="E57" s="225"/>
      <c r="F57" s="139" t="s">
        <v>23</v>
      </c>
      <c r="G57" s="140"/>
      <c r="H57" s="140"/>
      <c r="I57" s="223">
        <f>' Pol'!G602</f>
        <v>0</v>
      </c>
      <c r="J57" s="223"/>
    </row>
    <row r="58" spans="1:10" ht="25.5" customHeight="1" x14ac:dyDescent="0.2">
      <c r="A58" s="127"/>
      <c r="B58" s="129" t="s">
        <v>67</v>
      </c>
      <c r="C58" s="224" t="s">
        <v>68</v>
      </c>
      <c r="D58" s="225"/>
      <c r="E58" s="225"/>
      <c r="F58" s="139" t="s">
        <v>23</v>
      </c>
      <c r="G58" s="140"/>
      <c r="H58" s="140"/>
      <c r="I58" s="223">
        <f>' Pol'!G605</f>
        <v>0</v>
      </c>
      <c r="J58" s="223"/>
    </row>
    <row r="59" spans="1:10" ht="25.5" customHeight="1" x14ac:dyDescent="0.2">
      <c r="A59" s="127"/>
      <c r="B59" s="129" t="s">
        <v>69</v>
      </c>
      <c r="C59" s="224" t="s">
        <v>70</v>
      </c>
      <c r="D59" s="225"/>
      <c r="E59" s="225"/>
      <c r="F59" s="139" t="s">
        <v>23</v>
      </c>
      <c r="G59" s="140"/>
      <c r="H59" s="140"/>
      <c r="I59" s="223">
        <f>' Pol'!G634</f>
        <v>0</v>
      </c>
      <c r="J59" s="223"/>
    </row>
    <row r="60" spans="1:10" ht="25.5" customHeight="1" x14ac:dyDescent="0.2">
      <c r="A60" s="127"/>
      <c r="B60" s="129" t="s">
        <v>71</v>
      </c>
      <c r="C60" s="224" t="s">
        <v>72</v>
      </c>
      <c r="D60" s="225"/>
      <c r="E60" s="225"/>
      <c r="F60" s="139" t="s">
        <v>23</v>
      </c>
      <c r="G60" s="140"/>
      <c r="H60" s="140"/>
      <c r="I60" s="223">
        <f>' Pol'!G647</f>
        <v>0</v>
      </c>
      <c r="J60" s="223"/>
    </row>
    <row r="61" spans="1:10" ht="25.5" customHeight="1" x14ac:dyDescent="0.2">
      <c r="A61" s="127"/>
      <c r="B61" s="129" t="s">
        <v>73</v>
      </c>
      <c r="C61" s="224" t="s">
        <v>74</v>
      </c>
      <c r="D61" s="225"/>
      <c r="E61" s="225"/>
      <c r="F61" s="139" t="s">
        <v>23</v>
      </c>
      <c r="G61" s="140"/>
      <c r="H61" s="140"/>
      <c r="I61" s="223">
        <f>' Pol'!G708</f>
        <v>0</v>
      </c>
      <c r="J61" s="223"/>
    </row>
    <row r="62" spans="1:10" ht="25.5" customHeight="1" x14ac:dyDescent="0.2">
      <c r="A62" s="127"/>
      <c r="B62" s="129" t="s">
        <v>75</v>
      </c>
      <c r="C62" s="224" t="s">
        <v>76</v>
      </c>
      <c r="D62" s="225"/>
      <c r="E62" s="225"/>
      <c r="F62" s="139" t="s">
        <v>24</v>
      </c>
      <c r="G62" s="140"/>
      <c r="H62" s="140"/>
      <c r="I62" s="223">
        <f>' Pol'!G711</f>
        <v>0</v>
      </c>
      <c r="J62" s="223"/>
    </row>
    <row r="63" spans="1:10" ht="25.5" customHeight="1" x14ac:dyDescent="0.2">
      <c r="A63" s="127"/>
      <c r="B63" s="129" t="s">
        <v>77</v>
      </c>
      <c r="C63" s="224" t="s">
        <v>78</v>
      </c>
      <c r="D63" s="225"/>
      <c r="E63" s="225"/>
      <c r="F63" s="139" t="s">
        <v>24</v>
      </c>
      <c r="G63" s="140"/>
      <c r="H63" s="140"/>
      <c r="I63" s="223">
        <f>' Pol'!G743</f>
        <v>0</v>
      </c>
      <c r="J63" s="223"/>
    </row>
    <row r="64" spans="1:10" ht="25.5" customHeight="1" x14ac:dyDescent="0.2">
      <c r="A64" s="127"/>
      <c r="B64" s="129" t="s">
        <v>79</v>
      </c>
      <c r="C64" s="224" t="s">
        <v>80</v>
      </c>
      <c r="D64" s="225"/>
      <c r="E64" s="225"/>
      <c r="F64" s="139" t="s">
        <v>24</v>
      </c>
      <c r="G64" s="140"/>
      <c r="H64" s="140"/>
      <c r="I64" s="223">
        <f>' Pol'!G807</f>
        <v>0</v>
      </c>
      <c r="J64" s="223"/>
    </row>
    <row r="65" spans="1:10" ht="25.5" customHeight="1" x14ac:dyDescent="0.2">
      <c r="A65" s="127"/>
      <c r="B65" s="129" t="s">
        <v>81</v>
      </c>
      <c r="C65" s="224" t="s">
        <v>82</v>
      </c>
      <c r="D65" s="225"/>
      <c r="E65" s="225"/>
      <c r="F65" s="139" t="s">
        <v>24</v>
      </c>
      <c r="G65" s="140"/>
      <c r="H65" s="140"/>
      <c r="I65" s="223">
        <f>' Pol'!G860</f>
        <v>0</v>
      </c>
      <c r="J65" s="223"/>
    </row>
    <row r="66" spans="1:10" ht="25.5" customHeight="1" x14ac:dyDescent="0.2">
      <c r="A66" s="127"/>
      <c r="B66" s="129" t="s">
        <v>83</v>
      </c>
      <c r="C66" s="224" t="s">
        <v>84</v>
      </c>
      <c r="D66" s="225"/>
      <c r="E66" s="225"/>
      <c r="F66" s="139" t="s">
        <v>24</v>
      </c>
      <c r="G66" s="140"/>
      <c r="H66" s="140"/>
      <c r="I66" s="223">
        <f>' Pol'!G877</f>
        <v>0</v>
      </c>
      <c r="J66" s="223"/>
    </row>
    <row r="67" spans="1:10" ht="25.5" customHeight="1" x14ac:dyDescent="0.2">
      <c r="A67" s="127"/>
      <c r="B67" s="129" t="s">
        <v>85</v>
      </c>
      <c r="C67" s="224" t="s">
        <v>86</v>
      </c>
      <c r="D67" s="225"/>
      <c r="E67" s="225"/>
      <c r="F67" s="139" t="s">
        <v>24</v>
      </c>
      <c r="G67" s="140"/>
      <c r="H67" s="140"/>
      <c r="I67" s="223">
        <f>' Pol'!G916</f>
        <v>0</v>
      </c>
      <c r="J67" s="223"/>
    </row>
    <row r="68" spans="1:10" ht="25.5" customHeight="1" x14ac:dyDescent="0.2">
      <c r="A68" s="127"/>
      <c r="B68" s="129" t="s">
        <v>87</v>
      </c>
      <c r="C68" s="224" t="s">
        <v>88</v>
      </c>
      <c r="D68" s="225"/>
      <c r="E68" s="225"/>
      <c r="F68" s="139" t="s">
        <v>24</v>
      </c>
      <c r="G68" s="140"/>
      <c r="H68" s="140"/>
      <c r="I68" s="223">
        <f>' Pol'!G997</f>
        <v>0</v>
      </c>
      <c r="J68" s="223"/>
    </row>
    <row r="69" spans="1:10" ht="25.5" customHeight="1" x14ac:dyDescent="0.2">
      <c r="A69" s="127"/>
      <c r="B69" s="129" t="s">
        <v>89</v>
      </c>
      <c r="C69" s="224" t="s">
        <v>90</v>
      </c>
      <c r="D69" s="225"/>
      <c r="E69" s="225"/>
      <c r="F69" s="139" t="s">
        <v>24</v>
      </c>
      <c r="G69" s="140"/>
      <c r="H69" s="140"/>
      <c r="I69" s="223">
        <f>' Pol'!G1124</f>
        <v>0</v>
      </c>
      <c r="J69" s="223"/>
    </row>
    <row r="70" spans="1:10" ht="25.5" customHeight="1" x14ac:dyDescent="0.2">
      <c r="A70" s="127"/>
      <c r="B70" s="129" t="s">
        <v>91</v>
      </c>
      <c r="C70" s="224" t="s">
        <v>92</v>
      </c>
      <c r="D70" s="225"/>
      <c r="E70" s="225"/>
      <c r="F70" s="139" t="s">
        <v>24</v>
      </c>
      <c r="G70" s="140"/>
      <c r="H70" s="140"/>
      <c r="I70" s="223">
        <f>' Pol'!G1174</f>
        <v>0</v>
      </c>
      <c r="J70" s="223"/>
    </row>
    <row r="71" spans="1:10" ht="25.5" customHeight="1" x14ac:dyDescent="0.2">
      <c r="A71" s="127"/>
      <c r="B71" s="129" t="s">
        <v>93</v>
      </c>
      <c r="C71" s="224" t="s">
        <v>94</v>
      </c>
      <c r="D71" s="225"/>
      <c r="E71" s="225"/>
      <c r="F71" s="139" t="s">
        <v>24</v>
      </c>
      <c r="G71" s="140"/>
      <c r="H71" s="140"/>
      <c r="I71" s="223">
        <f>' Pol'!G1226</f>
        <v>0</v>
      </c>
      <c r="J71" s="223"/>
    </row>
    <row r="72" spans="1:10" ht="25.5" customHeight="1" x14ac:dyDescent="0.2">
      <c r="A72" s="127"/>
      <c r="B72" s="129" t="s">
        <v>95</v>
      </c>
      <c r="C72" s="224" t="s">
        <v>96</v>
      </c>
      <c r="D72" s="225"/>
      <c r="E72" s="225"/>
      <c r="F72" s="139" t="s">
        <v>24</v>
      </c>
      <c r="G72" s="140"/>
      <c r="H72" s="140"/>
      <c r="I72" s="223">
        <f>' Pol'!G1258</f>
        <v>0</v>
      </c>
      <c r="J72" s="223"/>
    </row>
    <row r="73" spans="1:10" ht="25.5" customHeight="1" x14ac:dyDescent="0.2">
      <c r="A73" s="127"/>
      <c r="B73" s="129" t="s">
        <v>97</v>
      </c>
      <c r="C73" s="224" t="s">
        <v>98</v>
      </c>
      <c r="D73" s="225"/>
      <c r="E73" s="225"/>
      <c r="F73" s="139" t="s">
        <v>24</v>
      </c>
      <c r="G73" s="140"/>
      <c r="H73" s="140"/>
      <c r="I73" s="223">
        <f>' Pol'!G1263</f>
        <v>0</v>
      </c>
      <c r="J73" s="223"/>
    </row>
    <row r="74" spans="1:10" ht="25.5" customHeight="1" x14ac:dyDescent="0.2">
      <c r="A74" s="127"/>
      <c r="B74" s="129" t="s">
        <v>99</v>
      </c>
      <c r="C74" s="224" t="s">
        <v>100</v>
      </c>
      <c r="D74" s="225"/>
      <c r="E74" s="225"/>
      <c r="F74" s="139" t="s">
        <v>25</v>
      </c>
      <c r="G74" s="140"/>
      <c r="H74" s="140"/>
      <c r="I74" s="223">
        <f>' Pol'!G1272</f>
        <v>0</v>
      </c>
      <c r="J74" s="223"/>
    </row>
    <row r="75" spans="1:10" ht="25.5" customHeight="1" x14ac:dyDescent="0.2">
      <c r="A75" s="127"/>
      <c r="B75" s="136" t="s">
        <v>101</v>
      </c>
      <c r="C75" s="227" t="s">
        <v>102</v>
      </c>
      <c r="D75" s="228"/>
      <c r="E75" s="228"/>
      <c r="F75" s="141" t="s">
        <v>25</v>
      </c>
      <c r="G75" s="142"/>
      <c r="H75" s="142"/>
      <c r="I75" s="226">
        <f>' Pol'!G1274</f>
        <v>0</v>
      </c>
      <c r="J75" s="226"/>
    </row>
    <row r="76" spans="1:10" ht="25.5" customHeight="1" x14ac:dyDescent="0.2">
      <c r="A76" s="128"/>
      <c r="B76" s="132" t="s">
        <v>1</v>
      </c>
      <c r="C76" s="132"/>
      <c r="D76" s="133"/>
      <c r="E76" s="133"/>
      <c r="F76" s="143"/>
      <c r="G76" s="144"/>
      <c r="H76" s="144"/>
      <c r="I76" s="222">
        <f>SUM(I47:I75)</f>
        <v>0</v>
      </c>
      <c r="J76" s="222"/>
    </row>
    <row r="77" spans="1:10" x14ac:dyDescent="0.2">
      <c r="F77" s="145"/>
      <c r="G77" s="101"/>
      <c r="H77" s="145"/>
      <c r="I77" s="101"/>
      <c r="J77" s="101"/>
    </row>
    <row r="78" spans="1:10" x14ac:dyDescent="0.2">
      <c r="F78" s="145"/>
      <c r="G78" s="101"/>
      <c r="H78" s="145"/>
      <c r="I78" s="101"/>
      <c r="J78" s="101"/>
    </row>
    <row r="79" spans="1:10" x14ac:dyDescent="0.2">
      <c r="F79" s="145"/>
      <c r="G79" s="101"/>
      <c r="H79" s="145"/>
      <c r="I79" s="101"/>
      <c r="J79" s="10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5">
    <mergeCell ref="G29:I29"/>
    <mergeCell ref="G25:I25"/>
    <mergeCell ref="I16:J16"/>
    <mergeCell ref="I19:J19"/>
    <mergeCell ref="E21:F21"/>
    <mergeCell ref="G21:H21"/>
    <mergeCell ref="G28:I28"/>
    <mergeCell ref="E16:F16"/>
    <mergeCell ref="G19:H19"/>
    <mergeCell ref="G20:H20"/>
    <mergeCell ref="B1:J1"/>
    <mergeCell ref="G26:I26"/>
    <mergeCell ref="G27:I27"/>
    <mergeCell ref="E15:F15"/>
    <mergeCell ref="D11:G11"/>
    <mergeCell ref="G15:H15"/>
    <mergeCell ref="I15:J15"/>
    <mergeCell ref="D12:G12"/>
    <mergeCell ref="D13:G13"/>
    <mergeCell ref="I48:J48"/>
    <mergeCell ref="C48:E48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  <mergeCell ref="C69:E69"/>
    <mergeCell ref="I70:J70"/>
    <mergeCell ref="C70:E70"/>
    <mergeCell ref="I71:J71"/>
    <mergeCell ref="C71:E71"/>
    <mergeCell ref="I72:J72"/>
    <mergeCell ref="C72:E72"/>
    <mergeCell ref="I76:J76"/>
    <mergeCell ref="I73:J73"/>
    <mergeCell ref="C73:E73"/>
    <mergeCell ref="I74:J74"/>
    <mergeCell ref="C74:E74"/>
    <mergeCell ref="I75:J75"/>
    <mergeCell ref="C75:E7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63" t="s">
        <v>6</v>
      </c>
      <c r="B1" s="263"/>
      <c r="C1" s="264"/>
      <c r="D1" s="263"/>
      <c r="E1" s="263"/>
      <c r="F1" s="263"/>
      <c r="G1" s="263"/>
    </row>
    <row r="2" spans="1:7" ht="24.95" customHeight="1" x14ac:dyDescent="0.2">
      <c r="A2" s="78" t="s">
        <v>37</v>
      </c>
      <c r="B2" s="77"/>
      <c r="C2" s="265"/>
      <c r="D2" s="265"/>
      <c r="E2" s="265"/>
      <c r="F2" s="265"/>
      <c r="G2" s="266"/>
    </row>
    <row r="3" spans="1:7" ht="24.95" hidden="1" customHeight="1" x14ac:dyDescent="0.2">
      <c r="A3" s="78" t="s">
        <v>7</v>
      </c>
      <c r="B3" s="77"/>
      <c r="C3" s="265"/>
      <c r="D3" s="265"/>
      <c r="E3" s="265"/>
      <c r="F3" s="265"/>
      <c r="G3" s="266"/>
    </row>
    <row r="4" spans="1:7" ht="24.95" hidden="1" customHeight="1" x14ac:dyDescent="0.2">
      <c r="A4" s="78" t="s">
        <v>8</v>
      </c>
      <c r="B4" s="77"/>
      <c r="C4" s="265"/>
      <c r="D4" s="265"/>
      <c r="E4" s="265"/>
      <c r="F4" s="265"/>
      <c r="G4" s="266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AT5028"/>
  <sheetViews>
    <sheetView showZeros="0" tabSelected="1" topLeftCell="A1102" zoomScaleNormal="100" workbookViewId="0">
      <selection activeCell="K1113" sqref="K1113"/>
    </sheetView>
  </sheetViews>
  <sheetFormatPr defaultRowHeight="12.75" outlineLevelRow="1" x14ac:dyDescent="0.2"/>
  <cols>
    <col min="1" max="1" width="5.28515625" style="174" customWidth="1"/>
    <col min="2" max="2" width="14.42578125" style="175" customWidth="1"/>
    <col min="3" max="3" width="61.28515625" style="175" customWidth="1"/>
    <col min="4" max="4" width="4.5703125" customWidth="1"/>
    <col min="5" max="5" width="10.5703125" style="145" customWidth="1"/>
    <col min="6" max="6" width="9.85546875" customWidth="1"/>
    <col min="7" max="7" width="12.7109375" customWidth="1"/>
    <col min="8" max="8" width="9.140625" style="148"/>
    <col min="15" max="25" width="0" hidden="1" customWidth="1"/>
  </cols>
  <sheetData>
    <row r="1" spans="1:46" ht="15.75" customHeight="1" x14ac:dyDescent="0.25">
      <c r="A1" s="267" t="s">
        <v>1439</v>
      </c>
      <c r="B1" s="267"/>
      <c r="C1" s="267"/>
      <c r="D1" s="267"/>
      <c r="E1" s="267"/>
      <c r="F1" s="267"/>
      <c r="G1" s="267"/>
      <c r="Q1" t="s">
        <v>106</v>
      </c>
    </row>
    <row r="2" spans="1:46" ht="24.95" customHeight="1" x14ac:dyDescent="0.2">
      <c r="A2" s="173" t="s">
        <v>105</v>
      </c>
      <c r="B2" s="172"/>
      <c r="C2" s="268" t="s">
        <v>40</v>
      </c>
      <c r="D2" s="269"/>
      <c r="E2" s="269"/>
      <c r="F2" s="269"/>
      <c r="G2" s="270"/>
      <c r="Q2" t="s">
        <v>107</v>
      </c>
    </row>
    <row r="3" spans="1:46" ht="24.95" customHeight="1" x14ac:dyDescent="0.2">
      <c r="A3" s="197" t="s">
        <v>7</v>
      </c>
      <c r="B3" s="198"/>
      <c r="C3" s="271" t="s">
        <v>1321</v>
      </c>
      <c r="D3" s="271"/>
      <c r="E3" s="271"/>
      <c r="F3" s="271"/>
      <c r="G3" s="272"/>
      <c r="Q3" t="s">
        <v>108</v>
      </c>
    </row>
    <row r="4" spans="1:46" ht="24.95" customHeight="1" x14ac:dyDescent="0.2">
      <c r="A4" s="197" t="s">
        <v>8</v>
      </c>
      <c r="B4" s="198"/>
      <c r="C4" s="273"/>
      <c r="D4" s="271"/>
      <c r="E4" s="271"/>
      <c r="F4" s="271"/>
      <c r="G4" s="272"/>
      <c r="Q4" t="s">
        <v>109</v>
      </c>
    </row>
    <row r="5" spans="1:46" x14ac:dyDescent="0.2">
      <c r="A5" s="199" t="s">
        <v>110</v>
      </c>
      <c r="B5" s="200"/>
      <c r="C5" s="200"/>
      <c r="D5" s="149"/>
      <c r="E5" s="203"/>
      <c r="F5" s="150"/>
      <c r="G5" s="151"/>
      <c r="Q5" t="s">
        <v>111</v>
      </c>
    </row>
    <row r="6" spans="1:46" x14ac:dyDescent="0.2">
      <c r="D6" s="148"/>
    </row>
    <row r="7" spans="1:46" ht="25.5" x14ac:dyDescent="0.2">
      <c r="A7" s="201" t="s">
        <v>112</v>
      </c>
      <c r="B7" s="202" t="s">
        <v>113</v>
      </c>
      <c r="C7" s="202" t="s">
        <v>114</v>
      </c>
      <c r="D7" s="161" t="s">
        <v>115</v>
      </c>
      <c r="E7" s="204" t="s">
        <v>116</v>
      </c>
      <c r="F7" s="152" t="s">
        <v>117</v>
      </c>
      <c r="G7" s="162" t="s">
        <v>28</v>
      </c>
      <c r="H7" s="210" t="s">
        <v>1338</v>
      </c>
    </row>
    <row r="8" spans="1:46" x14ac:dyDescent="0.2">
      <c r="A8" s="184" t="s">
        <v>118</v>
      </c>
      <c r="B8" s="185" t="s">
        <v>45</v>
      </c>
      <c r="C8" s="186" t="s">
        <v>46</v>
      </c>
      <c r="D8" s="163"/>
      <c r="E8" s="158"/>
      <c r="F8" s="158"/>
      <c r="G8" s="158">
        <f>SUMIF(Q9:Q38,"&lt;&gt;NOR",G9:G38)</f>
        <v>0</v>
      </c>
      <c r="H8" s="211"/>
      <c r="Q8" t="s">
        <v>119</v>
      </c>
    </row>
    <row r="9" spans="1:46" outlineLevel="1" x14ac:dyDescent="0.2">
      <c r="A9" s="178">
        <v>1</v>
      </c>
      <c r="B9" s="180" t="s">
        <v>120</v>
      </c>
      <c r="C9" s="190" t="s">
        <v>121</v>
      </c>
      <c r="D9" s="154" t="s">
        <v>122</v>
      </c>
      <c r="E9" s="182">
        <v>422.21820000000002</v>
      </c>
      <c r="F9" s="182"/>
      <c r="G9" s="159">
        <f>ROUND(E9*F9,2)</f>
        <v>0</v>
      </c>
      <c r="H9" s="212" t="s">
        <v>1339</v>
      </c>
      <c r="I9" s="153"/>
      <c r="J9" s="153"/>
      <c r="K9" s="153"/>
      <c r="L9" s="153"/>
      <c r="M9" s="153"/>
      <c r="N9" s="153"/>
      <c r="O9" s="153"/>
      <c r="P9" s="153"/>
      <c r="Q9" s="153" t="s">
        <v>123</v>
      </c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</row>
    <row r="10" spans="1:46" outlineLevel="1" x14ac:dyDescent="0.2">
      <c r="A10" s="178"/>
      <c r="B10" s="180"/>
      <c r="C10" s="191" t="s">
        <v>124</v>
      </c>
      <c r="D10" s="155"/>
      <c r="E10" s="205"/>
      <c r="F10" s="182"/>
      <c r="G10" s="159"/>
      <c r="H10" s="212">
        <v>0</v>
      </c>
      <c r="I10" s="177"/>
      <c r="J10" s="153"/>
      <c r="K10" s="153"/>
      <c r="L10" s="153"/>
      <c r="M10" s="153"/>
      <c r="N10" s="153"/>
      <c r="O10" s="153"/>
      <c r="P10" s="153"/>
      <c r="Q10" s="153" t="s">
        <v>125</v>
      </c>
      <c r="R10" s="153">
        <v>0</v>
      </c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</row>
    <row r="11" spans="1:46" outlineLevel="1" x14ac:dyDescent="0.2">
      <c r="A11" s="178"/>
      <c r="B11" s="180"/>
      <c r="C11" s="191" t="s">
        <v>126</v>
      </c>
      <c r="D11" s="155"/>
      <c r="E11" s="205">
        <v>109.9042</v>
      </c>
      <c r="F11" s="182"/>
      <c r="G11" s="159"/>
      <c r="H11" s="212">
        <v>0</v>
      </c>
      <c r="I11" s="177"/>
      <c r="J11" s="153"/>
      <c r="K11" s="153"/>
      <c r="L11" s="153"/>
      <c r="M11" s="153"/>
      <c r="N11" s="153"/>
      <c r="O11" s="153"/>
      <c r="P11" s="153"/>
      <c r="Q11" s="153" t="s">
        <v>125</v>
      </c>
      <c r="R11" s="153">
        <v>0</v>
      </c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</row>
    <row r="12" spans="1:46" outlineLevel="1" x14ac:dyDescent="0.2">
      <c r="A12" s="178"/>
      <c r="B12" s="180"/>
      <c r="C12" s="191" t="s">
        <v>127</v>
      </c>
      <c r="D12" s="155"/>
      <c r="E12" s="205">
        <v>90.8476</v>
      </c>
      <c r="F12" s="182"/>
      <c r="G12" s="159"/>
      <c r="H12" s="212">
        <v>0</v>
      </c>
      <c r="I12" s="177"/>
      <c r="J12" s="153"/>
      <c r="K12" s="153"/>
      <c r="L12" s="153"/>
      <c r="M12" s="153"/>
      <c r="N12" s="153"/>
      <c r="O12" s="153"/>
      <c r="P12" s="153"/>
      <c r="Q12" s="153" t="s">
        <v>125</v>
      </c>
      <c r="R12" s="153">
        <v>0</v>
      </c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</row>
    <row r="13" spans="1:46" outlineLevel="1" x14ac:dyDescent="0.2">
      <c r="A13" s="178"/>
      <c r="B13" s="180"/>
      <c r="C13" s="191" t="s">
        <v>128</v>
      </c>
      <c r="D13" s="155"/>
      <c r="E13" s="205">
        <v>184.54</v>
      </c>
      <c r="F13" s="182"/>
      <c r="G13" s="159"/>
      <c r="H13" s="212">
        <v>0</v>
      </c>
      <c r="I13" s="177"/>
      <c r="J13" s="153"/>
      <c r="K13" s="153"/>
      <c r="L13" s="153"/>
      <c r="M13" s="153"/>
      <c r="N13" s="153"/>
      <c r="O13" s="153"/>
      <c r="P13" s="153"/>
      <c r="Q13" s="153" t="s">
        <v>125</v>
      </c>
      <c r="R13" s="153">
        <v>0</v>
      </c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</row>
    <row r="14" spans="1:46" outlineLevel="1" x14ac:dyDescent="0.2">
      <c r="A14" s="178"/>
      <c r="B14" s="180"/>
      <c r="C14" s="191" t="s">
        <v>129</v>
      </c>
      <c r="D14" s="155"/>
      <c r="E14" s="205">
        <v>35.123199999999997</v>
      </c>
      <c r="F14" s="182"/>
      <c r="G14" s="159"/>
      <c r="H14" s="212">
        <v>0</v>
      </c>
      <c r="I14" s="177"/>
      <c r="J14" s="153"/>
      <c r="K14" s="153"/>
      <c r="L14" s="153"/>
      <c r="M14" s="153"/>
      <c r="N14" s="153"/>
      <c r="O14" s="153"/>
      <c r="P14" s="153"/>
      <c r="Q14" s="153" t="s">
        <v>125</v>
      </c>
      <c r="R14" s="153">
        <v>0</v>
      </c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</row>
    <row r="15" spans="1:46" outlineLevel="1" x14ac:dyDescent="0.2">
      <c r="A15" s="178"/>
      <c r="B15" s="180"/>
      <c r="C15" s="191" t="s">
        <v>130</v>
      </c>
      <c r="D15" s="155"/>
      <c r="E15" s="205">
        <v>1.8031999999999999</v>
      </c>
      <c r="F15" s="182"/>
      <c r="G15" s="159"/>
      <c r="H15" s="212">
        <v>0</v>
      </c>
      <c r="I15" s="177"/>
      <c r="J15" s="153"/>
      <c r="K15" s="153"/>
      <c r="L15" s="153"/>
      <c r="M15" s="153"/>
      <c r="N15" s="153"/>
      <c r="O15" s="153"/>
      <c r="P15" s="153"/>
      <c r="Q15" s="153" t="s">
        <v>125</v>
      </c>
      <c r="R15" s="153">
        <v>0</v>
      </c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</row>
    <row r="16" spans="1:46" outlineLevel="1" x14ac:dyDescent="0.2">
      <c r="A16" s="178">
        <v>2</v>
      </c>
      <c r="B16" s="180" t="s">
        <v>1397</v>
      </c>
      <c r="C16" s="190" t="s">
        <v>1398</v>
      </c>
      <c r="D16" s="154" t="s">
        <v>122</v>
      </c>
      <c r="E16" s="182">
        <v>108.25</v>
      </c>
      <c r="F16" s="182"/>
      <c r="G16" s="159">
        <f>ROUND(E16*F16,2)</f>
        <v>0</v>
      </c>
      <c r="H16" s="212" t="s">
        <v>1339</v>
      </c>
      <c r="I16" s="177"/>
      <c r="J16" s="153"/>
      <c r="K16" s="153"/>
      <c r="L16" s="153"/>
      <c r="M16" s="153"/>
      <c r="N16" s="153"/>
      <c r="O16" s="153"/>
      <c r="P16" s="153"/>
      <c r="Q16" s="153" t="s">
        <v>123</v>
      </c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</row>
    <row r="17" spans="1:46" outlineLevel="1" x14ac:dyDescent="0.2">
      <c r="A17" s="178"/>
      <c r="B17" s="180"/>
      <c r="C17" s="191" t="s">
        <v>131</v>
      </c>
      <c r="D17" s="155"/>
      <c r="E17" s="205">
        <v>32.753999999999998</v>
      </c>
      <c r="F17" s="182"/>
      <c r="G17" s="159"/>
      <c r="H17" s="212">
        <v>0</v>
      </c>
      <c r="I17" s="177"/>
      <c r="J17" s="153"/>
      <c r="K17" s="153"/>
      <c r="L17" s="153"/>
      <c r="M17" s="153"/>
      <c r="N17" s="153"/>
      <c r="O17" s="153"/>
      <c r="P17" s="153"/>
      <c r="Q17" s="153" t="s">
        <v>125</v>
      </c>
      <c r="R17" s="153">
        <v>0</v>
      </c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</row>
    <row r="18" spans="1:46" outlineLevel="1" x14ac:dyDescent="0.2">
      <c r="A18" s="178"/>
      <c r="B18" s="180"/>
      <c r="C18" s="191" t="s">
        <v>132</v>
      </c>
      <c r="D18" s="155"/>
      <c r="E18" s="205">
        <v>13.5</v>
      </c>
      <c r="F18" s="182"/>
      <c r="G18" s="159"/>
      <c r="H18" s="212">
        <v>0</v>
      </c>
      <c r="I18" s="177"/>
      <c r="J18" s="153"/>
      <c r="K18" s="153"/>
      <c r="L18" s="153"/>
      <c r="M18" s="153"/>
      <c r="N18" s="153"/>
      <c r="O18" s="153"/>
      <c r="P18" s="153"/>
      <c r="Q18" s="153" t="s">
        <v>125</v>
      </c>
      <c r="R18" s="153">
        <v>0</v>
      </c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</row>
    <row r="19" spans="1:46" outlineLevel="1" x14ac:dyDescent="0.2">
      <c r="A19" s="178"/>
      <c r="B19" s="180"/>
      <c r="C19" s="191" t="s">
        <v>133</v>
      </c>
      <c r="D19" s="155"/>
      <c r="E19" s="205">
        <v>2</v>
      </c>
      <c r="F19" s="182"/>
      <c r="G19" s="159"/>
      <c r="H19" s="212">
        <v>0</v>
      </c>
      <c r="I19" s="177"/>
      <c r="J19" s="153"/>
      <c r="K19" s="153"/>
      <c r="L19" s="153"/>
      <c r="M19" s="153"/>
      <c r="N19" s="153"/>
      <c r="O19" s="153"/>
      <c r="P19" s="153"/>
      <c r="Q19" s="153" t="s">
        <v>125</v>
      </c>
      <c r="R19" s="153">
        <v>0</v>
      </c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</row>
    <row r="20" spans="1:46" outlineLevel="1" x14ac:dyDescent="0.2">
      <c r="A20" s="178"/>
      <c r="B20" s="180"/>
      <c r="C20" s="216" t="s">
        <v>1396</v>
      </c>
      <c r="D20" s="155"/>
      <c r="E20" s="205">
        <v>60</v>
      </c>
      <c r="F20" s="182"/>
      <c r="G20" s="182"/>
      <c r="H20" s="212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</row>
    <row r="21" spans="1:46" outlineLevel="1" x14ac:dyDescent="0.2">
      <c r="A21" s="178">
        <v>3</v>
      </c>
      <c r="B21" s="180" t="s">
        <v>134</v>
      </c>
      <c r="C21" s="190" t="s">
        <v>135</v>
      </c>
      <c r="D21" s="154" t="s">
        <v>122</v>
      </c>
      <c r="E21" s="182">
        <v>254.15029999999999</v>
      </c>
      <c r="F21" s="182"/>
      <c r="G21" s="159">
        <f>ROUND(E21*F21,2)</f>
        <v>0</v>
      </c>
      <c r="H21" s="212" t="s">
        <v>1339</v>
      </c>
      <c r="I21" s="177"/>
      <c r="J21" s="153"/>
      <c r="K21" s="153"/>
      <c r="L21" s="153"/>
      <c r="M21" s="153"/>
      <c r="N21" s="153"/>
      <c r="O21" s="153"/>
      <c r="P21" s="153"/>
      <c r="Q21" s="153" t="s">
        <v>136</v>
      </c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</row>
    <row r="22" spans="1:46" outlineLevel="1" x14ac:dyDescent="0.2">
      <c r="A22" s="178"/>
      <c r="B22" s="180"/>
      <c r="C22" s="191" t="s">
        <v>137</v>
      </c>
      <c r="D22" s="155"/>
      <c r="E22" s="205">
        <v>227.77430000000001</v>
      </c>
      <c r="F22" s="182"/>
      <c r="G22" s="159"/>
      <c r="H22" s="212">
        <v>0</v>
      </c>
      <c r="I22" s="177"/>
      <c r="J22" s="153"/>
      <c r="K22" s="153"/>
      <c r="L22" s="153"/>
      <c r="M22" s="153"/>
      <c r="N22" s="153"/>
      <c r="O22" s="153"/>
      <c r="P22" s="153"/>
      <c r="Q22" s="153" t="s">
        <v>125</v>
      </c>
      <c r="R22" s="153">
        <v>0</v>
      </c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</row>
    <row r="23" spans="1:46" outlineLevel="1" x14ac:dyDescent="0.2">
      <c r="A23" s="178"/>
      <c r="B23" s="180"/>
      <c r="C23" s="191" t="s">
        <v>138</v>
      </c>
      <c r="D23" s="155"/>
      <c r="E23" s="205">
        <v>25.088000000000001</v>
      </c>
      <c r="F23" s="182"/>
      <c r="G23" s="159"/>
      <c r="H23" s="212">
        <v>0</v>
      </c>
      <c r="I23" s="177"/>
      <c r="J23" s="153"/>
      <c r="K23" s="153"/>
      <c r="L23" s="153"/>
      <c r="M23" s="153"/>
      <c r="N23" s="153"/>
      <c r="O23" s="153"/>
      <c r="P23" s="153"/>
      <c r="Q23" s="153" t="s">
        <v>125</v>
      </c>
      <c r="R23" s="153">
        <v>0</v>
      </c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</row>
    <row r="24" spans="1:46" outlineLevel="1" x14ac:dyDescent="0.2">
      <c r="A24" s="178"/>
      <c r="B24" s="180"/>
      <c r="C24" s="191" t="s">
        <v>139</v>
      </c>
      <c r="D24" s="155"/>
      <c r="E24" s="205">
        <v>1.288</v>
      </c>
      <c r="F24" s="182"/>
      <c r="G24" s="159"/>
      <c r="H24" s="212">
        <v>0</v>
      </c>
      <c r="I24" s="177"/>
      <c r="J24" s="153"/>
      <c r="K24" s="153"/>
      <c r="L24" s="153"/>
      <c r="M24" s="153"/>
      <c r="N24" s="153"/>
      <c r="O24" s="153"/>
      <c r="P24" s="153"/>
      <c r="Q24" s="153" t="s">
        <v>125</v>
      </c>
      <c r="R24" s="153">
        <v>0</v>
      </c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</row>
    <row r="25" spans="1:46" outlineLevel="1" x14ac:dyDescent="0.2">
      <c r="A25" s="178">
        <v>4</v>
      </c>
      <c r="B25" s="180" t="s">
        <v>1407</v>
      </c>
      <c r="C25" s="190" t="s">
        <v>140</v>
      </c>
      <c r="D25" s="154" t="s">
        <v>122</v>
      </c>
      <c r="E25" s="182">
        <v>508.30059999999997</v>
      </c>
      <c r="F25" s="182"/>
      <c r="G25" s="159">
        <f>ROUND(E25*F25,2)</f>
        <v>0</v>
      </c>
      <c r="H25" s="212" t="s">
        <v>1340</v>
      </c>
      <c r="I25" s="177"/>
      <c r="J25" s="153"/>
      <c r="K25" s="153"/>
      <c r="L25" s="153"/>
      <c r="M25" s="153"/>
      <c r="N25" s="153"/>
      <c r="O25" s="153"/>
      <c r="P25" s="153"/>
      <c r="Q25" s="153" t="s">
        <v>123</v>
      </c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</row>
    <row r="26" spans="1:46" outlineLevel="1" x14ac:dyDescent="0.2">
      <c r="A26" s="178"/>
      <c r="B26" s="180"/>
      <c r="C26" s="191" t="s">
        <v>141</v>
      </c>
      <c r="D26" s="155"/>
      <c r="E26" s="205">
        <v>508.30059999999997</v>
      </c>
      <c r="F26" s="182"/>
      <c r="G26" s="159"/>
      <c r="H26" s="212">
        <v>0</v>
      </c>
      <c r="I26" s="177"/>
      <c r="J26" s="153"/>
      <c r="K26" s="153"/>
      <c r="L26" s="153"/>
      <c r="M26" s="153"/>
      <c r="N26" s="153"/>
      <c r="O26" s="153"/>
      <c r="P26" s="153"/>
      <c r="Q26" s="153" t="s">
        <v>125</v>
      </c>
      <c r="R26" s="153">
        <v>0</v>
      </c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</row>
    <row r="27" spans="1:46" ht="22.5" outlineLevel="1" x14ac:dyDescent="0.2">
      <c r="A27" s="178">
        <v>5</v>
      </c>
      <c r="B27" s="218">
        <v>42370</v>
      </c>
      <c r="C27" s="190" t="s">
        <v>1394</v>
      </c>
      <c r="D27" s="154" t="s">
        <v>142</v>
      </c>
      <c r="E27" s="182">
        <v>13.048</v>
      </c>
      <c r="F27" s="182"/>
      <c r="G27" s="159">
        <f>ROUND(E27*F27,2)</f>
        <v>0</v>
      </c>
      <c r="H27" s="212" t="s">
        <v>1340</v>
      </c>
      <c r="I27" s="177"/>
      <c r="J27" s="153"/>
      <c r="K27" s="153"/>
      <c r="L27" s="153"/>
      <c r="M27" s="153"/>
      <c r="N27" s="153"/>
      <c r="O27" s="153"/>
      <c r="P27" s="153"/>
      <c r="Q27" s="153" t="s">
        <v>123</v>
      </c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</row>
    <row r="28" spans="1:46" outlineLevel="1" x14ac:dyDescent="0.2">
      <c r="A28" s="178"/>
      <c r="B28" s="180"/>
      <c r="C28" s="191" t="s">
        <v>143</v>
      </c>
      <c r="D28" s="155"/>
      <c r="E28" s="205">
        <v>13.048</v>
      </c>
      <c r="F28" s="182"/>
      <c r="G28" s="159"/>
      <c r="H28" s="212">
        <v>0</v>
      </c>
      <c r="I28" s="177"/>
      <c r="J28" s="153"/>
      <c r="K28" s="153"/>
      <c r="L28" s="153"/>
      <c r="M28" s="153"/>
      <c r="N28" s="153"/>
      <c r="O28" s="153"/>
      <c r="P28" s="153"/>
      <c r="Q28" s="153" t="s">
        <v>125</v>
      </c>
      <c r="R28" s="153">
        <v>0</v>
      </c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</row>
    <row r="29" spans="1:46" ht="22.5" outlineLevel="1" x14ac:dyDescent="0.2">
      <c r="A29" s="178">
        <v>6</v>
      </c>
      <c r="B29" s="218">
        <v>42401</v>
      </c>
      <c r="C29" s="190" t="s">
        <v>1393</v>
      </c>
      <c r="D29" s="154" t="s">
        <v>142</v>
      </c>
      <c r="E29" s="182">
        <v>13.048</v>
      </c>
      <c r="F29" s="182"/>
      <c r="G29" s="159">
        <f>ROUND(E29*F29,2)</f>
        <v>0</v>
      </c>
      <c r="H29" s="212" t="s">
        <v>1340</v>
      </c>
      <c r="I29" s="177"/>
      <c r="J29" s="153"/>
      <c r="K29" s="153"/>
      <c r="L29" s="153"/>
      <c r="M29" s="153"/>
      <c r="N29" s="153"/>
      <c r="O29" s="153"/>
      <c r="P29" s="153"/>
      <c r="Q29" s="153" t="s">
        <v>123</v>
      </c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</row>
    <row r="30" spans="1:46" outlineLevel="1" x14ac:dyDescent="0.2">
      <c r="A30" s="178"/>
      <c r="B30" s="180"/>
      <c r="C30" s="191" t="s">
        <v>143</v>
      </c>
      <c r="D30" s="155"/>
      <c r="E30" s="205">
        <v>13.048</v>
      </c>
      <c r="F30" s="182"/>
      <c r="G30" s="159"/>
      <c r="H30" s="212">
        <v>0</v>
      </c>
      <c r="I30" s="177"/>
      <c r="J30" s="153"/>
      <c r="K30" s="153"/>
      <c r="L30" s="153"/>
      <c r="M30" s="153"/>
      <c r="N30" s="153"/>
      <c r="O30" s="153"/>
      <c r="P30" s="153"/>
      <c r="Q30" s="153" t="s">
        <v>125</v>
      </c>
      <c r="R30" s="153">
        <v>0</v>
      </c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</row>
    <row r="31" spans="1:46" outlineLevel="1" x14ac:dyDescent="0.2">
      <c r="A31" s="178">
        <v>7</v>
      </c>
      <c r="B31" s="218">
        <v>42430</v>
      </c>
      <c r="C31" s="190" t="s">
        <v>144</v>
      </c>
      <c r="D31" s="154" t="s">
        <v>122</v>
      </c>
      <c r="E31" s="182">
        <v>276.32</v>
      </c>
      <c r="F31" s="182"/>
      <c r="G31" s="159">
        <f>ROUND(E31*F31,2)</f>
        <v>0</v>
      </c>
      <c r="H31" s="212" t="s">
        <v>1340</v>
      </c>
      <c r="I31" s="177"/>
      <c r="J31" s="153"/>
      <c r="K31" s="153"/>
      <c r="L31" s="153"/>
      <c r="M31" s="153"/>
      <c r="N31" s="153"/>
      <c r="O31" s="153"/>
      <c r="P31" s="153"/>
      <c r="Q31" s="153" t="s">
        <v>123</v>
      </c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</row>
    <row r="32" spans="1:46" outlineLevel="1" x14ac:dyDescent="0.2">
      <c r="A32" s="178"/>
      <c r="B32" s="180"/>
      <c r="C32" s="191" t="s">
        <v>1399</v>
      </c>
      <c r="D32" s="155"/>
      <c r="E32" s="205">
        <v>276.32</v>
      </c>
      <c r="F32" s="182"/>
      <c r="G32" s="159"/>
      <c r="H32" s="212">
        <v>0</v>
      </c>
      <c r="I32" s="177"/>
      <c r="J32" s="153"/>
      <c r="K32" s="153"/>
      <c r="L32" s="153"/>
      <c r="M32" s="153"/>
      <c r="N32" s="153"/>
      <c r="O32" s="153"/>
      <c r="P32" s="153"/>
      <c r="Q32" s="153" t="s">
        <v>125</v>
      </c>
      <c r="R32" s="153">
        <v>0</v>
      </c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</row>
    <row r="33" spans="1:46" outlineLevel="1" x14ac:dyDescent="0.2">
      <c r="A33" s="178">
        <v>8</v>
      </c>
      <c r="B33" s="218">
        <v>42461</v>
      </c>
      <c r="C33" s="190" t="s">
        <v>145</v>
      </c>
      <c r="D33" s="154" t="s">
        <v>122</v>
      </c>
      <c r="E33" s="182">
        <v>4144.7700000000004</v>
      </c>
      <c r="F33" s="182"/>
      <c r="G33" s="159">
        <f>ROUND(E33*F33,2)</f>
        <v>0</v>
      </c>
      <c r="H33" s="212" t="s">
        <v>1340</v>
      </c>
      <c r="I33" s="177"/>
      <c r="J33" s="153"/>
      <c r="K33" s="153"/>
      <c r="L33" s="153"/>
      <c r="M33" s="153"/>
      <c r="N33" s="153"/>
      <c r="O33" s="153"/>
      <c r="P33" s="153"/>
      <c r="Q33" s="153" t="s">
        <v>123</v>
      </c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</row>
    <row r="34" spans="1:46" outlineLevel="1" x14ac:dyDescent="0.2">
      <c r="A34" s="178"/>
      <c r="B34" s="180"/>
      <c r="C34" s="191" t="s">
        <v>1400</v>
      </c>
      <c r="D34" s="155"/>
      <c r="E34" s="205">
        <v>4144.7700000000004</v>
      </c>
      <c r="F34" s="182"/>
      <c r="G34" s="159"/>
      <c r="H34" s="212">
        <v>0</v>
      </c>
      <c r="I34" s="177"/>
      <c r="J34" s="153"/>
      <c r="K34" s="153"/>
      <c r="L34" s="153"/>
      <c r="M34" s="153"/>
      <c r="N34" s="153"/>
      <c r="O34" s="153"/>
      <c r="P34" s="153"/>
      <c r="Q34" s="153" t="s">
        <v>125</v>
      </c>
      <c r="R34" s="153">
        <v>0</v>
      </c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</row>
    <row r="35" spans="1:46" outlineLevel="1" x14ac:dyDescent="0.2">
      <c r="A35" s="178">
        <v>9</v>
      </c>
      <c r="B35" s="218">
        <v>42491</v>
      </c>
      <c r="C35" s="190" t="s">
        <v>146</v>
      </c>
      <c r="D35" s="154" t="s">
        <v>122</v>
      </c>
      <c r="E35" s="182">
        <v>276.32</v>
      </c>
      <c r="F35" s="182"/>
      <c r="G35" s="159">
        <f>ROUND(E35*F35,2)</f>
        <v>0</v>
      </c>
      <c r="H35" s="212" t="s">
        <v>1340</v>
      </c>
      <c r="I35" s="177"/>
      <c r="J35" s="153"/>
      <c r="K35" s="153"/>
      <c r="L35" s="153"/>
      <c r="M35" s="153"/>
      <c r="N35" s="153"/>
      <c r="O35" s="153"/>
      <c r="P35" s="153"/>
      <c r="Q35" s="153" t="s">
        <v>123</v>
      </c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</row>
    <row r="36" spans="1:46" outlineLevel="1" x14ac:dyDescent="0.2">
      <c r="A36" s="178"/>
      <c r="B36" s="180"/>
      <c r="C36" s="191" t="s">
        <v>1399</v>
      </c>
      <c r="D36" s="155"/>
      <c r="E36" s="205">
        <v>276.32</v>
      </c>
      <c r="F36" s="182"/>
      <c r="G36" s="159"/>
      <c r="H36" s="212">
        <v>0</v>
      </c>
      <c r="I36" s="177"/>
      <c r="J36" s="153"/>
      <c r="K36" s="153"/>
      <c r="L36" s="153"/>
      <c r="M36" s="153"/>
      <c r="N36" s="153"/>
      <c r="O36" s="153"/>
      <c r="P36" s="153"/>
      <c r="Q36" s="153" t="s">
        <v>125</v>
      </c>
      <c r="R36" s="153">
        <v>0</v>
      </c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</row>
    <row r="37" spans="1:46" outlineLevel="1" x14ac:dyDescent="0.2">
      <c r="A37" s="178">
        <v>10</v>
      </c>
      <c r="B37" s="218">
        <v>42522</v>
      </c>
      <c r="C37" s="190" t="s">
        <v>147</v>
      </c>
      <c r="D37" s="154" t="s">
        <v>122</v>
      </c>
      <c r="E37" s="182">
        <v>276.32</v>
      </c>
      <c r="F37" s="182"/>
      <c r="G37" s="159">
        <f>ROUND(E37*F37,2)</f>
        <v>0</v>
      </c>
      <c r="H37" s="212" t="s">
        <v>1340</v>
      </c>
      <c r="I37" s="177"/>
      <c r="J37" s="153"/>
      <c r="K37" s="153"/>
      <c r="L37" s="153"/>
      <c r="M37" s="153"/>
      <c r="N37" s="153"/>
      <c r="O37" s="153"/>
      <c r="P37" s="153"/>
      <c r="Q37" s="153" t="s">
        <v>123</v>
      </c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</row>
    <row r="38" spans="1:46" outlineLevel="1" x14ac:dyDescent="0.2">
      <c r="A38" s="178"/>
      <c r="B38" s="180"/>
      <c r="C38" s="191" t="s">
        <v>1399</v>
      </c>
      <c r="D38" s="155"/>
      <c r="E38" s="205">
        <v>276.32</v>
      </c>
      <c r="F38" s="182"/>
      <c r="G38" s="159"/>
      <c r="H38" s="212">
        <v>0</v>
      </c>
      <c r="I38" s="177"/>
      <c r="J38" s="153"/>
      <c r="K38" s="153"/>
      <c r="L38" s="153"/>
      <c r="M38" s="153"/>
      <c r="N38" s="153"/>
      <c r="O38" s="153"/>
      <c r="P38" s="153"/>
      <c r="Q38" s="153" t="s">
        <v>125</v>
      </c>
      <c r="R38" s="153">
        <v>0</v>
      </c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</row>
    <row r="39" spans="1:46" x14ac:dyDescent="0.2">
      <c r="A39" s="179" t="s">
        <v>118</v>
      </c>
      <c r="B39" s="181" t="s">
        <v>47</v>
      </c>
      <c r="C39" s="192" t="s">
        <v>48</v>
      </c>
      <c r="D39" s="156"/>
      <c r="E39" s="183"/>
      <c r="F39" s="183"/>
      <c r="G39" s="160">
        <f>SUMIF(Q40:Q94,"&lt;&gt;NOR",G40:G94)</f>
        <v>0</v>
      </c>
      <c r="H39" s="213"/>
      <c r="I39" s="177"/>
      <c r="Q39" t="s">
        <v>119</v>
      </c>
    </row>
    <row r="40" spans="1:46" outlineLevel="1" x14ac:dyDescent="0.2">
      <c r="A40" s="178">
        <v>11</v>
      </c>
      <c r="B40" s="180" t="s">
        <v>148</v>
      </c>
      <c r="C40" s="190" t="s">
        <v>149</v>
      </c>
      <c r="D40" s="154" t="s">
        <v>122</v>
      </c>
      <c r="E40" s="182">
        <v>221.8725</v>
      </c>
      <c r="F40" s="182"/>
      <c r="G40" s="159">
        <f>ROUND(E40*F40,2)</f>
        <v>0</v>
      </c>
      <c r="H40" s="212" t="s">
        <v>1339</v>
      </c>
      <c r="I40" s="177"/>
      <c r="J40" s="153"/>
      <c r="K40" s="153"/>
      <c r="L40" s="153"/>
      <c r="M40" s="153"/>
      <c r="N40" s="153"/>
      <c r="O40" s="153"/>
      <c r="P40" s="153"/>
      <c r="Q40" s="153" t="s">
        <v>123</v>
      </c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</row>
    <row r="41" spans="1:46" outlineLevel="1" x14ac:dyDescent="0.2">
      <c r="A41" s="178"/>
      <c r="B41" s="180"/>
      <c r="C41" s="191" t="s">
        <v>150</v>
      </c>
      <c r="D41" s="155"/>
      <c r="E41" s="205">
        <v>211.8</v>
      </c>
      <c r="F41" s="182"/>
      <c r="G41" s="159"/>
      <c r="H41" s="212">
        <v>0</v>
      </c>
      <c r="I41" s="177"/>
      <c r="J41" s="153"/>
      <c r="K41" s="153"/>
      <c r="L41" s="153"/>
      <c r="M41" s="153"/>
      <c r="N41" s="153"/>
      <c r="O41" s="153"/>
      <c r="P41" s="153"/>
      <c r="Q41" s="153" t="s">
        <v>125</v>
      </c>
      <c r="R41" s="153">
        <v>0</v>
      </c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</row>
    <row r="42" spans="1:46" outlineLevel="1" x14ac:dyDescent="0.2">
      <c r="A42" s="178"/>
      <c r="B42" s="180"/>
      <c r="C42" s="191" t="s">
        <v>151</v>
      </c>
      <c r="D42" s="155"/>
      <c r="E42" s="205">
        <v>10.0725</v>
      </c>
      <c r="F42" s="182"/>
      <c r="G42" s="159"/>
      <c r="H42" s="212">
        <v>0</v>
      </c>
      <c r="I42" s="177"/>
      <c r="J42" s="153"/>
      <c r="K42" s="153"/>
      <c r="L42" s="153"/>
      <c r="M42" s="153"/>
      <c r="N42" s="153"/>
      <c r="O42" s="153"/>
      <c r="P42" s="153"/>
      <c r="Q42" s="153" t="s">
        <v>125</v>
      </c>
      <c r="R42" s="153">
        <v>0</v>
      </c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</row>
    <row r="43" spans="1:46" outlineLevel="1" x14ac:dyDescent="0.2">
      <c r="A43" s="178">
        <v>12</v>
      </c>
      <c r="B43" s="180" t="s">
        <v>152</v>
      </c>
      <c r="C43" s="190" t="s">
        <v>153</v>
      </c>
      <c r="D43" s="154" t="s">
        <v>142</v>
      </c>
      <c r="E43" s="182">
        <v>32.475000000000001</v>
      </c>
      <c r="F43" s="182"/>
      <c r="G43" s="159">
        <f>ROUND(E43*F43,2)</f>
        <v>0</v>
      </c>
      <c r="H43" s="212" t="s">
        <v>1339</v>
      </c>
      <c r="I43" s="177"/>
      <c r="J43" s="153"/>
      <c r="K43" s="153"/>
      <c r="L43" s="153"/>
      <c r="M43" s="153"/>
      <c r="N43" s="153"/>
      <c r="O43" s="153"/>
      <c r="P43" s="153"/>
      <c r="Q43" s="153" t="s">
        <v>123</v>
      </c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</row>
    <row r="44" spans="1:46" outlineLevel="1" x14ac:dyDescent="0.2">
      <c r="A44" s="178"/>
      <c r="B44" s="180"/>
      <c r="C44" s="191" t="s">
        <v>154</v>
      </c>
      <c r="D44" s="155"/>
      <c r="E44" s="205">
        <v>32.475000000000001</v>
      </c>
      <c r="F44" s="182"/>
      <c r="G44" s="159"/>
      <c r="H44" s="212">
        <v>0</v>
      </c>
      <c r="I44" s="177"/>
      <c r="J44" s="153"/>
      <c r="K44" s="153"/>
      <c r="L44" s="153"/>
      <c r="M44" s="153"/>
      <c r="N44" s="153"/>
      <c r="O44" s="153"/>
      <c r="P44" s="153"/>
      <c r="Q44" s="153" t="s">
        <v>125</v>
      </c>
      <c r="R44" s="153">
        <v>0</v>
      </c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</row>
    <row r="45" spans="1:46" outlineLevel="1" x14ac:dyDescent="0.2">
      <c r="A45" s="178">
        <v>13</v>
      </c>
      <c r="B45" s="180" t="s">
        <v>155</v>
      </c>
      <c r="C45" s="190" t="s">
        <v>156</v>
      </c>
      <c r="D45" s="154" t="s">
        <v>142</v>
      </c>
      <c r="E45" s="182">
        <v>32.475000000000001</v>
      </c>
      <c r="F45" s="182"/>
      <c r="G45" s="159">
        <f>ROUND(E45*F45,2)</f>
        <v>0</v>
      </c>
      <c r="H45" s="212" t="s">
        <v>1339</v>
      </c>
      <c r="I45" s="177"/>
      <c r="J45" s="153"/>
      <c r="K45" s="153"/>
      <c r="L45" s="153"/>
      <c r="M45" s="153"/>
      <c r="N45" s="153"/>
      <c r="O45" s="153"/>
      <c r="P45" s="153"/>
      <c r="Q45" s="153" t="s">
        <v>123</v>
      </c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</row>
    <row r="46" spans="1:46" outlineLevel="1" x14ac:dyDescent="0.2">
      <c r="A46" s="178"/>
      <c r="B46" s="180"/>
      <c r="C46" s="191" t="s">
        <v>154</v>
      </c>
      <c r="D46" s="155"/>
      <c r="E46" s="205">
        <v>32.475000000000001</v>
      </c>
      <c r="F46" s="182"/>
      <c r="G46" s="159"/>
      <c r="H46" s="212">
        <v>0</v>
      </c>
      <c r="I46" s="177"/>
      <c r="J46" s="153"/>
      <c r="K46" s="153"/>
      <c r="L46" s="153"/>
      <c r="M46" s="153"/>
      <c r="N46" s="153"/>
      <c r="O46" s="153"/>
      <c r="P46" s="153"/>
      <c r="Q46" s="153" t="s">
        <v>125</v>
      </c>
      <c r="R46" s="153">
        <v>0</v>
      </c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</row>
    <row r="47" spans="1:46" outlineLevel="1" x14ac:dyDescent="0.2">
      <c r="A47" s="178">
        <v>14</v>
      </c>
      <c r="B47" s="180" t="s">
        <v>157</v>
      </c>
      <c r="C47" s="190" t="s">
        <v>1345</v>
      </c>
      <c r="D47" s="154" t="s">
        <v>158</v>
      </c>
      <c r="E47" s="182">
        <v>16.7746</v>
      </c>
      <c r="F47" s="182"/>
      <c r="G47" s="159">
        <f>ROUND(E47*F47,2)</f>
        <v>0</v>
      </c>
      <c r="H47" s="212" t="s">
        <v>1339</v>
      </c>
      <c r="I47" s="177"/>
      <c r="J47" s="153"/>
      <c r="K47" s="153"/>
      <c r="L47" s="153"/>
      <c r="M47" s="153"/>
      <c r="N47" s="153"/>
      <c r="O47" s="153"/>
      <c r="P47" s="153"/>
      <c r="Q47" s="153" t="s">
        <v>123</v>
      </c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</row>
    <row r="48" spans="1:46" outlineLevel="1" x14ac:dyDescent="0.2">
      <c r="A48" s="178"/>
      <c r="B48" s="180"/>
      <c r="C48" s="191" t="s">
        <v>159</v>
      </c>
      <c r="D48" s="155"/>
      <c r="E48" s="205">
        <v>16.7746</v>
      </c>
      <c r="F48" s="182"/>
      <c r="G48" s="159"/>
      <c r="H48" s="212">
        <v>0</v>
      </c>
      <c r="I48" s="177"/>
      <c r="J48" s="153"/>
      <c r="K48" s="153"/>
      <c r="L48" s="153"/>
      <c r="M48" s="153"/>
      <c r="N48" s="153"/>
      <c r="O48" s="153"/>
      <c r="P48" s="153"/>
      <c r="Q48" s="153" t="s">
        <v>125</v>
      </c>
      <c r="R48" s="153">
        <v>0</v>
      </c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</row>
    <row r="49" spans="1:46" outlineLevel="1" x14ac:dyDescent="0.2">
      <c r="A49" s="217" t="s">
        <v>1380</v>
      </c>
      <c r="B49" s="180" t="s">
        <v>1381</v>
      </c>
      <c r="C49" s="190" t="s">
        <v>1382</v>
      </c>
      <c r="D49" s="154" t="s">
        <v>122</v>
      </c>
      <c r="E49" s="182">
        <v>70.599999999999994</v>
      </c>
      <c r="F49" s="182"/>
      <c r="G49" s="182">
        <f>ROUND(E49*F49,2)</f>
        <v>0</v>
      </c>
      <c r="H49" s="212" t="s">
        <v>1339</v>
      </c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</row>
    <row r="50" spans="1:46" outlineLevel="1" x14ac:dyDescent="0.2">
      <c r="A50" s="178"/>
      <c r="B50" s="180"/>
      <c r="C50" s="216" t="s">
        <v>1383</v>
      </c>
      <c r="D50" s="155"/>
      <c r="E50" s="205">
        <v>70.599999999999994</v>
      </c>
      <c r="F50" s="182"/>
      <c r="G50" s="182"/>
      <c r="H50" s="212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</row>
    <row r="51" spans="1:46" outlineLevel="1" x14ac:dyDescent="0.2">
      <c r="A51" s="178">
        <v>15</v>
      </c>
      <c r="B51" s="180" t="s">
        <v>160</v>
      </c>
      <c r="C51" s="190" t="s">
        <v>161</v>
      </c>
      <c r="D51" s="154" t="s">
        <v>122</v>
      </c>
      <c r="E51" s="182">
        <v>212.77590000000001</v>
      </c>
      <c r="F51" s="182"/>
      <c r="G51" s="159">
        <f>ROUND(E51*F51,2)</f>
        <v>0</v>
      </c>
      <c r="H51" s="212" t="s">
        <v>1339</v>
      </c>
      <c r="I51" s="177"/>
      <c r="J51" s="153"/>
      <c r="K51" s="153"/>
      <c r="L51" s="153"/>
      <c r="M51" s="153"/>
      <c r="N51" s="153"/>
      <c r="O51" s="153"/>
      <c r="P51" s="153"/>
      <c r="Q51" s="153" t="s">
        <v>123</v>
      </c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</row>
    <row r="52" spans="1:46" outlineLevel="1" x14ac:dyDescent="0.2">
      <c r="A52" s="178"/>
      <c r="B52" s="180"/>
      <c r="C52" s="191" t="s">
        <v>162</v>
      </c>
      <c r="D52" s="155"/>
      <c r="E52" s="205">
        <v>62.531700000000001</v>
      </c>
      <c r="F52" s="182"/>
      <c r="G52" s="159"/>
      <c r="H52" s="212">
        <v>0</v>
      </c>
      <c r="I52" s="177"/>
      <c r="J52" s="153"/>
      <c r="K52" s="153"/>
      <c r="L52" s="153"/>
      <c r="M52" s="153"/>
      <c r="N52" s="153"/>
      <c r="O52" s="153"/>
      <c r="P52" s="153"/>
      <c r="Q52" s="153" t="s">
        <v>125</v>
      </c>
      <c r="R52" s="153">
        <v>0</v>
      </c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</row>
    <row r="53" spans="1:46" outlineLevel="1" x14ac:dyDescent="0.2">
      <c r="A53" s="178"/>
      <c r="B53" s="180"/>
      <c r="C53" s="193">
        <v>0</v>
      </c>
      <c r="D53" s="157"/>
      <c r="E53" s="206"/>
      <c r="F53" s="182"/>
      <c r="G53" s="159"/>
      <c r="H53" s="212">
        <v>0</v>
      </c>
      <c r="I53" s="177"/>
      <c r="J53" s="153"/>
      <c r="K53" s="153"/>
      <c r="L53" s="153"/>
      <c r="M53" s="153"/>
      <c r="N53" s="153"/>
      <c r="O53" s="153"/>
      <c r="P53" s="153"/>
      <c r="Q53" s="153" t="s">
        <v>125</v>
      </c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</row>
    <row r="54" spans="1:46" outlineLevel="1" x14ac:dyDescent="0.2">
      <c r="A54" s="178"/>
      <c r="B54" s="180"/>
      <c r="C54" s="194" t="s">
        <v>163</v>
      </c>
      <c r="D54" s="157"/>
      <c r="E54" s="206">
        <v>90.8476</v>
      </c>
      <c r="F54" s="182"/>
      <c r="G54" s="159"/>
      <c r="H54" s="212">
        <v>0</v>
      </c>
      <c r="I54" s="177"/>
      <c r="J54" s="153"/>
      <c r="K54" s="153"/>
      <c r="L54" s="153"/>
      <c r="M54" s="153"/>
      <c r="N54" s="153"/>
      <c r="O54" s="153"/>
      <c r="P54" s="153"/>
      <c r="Q54" s="153" t="s">
        <v>125</v>
      </c>
      <c r="R54" s="153">
        <v>2</v>
      </c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</row>
    <row r="55" spans="1:46" outlineLevel="1" x14ac:dyDescent="0.2">
      <c r="A55" s="178"/>
      <c r="B55" s="180"/>
      <c r="C55" s="194" t="s">
        <v>164</v>
      </c>
      <c r="D55" s="157"/>
      <c r="E55" s="206">
        <v>184.54</v>
      </c>
      <c r="F55" s="182"/>
      <c r="G55" s="159"/>
      <c r="H55" s="212">
        <v>0</v>
      </c>
      <c r="I55" s="177"/>
      <c r="J55" s="153"/>
      <c r="K55" s="153"/>
      <c r="L55" s="153"/>
      <c r="M55" s="153"/>
      <c r="N55" s="153"/>
      <c r="O55" s="153"/>
      <c r="P55" s="153"/>
      <c r="Q55" s="153" t="s">
        <v>125</v>
      </c>
      <c r="R55" s="153">
        <v>2</v>
      </c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</row>
    <row r="56" spans="1:46" outlineLevel="1" x14ac:dyDescent="0.2">
      <c r="A56" s="178"/>
      <c r="B56" s="180"/>
      <c r="C56" s="193">
        <v>1</v>
      </c>
      <c r="D56" s="157"/>
      <c r="E56" s="206"/>
      <c r="F56" s="182"/>
      <c r="G56" s="159"/>
      <c r="H56" s="212">
        <v>0</v>
      </c>
      <c r="I56" s="177"/>
      <c r="J56" s="153"/>
      <c r="K56" s="153"/>
      <c r="L56" s="153"/>
      <c r="M56" s="153"/>
      <c r="N56" s="153"/>
      <c r="O56" s="153"/>
      <c r="P56" s="153"/>
      <c r="Q56" s="153" t="s">
        <v>125</v>
      </c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</row>
    <row r="57" spans="1:46" outlineLevel="1" x14ac:dyDescent="0.2">
      <c r="A57" s="178"/>
      <c r="B57" s="180"/>
      <c r="C57" s="191" t="s">
        <v>165</v>
      </c>
      <c r="D57" s="155"/>
      <c r="E57" s="205">
        <v>137.69380000000001</v>
      </c>
      <c r="F57" s="182"/>
      <c r="G57" s="159"/>
      <c r="H57" s="212">
        <v>0</v>
      </c>
      <c r="I57" s="177"/>
      <c r="J57" s="153"/>
      <c r="K57" s="153"/>
      <c r="L57" s="153"/>
      <c r="M57" s="153"/>
      <c r="N57" s="153"/>
      <c r="O57" s="153"/>
      <c r="P57" s="153"/>
      <c r="Q57" s="153" t="s">
        <v>125</v>
      </c>
      <c r="R57" s="153">
        <v>0</v>
      </c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</row>
    <row r="58" spans="1:46" outlineLevel="1" x14ac:dyDescent="0.2">
      <c r="A58" s="178"/>
      <c r="B58" s="180"/>
      <c r="C58" s="191" t="s">
        <v>166</v>
      </c>
      <c r="D58" s="155"/>
      <c r="E58" s="205">
        <v>10.0352</v>
      </c>
      <c r="F58" s="182"/>
      <c r="G58" s="159"/>
      <c r="H58" s="212">
        <v>0</v>
      </c>
      <c r="I58" s="177"/>
      <c r="J58" s="153"/>
      <c r="K58" s="153"/>
      <c r="L58" s="153"/>
      <c r="M58" s="153"/>
      <c r="N58" s="153"/>
      <c r="O58" s="153"/>
      <c r="P58" s="153"/>
      <c r="Q58" s="153" t="s">
        <v>125</v>
      </c>
      <c r="R58" s="153">
        <v>0</v>
      </c>
      <c r="S58" s="153"/>
      <c r="T58" s="153"/>
      <c r="U58" s="153"/>
      <c r="V58" s="153"/>
      <c r="W58" s="153"/>
      <c r="X58" s="153"/>
      <c r="Y58" s="153"/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</row>
    <row r="59" spans="1:46" outlineLevel="1" x14ac:dyDescent="0.2">
      <c r="A59" s="178"/>
      <c r="B59" s="180"/>
      <c r="C59" s="191" t="s">
        <v>167</v>
      </c>
      <c r="D59" s="155"/>
      <c r="E59" s="205">
        <v>0.51519999999999999</v>
      </c>
      <c r="F59" s="182"/>
      <c r="G59" s="159"/>
      <c r="H59" s="212">
        <v>0</v>
      </c>
      <c r="I59" s="177"/>
      <c r="J59" s="153"/>
      <c r="K59" s="153"/>
      <c r="L59" s="153"/>
      <c r="M59" s="153"/>
      <c r="N59" s="153"/>
      <c r="O59" s="153"/>
      <c r="P59" s="153"/>
      <c r="Q59" s="153" t="s">
        <v>125</v>
      </c>
      <c r="R59" s="153">
        <v>0</v>
      </c>
      <c r="S59" s="153"/>
      <c r="T59" s="153"/>
      <c r="U59" s="153"/>
      <c r="V59" s="153"/>
      <c r="W59" s="153"/>
      <c r="X59" s="153"/>
      <c r="Y59" s="153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</row>
    <row r="60" spans="1:46" outlineLevel="1" x14ac:dyDescent="0.2">
      <c r="A60" s="178"/>
      <c r="B60" s="180"/>
      <c r="C60" s="191" t="s">
        <v>133</v>
      </c>
      <c r="D60" s="155"/>
      <c r="E60" s="205">
        <v>2</v>
      </c>
      <c r="F60" s="182"/>
      <c r="G60" s="159"/>
      <c r="H60" s="212">
        <v>0</v>
      </c>
      <c r="I60" s="177"/>
      <c r="J60" s="153"/>
      <c r="K60" s="153"/>
      <c r="L60" s="153"/>
      <c r="M60" s="153"/>
      <c r="N60" s="153"/>
      <c r="O60" s="153"/>
      <c r="P60" s="153"/>
      <c r="Q60" s="153" t="s">
        <v>125</v>
      </c>
      <c r="R60" s="153">
        <v>0</v>
      </c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</row>
    <row r="61" spans="1:46" outlineLevel="1" x14ac:dyDescent="0.2">
      <c r="A61" s="178">
        <v>16</v>
      </c>
      <c r="B61" s="180" t="s">
        <v>168</v>
      </c>
      <c r="C61" s="190" t="s">
        <v>169</v>
      </c>
      <c r="D61" s="154" t="s">
        <v>142</v>
      </c>
      <c r="E61" s="182">
        <v>797.0172</v>
      </c>
      <c r="F61" s="182"/>
      <c r="G61" s="159">
        <f>ROUND(E61*F61,2)</f>
        <v>0</v>
      </c>
      <c r="H61" s="212" t="s">
        <v>1339</v>
      </c>
      <c r="I61" s="177"/>
      <c r="J61" s="153"/>
      <c r="K61" s="153"/>
      <c r="L61" s="153"/>
      <c r="M61" s="153"/>
      <c r="N61" s="153"/>
      <c r="O61" s="153"/>
      <c r="P61" s="153"/>
      <c r="Q61" s="153" t="s">
        <v>123</v>
      </c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</row>
    <row r="62" spans="1:46" outlineLevel="1" x14ac:dyDescent="0.2">
      <c r="A62" s="178"/>
      <c r="B62" s="180"/>
      <c r="C62" s="191" t="s">
        <v>170</v>
      </c>
      <c r="D62" s="155"/>
      <c r="E62" s="205">
        <v>189.49</v>
      </c>
      <c r="F62" s="182"/>
      <c r="G62" s="159"/>
      <c r="H62" s="212">
        <v>0</v>
      </c>
      <c r="I62" s="177"/>
      <c r="J62" s="153"/>
      <c r="K62" s="153"/>
      <c r="L62" s="153"/>
      <c r="M62" s="153"/>
      <c r="N62" s="153"/>
      <c r="O62" s="153"/>
      <c r="P62" s="153"/>
      <c r="Q62" s="153" t="s">
        <v>125</v>
      </c>
      <c r="R62" s="153">
        <v>0</v>
      </c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</row>
    <row r="63" spans="1:46" outlineLevel="1" x14ac:dyDescent="0.2">
      <c r="A63" s="178"/>
      <c r="B63" s="180"/>
      <c r="C63" s="191" t="s">
        <v>171</v>
      </c>
      <c r="D63" s="155"/>
      <c r="E63" s="205">
        <v>181.6952</v>
      </c>
      <c r="F63" s="182"/>
      <c r="G63" s="159"/>
      <c r="H63" s="212">
        <v>0</v>
      </c>
      <c r="I63" s="177"/>
      <c r="J63" s="153"/>
      <c r="K63" s="153"/>
      <c r="L63" s="153"/>
      <c r="M63" s="153"/>
      <c r="N63" s="153"/>
      <c r="O63" s="153"/>
      <c r="P63" s="153"/>
      <c r="Q63" s="153" t="s">
        <v>125</v>
      </c>
      <c r="R63" s="153">
        <v>0</v>
      </c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</row>
    <row r="64" spans="1:46" outlineLevel="1" x14ac:dyDescent="0.2">
      <c r="A64" s="178"/>
      <c r="B64" s="180"/>
      <c r="C64" s="191" t="s">
        <v>172</v>
      </c>
      <c r="D64" s="155"/>
      <c r="E64" s="205">
        <v>369.08</v>
      </c>
      <c r="F64" s="182"/>
      <c r="G64" s="159"/>
      <c r="H64" s="212">
        <v>0</v>
      </c>
      <c r="I64" s="177"/>
      <c r="J64" s="153"/>
      <c r="K64" s="153"/>
      <c r="L64" s="153"/>
      <c r="M64" s="153"/>
      <c r="N64" s="153"/>
      <c r="O64" s="153"/>
      <c r="P64" s="153"/>
      <c r="Q64" s="153" t="s">
        <v>125</v>
      </c>
      <c r="R64" s="153">
        <v>0</v>
      </c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</row>
    <row r="65" spans="1:46" outlineLevel="1" x14ac:dyDescent="0.2">
      <c r="A65" s="178"/>
      <c r="B65" s="180"/>
      <c r="C65" s="191" t="s">
        <v>173</v>
      </c>
      <c r="D65" s="155"/>
      <c r="E65" s="205">
        <v>50.176000000000002</v>
      </c>
      <c r="F65" s="182"/>
      <c r="G65" s="159"/>
      <c r="H65" s="212">
        <v>0</v>
      </c>
      <c r="I65" s="177"/>
      <c r="J65" s="153"/>
      <c r="K65" s="153"/>
      <c r="L65" s="153"/>
      <c r="M65" s="153"/>
      <c r="N65" s="153"/>
      <c r="O65" s="153"/>
      <c r="P65" s="153"/>
      <c r="Q65" s="153" t="s">
        <v>125</v>
      </c>
      <c r="R65" s="153">
        <v>0</v>
      </c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</row>
    <row r="66" spans="1:46" outlineLevel="1" x14ac:dyDescent="0.2">
      <c r="A66" s="178"/>
      <c r="B66" s="180"/>
      <c r="C66" s="191" t="s">
        <v>174</v>
      </c>
      <c r="D66" s="155"/>
      <c r="E66" s="205">
        <v>2.5760000000000001</v>
      </c>
      <c r="F66" s="182"/>
      <c r="G66" s="159"/>
      <c r="H66" s="212">
        <v>0</v>
      </c>
      <c r="I66" s="177"/>
      <c r="J66" s="153"/>
      <c r="K66" s="153"/>
      <c r="L66" s="153"/>
      <c r="M66" s="153"/>
      <c r="N66" s="153"/>
      <c r="O66" s="153"/>
      <c r="P66" s="153"/>
      <c r="Q66" s="153" t="s">
        <v>125</v>
      </c>
      <c r="R66" s="153">
        <v>0</v>
      </c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</row>
    <row r="67" spans="1:46" outlineLevel="1" x14ac:dyDescent="0.2">
      <c r="A67" s="178"/>
      <c r="B67" s="180"/>
      <c r="C67" s="191" t="s">
        <v>175</v>
      </c>
      <c r="D67" s="155"/>
      <c r="E67" s="205">
        <v>4</v>
      </c>
      <c r="F67" s="182"/>
      <c r="G67" s="159"/>
      <c r="H67" s="212">
        <v>0</v>
      </c>
      <c r="I67" s="177"/>
      <c r="J67" s="153"/>
      <c r="K67" s="153"/>
      <c r="L67" s="153"/>
      <c r="M67" s="153"/>
      <c r="N67" s="153"/>
      <c r="O67" s="153"/>
      <c r="P67" s="153"/>
      <c r="Q67" s="153" t="s">
        <v>125</v>
      </c>
      <c r="R67" s="153">
        <v>0</v>
      </c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</row>
    <row r="68" spans="1:46" outlineLevel="1" x14ac:dyDescent="0.2">
      <c r="A68" s="178">
        <v>17</v>
      </c>
      <c r="B68" s="180" t="s">
        <v>176</v>
      </c>
      <c r="C68" s="190" t="s">
        <v>177</v>
      </c>
      <c r="D68" s="154" t="s">
        <v>142</v>
      </c>
      <c r="E68" s="182">
        <v>797.0172</v>
      </c>
      <c r="F68" s="182"/>
      <c r="G68" s="159">
        <f>ROUND(E68*F68,2)</f>
        <v>0</v>
      </c>
      <c r="H68" s="212" t="s">
        <v>1339</v>
      </c>
      <c r="I68" s="177"/>
      <c r="J68" s="153"/>
      <c r="K68" s="153"/>
      <c r="L68" s="153"/>
      <c r="M68" s="153"/>
      <c r="N68" s="153"/>
      <c r="O68" s="153"/>
      <c r="P68" s="153"/>
      <c r="Q68" s="153" t="s">
        <v>123</v>
      </c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</row>
    <row r="69" spans="1:46" outlineLevel="1" x14ac:dyDescent="0.2">
      <c r="A69" s="178"/>
      <c r="B69" s="180"/>
      <c r="C69" s="191" t="s">
        <v>170</v>
      </c>
      <c r="D69" s="155"/>
      <c r="E69" s="205">
        <v>189.49</v>
      </c>
      <c r="F69" s="182"/>
      <c r="G69" s="159"/>
      <c r="H69" s="212">
        <v>0</v>
      </c>
      <c r="I69" s="177"/>
      <c r="J69" s="153"/>
      <c r="K69" s="153"/>
      <c r="L69" s="153"/>
      <c r="M69" s="153"/>
      <c r="N69" s="153"/>
      <c r="O69" s="153"/>
      <c r="P69" s="153"/>
      <c r="Q69" s="153" t="s">
        <v>125</v>
      </c>
      <c r="R69" s="153">
        <v>0</v>
      </c>
      <c r="S69" s="153"/>
      <c r="T69" s="153"/>
      <c r="U69" s="153"/>
      <c r="V69" s="153"/>
      <c r="W69" s="153"/>
      <c r="X69" s="153"/>
      <c r="Y69" s="153"/>
      <c r="Z69" s="153"/>
      <c r="AA69" s="153"/>
      <c r="AB69" s="153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</row>
    <row r="70" spans="1:46" outlineLevel="1" x14ac:dyDescent="0.2">
      <c r="A70" s="178"/>
      <c r="B70" s="180"/>
      <c r="C70" s="191" t="s">
        <v>171</v>
      </c>
      <c r="D70" s="155"/>
      <c r="E70" s="205">
        <v>181.6952</v>
      </c>
      <c r="F70" s="182"/>
      <c r="G70" s="159"/>
      <c r="H70" s="212">
        <v>0</v>
      </c>
      <c r="I70" s="177"/>
      <c r="J70" s="153"/>
      <c r="K70" s="153"/>
      <c r="L70" s="153"/>
      <c r="M70" s="153"/>
      <c r="N70" s="153"/>
      <c r="O70" s="153"/>
      <c r="P70" s="153"/>
      <c r="Q70" s="153" t="s">
        <v>125</v>
      </c>
      <c r="R70" s="153">
        <v>0</v>
      </c>
      <c r="S70" s="153"/>
      <c r="T70" s="153"/>
      <c r="U70" s="153"/>
      <c r="V70" s="153"/>
      <c r="W70" s="153"/>
      <c r="X70" s="153"/>
      <c r="Y70" s="153"/>
      <c r="Z70" s="153"/>
      <c r="AA70" s="153"/>
      <c r="AB70" s="153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</row>
    <row r="71" spans="1:46" outlineLevel="1" x14ac:dyDescent="0.2">
      <c r="A71" s="178"/>
      <c r="B71" s="180"/>
      <c r="C71" s="191" t="s">
        <v>172</v>
      </c>
      <c r="D71" s="155"/>
      <c r="E71" s="205">
        <v>369.08</v>
      </c>
      <c r="F71" s="182"/>
      <c r="G71" s="159"/>
      <c r="H71" s="212">
        <v>0</v>
      </c>
      <c r="I71" s="177"/>
      <c r="J71" s="153"/>
      <c r="K71" s="153"/>
      <c r="L71" s="153"/>
      <c r="M71" s="153"/>
      <c r="N71" s="153"/>
      <c r="O71" s="153"/>
      <c r="P71" s="153"/>
      <c r="Q71" s="153" t="s">
        <v>125</v>
      </c>
      <c r="R71" s="153">
        <v>0</v>
      </c>
      <c r="S71" s="153"/>
      <c r="T71" s="153"/>
      <c r="U71" s="153"/>
      <c r="V71" s="153"/>
      <c r="W71" s="153"/>
      <c r="X71" s="153"/>
      <c r="Y71" s="153"/>
      <c r="Z71" s="153"/>
      <c r="AA71" s="153"/>
      <c r="AB71" s="153"/>
      <c r="AC71" s="153"/>
      <c r="AD71" s="153"/>
      <c r="AE71" s="153"/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</row>
    <row r="72" spans="1:46" outlineLevel="1" x14ac:dyDescent="0.2">
      <c r="A72" s="178"/>
      <c r="B72" s="180"/>
      <c r="C72" s="191" t="s">
        <v>173</v>
      </c>
      <c r="D72" s="155"/>
      <c r="E72" s="205">
        <v>50.176000000000002</v>
      </c>
      <c r="F72" s="182"/>
      <c r="G72" s="159"/>
      <c r="H72" s="212">
        <v>0</v>
      </c>
      <c r="I72" s="177"/>
      <c r="J72" s="153"/>
      <c r="K72" s="153"/>
      <c r="L72" s="153"/>
      <c r="M72" s="153"/>
      <c r="N72" s="153"/>
      <c r="O72" s="153"/>
      <c r="P72" s="153"/>
      <c r="Q72" s="153" t="s">
        <v>125</v>
      </c>
      <c r="R72" s="153">
        <v>0</v>
      </c>
      <c r="S72" s="153"/>
      <c r="T72" s="153"/>
      <c r="U72" s="153"/>
      <c r="V72" s="153"/>
      <c r="W72" s="153"/>
      <c r="X72" s="153"/>
      <c r="Y72" s="153"/>
      <c r="Z72" s="153"/>
      <c r="AA72" s="153"/>
      <c r="AB72" s="153"/>
      <c r="AC72" s="153"/>
      <c r="AD72" s="153"/>
      <c r="AE72" s="153"/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</row>
    <row r="73" spans="1:46" outlineLevel="1" x14ac:dyDescent="0.2">
      <c r="A73" s="178"/>
      <c r="B73" s="180"/>
      <c r="C73" s="191" t="s">
        <v>174</v>
      </c>
      <c r="D73" s="155"/>
      <c r="E73" s="205">
        <v>2.5760000000000001</v>
      </c>
      <c r="F73" s="182"/>
      <c r="G73" s="159"/>
      <c r="H73" s="212">
        <v>0</v>
      </c>
      <c r="I73" s="177"/>
      <c r="J73" s="153"/>
      <c r="K73" s="153"/>
      <c r="L73" s="153"/>
      <c r="M73" s="153"/>
      <c r="N73" s="153"/>
      <c r="O73" s="153"/>
      <c r="P73" s="153"/>
      <c r="Q73" s="153" t="s">
        <v>125</v>
      </c>
      <c r="R73" s="153">
        <v>0</v>
      </c>
      <c r="S73" s="153"/>
      <c r="T73" s="153"/>
      <c r="U73" s="153"/>
      <c r="V73" s="153"/>
      <c r="W73" s="153"/>
      <c r="X73" s="153"/>
      <c r="Y73" s="153"/>
      <c r="Z73" s="153"/>
      <c r="AA73" s="153"/>
      <c r="AB73" s="153"/>
      <c r="AC73" s="153"/>
      <c r="AD73" s="153"/>
      <c r="AE73" s="153"/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</row>
    <row r="74" spans="1:46" outlineLevel="1" x14ac:dyDescent="0.2">
      <c r="A74" s="178"/>
      <c r="B74" s="180"/>
      <c r="C74" s="191" t="s">
        <v>175</v>
      </c>
      <c r="D74" s="155"/>
      <c r="E74" s="205">
        <v>4</v>
      </c>
      <c r="F74" s="182"/>
      <c r="G74" s="159"/>
      <c r="H74" s="212">
        <v>0</v>
      </c>
      <c r="I74" s="177"/>
      <c r="J74" s="153"/>
      <c r="K74" s="153"/>
      <c r="L74" s="153"/>
      <c r="M74" s="153"/>
      <c r="N74" s="153"/>
      <c r="O74" s="153"/>
      <c r="P74" s="153"/>
      <c r="Q74" s="153" t="s">
        <v>125</v>
      </c>
      <c r="R74" s="153">
        <v>0</v>
      </c>
      <c r="S74" s="153"/>
      <c r="T74" s="153"/>
      <c r="U74" s="153"/>
      <c r="V74" s="153"/>
      <c r="W74" s="153"/>
      <c r="X74" s="153"/>
      <c r="Y74" s="153"/>
      <c r="Z74" s="153"/>
      <c r="AA74" s="153"/>
      <c r="AB74" s="153"/>
      <c r="AC74" s="153"/>
      <c r="AD74" s="153"/>
      <c r="AE74" s="153"/>
      <c r="AF74" s="153"/>
      <c r="AG74" s="153"/>
      <c r="AH74" s="153"/>
      <c r="AI74" s="153"/>
      <c r="AJ74" s="153"/>
      <c r="AK74" s="153"/>
      <c r="AL74" s="153"/>
      <c r="AM74" s="153"/>
      <c r="AN74" s="153"/>
      <c r="AO74" s="153"/>
      <c r="AP74" s="153"/>
      <c r="AQ74" s="153"/>
      <c r="AR74" s="153"/>
      <c r="AS74" s="153"/>
      <c r="AT74" s="153"/>
    </row>
    <row r="75" spans="1:46" outlineLevel="1" x14ac:dyDescent="0.2">
      <c r="A75" s="178">
        <v>18</v>
      </c>
      <c r="B75" s="180" t="s">
        <v>178</v>
      </c>
      <c r="C75" s="190" t="s">
        <v>179</v>
      </c>
      <c r="D75" s="154" t="s">
        <v>158</v>
      </c>
      <c r="E75" s="182">
        <v>25.533100000000001</v>
      </c>
      <c r="F75" s="182"/>
      <c r="G75" s="159">
        <f>ROUND(E75*F75,2)</f>
        <v>0</v>
      </c>
      <c r="H75" s="212" t="s">
        <v>1339</v>
      </c>
      <c r="I75" s="177"/>
      <c r="J75" s="153"/>
      <c r="K75" s="153"/>
      <c r="L75" s="153"/>
      <c r="M75" s="153"/>
      <c r="N75" s="153"/>
      <c r="O75" s="153"/>
      <c r="P75" s="153"/>
      <c r="Q75" s="153" t="s">
        <v>123</v>
      </c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</row>
    <row r="76" spans="1:46" outlineLevel="1" x14ac:dyDescent="0.2">
      <c r="A76" s="178"/>
      <c r="B76" s="180"/>
      <c r="C76" s="191" t="s">
        <v>180</v>
      </c>
      <c r="D76" s="155"/>
      <c r="E76" s="205">
        <v>25.533100000000001</v>
      </c>
      <c r="F76" s="182"/>
      <c r="G76" s="159"/>
      <c r="H76" s="212">
        <v>0</v>
      </c>
      <c r="I76" s="177"/>
      <c r="J76" s="153"/>
      <c r="K76" s="153"/>
      <c r="L76" s="153"/>
      <c r="M76" s="153"/>
      <c r="N76" s="153"/>
      <c r="O76" s="153"/>
      <c r="P76" s="153"/>
      <c r="Q76" s="153" t="s">
        <v>125</v>
      </c>
      <c r="R76" s="153">
        <v>0</v>
      </c>
      <c r="S76" s="153"/>
      <c r="T76" s="153"/>
      <c r="U76" s="153"/>
      <c r="V76" s="153"/>
      <c r="W76" s="153"/>
      <c r="X76" s="153"/>
      <c r="Y76" s="153"/>
      <c r="Z76" s="153"/>
      <c r="AA76" s="153"/>
      <c r="AB76" s="153"/>
      <c r="AC76" s="153"/>
      <c r="AD76" s="153"/>
      <c r="AE76" s="153"/>
      <c r="AF76" s="153"/>
      <c r="AG76" s="153"/>
      <c r="AH76" s="153"/>
      <c r="AI76" s="153"/>
      <c r="AJ76" s="153"/>
      <c r="AK76" s="153"/>
      <c r="AL76" s="153"/>
      <c r="AM76" s="153"/>
      <c r="AN76" s="153"/>
      <c r="AO76" s="153"/>
      <c r="AP76" s="153"/>
      <c r="AQ76" s="153"/>
      <c r="AR76" s="153"/>
      <c r="AS76" s="153"/>
      <c r="AT76" s="153"/>
    </row>
    <row r="77" spans="1:46" outlineLevel="1" x14ac:dyDescent="0.2">
      <c r="A77" s="178">
        <v>19</v>
      </c>
      <c r="B77" s="180" t="s">
        <v>181</v>
      </c>
      <c r="C77" s="190" t="s">
        <v>182</v>
      </c>
      <c r="D77" s="154" t="s">
        <v>122</v>
      </c>
      <c r="E77" s="182">
        <v>9.9540000000000006</v>
      </c>
      <c r="F77" s="182"/>
      <c r="G77" s="159">
        <f>ROUND(E77*F77,2)</f>
        <v>0</v>
      </c>
      <c r="H77" s="212" t="s">
        <v>1339</v>
      </c>
      <c r="I77" s="177"/>
      <c r="J77" s="153"/>
      <c r="K77" s="153"/>
      <c r="L77" s="153"/>
      <c r="M77" s="153"/>
      <c r="N77" s="153"/>
      <c r="O77" s="153"/>
      <c r="P77" s="153"/>
      <c r="Q77" s="153" t="s">
        <v>123</v>
      </c>
      <c r="R77" s="153"/>
      <c r="S77" s="153"/>
      <c r="T77" s="153"/>
      <c r="U77" s="153"/>
      <c r="V77" s="153"/>
      <c r="W77" s="153"/>
      <c r="X77" s="153"/>
      <c r="Y77" s="153"/>
      <c r="Z77" s="153"/>
      <c r="AA77" s="153"/>
      <c r="AB77" s="153"/>
      <c r="AC77" s="153"/>
      <c r="AD77" s="153"/>
      <c r="AE77" s="153"/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</row>
    <row r="78" spans="1:46" outlineLevel="1" x14ac:dyDescent="0.2">
      <c r="A78" s="178"/>
      <c r="B78" s="180"/>
      <c r="C78" s="191" t="s">
        <v>183</v>
      </c>
      <c r="D78" s="155"/>
      <c r="E78" s="205">
        <v>9.9540000000000006</v>
      </c>
      <c r="F78" s="182"/>
      <c r="G78" s="159"/>
      <c r="H78" s="212">
        <v>0</v>
      </c>
      <c r="I78" s="177"/>
      <c r="J78" s="153"/>
      <c r="K78" s="153"/>
      <c r="L78" s="153"/>
      <c r="M78" s="153"/>
      <c r="N78" s="153"/>
      <c r="O78" s="153"/>
      <c r="P78" s="153"/>
      <c r="Q78" s="153" t="s">
        <v>125</v>
      </c>
      <c r="R78" s="153">
        <v>0</v>
      </c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</row>
    <row r="79" spans="1:46" outlineLevel="1" x14ac:dyDescent="0.2">
      <c r="A79" s="178">
        <v>20</v>
      </c>
      <c r="B79" s="180" t="s">
        <v>184</v>
      </c>
      <c r="C79" s="190" t="s">
        <v>185</v>
      </c>
      <c r="D79" s="154" t="s">
        <v>142</v>
      </c>
      <c r="E79" s="182">
        <v>32.4</v>
      </c>
      <c r="F79" s="182"/>
      <c r="G79" s="159">
        <f>ROUND(E79*F79,2)</f>
        <v>0</v>
      </c>
      <c r="H79" s="212" t="s">
        <v>1339</v>
      </c>
      <c r="I79" s="177"/>
      <c r="J79" s="153"/>
      <c r="K79" s="153"/>
      <c r="L79" s="153"/>
      <c r="M79" s="153"/>
      <c r="N79" s="153"/>
      <c r="O79" s="153"/>
      <c r="P79" s="153"/>
      <c r="Q79" s="153" t="s">
        <v>123</v>
      </c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</row>
    <row r="80" spans="1:46" outlineLevel="1" x14ac:dyDescent="0.2">
      <c r="A80" s="178"/>
      <c r="B80" s="180"/>
      <c r="C80" s="191" t="s">
        <v>186</v>
      </c>
      <c r="D80" s="155"/>
      <c r="E80" s="205">
        <v>32.4</v>
      </c>
      <c r="F80" s="182"/>
      <c r="G80" s="159"/>
      <c r="H80" s="212">
        <v>0</v>
      </c>
      <c r="I80" s="177"/>
      <c r="J80" s="153"/>
      <c r="K80" s="153"/>
      <c r="L80" s="153"/>
      <c r="M80" s="153"/>
      <c r="N80" s="153"/>
      <c r="O80" s="153"/>
      <c r="P80" s="153"/>
      <c r="Q80" s="153" t="s">
        <v>125</v>
      </c>
      <c r="R80" s="153">
        <v>0</v>
      </c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</row>
    <row r="81" spans="1:46" outlineLevel="1" x14ac:dyDescent="0.2">
      <c r="A81" s="178">
        <v>21</v>
      </c>
      <c r="B81" s="180" t="s">
        <v>187</v>
      </c>
      <c r="C81" s="190" t="s">
        <v>188</v>
      </c>
      <c r="D81" s="154" t="s">
        <v>142</v>
      </c>
      <c r="E81" s="182">
        <v>32.4</v>
      </c>
      <c r="F81" s="182"/>
      <c r="G81" s="159">
        <f>ROUND(E81*F81,2)</f>
        <v>0</v>
      </c>
      <c r="H81" s="212" t="s">
        <v>1339</v>
      </c>
      <c r="I81" s="177"/>
      <c r="J81" s="153"/>
      <c r="K81" s="153"/>
      <c r="L81" s="153"/>
      <c r="M81" s="153"/>
      <c r="N81" s="153"/>
      <c r="O81" s="153"/>
      <c r="P81" s="153"/>
      <c r="Q81" s="153" t="s">
        <v>123</v>
      </c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</row>
    <row r="82" spans="1:46" outlineLevel="1" x14ac:dyDescent="0.2">
      <c r="A82" s="178"/>
      <c r="B82" s="180"/>
      <c r="C82" s="191" t="s">
        <v>186</v>
      </c>
      <c r="D82" s="155"/>
      <c r="E82" s="205">
        <v>32.4</v>
      </c>
      <c r="F82" s="182"/>
      <c r="G82" s="159"/>
      <c r="H82" s="212">
        <v>0</v>
      </c>
      <c r="I82" s="177"/>
      <c r="J82" s="153"/>
      <c r="K82" s="153"/>
      <c r="L82" s="153"/>
      <c r="M82" s="153"/>
      <c r="N82" s="153"/>
      <c r="O82" s="153"/>
      <c r="P82" s="153"/>
      <c r="Q82" s="153" t="s">
        <v>125</v>
      </c>
      <c r="R82" s="153">
        <v>0</v>
      </c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</row>
    <row r="83" spans="1:46" outlineLevel="1" x14ac:dyDescent="0.2">
      <c r="A83" s="178">
        <v>22</v>
      </c>
      <c r="B83" s="180" t="s">
        <v>189</v>
      </c>
      <c r="C83" s="190" t="s">
        <v>190</v>
      </c>
      <c r="D83" s="154" t="s">
        <v>158</v>
      </c>
      <c r="E83" s="182">
        <v>1.1944999999999999</v>
      </c>
      <c r="F83" s="182"/>
      <c r="G83" s="159">
        <f>ROUND(E83*F83,2)</f>
        <v>0</v>
      </c>
      <c r="H83" s="212" t="s">
        <v>1339</v>
      </c>
      <c r="I83" s="177"/>
      <c r="J83" s="153"/>
      <c r="K83" s="153"/>
      <c r="L83" s="153"/>
      <c r="M83" s="153"/>
      <c r="N83" s="153"/>
      <c r="O83" s="153"/>
      <c r="P83" s="153"/>
      <c r="Q83" s="153" t="s">
        <v>123</v>
      </c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</row>
    <row r="84" spans="1:46" outlineLevel="1" x14ac:dyDescent="0.2">
      <c r="A84" s="178"/>
      <c r="B84" s="180"/>
      <c r="C84" s="191" t="s">
        <v>191</v>
      </c>
      <c r="D84" s="155"/>
      <c r="E84" s="205">
        <v>1.1944999999999999</v>
      </c>
      <c r="F84" s="182"/>
      <c r="G84" s="159"/>
      <c r="H84" s="212">
        <v>0</v>
      </c>
      <c r="I84" s="177"/>
      <c r="J84" s="153"/>
      <c r="K84" s="153"/>
      <c r="L84" s="153"/>
      <c r="M84" s="153"/>
      <c r="N84" s="153"/>
      <c r="O84" s="153"/>
      <c r="P84" s="153"/>
      <c r="Q84" s="153" t="s">
        <v>125</v>
      </c>
      <c r="R84" s="153">
        <v>0</v>
      </c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</row>
    <row r="85" spans="1:46" outlineLevel="1" x14ac:dyDescent="0.2">
      <c r="A85" s="178">
        <v>23</v>
      </c>
      <c r="B85" s="180" t="s">
        <v>192</v>
      </c>
      <c r="C85" s="190" t="s">
        <v>193</v>
      </c>
      <c r="D85" s="154" t="s">
        <v>122</v>
      </c>
      <c r="E85" s="182">
        <v>282.39999999999998</v>
      </c>
      <c r="F85" s="182"/>
      <c r="G85" s="159">
        <f>ROUND(E85*F85,2)</f>
        <v>0</v>
      </c>
      <c r="H85" s="212" t="s">
        <v>1339</v>
      </c>
      <c r="I85" s="177"/>
      <c r="J85" s="153"/>
      <c r="K85" s="153"/>
      <c r="L85" s="153"/>
      <c r="M85" s="153"/>
      <c r="N85" s="153"/>
      <c r="O85" s="153"/>
      <c r="P85" s="153"/>
      <c r="Q85" s="153" t="s">
        <v>136</v>
      </c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</row>
    <row r="86" spans="1:46" outlineLevel="1" x14ac:dyDescent="0.2">
      <c r="A86" s="178"/>
      <c r="B86" s="180"/>
      <c r="C86" s="191" t="s">
        <v>1395</v>
      </c>
      <c r="D86" s="155"/>
      <c r="E86" s="205">
        <v>282.39999999999998</v>
      </c>
      <c r="F86" s="182"/>
      <c r="G86" s="159"/>
      <c r="H86" s="212">
        <v>0</v>
      </c>
      <c r="I86" s="177"/>
      <c r="J86" s="153"/>
      <c r="K86" s="153"/>
      <c r="L86" s="153"/>
      <c r="M86" s="153"/>
      <c r="N86" s="153"/>
      <c r="O86" s="153"/>
      <c r="P86" s="153"/>
      <c r="Q86" s="153" t="s">
        <v>125</v>
      </c>
      <c r="R86" s="153">
        <v>0</v>
      </c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</row>
    <row r="87" spans="1:46" outlineLevel="1" x14ac:dyDescent="0.2">
      <c r="A87" s="219" t="s">
        <v>1401</v>
      </c>
      <c r="B87" s="180" t="s">
        <v>1402</v>
      </c>
      <c r="C87" s="190" t="s">
        <v>1403</v>
      </c>
      <c r="D87" s="154" t="s">
        <v>122</v>
      </c>
      <c r="E87" s="182">
        <v>60</v>
      </c>
      <c r="F87" s="182"/>
      <c r="G87" s="182">
        <f>ROUND(E87*F87,2)</f>
        <v>0</v>
      </c>
      <c r="H87" s="212" t="s">
        <v>1339</v>
      </c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</row>
    <row r="88" spans="1:46" outlineLevel="1" x14ac:dyDescent="0.2">
      <c r="A88" s="219"/>
      <c r="B88" s="180"/>
      <c r="C88" s="216" t="s">
        <v>1396</v>
      </c>
      <c r="D88" s="155"/>
      <c r="E88" s="205">
        <v>60</v>
      </c>
      <c r="F88" s="182"/>
      <c r="G88" s="182"/>
      <c r="H88" s="212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</row>
    <row r="89" spans="1:46" outlineLevel="1" x14ac:dyDescent="0.2">
      <c r="A89" s="219" t="s">
        <v>1404</v>
      </c>
      <c r="B89" s="218">
        <v>42371</v>
      </c>
      <c r="C89" s="190" t="s">
        <v>1405</v>
      </c>
      <c r="D89" s="154" t="s">
        <v>142</v>
      </c>
      <c r="E89" s="182">
        <v>220</v>
      </c>
      <c r="F89" s="182"/>
      <c r="G89" s="182">
        <f>ROUND(E89*F89,2)</f>
        <v>0</v>
      </c>
      <c r="H89" s="212" t="s">
        <v>1340</v>
      </c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</row>
    <row r="90" spans="1:46" outlineLevel="1" x14ac:dyDescent="0.2">
      <c r="A90" s="178"/>
      <c r="B90" s="180"/>
      <c r="C90" s="216" t="s">
        <v>1406</v>
      </c>
      <c r="D90" s="155"/>
      <c r="E90" s="205">
        <v>220</v>
      </c>
      <c r="F90" s="182"/>
      <c r="G90" s="182"/>
      <c r="H90" s="212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</row>
    <row r="91" spans="1:46" outlineLevel="1" x14ac:dyDescent="0.2">
      <c r="A91" s="178">
        <v>24</v>
      </c>
      <c r="B91" s="180" t="s">
        <v>194</v>
      </c>
      <c r="C91" s="190" t="s">
        <v>195</v>
      </c>
      <c r="D91" s="154" t="s">
        <v>142</v>
      </c>
      <c r="E91" s="182">
        <v>1659</v>
      </c>
      <c r="F91" s="182"/>
      <c r="G91" s="159">
        <f>ROUND(E91*F91,2)</f>
        <v>0</v>
      </c>
      <c r="H91" s="212" t="s">
        <v>1339</v>
      </c>
      <c r="I91" s="177"/>
      <c r="J91" s="153"/>
      <c r="K91" s="153"/>
      <c r="L91" s="153"/>
      <c r="M91" s="153"/>
      <c r="N91" s="153"/>
      <c r="O91" s="153"/>
      <c r="P91" s="153"/>
      <c r="Q91" s="153" t="s">
        <v>123</v>
      </c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3"/>
      <c r="AC91" s="153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</row>
    <row r="92" spans="1:46" outlineLevel="1" x14ac:dyDescent="0.2">
      <c r="A92" s="178"/>
      <c r="B92" s="180"/>
      <c r="C92" s="191" t="s">
        <v>196</v>
      </c>
      <c r="D92" s="155"/>
      <c r="E92" s="205">
        <v>1412</v>
      </c>
      <c r="F92" s="182"/>
      <c r="G92" s="159"/>
      <c r="H92" s="212">
        <v>0</v>
      </c>
      <c r="I92" s="177"/>
      <c r="J92" s="153"/>
      <c r="K92" s="153"/>
      <c r="L92" s="153"/>
      <c r="M92" s="153"/>
      <c r="N92" s="153"/>
      <c r="O92" s="153"/>
      <c r="P92" s="153"/>
      <c r="Q92" s="153" t="s">
        <v>125</v>
      </c>
      <c r="R92" s="153">
        <v>0</v>
      </c>
      <c r="S92" s="153"/>
      <c r="T92" s="153"/>
      <c r="U92" s="153"/>
      <c r="V92" s="153"/>
      <c r="W92" s="153"/>
      <c r="X92" s="153"/>
      <c r="Y92" s="153"/>
      <c r="Z92" s="153"/>
      <c r="AA92" s="153"/>
      <c r="AB92" s="153"/>
      <c r="AC92" s="153"/>
      <c r="AD92" s="153"/>
      <c r="AE92" s="153"/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</row>
    <row r="93" spans="1:46" outlineLevel="1" x14ac:dyDescent="0.2">
      <c r="A93" s="178"/>
      <c r="B93" s="180"/>
      <c r="C93" s="191" t="s">
        <v>197</v>
      </c>
      <c r="D93" s="155"/>
      <c r="E93" s="205">
        <v>235</v>
      </c>
      <c r="F93" s="182"/>
      <c r="G93" s="159"/>
      <c r="H93" s="212">
        <v>0</v>
      </c>
      <c r="I93" s="177"/>
      <c r="J93" s="153"/>
      <c r="K93" s="153"/>
      <c r="L93" s="153"/>
      <c r="M93" s="153"/>
      <c r="N93" s="153"/>
      <c r="O93" s="153"/>
      <c r="P93" s="153"/>
      <c r="Q93" s="153" t="s">
        <v>125</v>
      </c>
      <c r="R93" s="153">
        <v>0</v>
      </c>
      <c r="S93" s="153"/>
      <c r="T93" s="153"/>
      <c r="U93" s="153"/>
      <c r="V93" s="153"/>
      <c r="W93" s="153"/>
      <c r="X93" s="153"/>
      <c r="Y93" s="153"/>
      <c r="Z93" s="153"/>
      <c r="AA93" s="153"/>
      <c r="AB93" s="153"/>
      <c r="AC93" s="153"/>
      <c r="AD93" s="153"/>
      <c r="AE93" s="153"/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</row>
    <row r="94" spans="1:46" outlineLevel="1" x14ac:dyDescent="0.2">
      <c r="A94" s="178"/>
      <c r="B94" s="180"/>
      <c r="C94" s="191" t="s">
        <v>198</v>
      </c>
      <c r="D94" s="155"/>
      <c r="E94" s="205">
        <v>12</v>
      </c>
      <c r="F94" s="182"/>
      <c r="G94" s="159"/>
      <c r="H94" s="212">
        <v>0</v>
      </c>
      <c r="I94" s="177"/>
      <c r="J94" s="153"/>
      <c r="K94" s="153"/>
      <c r="L94" s="153"/>
      <c r="M94" s="153"/>
      <c r="N94" s="153"/>
      <c r="O94" s="153"/>
      <c r="P94" s="153"/>
      <c r="Q94" s="153" t="s">
        <v>125</v>
      </c>
      <c r="R94" s="153">
        <v>0</v>
      </c>
      <c r="S94" s="153"/>
      <c r="T94" s="153"/>
      <c r="U94" s="153"/>
      <c r="V94" s="153"/>
      <c r="W94" s="153"/>
      <c r="X94" s="153"/>
      <c r="Y94" s="153"/>
      <c r="Z94" s="153"/>
      <c r="AA94" s="153"/>
      <c r="AB94" s="153"/>
      <c r="AC94" s="153"/>
      <c r="AD94" s="153"/>
      <c r="AE94" s="153"/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</row>
    <row r="95" spans="1:46" x14ac:dyDescent="0.2">
      <c r="A95" s="179" t="s">
        <v>118</v>
      </c>
      <c r="B95" s="181" t="s">
        <v>49</v>
      </c>
      <c r="C95" s="192" t="s">
        <v>50</v>
      </c>
      <c r="D95" s="156"/>
      <c r="E95" s="183"/>
      <c r="F95" s="183"/>
      <c r="G95" s="160">
        <f>SUMIF(Q96:Q202,"&lt;&gt;NOR",G96:G202)</f>
        <v>0</v>
      </c>
      <c r="H95" s="213"/>
      <c r="I95" s="177"/>
      <c r="Q95" t="s">
        <v>119</v>
      </c>
    </row>
    <row r="96" spans="1:46" outlineLevel="1" x14ac:dyDescent="0.2">
      <c r="A96" s="178">
        <v>25</v>
      </c>
      <c r="B96" s="180" t="s">
        <v>199</v>
      </c>
      <c r="C96" s="190" t="s">
        <v>200</v>
      </c>
      <c r="D96" s="154" t="s">
        <v>142</v>
      </c>
      <c r="E96" s="182">
        <v>2255.1903000000002</v>
      </c>
      <c r="F96" s="182"/>
      <c r="G96" s="159">
        <f>ROUND(E96*F96,2)</f>
        <v>0</v>
      </c>
      <c r="H96" s="212" t="s">
        <v>1339</v>
      </c>
      <c r="I96" s="177"/>
      <c r="J96" s="153"/>
      <c r="K96" s="153"/>
      <c r="L96" s="153"/>
      <c r="M96" s="153"/>
      <c r="N96" s="153"/>
      <c r="O96" s="153"/>
      <c r="P96" s="153"/>
      <c r="Q96" s="153" t="s">
        <v>123</v>
      </c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</row>
    <row r="97" spans="1:46" outlineLevel="1" x14ac:dyDescent="0.2">
      <c r="A97" s="178"/>
      <c r="B97" s="180"/>
      <c r="C97" s="191" t="s">
        <v>201</v>
      </c>
      <c r="D97" s="155"/>
      <c r="E97" s="205"/>
      <c r="F97" s="182"/>
      <c r="G97" s="159"/>
      <c r="H97" s="212">
        <v>0</v>
      </c>
      <c r="I97" s="177"/>
      <c r="J97" s="153"/>
      <c r="K97" s="153"/>
      <c r="L97" s="153"/>
      <c r="M97" s="153"/>
      <c r="N97" s="153"/>
      <c r="O97" s="153"/>
      <c r="P97" s="153"/>
      <c r="Q97" s="153" t="s">
        <v>125</v>
      </c>
      <c r="R97" s="153">
        <v>0</v>
      </c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</row>
    <row r="98" spans="1:46" outlineLevel="1" x14ac:dyDescent="0.2">
      <c r="A98" s="178"/>
      <c r="B98" s="180"/>
      <c r="C98" s="191" t="s">
        <v>202</v>
      </c>
      <c r="D98" s="155"/>
      <c r="E98" s="205"/>
      <c r="F98" s="182"/>
      <c r="G98" s="159"/>
      <c r="H98" s="212">
        <v>0</v>
      </c>
      <c r="I98" s="177"/>
      <c r="J98" s="153"/>
      <c r="K98" s="153"/>
      <c r="L98" s="153"/>
      <c r="M98" s="153"/>
      <c r="N98" s="153"/>
      <c r="O98" s="153"/>
      <c r="P98" s="153"/>
      <c r="Q98" s="153" t="s">
        <v>125</v>
      </c>
      <c r="R98" s="153">
        <v>0</v>
      </c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</row>
    <row r="99" spans="1:46" outlineLevel="1" x14ac:dyDescent="0.2">
      <c r="A99" s="178"/>
      <c r="B99" s="180"/>
      <c r="C99" s="191" t="s">
        <v>203</v>
      </c>
      <c r="D99" s="155"/>
      <c r="E99" s="205">
        <v>733.15</v>
      </c>
      <c r="F99" s="182"/>
      <c r="G99" s="159"/>
      <c r="H99" s="212">
        <v>0</v>
      </c>
      <c r="I99" s="177"/>
      <c r="J99" s="153"/>
      <c r="K99" s="153"/>
      <c r="L99" s="153"/>
      <c r="M99" s="153"/>
      <c r="N99" s="153"/>
      <c r="O99" s="153"/>
      <c r="P99" s="153"/>
      <c r="Q99" s="153" t="s">
        <v>125</v>
      </c>
      <c r="R99" s="153">
        <v>0</v>
      </c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</row>
    <row r="100" spans="1:46" outlineLevel="1" x14ac:dyDescent="0.2">
      <c r="A100" s="178"/>
      <c r="B100" s="180"/>
      <c r="C100" s="191" t="s">
        <v>204</v>
      </c>
      <c r="D100" s="155"/>
      <c r="E100" s="205">
        <v>-116.14700000000001</v>
      </c>
      <c r="F100" s="182"/>
      <c r="G100" s="159"/>
      <c r="H100" s="212">
        <v>0</v>
      </c>
      <c r="I100" s="177"/>
      <c r="J100" s="153"/>
      <c r="K100" s="153"/>
      <c r="L100" s="153"/>
      <c r="M100" s="153"/>
      <c r="N100" s="153"/>
      <c r="O100" s="153"/>
      <c r="P100" s="153"/>
      <c r="Q100" s="153" t="s">
        <v>125</v>
      </c>
      <c r="R100" s="153">
        <v>0</v>
      </c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</row>
    <row r="101" spans="1:46" outlineLevel="1" x14ac:dyDescent="0.2">
      <c r="A101" s="178"/>
      <c r="B101" s="180"/>
      <c r="C101" s="191" t="s">
        <v>205</v>
      </c>
      <c r="D101" s="155"/>
      <c r="E101" s="205">
        <v>-35</v>
      </c>
      <c r="F101" s="182"/>
      <c r="G101" s="159"/>
      <c r="H101" s="212">
        <v>0</v>
      </c>
      <c r="I101" s="177"/>
      <c r="J101" s="153"/>
      <c r="K101" s="153"/>
      <c r="L101" s="153"/>
      <c r="M101" s="153"/>
      <c r="N101" s="153"/>
      <c r="O101" s="153"/>
      <c r="P101" s="153"/>
      <c r="Q101" s="153" t="s">
        <v>125</v>
      </c>
      <c r="R101" s="153">
        <v>0</v>
      </c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</row>
    <row r="102" spans="1:46" outlineLevel="1" x14ac:dyDescent="0.2">
      <c r="A102" s="178"/>
      <c r="B102" s="180"/>
      <c r="C102" s="191" t="s">
        <v>206</v>
      </c>
      <c r="D102" s="155"/>
      <c r="E102" s="205">
        <v>-45.058500000000002</v>
      </c>
      <c r="F102" s="182"/>
      <c r="G102" s="159"/>
      <c r="H102" s="212">
        <v>0</v>
      </c>
      <c r="I102" s="177"/>
      <c r="J102" s="153"/>
      <c r="K102" s="153"/>
      <c r="L102" s="153"/>
      <c r="M102" s="153"/>
      <c r="N102" s="153"/>
      <c r="O102" s="153"/>
      <c r="P102" s="153"/>
      <c r="Q102" s="153" t="s">
        <v>125</v>
      </c>
      <c r="R102" s="153">
        <v>0</v>
      </c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</row>
    <row r="103" spans="1:46" outlineLevel="1" x14ac:dyDescent="0.2">
      <c r="A103" s="178"/>
      <c r="B103" s="180"/>
      <c r="C103" s="191" t="s">
        <v>207</v>
      </c>
      <c r="D103" s="155"/>
      <c r="E103" s="205">
        <v>-12.954000000000001</v>
      </c>
      <c r="F103" s="182"/>
      <c r="G103" s="159"/>
      <c r="H103" s="212">
        <v>0</v>
      </c>
      <c r="I103" s="177"/>
      <c r="J103" s="153"/>
      <c r="K103" s="153"/>
      <c r="L103" s="153"/>
      <c r="M103" s="153"/>
      <c r="N103" s="153"/>
      <c r="O103" s="153"/>
      <c r="P103" s="153"/>
      <c r="Q103" s="153" t="s">
        <v>125</v>
      </c>
      <c r="R103" s="153">
        <v>0</v>
      </c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</row>
    <row r="104" spans="1:46" outlineLevel="1" x14ac:dyDescent="0.2">
      <c r="A104" s="178"/>
      <c r="B104" s="180"/>
      <c r="C104" s="191" t="s">
        <v>208</v>
      </c>
      <c r="D104" s="155"/>
      <c r="E104" s="205"/>
      <c r="F104" s="182"/>
      <c r="G104" s="159"/>
      <c r="H104" s="212">
        <v>0</v>
      </c>
      <c r="I104" s="177"/>
      <c r="J104" s="153"/>
      <c r="K104" s="153"/>
      <c r="L104" s="153"/>
      <c r="M104" s="153"/>
      <c r="N104" s="153"/>
      <c r="O104" s="153"/>
      <c r="P104" s="153"/>
      <c r="Q104" s="153" t="s">
        <v>125</v>
      </c>
      <c r="R104" s="153">
        <v>0</v>
      </c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</row>
    <row r="105" spans="1:46" outlineLevel="1" x14ac:dyDescent="0.2">
      <c r="A105" s="178"/>
      <c r="B105" s="180"/>
      <c r="C105" s="191" t="s">
        <v>202</v>
      </c>
      <c r="D105" s="155"/>
      <c r="E105" s="205"/>
      <c r="F105" s="182"/>
      <c r="G105" s="159"/>
      <c r="H105" s="212">
        <v>0</v>
      </c>
      <c r="I105" s="177"/>
      <c r="J105" s="153"/>
      <c r="K105" s="153"/>
      <c r="L105" s="153"/>
      <c r="M105" s="153"/>
      <c r="N105" s="153"/>
      <c r="O105" s="153"/>
      <c r="P105" s="153"/>
      <c r="Q105" s="153" t="s">
        <v>125</v>
      </c>
      <c r="R105" s="153">
        <v>0</v>
      </c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</row>
    <row r="106" spans="1:46" outlineLevel="1" x14ac:dyDescent="0.2">
      <c r="A106" s="178"/>
      <c r="B106" s="180"/>
      <c r="C106" s="191" t="s">
        <v>209</v>
      </c>
      <c r="D106" s="155"/>
      <c r="E106" s="205">
        <v>578.5</v>
      </c>
      <c r="F106" s="182"/>
      <c r="G106" s="159"/>
      <c r="H106" s="212">
        <v>0</v>
      </c>
      <c r="I106" s="177"/>
      <c r="J106" s="153"/>
      <c r="K106" s="153"/>
      <c r="L106" s="153"/>
      <c r="M106" s="153"/>
      <c r="N106" s="153"/>
      <c r="O106" s="153"/>
      <c r="P106" s="153"/>
      <c r="Q106" s="153" t="s">
        <v>125</v>
      </c>
      <c r="R106" s="153">
        <v>0</v>
      </c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</row>
    <row r="107" spans="1:46" outlineLevel="1" x14ac:dyDescent="0.2">
      <c r="A107" s="178"/>
      <c r="B107" s="180"/>
      <c r="C107" s="191" t="s">
        <v>210</v>
      </c>
      <c r="D107" s="155"/>
      <c r="E107" s="205">
        <v>-138.5</v>
      </c>
      <c r="F107" s="182"/>
      <c r="G107" s="159"/>
      <c r="H107" s="212">
        <v>0</v>
      </c>
      <c r="I107" s="177"/>
      <c r="J107" s="153"/>
      <c r="K107" s="153"/>
      <c r="L107" s="153"/>
      <c r="M107" s="153"/>
      <c r="N107" s="153"/>
      <c r="O107" s="153"/>
      <c r="P107" s="153"/>
      <c r="Q107" s="153" t="s">
        <v>125</v>
      </c>
      <c r="R107" s="153">
        <v>0</v>
      </c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</row>
    <row r="108" spans="1:46" outlineLevel="1" x14ac:dyDescent="0.2">
      <c r="A108" s="178"/>
      <c r="B108" s="180"/>
      <c r="C108" s="191" t="s">
        <v>211</v>
      </c>
      <c r="D108" s="155"/>
      <c r="E108" s="205">
        <v>-12.138</v>
      </c>
      <c r="F108" s="182"/>
      <c r="G108" s="159"/>
      <c r="H108" s="212">
        <v>0</v>
      </c>
      <c r="I108" s="177"/>
      <c r="J108" s="153"/>
      <c r="K108" s="153"/>
      <c r="L108" s="153"/>
      <c r="M108" s="153"/>
      <c r="N108" s="153"/>
      <c r="O108" s="153"/>
      <c r="P108" s="153"/>
      <c r="Q108" s="153" t="s">
        <v>125</v>
      </c>
      <c r="R108" s="153">
        <v>0</v>
      </c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</row>
    <row r="109" spans="1:46" outlineLevel="1" x14ac:dyDescent="0.2">
      <c r="A109" s="178"/>
      <c r="B109" s="180"/>
      <c r="C109" s="191" t="s">
        <v>212</v>
      </c>
      <c r="D109" s="155"/>
      <c r="E109" s="205">
        <v>134.9</v>
      </c>
      <c r="F109" s="182"/>
      <c r="G109" s="159"/>
      <c r="H109" s="212">
        <v>0</v>
      </c>
      <c r="I109" s="177"/>
      <c r="J109" s="153"/>
      <c r="K109" s="153"/>
      <c r="L109" s="153"/>
      <c r="M109" s="153"/>
      <c r="N109" s="153"/>
      <c r="O109" s="153"/>
      <c r="P109" s="153"/>
      <c r="Q109" s="153" t="s">
        <v>125</v>
      </c>
      <c r="R109" s="153">
        <v>0</v>
      </c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</row>
    <row r="110" spans="1:46" outlineLevel="1" x14ac:dyDescent="0.2">
      <c r="A110" s="178"/>
      <c r="B110" s="180"/>
      <c r="C110" s="191" t="s">
        <v>213</v>
      </c>
      <c r="D110" s="155"/>
      <c r="E110" s="205">
        <v>39.6</v>
      </c>
      <c r="F110" s="182"/>
      <c r="G110" s="159"/>
      <c r="H110" s="212">
        <v>0</v>
      </c>
      <c r="I110" s="177"/>
      <c r="J110" s="153"/>
      <c r="K110" s="153"/>
      <c r="L110" s="153"/>
      <c r="M110" s="153"/>
      <c r="N110" s="153"/>
      <c r="O110" s="153"/>
      <c r="P110" s="153"/>
      <c r="Q110" s="153" t="s">
        <v>125</v>
      </c>
      <c r="R110" s="153">
        <v>0</v>
      </c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</row>
    <row r="111" spans="1:46" outlineLevel="1" x14ac:dyDescent="0.2">
      <c r="A111" s="178"/>
      <c r="B111" s="180"/>
      <c r="C111" s="191" t="s">
        <v>214</v>
      </c>
      <c r="D111" s="155"/>
      <c r="E111" s="205"/>
      <c r="F111" s="182"/>
      <c r="G111" s="159"/>
      <c r="H111" s="212">
        <v>0</v>
      </c>
      <c r="I111" s="177"/>
      <c r="J111" s="153"/>
      <c r="K111" s="153"/>
      <c r="L111" s="153"/>
      <c r="M111" s="153"/>
      <c r="N111" s="153"/>
      <c r="O111" s="153"/>
      <c r="P111" s="153"/>
      <c r="Q111" s="153" t="s">
        <v>125</v>
      </c>
      <c r="R111" s="153">
        <v>0</v>
      </c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</row>
    <row r="112" spans="1:46" outlineLevel="1" x14ac:dyDescent="0.2">
      <c r="A112" s="178"/>
      <c r="B112" s="180"/>
      <c r="C112" s="191" t="s">
        <v>215</v>
      </c>
      <c r="D112" s="155"/>
      <c r="E112" s="205">
        <v>793.09780000000001</v>
      </c>
      <c r="F112" s="182"/>
      <c r="G112" s="159"/>
      <c r="H112" s="212">
        <v>0</v>
      </c>
      <c r="I112" s="177"/>
      <c r="J112" s="153"/>
      <c r="K112" s="153"/>
      <c r="L112" s="153"/>
      <c r="M112" s="153"/>
      <c r="N112" s="153"/>
      <c r="O112" s="153"/>
      <c r="P112" s="153"/>
      <c r="Q112" s="153" t="s">
        <v>125</v>
      </c>
      <c r="R112" s="153">
        <v>0</v>
      </c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</row>
    <row r="113" spans="1:46" outlineLevel="1" x14ac:dyDescent="0.2">
      <c r="A113" s="178"/>
      <c r="B113" s="180"/>
      <c r="C113" s="191" t="s">
        <v>216</v>
      </c>
      <c r="D113" s="155"/>
      <c r="E113" s="205">
        <v>-66.510000000000005</v>
      </c>
      <c r="F113" s="182"/>
      <c r="G113" s="159"/>
      <c r="H113" s="212">
        <v>0</v>
      </c>
      <c r="I113" s="177"/>
      <c r="J113" s="153"/>
      <c r="K113" s="153"/>
      <c r="L113" s="153"/>
      <c r="M113" s="153"/>
      <c r="N113" s="153"/>
      <c r="O113" s="153"/>
      <c r="P113" s="153"/>
      <c r="Q113" s="153" t="s">
        <v>125</v>
      </c>
      <c r="R113" s="153">
        <v>0</v>
      </c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</row>
    <row r="114" spans="1:46" outlineLevel="1" x14ac:dyDescent="0.2">
      <c r="A114" s="178"/>
      <c r="B114" s="180"/>
      <c r="C114" s="191" t="s">
        <v>217</v>
      </c>
      <c r="D114" s="155"/>
      <c r="E114" s="205">
        <v>445.9</v>
      </c>
      <c r="F114" s="182"/>
      <c r="G114" s="159"/>
      <c r="H114" s="212">
        <v>0</v>
      </c>
      <c r="I114" s="177"/>
      <c r="J114" s="153"/>
      <c r="K114" s="153"/>
      <c r="L114" s="153"/>
      <c r="M114" s="153"/>
      <c r="N114" s="153"/>
      <c r="O114" s="153"/>
      <c r="P114" s="153"/>
      <c r="Q114" s="153" t="s">
        <v>125</v>
      </c>
      <c r="R114" s="153">
        <v>0</v>
      </c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</row>
    <row r="115" spans="1:46" outlineLevel="1" x14ac:dyDescent="0.2">
      <c r="A115" s="178"/>
      <c r="B115" s="180"/>
      <c r="C115" s="191" t="s">
        <v>218</v>
      </c>
      <c r="D115" s="155"/>
      <c r="E115" s="205">
        <v>-43.65</v>
      </c>
      <c r="F115" s="182"/>
      <c r="G115" s="159"/>
      <c r="H115" s="212">
        <v>0</v>
      </c>
      <c r="I115" s="177"/>
      <c r="J115" s="153"/>
      <c r="K115" s="153"/>
      <c r="L115" s="153"/>
      <c r="M115" s="153"/>
      <c r="N115" s="153"/>
      <c r="O115" s="153"/>
      <c r="P115" s="153"/>
      <c r="Q115" s="153" t="s">
        <v>125</v>
      </c>
      <c r="R115" s="153">
        <v>0</v>
      </c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</row>
    <row r="116" spans="1:46" outlineLevel="1" x14ac:dyDescent="0.2">
      <c r="A116" s="178">
        <v>26</v>
      </c>
      <c r="B116" s="180" t="s">
        <v>219</v>
      </c>
      <c r="C116" s="190" t="s">
        <v>220</v>
      </c>
      <c r="D116" s="154" t="s">
        <v>142</v>
      </c>
      <c r="E116" s="182">
        <v>499.12459999999999</v>
      </c>
      <c r="F116" s="182"/>
      <c r="G116" s="159">
        <f>ROUND(E116*F116,2)</f>
        <v>0</v>
      </c>
      <c r="H116" s="212" t="s">
        <v>1339</v>
      </c>
      <c r="I116" s="177"/>
      <c r="J116" s="153"/>
      <c r="K116" s="153"/>
      <c r="L116" s="153"/>
      <c r="M116" s="153"/>
      <c r="N116" s="153"/>
      <c r="O116" s="153"/>
      <c r="P116" s="153"/>
      <c r="Q116" s="153" t="s">
        <v>123</v>
      </c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</row>
    <row r="117" spans="1:46" outlineLevel="1" x14ac:dyDescent="0.2">
      <c r="A117" s="178"/>
      <c r="B117" s="180"/>
      <c r="C117" s="191" t="s">
        <v>221</v>
      </c>
      <c r="D117" s="155"/>
      <c r="E117" s="205">
        <v>281.18860000000001</v>
      </c>
      <c r="F117" s="182"/>
      <c r="G117" s="159"/>
      <c r="H117" s="212">
        <v>0</v>
      </c>
      <c r="I117" s="177"/>
      <c r="J117" s="153"/>
      <c r="K117" s="153"/>
      <c r="L117" s="153"/>
      <c r="M117" s="153"/>
      <c r="N117" s="153"/>
      <c r="O117" s="153"/>
      <c r="P117" s="153"/>
      <c r="Q117" s="153" t="s">
        <v>125</v>
      </c>
      <c r="R117" s="153">
        <v>0</v>
      </c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</row>
    <row r="118" spans="1:46" outlineLevel="1" x14ac:dyDescent="0.2">
      <c r="A118" s="178"/>
      <c r="B118" s="180"/>
      <c r="C118" s="191" t="s">
        <v>222</v>
      </c>
      <c r="D118" s="155"/>
      <c r="E118" s="205">
        <v>204.40600000000001</v>
      </c>
      <c r="F118" s="182"/>
      <c r="G118" s="159"/>
      <c r="H118" s="212">
        <v>0</v>
      </c>
      <c r="I118" s="177"/>
      <c r="J118" s="153"/>
      <c r="K118" s="153"/>
      <c r="L118" s="153"/>
      <c r="M118" s="153"/>
      <c r="N118" s="153"/>
      <c r="O118" s="153"/>
      <c r="P118" s="153"/>
      <c r="Q118" s="153" t="s">
        <v>125</v>
      </c>
      <c r="R118" s="153">
        <v>0</v>
      </c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</row>
    <row r="119" spans="1:46" outlineLevel="1" x14ac:dyDescent="0.2">
      <c r="A119" s="178"/>
      <c r="B119" s="180"/>
      <c r="C119" s="191" t="s">
        <v>223</v>
      </c>
      <c r="D119" s="155"/>
      <c r="E119" s="205">
        <v>-23.52</v>
      </c>
      <c r="F119" s="182"/>
      <c r="G119" s="159"/>
      <c r="H119" s="212">
        <v>0</v>
      </c>
      <c r="I119" s="177"/>
      <c r="J119" s="153"/>
      <c r="K119" s="153"/>
      <c r="L119" s="153"/>
      <c r="M119" s="153"/>
      <c r="N119" s="153"/>
      <c r="O119" s="153"/>
      <c r="P119" s="153"/>
      <c r="Q119" s="153" t="s">
        <v>125</v>
      </c>
      <c r="R119" s="153">
        <v>0</v>
      </c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</row>
    <row r="120" spans="1:46" outlineLevel="1" x14ac:dyDescent="0.2">
      <c r="A120" s="178"/>
      <c r="B120" s="180"/>
      <c r="C120" s="191" t="s">
        <v>224</v>
      </c>
      <c r="D120" s="155"/>
      <c r="E120" s="205">
        <v>37.049999999999997</v>
      </c>
      <c r="F120" s="182"/>
      <c r="G120" s="159"/>
      <c r="H120" s="212">
        <v>0</v>
      </c>
      <c r="I120" s="177"/>
      <c r="J120" s="153"/>
      <c r="K120" s="153"/>
      <c r="L120" s="153"/>
      <c r="M120" s="153"/>
      <c r="N120" s="153"/>
      <c r="O120" s="153"/>
      <c r="P120" s="153"/>
      <c r="Q120" s="153" t="s">
        <v>125</v>
      </c>
      <c r="R120" s="153">
        <v>0</v>
      </c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</row>
    <row r="121" spans="1:46" outlineLevel="1" x14ac:dyDescent="0.2">
      <c r="A121" s="178">
        <v>27</v>
      </c>
      <c r="B121" s="180" t="s">
        <v>225</v>
      </c>
      <c r="C121" s="190" t="s">
        <v>226</v>
      </c>
      <c r="D121" s="154" t="s">
        <v>142</v>
      </c>
      <c r="E121" s="182">
        <v>118.51</v>
      </c>
      <c r="F121" s="182"/>
      <c r="G121" s="159">
        <f>ROUND(E121*F121,2)</f>
        <v>0</v>
      </c>
      <c r="H121" s="212" t="s">
        <v>1339</v>
      </c>
      <c r="I121" s="177"/>
      <c r="J121" s="153"/>
      <c r="K121" s="153"/>
      <c r="L121" s="153"/>
      <c r="M121" s="153"/>
      <c r="N121" s="153"/>
      <c r="O121" s="153"/>
      <c r="P121" s="153"/>
      <c r="Q121" s="153" t="s">
        <v>123</v>
      </c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</row>
    <row r="122" spans="1:46" outlineLevel="1" x14ac:dyDescent="0.2">
      <c r="A122" s="178"/>
      <c r="B122" s="180"/>
      <c r="C122" s="191" t="s">
        <v>227</v>
      </c>
      <c r="D122" s="155"/>
      <c r="E122" s="205">
        <v>129.58000000000001</v>
      </c>
      <c r="F122" s="182"/>
      <c r="G122" s="159"/>
      <c r="H122" s="212">
        <v>0</v>
      </c>
      <c r="I122" s="177"/>
      <c r="J122" s="153"/>
      <c r="K122" s="153"/>
      <c r="L122" s="153"/>
      <c r="M122" s="153"/>
      <c r="N122" s="153"/>
      <c r="O122" s="153"/>
      <c r="P122" s="153"/>
      <c r="Q122" s="153" t="s">
        <v>125</v>
      </c>
      <c r="R122" s="153">
        <v>0</v>
      </c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</row>
    <row r="123" spans="1:46" outlineLevel="1" x14ac:dyDescent="0.2">
      <c r="A123" s="178"/>
      <c r="B123" s="180"/>
      <c r="C123" s="191" t="s">
        <v>228</v>
      </c>
      <c r="D123" s="155"/>
      <c r="E123" s="205">
        <v>-11.07</v>
      </c>
      <c r="F123" s="182"/>
      <c r="G123" s="159"/>
      <c r="H123" s="212">
        <v>0</v>
      </c>
      <c r="I123" s="177"/>
      <c r="J123" s="153"/>
      <c r="K123" s="153"/>
      <c r="L123" s="153"/>
      <c r="M123" s="153"/>
      <c r="N123" s="153"/>
      <c r="O123" s="153"/>
      <c r="P123" s="153"/>
      <c r="Q123" s="153" t="s">
        <v>125</v>
      </c>
      <c r="R123" s="153">
        <v>0</v>
      </c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53"/>
      <c r="AH123" s="153"/>
      <c r="AI123" s="153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</row>
    <row r="124" spans="1:46" outlineLevel="1" x14ac:dyDescent="0.2">
      <c r="A124" s="178">
        <v>28</v>
      </c>
      <c r="B124" s="180" t="s">
        <v>229</v>
      </c>
      <c r="C124" s="190" t="s">
        <v>230</v>
      </c>
      <c r="D124" s="154" t="s">
        <v>142</v>
      </c>
      <c r="E124" s="182">
        <v>75.820999999999998</v>
      </c>
      <c r="F124" s="182"/>
      <c r="G124" s="159">
        <f>ROUND(E124*F124,2)</f>
        <v>0</v>
      </c>
      <c r="H124" s="212" t="s">
        <v>1339</v>
      </c>
      <c r="I124" s="177"/>
      <c r="J124" s="153"/>
      <c r="K124" s="153"/>
      <c r="L124" s="153"/>
      <c r="M124" s="153"/>
      <c r="N124" s="153"/>
      <c r="O124" s="153"/>
      <c r="P124" s="153"/>
      <c r="Q124" s="153" t="s">
        <v>123</v>
      </c>
      <c r="R124" s="153"/>
      <c r="S124" s="153"/>
      <c r="T124" s="153"/>
      <c r="U124" s="153"/>
      <c r="V124" s="153"/>
      <c r="W124" s="153"/>
      <c r="X124" s="153"/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3"/>
      <c r="AS124" s="153"/>
      <c r="AT124" s="153"/>
    </row>
    <row r="125" spans="1:46" outlineLevel="1" x14ac:dyDescent="0.2">
      <c r="A125" s="178"/>
      <c r="B125" s="180"/>
      <c r="C125" s="191" t="s">
        <v>231</v>
      </c>
      <c r="D125" s="155"/>
      <c r="E125" s="205">
        <v>75.820999999999998</v>
      </c>
      <c r="F125" s="182"/>
      <c r="G125" s="159"/>
      <c r="H125" s="212">
        <v>0</v>
      </c>
      <c r="I125" s="177"/>
      <c r="J125" s="153"/>
      <c r="K125" s="153"/>
      <c r="L125" s="153"/>
      <c r="M125" s="153"/>
      <c r="N125" s="153"/>
      <c r="O125" s="153"/>
      <c r="P125" s="153"/>
      <c r="Q125" s="153" t="s">
        <v>125</v>
      </c>
      <c r="R125" s="153">
        <v>0</v>
      </c>
      <c r="S125" s="153"/>
      <c r="T125" s="153"/>
      <c r="U125" s="153"/>
      <c r="V125" s="153"/>
      <c r="W125" s="153"/>
      <c r="X125" s="153"/>
      <c r="Y125" s="153"/>
      <c r="Z125" s="153"/>
      <c r="AA125" s="153"/>
      <c r="AB125" s="153"/>
      <c r="AC125" s="153"/>
      <c r="AD125" s="153"/>
      <c r="AE125" s="153"/>
      <c r="AF125" s="153"/>
      <c r="AG125" s="153"/>
      <c r="AH125" s="153"/>
      <c r="AI125" s="153"/>
      <c r="AJ125" s="153"/>
      <c r="AK125" s="153"/>
      <c r="AL125" s="153"/>
      <c r="AM125" s="153"/>
      <c r="AN125" s="153"/>
      <c r="AO125" s="153"/>
      <c r="AP125" s="153"/>
      <c r="AQ125" s="153"/>
      <c r="AR125" s="153"/>
      <c r="AS125" s="153"/>
      <c r="AT125" s="153"/>
    </row>
    <row r="126" spans="1:46" outlineLevel="1" x14ac:dyDescent="0.2">
      <c r="A126" s="178">
        <v>29</v>
      </c>
      <c r="B126" s="180" t="s">
        <v>232</v>
      </c>
      <c r="C126" s="190" t="s">
        <v>233</v>
      </c>
      <c r="D126" s="154" t="s">
        <v>234</v>
      </c>
      <c r="E126" s="182">
        <v>271.83999999999997</v>
      </c>
      <c r="F126" s="182"/>
      <c r="G126" s="159">
        <f>ROUND(E126*F126,2)</f>
        <v>0</v>
      </c>
      <c r="H126" s="212" t="s">
        <v>1339</v>
      </c>
      <c r="I126" s="177"/>
      <c r="J126" s="153"/>
      <c r="K126" s="153"/>
      <c r="L126" s="153"/>
      <c r="M126" s="153"/>
      <c r="N126" s="153"/>
      <c r="O126" s="153"/>
      <c r="P126" s="153"/>
      <c r="Q126" s="153" t="s">
        <v>123</v>
      </c>
      <c r="R126" s="153"/>
      <c r="S126" s="153"/>
      <c r="T126" s="153"/>
      <c r="U126" s="153"/>
      <c r="V126" s="153"/>
      <c r="W126" s="153"/>
      <c r="X126" s="153"/>
      <c r="Y126" s="153"/>
      <c r="Z126" s="153"/>
      <c r="AA126" s="153"/>
      <c r="AB126" s="153"/>
      <c r="AC126" s="153"/>
      <c r="AD126" s="153"/>
      <c r="AE126" s="153"/>
      <c r="AF126" s="153"/>
      <c r="AG126" s="153"/>
      <c r="AH126" s="153"/>
      <c r="AI126" s="153"/>
      <c r="AJ126" s="153"/>
      <c r="AK126" s="153"/>
      <c r="AL126" s="153"/>
      <c r="AM126" s="153"/>
      <c r="AN126" s="153"/>
      <c r="AO126" s="153"/>
      <c r="AP126" s="153"/>
      <c r="AQ126" s="153"/>
      <c r="AR126" s="153"/>
      <c r="AS126" s="153"/>
      <c r="AT126" s="153"/>
    </row>
    <row r="127" spans="1:46" outlineLevel="1" x14ac:dyDescent="0.2">
      <c r="A127" s="178"/>
      <c r="B127" s="180"/>
      <c r="C127" s="191" t="s">
        <v>235</v>
      </c>
      <c r="D127" s="155"/>
      <c r="E127" s="205">
        <v>252.34</v>
      </c>
      <c r="F127" s="182"/>
      <c r="G127" s="159"/>
      <c r="H127" s="212">
        <v>0</v>
      </c>
      <c r="I127" s="177"/>
      <c r="J127" s="153"/>
      <c r="K127" s="153"/>
      <c r="L127" s="153"/>
      <c r="M127" s="153"/>
      <c r="N127" s="153"/>
      <c r="O127" s="153"/>
      <c r="P127" s="153"/>
      <c r="Q127" s="153" t="s">
        <v>125</v>
      </c>
      <c r="R127" s="153">
        <v>0</v>
      </c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53"/>
      <c r="AH127" s="153"/>
      <c r="AI127" s="153"/>
      <c r="AJ127" s="153"/>
      <c r="AK127" s="153"/>
      <c r="AL127" s="153"/>
      <c r="AM127" s="153"/>
      <c r="AN127" s="153"/>
      <c r="AO127" s="153"/>
      <c r="AP127" s="153"/>
      <c r="AQ127" s="153"/>
      <c r="AR127" s="153"/>
      <c r="AS127" s="153"/>
      <c r="AT127" s="153"/>
    </row>
    <row r="128" spans="1:46" outlineLevel="1" x14ac:dyDescent="0.2">
      <c r="A128" s="178"/>
      <c r="B128" s="180"/>
      <c r="C128" s="191" t="s">
        <v>236</v>
      </c>
      <c r="D128" s="155"/>
      <c r="E128" s="205">
        <v>19.5</v>
      </c>
      <c r="F128" s="182"/>
      <c r="G128" s="159"/>
      <c r="H128" s="212">
        <v>0</v>
      </c>
      <c r="I128" s="177"/>
      <c r="J128" s="153"/>
      <c r="K128" s="153"/>
      <c r="L128" s="153"/>
      <c r="M128" s="153"/>
      <c r="N128" s="153"/>
      <c r="O128" s="153"/>
      <c r="P128" s="153"/>
      <c r="Q128" s="153" t="s">
        <v>125</v>
      </c>
      <c r="R128" s="153">
        <v>0</v>
      </c>
      <c r="S128" s="153"/>
      <c r="T128" s="153"/>
      <c r="U128" s="153"/>
      <c r="V128" s="153"/>
      <c r="W128" s="153"/>
      <c r="X128" s="153"/>
      <c r="Y128" s="153"/>
      <c r="Z128" s="153"/>
      <c r="AA128" s="153"/>
      <c r="AB128" s="153"/>
      <c r="AC128" s="153"/>
      <c r="AD128" s="153"/>
      <c r="AE128" s="153"/>
      <c r="AF128" s="153"/>
      <c r="AG128" s="153"/>
      <c r="AH128" s="153"/>
      <c r="AI128" s="153"/>
      <c r="AJ128" s="153"/>
      <c r="AK128" s="153"/>
      <c r="AL128" s="153"/>
      <c r="AM128" s="153"/>
      <c r="AN128" s="153"/>
      <c r="AO128" s="153"/>
      <c r="AP128" s="153"/>
      <c r="AQ128" s="153"/>
      <c r="AR128" s="153"/>
      <c r="AS128" s="153"/>
      <c r="AT128" s="153"/>
    </row>
    <row r="129" spans="1:46" outlineLevel="1" x14ac:dyDescent="0.2">
      <c r="A129" s="178">
        <v>30</v>
      </c>
      <c r="B129" s="180" t="s">
        <v>237</v>
      </c>
      <c r="C129" s="190" t="s">
        <v>238</v>
      </c>
      <c r="D129" s="154" t="s">
        <v>142</v>
      </c>
      <c r="E129" s="182">
        <v>26.58</v>
      </c>
      <c r="F129" s="182"/>
      <c r="G129" s="159">
        <f>ROUND(E129*F129,2)</f>
        <v>0</v>
      </c>
      <c r="H129" s="212" t="s">
        <v>1339</v>
      </c>
      <c r="I129" s="177"/>
      <c r="J129" s="153"/>
      <c r="K129" s="153"/>
      <c r="L129" s="153"/>
      <c r="M129" s="153"/>
      <c r="N129" s="153"/>
      <c r="O129" s="153"/>
      <c r="P129" s="153"/>
      <c r="Q129" s="153" t="s">
        <v>123</v>
      </c>
      <c r="R129" s="153"/>
      <c r="S129" s="153"/>
      <c r="T129" s="153"/>
      <c r="U129" s="153"/>
      <c r="V129" s="153"/>
      <c r="W129" s="153"/>
      <c r="X129" s="153"/>
      <c r="Y129" s="153"/>
      <c r="Z129" s="153"/>
      <c r="AA129" s="153"/>
      <c r="AB129" s="153"/>
      <c r="AC129" s="153"/>
      <c r="AD129" s="153"/>
      <c r="AE129" s="153"/>
      <c r="AF129" s="153"/>
      <c r="AG129" s="153"/>
      <c r="AH129" s="153"/>
      <c r="AI129" s="153"/>
      <c r="AJ129" s="153"/>
      <c r="AK129" s="153"/>
      <c r="AL129" s="153"/>
      <c r="AM129" s="153"/>
      <c r="AN129" s="153"/>
      <c r="AO129" s="153"/>
      <c r="AP129" s="153"/>
      <c r="AQ129" s="153"/>
      <c r="AR129" s="153"/>
      <c r="AS129" s="153"/>
      <c r="AT129" s="153"/>
    </row>
    <row r="130" spans="1:46" outlineLevel="1" x14ac:dyDescent="0.2">
      <c r="A130" s="178"/>
      <c r="B130" s="180"/>
      <c r="C130" s="191" t="s">
        <v>239</v>
      </c>
      <c r="D130" s="155"/>
      <c r="E130" s="205">
        <v>23.34</v>
      </c>
      <c r="F130" s="182"/>
      <c r="G130" s="159"/>
      <c r="H130" s="212">
        <v>0</v>
      </c>
      <c r="I130" s="177"/>
      <c r="J130" s="153"/>
      <c r="K130" s="153"/>
      <c r="L130" s="153"/>
      <c r="M130" s="153"/>
      <c r="N130" s="153"/>
      <c r="O130" s="153"/>
      <c r="P130" s="153"/>
      <c r="Q130" s="153" t="s">
        <v>125</v>
      </c>
      <c r="R130" s="153">
        <v>0</v>
      </c>
      <c r="S130" s="153"/>
      <c r="T130" s="153"/>
      <c r="U130" s="153"/>
      <c r="V130" s="153"/>
      <c r="W130" s="153"/>
      <c r="X130" s="153"/>
      <c r="Y130" s="153"/>
      <c r="Z130" s="153"/>
      <c r="AA130" s="153"/>
      <c r="AB130" s="153"/>
      <c r="AC130" s="153"/>
      <c r="AD130" s="153"/>
      <c r="AE130" s="153"/>
      <c r="AF130" s="153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</row>
    <row r="131" spans="1:46" outlineLevel="1" x14ac:dyDescent="0.2">
      <c r="A131" s="178"/>
      <c r="B131" s="180"/>
      <c r="C131" s="191" t="s">
        <v>240</v>
      </c>
      <c r="D131" s="155"/>
      <c r="E131" s="205">
        <v>3.24</v>
      </c>
      <c r="F131" s="182"/>
      <c r="G131" s="159"/>
      <c r="H131" s="212">
        <v>0</v>
      </c>
      <c r="I131" s="177"/>
      <c r="J131" s="153"/>
      <c r="K131" s="153"/>
      <c r="L131" s="153"/>
      <c r="M131" s="153"/>
      <c r="N131" s="153"/>
      <c r="O131" s="153"/>
      <c r="P131" s="153"/>
      <c r="Q131" s="153" t="s">
        <v>125</v>
      </c>
      <c r="R131" s="153">
        <v>0</v>
      </c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53"/>
      <c r="AH131" s="153"/>
      <c r="AI131" s="153"/>
      <c r="AJ131" s="153"/>
      <c r="AK131" s="153"/>
      <c r="AL131" s="153"/>
      <c r="AM131" s="153"/>
      <c r="AN131" s="153"/>
      <c r="AO131" s="153"/>
      <c r="AP131" s="153"/>
      <c r="AQ131" s="153"/>
      <c r="AR131" s="153"/>
      <c r="AS131" s="153"/>
      <c r="AT131" s="153"/>
    </row>
    <row r="132" spans="1:46" outlineLevel="1" x14ac:dyDescent="0.2">
      <c r="A132" s="178">
        <v>31</v>
      </c>
      <c r="B132" s="180" t="s">
        <v>241</v>
      </c>
      <c r="C132" s="190" t="s">
        <v>242</v>
      </c>
      <c r="D132" s="154" t="s">
        <v>243</v>
      </c>
      <c r="E132" s="182">
        <v>16</v>
      </c>
      <c r="F132" s="182"/>
      <c r="G132" s="159">
        <f>ROUND(E132*F132,2)</f>
        <v>0</v>
      </c>
      <c r="H132" s="212" t="s">
        <v>1339</v>
      </c>
      <c r="I132" s="177"/>
      <c r="J132" s="153"/>
      <c r="K132" s="153"/>
      <c r="L132" s="153"/>
      <c r="M132" s="153"/>
      <c r="N132" s="153"/>
      <c r="O132" s="153"/>
      <c r="P132" s="153"/>
      <c r="Q132" s="153" t="s">
        <v>123</v>
      </c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</row>
    <row r="133" spans="1:46" outlineLevel="1" x14ac:dyDescent="0.2">
      <c r="A133" s="178"/>
      <c r="B133" s="180"/>
      <c r="C133" s="191" t="s">
        <v>244</v>
      </c>
      <c r="D133" s="155"/>
      <c r="E133" s="205">
        <v>16</v>
      </c>
      <c r="F133" s="182"/>
      <c r="G133" s="159"/>
      <c r="H133" s="212">
        <v>0</v>
      </c>
      <c r="I133" s="177"/>
      <c r="J133" s="153"/>
      <c r="K133" s="153"/>
      <c r="L133" s="153"/>
      <c r="M133" s="153"/>
      <c r="N133" s="153"/>
      <c r="O133" s="153"/>
      <c r="P133" s="153"/>
      <c r="Q133" s="153" t="s">
        <v>125</v>
      </c>
      <c r="R133" s="153">
        <v>0</v>
      </c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</row>
    <row r="134" spans="1:46" outlineLevel="1" x14ac:dyDescent="0.2">
      <c r="A134" s="178">
        <v>32</v>
      </c>
      <c r="B134" s="180" t="s">
        <v>245</v>
      </c>
      <c r="C134" s="190" t="s">
        <v>246</v>
      </c>
      <c r="D134" s="154" t="s">
        <v>243</v>
      </c>
      <c r="E134" s="182">
        <v>367</v>
      </c>
      <c r="F134" s="182"/>
      <c r="G134" s="159">
        <f>ROUND(E134*F134,2)</f>
        <v>0</v>
      </c>
      <c r="H134" s="212" t="s">
        <v>1339</v>
      </c>
      <c r="I134" s="177"/>
      <c r="J134" s="153"/>
      <c r="K134" s="153"/>
      <c r="L134" s="153"/>
      <c r="M134" s="153"/>
      <c r="N134" s="153"/>
      <c r="O134" s="153"/>
      <c r="P134" s="153"/>
      <c r="Q134" s="153" t="s">
        <v>123</v>
      </c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</row>
    <row r="135" spans="1:46" outlineLevel="1" x14ac:dyDescent="0.2">
      <c r="A135" s="178"/>
      <c r="B135" s="180"/>
      <c r="C135" s="191" t="s">
        <v>247</v>
      </c>
      <c r="D135" s="155"/>
      <c r="E135" s="205">
        <v>367</v>
      </c>
      <c r="F135" s="182"/>
      <c r="G135" s="159"/>
      <c r="H135" s="212">
        <v>0</v>
      </c>
      <c r="I135" s="177"/>
      <c r="J135" s="153"/>
      <c r="K135" s="153"/>
      <c r="L135" s="153"/>
      <c r="M135" s="153"/>
      <c r="N135" s="153"/>
      <c r="O135" s="153"/>
      <c r="P135" s="153"/>
      <c r="Q135" s="153" t="s">
        <v>125</v>
      </c>
      <c r="R135" s="153">
        <v>0</v>
      </c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</row>
    <row r="136" spans="1:46" outlineLevel="1" x14ac:dyDescent="0.2">
      <c r="A136" s="178">
        <v>33</v>
      </c>
      <c r="B136" s="180" t="s">
        <v>248</v>
      </c>
      <c r="C136" s="190" t="s">
        <v>249</v>
      </c>
      <c r="D136" s="154" t="s">
        <v>243</v>
      </c>
      <c r="E136" s="182">
        <v>31</v>
      </c>
      <c r="F136" s="182"/>
      <c r="G136" s="159">
        <f>ROUND(E136*F136,2)</f>
        <v>0</v>
      </c>
      <c r="H136" s="212" t="s">
        <v>1339</v>
      </c>
      <c r="I136" s="177"/>
      <c r="J136" s="153"/>
      <c r="K136" s="153"/>
      <c r="L136" s="153"/>
      <c r="M136" s="153"/>
      <c r="N136" s="153"/>
      <c r="O136" s="153"/>
      <c r="P136" s="153"/>
      <c r="Q136" s="153" t="s">
        <v>123</v>
      </c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</row>
    <row r="137" spans="1:46" outlineLevel="1" x14ac:dyDescent="0.2">
      <c r="A137" s="178"/>
      <c r="B137" s="180"/>
      <c r="C137" s="191" t="s">
        <v>250</v>
      </c>
      <c r="D137" s="155"/>
      <c r="E137" s="205">
        <v>31</v>
      </c>
      <c r="F137" s="182"/>
      <c r="G137" s="159"/>
      <c r="H137" s="212">
        <v>0</v>
      </c>
      <c r="I137" s="177"/>
      <c r="J137" s="153"/>
      <c r="K137" s="153"/>
      <c r="L137" s="153"/>
      <c r="M137" s="153"/>
      <c r="N137" s="153"/>
      <c r="O137" s="153"/>
      <c r="P137" s="153"/>
      <c r="Q137" s="153" t="s">
        <v>125</v>
      </c>
      <c r="R137" s="153">
        <v>0</v>
      </c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</row>
    <row r="138" spans="1:46" outlineLevel="1" x14ac:dyDescent="0.2">
      <c r="A138" s="178">
        <v>34</v>
      </c>
      <c r="B138" s="180" t="s">
        <v>251</v>
      </c>
      <c r="C138" s="190" t="s">
        <v>252</v>
      </c>
      <c r="D138" s="154" t="s">
        <v>243</v>
      </c>
      <c r="E138" s="182">
        <v>4</v>
      </c>
      <c r="F138" s="182"/>
      <c r="G138" s="159">
        <f>ROUND(E138*F138,2)</f>
        <v>0</v>
      </c>
      <c r="H138" s="212" t="s">
        <v>1339</v>
      </c>
      <c r="I138" s="177"/>
      <c r="J138" s="153"/>
      <c r="K138" s="153"/>
      <c r="L138" s="153"/>
      <c r="M138" s="153"/>
      <c r="N138" s="153"/>
      <c r="O138" s="153"/>
      <c r="P138" s="153"/>
      <c r="Q138" s="153" t="s">
        <v>123</v>
      </c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</row>
    <row r="139" spans="1:46" outlineLevel="1" x14ac:dyDescent="0.2">
      <c r="A139" s="178"/>
      <c r="B139" s="180"/>
      <c r="C139" s="191" t="s">
        <v>253</v>
      </c>
      <c r="D139" s="155"/>
      <c r="E139" s="205">
        <v>4</v>
      </c>
      <c r="F139" s="182"/>
      <c r="G139" s="159"/>
      <c r="H139" s="212">
        <v>0</v>
      </c>
      <c r="I139" s="177"/>
      <c r="J139" s="153"/>
      <c r="K139" s="153"/>
      <c r="L139" s="153"/>
      <c r="M139" s="153"/>
      <c r="N139" s="153"/>
      <c r="O139" s="153"/>
      <c r="P139" s="153"/>
      <c r="Q139" s="153" t="s">
        <v>125</v>
      </c>
      <c r="R139" s="153">
        <v>0</v>
      </c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</row>
    <row r="140" spans="1:46" outlineLevel="1" x14ac:dyDescent="0.2">
      <c r="A140" s="178">
        <v>35</v>
      </c>
      <c r="B140" s="180" t="s">
        <v>254</v>
      </c>
      <c r="C140" s="190" t="s">
        <v>255</v>
      </c>
      <c r="D140" s="154" t="s">
        <v>243</v>
      </c>
      <c r="E140" s="182">
        <v>54</v>
      </c>
      <c r="F140" s="182"/>
      <c r="G140" s="159">
        <f>ROUND(E140*F140,2)</f>
        <v>0</v>
      </c>
      <c r="H140" s="212" t="s">
        <v>1339</v>
      </c>
      <c r="I140" s="177"/>
      <c r="J140" s="153"/>
      <c r="K140" s="153"/>
      <c r="L140" s="153"/>
      <c r="M140" s="153"/>
      <c r="N140" s="153"/>
      <c r="O140" s="153"/>
      <c r="P140" s="153"/>
      <c r="Q140" s="153" t="s">
        <v>123</v>
      </c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</row>
    <row r="141" spans="1:46" outlineLevel="1" x14ac:dyDescent="0.2">
      <c r="A141" s="178"/>
      <c r="B141" s="180"/>
      <c r="C141" s="191" t="s">
        <v>256</v>
      </c>
      <c r="D141" s="155"/>
      <c r="E141" s="205">
        <v>54</v>
      </c>
      <c r="F141" s="182"/>
      <c r="G141" s="159"/>
      <c r="H141" s="212">
        <v>0</v>
      </c>
      <c r="I141" s="177"/>
      <c r="J141" s="153"/>
      <c r="K141" s="153"/>
      <c r="L141" s="153"/>
      <c r="M141" s="153"/>
      <c r="N141" s="153"/>
      <c r="O141" s="153"/>
      <c r="P141" s="153"/>
      <c r="Q141" s="153" t="s">
        <v>125</v>
      </c>
      <c r="R141" s="153">
        <v>0</v>
      </c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3"/>
      <c r="AK141" s="153"/>
      <c r="AL141" s="153"/>
      <c r="AM141" s="153"/>
      <c r="AN141" s="153"/>
      <c r="AO141" s="153"/>
      <c r="AP141" s="153"/>
      <c r="AQ141" s="153"/>
      <c r="AR141" s="153"/>
      <c r="AS141" s="153"/>
      <c r="AT141" s="153"/>
    </row>
    <row r="142" spans="1:46" outlineLevel="1" x14ac:dyDescent="0.2">
      <c r="A142" s="178">
        <v>36</v>
      </c>
      <c r="B142" s="180" t="s">
        <v>257</v>
      </c>
      <c r="C142" s="190" t="s">
        <v>258</v>
      </c>
      <c r="D142" s="154" t="s">
        <v>243</v>
      </c>
      <c r="E142" s="182">
        <v>4</v>
      </c>
      <c r="F142" s="182"/>
      <c r="G142" s="159">
        <f>ROUND(E142*F142,2)</f>
        <v>0</v>
      </c>
      <c r="H142" s="212" t="s">
        <v>1339</v>
      </c>
      <c r="I142" s="177"/>
      <c r="J142" s="153"/>
      <c r="K142" s="153"/>
      <c r="L142" s="153"/>
      <c r="M142" s="153"/>
      <c r="N142" s="153"/>
      <c r="O142" s="153"/>
      <c r="P142" s="153"/>
      <c r="Q142" s="153" t="s">
        <v>123</v>
      </c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</row>
    <row r="143" spans="1:46" outlineLevel="1" x14ac:dyDescent="0.2">
      <c r="A143" s="178"/>
      <c r="B143" s="180"/>
      <c r="C143" s="191" t="s">
        <v>253</v>
      </c>
      <c r="D143" s="155"/>
      <c r="E143" s="205">
        <v>4</v>
      </c>
      <c r="F143" s="182"/>
      <c r="G143" s="159"/>
      <c r="H143" s="212">
        <v>0</v>
      </c>
      <c r="I143" s="177"/>
      <c r="J143" s="153"/>
      <c r="K143" s="153"/>
      <c r="L143" s="153"/>
      <c r="M143" s="153"/>
      <c r="N143" s="153"/>
      <c r="O143" s="153"/>
      <c r="P143" s="153"/>
      <c r="Q143" s="153" t="s">
        <v>125</v>
      </c>
      <c r="R143" s="153">
        <v>0</v>
      </c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</row>
    <row r="144" spans="1:46" outlineLevel="1" x14ac:dyDescent="0.2">
      <c r="A144" s="178">
        <v>37</v>
      </c>
      <c r="B144" s="180" t="s">
        <v>259</v>
      </c>
      <c r="C144" s="190" t="s">
        <v>260</v>
      </c>
      <c r="D144" s="154" t="s">
        <v>243</v>
      </c>
      <c r="E144" s="182">
        <v>10</v>
      </c>
      <c r="F144" s="182"/>
      <c r="G144" s="159">
        <f>ROUND(E144*F144,2)</f>
        <v>0</v>
      </c>
      <c r="H144" s="212" t="s">
        <v>1339</v>
      </c>
      <c r="I144" s="177"/>
      <c r="J144" s="153"/>
      <c r="K144" s="153"/>
      <c r="L144" s="153"/>
      <c r="M144" s="153"/>
      <c r="N144" s="153"/>
      <c r="O144" s="153"/>
      <c r="P144" s="153"/>
      <c r="Q144" s="153" t="s">
        <v>123</v>
      </c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</row>
    <row r="145" spans="1:46" outlineLevel="1" x14ac:dyDescent="0.2">
      <c r="A145" s="178"/>
      <c r="B145" s="180"/>
      <c r="C145" s="191" t="s">
        <v>261</v>
      </c>
      <c r="D145" s="155"/>
      <c r="E145" s="205">
        <v>10</v>
      </c>
      <c r="F145" s="182"/>
      <c r="G145" s="159"/>
      <c r="H145" s="212">
        <v>0</v>
      </c>
      <c r="I145" s="177"/>
      <c r="J145" s="153"/>
      <c r="K145" s="153"/>
      <c r="L145" s="153"/>
      <c r="M145" s="153"/>
      <c r="N145" s="153"/>
      <c r="O145" s="153"/>
      <c r="P145" s="153"/>
      <c r="Q145" s="153" t="s">
        <v>125</v>
      </c>
      <c r="R145" s="153">
        <v>0</v>
      </c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</row>
    <row r="146" spans="1:46" outlineLevel="1" x14ac:dyDescent="0.2">
      <c r="A146" s="178">
        <v>38</v>
      </c>
      <c r="B146" s="180" t="s">
        <v>262</v>
      </c>
      <c r="C146" s="190" t="s">
        <v>263</v>
      </c>
      <c r="D146" s="154" t="s">
        <v>234</v>
      </c>
      <c r="E146" s="182">
        <v>74.75</v>
      </c>
      <c r="F146" s="182"/>
      <c r="G146" s="159">
        <f>ROUND(E146*F146,2)</f>
        <v>0</v>
      </c>
      <c r="H146" s="212" t="s">
        <v>1339</v>
      </c>
      <c r="I146" s="177"/>
      <c r="J146" s="153"/>
      <c r="K146" s="153"/>
      <c r="L146" s="153"/>
      <c r="M146" s="153"/>
      <c r="N146" s="153"/>
      <c r="O146" s="153"/>
      <c r="P146" s="153"/>
      <c r="Q146" s="153" t="s">
        <v>123</v>
      </c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</row>
    <row r="147" spans="1:46" outlineLevel="1" x14ac:dyDescent="0.2">
      <c r="A147" s="178"/>
      <c r="B147" s="180"/>
      <c r="C147" s="191" t="s">
        <v>264</v>
      </c>
      <c r="D147" s="155"/>
      <c r="E147" s="205">
        <v>74.75</v>
      </c>
      <c r="F147" s="182"/>
      <c r="G147" s="159"/>
      <c r="H147" s="212">
        <v>0</v>
      </c>
      <c r="I147" s="177"/>
      <c r="J147" s="153"/>
      <c r="K147" s="153"/>
      <c r="L147" s="153"/>
      <c r="M147" s="153"/>
      <c r="N147" s="153"/>
      <c r="O147" s="153"/>
      <c r="P147" s="153"/>
      <c r="Q147" s="153" t="s">
        <v>125</v>
      </c>
      <c r="R147" s="153">
        <v>0</v>
      </c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</row>
    <row r="148" spans="1:46" outlineLevel="1" x14ac:dyDescent="0.2">
      <c r="A148" s="178">
        <v>39</v>
      </c>
      <c r="B148" s="180" t="s">
        <v>265</v>
      </c>
      <c r="C148" s="190" t="s">
        <v>266</v>
      </c>
      <c r="D148" s="154" t="s">
        <v>122</v>
      </c>
      <c r="E148" s="182">
        <v>6.9873000000000003</v>
      </c>
      <c r="F148" s="182"/>
      <c r="G148" s="159">
        <f>ROUND(E148*F148,2)</f>
        <v>0</v>
      </c>
      <c r="H148" s="212" t="s">
        <v>1339</v>
      </c>
      <c r="I148" s="177"/>
      <c r="J148" s="153"/>
      <c r="K148" s="153"/>
      <c r="L148" s="153"/>
      <c r="M148" s="153"/>
      <c r="N148" s="153"/>
      <c r="O148" s="153"/>
      <c r="P148" s="153"/>
      <c r="Q148" s="153" t="s">
        <v>123</v>
      </c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  <c r="AC148" s="153"/>
      <c r="AD148" s="153"/>
      <c r="AE148" s="153"/>
      <c r="AF148" s="153"/>
      <c r="AG148" s="153"/>
      <c r="AH148" s="153"/>
      <c r="AI148" s="153"/>
      <c r="AJ148" s="153"/>
      <c r="AK148" s="153"/>
      <c r="AL148" s="153"/>
      <c r="AM148" s="153"/>
      <c r="AN148" s="153"/>
      <c r="AO148" s="153"/>
      <c r="AP148" s="153"/>
      <c r="AQ148" s="153"/>
      <c r="AR148" s="153"/>
      <c r="AS148" s="153"/>
      <c r="AT148" s="153"/>
    </row>
    <row r="149" spans="1:46" outlineLevel="1" x14ac:dyDescent="0.2">
      <c r="A149" s="178"/>
      <c r="B149" s="180"/>
      <c r="C149" s="191" t="s">
        <v>267</v>
      </c>
      <c r="D149" s="155"/>
      <c r="E149" s="205"/>
      <c r="F149" s="182"/>
      <c r="G149" s="159"/>
      <c r="H149" s="212">
        <v>0</v>
      </c>
      <c r="I149" s="177"/>
      <c r="J149" s="153"/>
      <c r="K149" s="153"/>
      <c r="L149" s="153"/>
      <c r="M149" s="153"/>
      <c r="N149" s="153"/>
      <c r="O149" s="153"/>
      <c r="P149" s="153"/>
      <c r="Q149" s="153" t="s">
        <v>125</v>
      </c>
      <c r="R149" s="153">
        <v>0</v>
      </c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3"/>
      <c r="AO149" s="153"/>
      <c r="AP149" s="153"/>
      <c r="AQ149" s="153"/>
      <c r="AR149" s="153"/>
      <c r="AS149" s="153"/>
      <c r="AT149" s="153"/>
    </row>
    <row r="150" spans="1:46" outlineLevel="1" x14ac:dyDescent="0.2">
      <c r="A150" s="178"/>
      <c r="B150" s="180"/>
      <c r="C150" s="191" t="s">
        <v>268</v>
      </c>
      <c r="D150" s="155"/>
      <c r="E150" s="205">
        <v>3.2736000000000001</v>
      </c>
      <c r="F150" s="182"/>
      <c r="G150" s="159"/>
      <c r="H150" s="212">
        <v>0</v>
      </c>
      <c r="I150" s="177"/>
      <c r="J150" s="153"/>
      <c r="K150" s="153"/>
      <c r="L150" s="153"/>
      <c r="M150" s="153"/>
      <c r="N150" s="153"/>
      <c r="O150" s="153"/>
      <c r="P150" s="153"/>
      <c r="Q150" s="153" t="s">
        <v>125</v>
      </c>
      <c r="R150" s="153">
        <v>0</v>
      </c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</row>
    <row r="151" spans="1:46" outlineLevel="1" x14ac:dyDescent="0.2">
      <c r="A151" s="178"/>
      <c r="B151" s="180"/>
      <c r="C151" s="191" t="s">
        <v>269</v>
      </c>
      <c r="D151" s="155"/>
      <c r="E151" s="205">
        <v>2.73</v>
      </c>
      <c r="F151" s="182"/>
      <c r="G151" s="159"/>
      <c r="H151" s="212">
        <v>0</v>
      </c>
      <c r="I151" s="177"/>
      <c r="J151" s="153"/>
      <c r="K151" s="153"/>
      <c r="L151" s="153"/>
      <c r="M151" s="153"/>
      <c r="N151" s="153"/>
      <c r="O151" s="153"/>
      <c r="P151" s="153"/>
      <c r="Q151" s="153" t="s">
        <v>125</v>
      </c>
      <c r="R151" s="153">
        <v>0</v>
      </c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</row>
    <row r="152" spans="1:46" outlineLevel="1" x14ac:dyDescent="0.2">
      <c r="A152" s="178"/>
      <c r="B152" s="180"/>
      <c r="C152" s="191" t="s">
        <v>270</v>
      </c>
      <c r="D152" s="155"/>
      <c r="E152" s="205"/>
      <c r="F152" s="182"/>
      <c r="G152" s="159"/>
      <c r="H152" s="212">
        <v>0</v>
      </c>
      <c r="I152" s="177"/>
      <c r="J152" s="153"/>
      <c r="K152" s="153"/>
      <c r="L152" s="153"/>
      <c r="M152" s="153"/>
      <c r="N152" s="153"/>
      <c r="O152" s="153"/>
      <c r="P152" s="153"/>
      <c r="Q152" s="153" t="s">
        <v>125</v>
      </c>
      <c r="R152" s="153">
        <v>0</v>
      </c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</row>
    <row r="153" spans="1:46" outlineLevel="1" x14ac:dyDescent="0.2">
      <c r="A153" s="178"/>
      <c r="B153" s="180"/>
      <c r="C153" s="191" t="s">
        <v>271</v>
      </c>
      <c r="D153" s="155"/>
      <c r="E153" s="205">
        <v>0.98370000000000002</v>
      </c>
      <c r="F153" s="182"/>
      <c r="G153" s="159"/>
      <c r="H153" s="212">
        <v>0</v>
      </c>
      <c r="I153" s="177"/>
      <c r="J153" s="153"/>
      <c r="K153" s="153"/>
      <c r="L153" s="153"/>
      <c r="M153" s="153"/>
      <c r="N153" s="153"/>
      <c r="O153" s="153"/>
      <c r="P153" s="153"/>
      <c r="Q153" s="153" t="s">
        <v>125</v>
      </c>
      <c r="R153" s="153">
        <v>0</v>
      </c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</row>
    <row r="154" spans="1:46" outlineLevel="1" x14ac:dyDescent="0.2">
      <c r="A154" s="178">
        <v>40</v>
      </c>
      <c r="B154" s="180" t="s">
        <v>272</v>
      </c>
      <c r="C154" s="190" t="s">
        <v>273</v>
      </c>
      <c r="D154" s="154" t="s">
        <v>142</v>
      </c>
      <c r="E154" s="182">
        <v>70.042000000000002</v>
      </c>
      <c r="F154" s="182"/>
      <c r="G154" s="159">
        <f>ROUND(E154*F154,2)</f>
        <v>0</v>
      </c>
      <c r="H154" s="212" t="s">
        <v>1339</v>
      </c>
      <c r="I154" s="177"/>
      <c r="J154" s="153"/>
      <c r="K154" s="153"/>
      <c r="L154" s="153"/>
      <c r="M154" s="153"/>
      <c r="N154" s="153"/>
      <c r="O154" s="153"/>
      <c r="P154" s="153"/>
      <c r="Q154" s="153" t="s">
        <v>123</v>
      </c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</row>
    <row r="155" spans="1:46" outlineLevel="1" x14ac:dyDescent="0.2">
      <c r="A155" s="178"/>
      <c r="B155" s="180"/>
      <c r="C155" s="191" t="s">
        <v>274</v>
      </c>
      <c r="D155" s="155"/>
      <c r="E155" s="205">
        <v>38.192</v>
      </c>
      <c r="F155" s="182"/>
      <c r="G155" s="159"/>
      <c r="H155" s="212">
        <v>0</v>
      </c>
      <c r="I155" s="177"/>
      <c r="J155" s="153"/>
      <c r="K155" s="153"/>
      <c r="L155" s="153"/>
      <c r="M155" s="153"/>
      <c r="N155" s="153"/>
      <c r="O155" s="153"/>
      <c r="P155" s="153"/>
      <c r="Q155" s="153" t="s">
        <v>125</v>
      </c>
      <c r="R155" s="153">
        <v>0</v>
      </c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</row>
    <row r="156" spans="1:46" outlineLevel="1" x14ac:dyDescent="0.2">
      <c r="A156" s="178"/>
      <c r="B156" s="180"/>
      <c r="C156" s="191" t="s">
        <v>275</v>
      </c>
      <c r="D156" s="155"/>
      <c r="E156" s="205">
        <v>31.85</v>
      </c>
      <c r="F156" s="182"/>
      <c r="G156" s="159"/>
      <c r="H156" s="212">
        <v>0</v>
      </c>
      <c r="I156" s="177"/>
      <c r="J156" s="153"/>
      <c r="K156" s="153"/>
      <c r="L156" s="153"/>
      <c r="M156" s="153"/>
      <c r="N156" s="153"/>
      <c r="O156" s="153"/>
      <c r="P156" s="153"/>
      <c r="Q156" s="153" t="s">
        <v>125</v>
      </c>
      <c r="R156" s="153">
        <v>0</v>
      </c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</row>
    <row r="157" spans="1:46" outlineLevel="1" x14ac:dyDescent="0.2">
      <c r="A157" s="178">
        <v>41</v>
      </c>
      <c r="B157" s="180" t="s">
        <v>276</v>
      </c>
      <c r="C157" s="190" t="s">
        <v>277</v>
      </c>
      <c r="D157" s="154" t="s">
        <v>142</v>
      </c>
      <c r="E157" s="182">
        <v>70.042000000000002</v>
      </c>
      <c r="F157" s="182"/>
      <c r="G157" s="159">
        <f>ROUND(E157*F157,2)</f>
        <v>0</v>
      </c>
      <c r="H157" s="212" t="s">
        <v>1339</v>
      </c>
      <c r="I157" s="177"/>
      <c r="J157" s="153"/>
      <c r="K157" s="153"/>
      <c r="L157" s="153"/>
      <c r="M157" s="153"/>
      <c r="N157" s="153"/>
      <c r="O157" s="153"/>
      <c r="P157" s="153"/>
      <c r="Q157" s="153" t="s">
        <v>123</v>
      </c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</row>
    <row r="158" spans="1:46" outlineLevel="1" x14ac:dyDescent="0.2">
      <c r="A158" s="178"/>
      <c r="B158" s="180"/>
      <c r="C158" s="191" t="s">
        <v>274</v>
      </c>
      <c r="D158" s="155"/>
      <c r="E158" s="205">
        <v>38.192</v>
      </c>
      <c r="F158" s="182"/>
      <c r="G158" s="159"/>
      <c r="H158" s="212">
        <v>0</v>
      </c>
      <c r="I158" s="177"/>
      <c r="J158" s="153"/>
      <c r="K158" s="153"/>
      <c r="L158" s="153"/>
      <c r="M158" s="153"/>
      <c r="N158" s="153"/>
      <c r="O158" s="153"/>
      <c r="P158" s="153"/>
      <c r="Q158" s="153" t="s">
        <v>125</v>
      </c>
      <c r="R158" s="153">
        <v>0</v>
      </c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</row>
    <row r="159" spans="1:46" outlineLevel="1" x14ac:dyDescent="0.2">
      <c r="A159" s="178"/>
      <c r="B159" s="180"/>
      <c r="C159" s="191" t="s">
        <v>275</v>
      </c>
      <c r="D159" s="155"/>
      <c r="E159" s="205">
        <v>31.85</v>
      </c>
      <c r="F159" s="182"/>
      <c r="G159" s="159"/>
      <c r="H159" s="212">
        <v>0</v>
      </c>
      <c r="I159" s="177"/>
      <c r="J159" s="153"/>
      <c r="K159" s="153"/>
      <c r="L159" s="153"/>
      <c r="M159" s="153"/>
      <c r="N159" s="153"/>
      <c r="O159" s="153"/>
      <c r="P159" s="153"/>
      <c r="Q159" s="153" t="s">
        <v>125</v>
      </c>
      <c r="R159" s="153">
        <v>0</v>
      </c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</row>
    <row r="160" spans="1:46" outlineLevel="1" x14ac:dyDescent="0.2">
      <c r="A160" s="178">
        <v>42</v>
      </c>
      <c r="B160" s="180" t="s">
        <v>278</v>
      </c>
      <c r="C160" s="190" t="s">
        <v>279</v>
      </c>
      <c r="D160" s="154" t="s">
        <v>142</v>
      </c>
      <c r="E160" s="182">
        <v>11.242800000000001</v>
      </c>
      <c r="F160" s="182"/>
      <c r="G160" s="159">
        <f>ROUND(E160*F160,2)</f>
        <v>0</v>
      </c>
      <c r="H160" s="212" t="s">
        <v>1339</v>
      </c>
      <c r="I160" s="177"/>
      <c r="J160" s="153"/>
      <c r="K160" s="153"/>
      <c r="L160" s="153"/>
      <c r="M160" s="153"/>
      <c r="N160" s="153"/>
      <c r="O160" s="153"/>
      <c r="P160" s="153"/>
      <c r="Q160" s="153" t="s">
        <v>123</v>
      </c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  <c r="AC160" s="153"/>
      <c r="AD160" s="153"/>
      <c r="AE160" s="153"/>
      <c r="AF160" s="153"/>
      <c r="AG160" s="153"/>
      <c r="AH160" s="153"/>
      <c r="AI160" s="153"/>
      <c r="AJ160" s="153"/>
      <c r="AK160" s="153"/>
      <c r="AL160" s="153"/>
      <c r="AM160" s="153"/>
      <c r="AN160" s="153"/>
      <c r="AO160" s="153"/>
      <c r="AP160" s="153"/>
      <c r="AQ160" s="153"/>
      <c r="AR160" s="153"/>
      <c r="AS160" s="153"/>
      <c r="AT160" s="153"/>
    </row>
    <row r="161" spans="1:46" outlineLevel="1" x14ac:dyDescent="0.2">
      <c r="A161" s="178"/>
      <c r="B161" s="180"/>
      <c r="C161" s="191" t="s">
        <v>280</v>
      </c>
      <c r="D161" s="155"/>
      <c r="E161" s="205">
        <v>11.242800000000001</v>
      </c>
      <c r="F161" s="182"/>
      <c r="G161" s="159"/>
      <c r="H161" s="212">
        <v>0</v>
      </c>
      <c r="I161" s="177"/>
      <c r="J161" s="153"/>
      <c r="K161" s="153"/>
      <c r="L161" s="153"/>
      <c r="M161" s="153"/>
      <c r="N161" s="153"/>
      <c r="O161" s="153"/>
      <c r="P161" s="153"/>
      <c r="Q161" s="153" t="s">
        <v>125</v>
      </c>
      <c r="R161" s="153">
        <v>0</v>
      </c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</row>
    <row r="162" spans="1:46" outlineLevel="1" x14ac:dyDescent="0.2">
      <c r="A162" s="178">
        <v>43</v>
      </c>
      <c r="B162" s="180" t="s">
        <v>281</v>
      </c>
      <c r="C162" s="190" t="s">
        <v>282</v>
      </c>
      <c r="D162" s="154" t="s">
        <v>142</v>
      </c>
      <c r="E162" s="182">
        <v>11.242800000000001</v>
      </c>
      <c r="F162" s="182"/>
      <c r="G162" s="159">
        <f>ROUND(E162*F162,2)</f>
        <v>0</v>
      </c>
      <c r="H162" s="212" t="s">
        <v>1339</v>
      </c>
      <c r="I162" s="177"/>
      <c r="J162" s="153"/>
      <c r="K162" s="153"/>
      <c r="L162" s="153"/>
      <c r="M162" s="153"/>
      <c r="N162" s="153"/>
      <c r="O162" s="153"/>
      <c r="P162" s="153"/>
      <c r="Q162" s="153" t="s">
        <v>123</v>
      </c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  <c r="AC162" s="153"/>
      <c r="AD162" s="153"/>
      <c r="AE162" s="153"/>
      <c r="AF162" s="153"/>
      <c r="AG162" s="153"/>
      <c r="AH162" s="153"/>
      <c r="AI162" s="153"/>
      <c r="AJ162" s="153"/>
      <c r="AK162" s="153"/>
      <c r="AL162" s="153"/>
      <c r="AM162" s="153"/>
      <c r="AN162" s="153"/>
      <c r="AO162" s="153"/>
      <c r="AP162" s="153"/>
      <c r="AQ162" s="153"/>
      <c r="AR162" s="153"/>
      <c r="AS162" s="153"/>
      <c r="AT162" s="153"/>
    </row>
    <row r="163" spans="1:46" outlineLevel="1" x14ac:dyDescent="0.2">
      <c r="A163" s="178"/>
      <c r="B163" s="180"/>
      <c r="C163" s="191" t="s">
        <v>280</v>
      </c>
      <c r="D163" s="155"/>
      <c r="E163" s="205">
        <v>11.242800000000001</v>
      </c>
      <c r="F163" s="182"/>
      <c r="G163" s="159"/>
      <c r="H163" s="212">
        <v>0</v>
      </c>
      <c r="I163" s="177"/>
      <c r="J163" s="153"/>
      <c r="K163" s="153"/>
      <c r="L163" s="153"/>
      <c r="M163" s="153"/>
      <c r="N163" s="153"/>
      <c r="O163" s="153"/>
      <c r="P163" s="153"/>
      <c r="Q163" s="153" t="s">
        <v>125</v>
      </c>
      <c r="R163" s="153">
        <v>0</v>
      </c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  <c r="AC163" s="153"/>
      <c r="AD163" s="153"/>
      <c r="AE163" s="153"/>
      <c r="AF163" s="153"/>
      <c r="AG163" s="153"/>
      <c r="AH163" s="153"/>
      <c r="AI163" s="153"/>
      <c r="AJ163" s="153"/>
      <c r="AK163" s="153"/>
      <c r="AL163" s="153"/>
      <c r="AM163" s="153"/>
      <c r="AN163" s="153"/>
      <c r="AO163" s="153"/>
      <c r="AP163" s="153"/>
      <c r="AQ163" s="153"/>
      <c r="AR163" s="153"/>
      <c r="AS163" s="153"/>
      <c r="AT163" s="153"/>
    </row>
    <row r="164" spans="1:46" outlineLevel="1" x14ac:dyDescent="0.2">
      <c r="A164" s="178">
        <v>44</v>
      </c>
      <c r="B164" s="180" t="s">
        <v>283</v>
      </c>
      <c r="C164" s="190" t="s">
        <v>284</v>
      </c>
      <c r="D164" s="154" t="s">
        <v>158</v>
      </c>
      <c r="E164" s="182">
        <v>0.84050000000000002</v>
      </c>
      <c r="F164" s="182"/>
      <c r="G164" s="159">
        <f>ROUND(E164*F164,2)</f>
        <v>0</v>
      </c>
      <c r="H164" s="212" t="s">
        <v>1339</v>
      </c>
      <c r="I164" s="177"/>
      <c r="J164" s="153"/>
      <c r="K164" s="153"/>
      <c r="L164" s="153"/>
      <c r="M164" s="153"/>
      <c r="N164" s="153"/>
      <c r="O164" s="153"/>
      <c r="P164" s="153"/>
      <c r="Q164" s="153" t="s">
        <v>123</v>
      </c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  <c r="AC164" s="153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</row>
    <row r="165" spans="1:46" outlineLevel="1" x14ac:dyDescent="0.2">
      <c r="A165" s="178"/>
      <c r="B165" s="180"/>
      <c r="C165" s="191" t="s">
        <v>285</v>
      </c>
      <c r="D165" s="155"/>
      <c r="E165" s="205">
        <v>0.45829999999999999</v>
      </c>
      <c r="F165" s="182"/>
      <c r="G165" s="159"/>
      <c r="H165" s="212">
        <v>0</v>
      </c>
      <c r="I165" s="177"/>
      <c r="J165" s="153"/>
      <c r="K165" s="153"/>
      <c r="L165" s="153"/>
      <c r="M165" s="153"/>
      <c r="N165" s="153"/>
      <c r="O165" s="153"/>
      <c r="P165" s="153"/>
      <c r="Q165" s="153" t="s">
        <v>125</v>
      </c>
      <c r="R165" s="153">
        <v>0</v>
      </c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53"/>
      <c r="AH165" s="153"/>
      <c r="AI165" s="153"/>
      <c r="AJ165" s="153"/>
      <c r="AK165" s="153"/>
      <c r="AL165" s="153"/>
      <c r="AM165" s="153"/>
      <c r="AN165" s="153"/>
      <c r="AO165" s="153"/>
      <c r="AP165" s="153"/>
      <c r="AQ165" s="153"/>
      <c r="AR165" s="153"/>
      <c r="AS165" s="153"/>
      <c r="AT165" s="153"/>
    </row>
    <row r="166" spans="1:46" outlineLevel="1" x14ac:dyDescent="0.2">
      <c r="A166" s="178"/>
      <c r="B166" s="180"/>
      <c r="C166" s="191" t="s">
        <v>286</v>
      </c>
      <c r="D166" s="155"/>
      <c r="E166" s="205">
        <v>0.38219999999999998</v>
      </c>
      <c r="F166" s="182"/>
      <c r="G166" s="159"/>
      <c r="H166" s="212">
        <v>0</v>
      </c>
      <c r="I166" s="177"/>
      <c r="J166" s="153"/>
      <c r="K166" s="153"/>
      <c r="L166" s="153"/>
      <c r="M166" s="153"/>
      <c r="N166" s="153"/>
      <c r="O166" s="153"/>
      <c r="P166" s="153"/>
      <c r="Q166" s="153" t="s">
        <v>125</v>
      </c>
      <c r="R166" s="153">
        <v>0</v>
      </c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53"/>
      <c r="AE166" s="153"/>
      <c r="AF166" s="153"/>
      <c r="AG166" s="153"/>
      <c r="AH166" s="153"/>
      <c r="AI166" s="153"/>
      <c r="AJ166" s="153"/>
      <c r="AK166" s="153"/>
      <c r="AL166" s="153"/>
      <c r="AM166" s="153"/>
      <c r="AN166" s="153"/>
      <c r="AO166" s="153"/>
      <c r="AP166" s="153"/>
      <c r="AQ166" s="153"/>
      <c r="AR166" s="153"/>
      <c r="AS166" s="153"/>
      <c r="AT166" s="153"/>
    </row>
    <row r="167" spans="1:46" outlineLevel="1" x14ac:dyDescent="0.2">
      <c r="A167" s="178">
        <v>45</v>
      </c>
      <c r="B167" s="180" t="s">
        <v>287</v>
      </c>
      <c r="C167" s="190" t="s">
        <v>288</v>
      </c>
      <c r="D167" s="154" t="s">
        <v>158</v>
      </c>
      <c r="E167" s="182">
        <v>0.13769999999999999</v>
      </c>
      <c r="F167" s="182"/>
      <c r="G167" s="159">
        <f>ROUND(E167*F167,2)</f>
        <v>0</v>
      </c>
      <c r="H167" s="212" t="s">
        <v>1339</v>
      </c>
      <c r="I167" s="177"/>
      <c r="J167" s="153"/>
      <c r="K167" s="153"/>
      <c r="L167" s="153"/>
      <c r="M167" s="153"/>
      <c r="N167" s="153"/>
      <c r="O167" s="153"/>
      <c r="P167" s="153"/>
      <c r="Q167" s="153" t="s">
        <v>123</v>
      </c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  <c r="AC167" s="153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</row>
    <row r="168" spans="1:46" outlineLevel="1" x14ac:dyDescent="0.2">
      <c r="A168" s="178"/>
      <c r="B168" s="180"/>
      <c r="C168" s="191" t="s">
        <v>289</v>
      </c>
      <c r="D168" s="155"/>
      <c r="E168" s="205">
        <v>0.13769999999999999</v>
      </c>
      <c r="F168" s="182"/>
      <c r="G168" s="159"/>
      <c r="H168" s="212">
        <v>0</v>
      </c>
      <c r="I168" s="177"/>
      <c r="J168" s="153"/>
      <c r="K168" s="153"/>
      <c r="L168" s="153"/>
      <c r="M168" s="153"/>
      <c r="N168" s="153"/>
      <c r="O168" s="153"/>
      <c r="P168" s="153"/>
      <c r="Q168" s="153" t="s">
        <v>125</v>
      </c>
      <c r="R168" s="153">
        <v>0</v>
      </c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</row>
    <row r="169" spans="1:46" outlineLevel="1" x14ac:dyDescent="0.2">
      <c r="A169" s="178">
        <v>46</v>
      </c>
      <c r="B169" s="180" t="s">
        <v>290</v>
      </c>
      <c r="C169" s="190" t="s">
        <v>291</v>
      </c>
      <c r="D169" s="154" t="s">
        <v>122</v>
      </c>
      <c r="E169" s="182">
        <v>28.3584</v>
      </c>
      <c r="F169" s="182"/>
      <c r="G169" s="159">
        <f>ROUND(E169*F169,2)</f>
        <v>0</v>
      </c>
      <c r="H169" s="212" t="s">
        <v>1339</v>
      </c>
      <c r="I169" s="177"/>
      <c r="J169" s="153"/>
      <c r="K169" s="153"/>
      <c r="L169" s="153"/>
      <c r="M169" s="153"/>
      <c r="N169" s="153"/>
      <c r="O169" s="153"/>
      <c r="P169" s="153"/>
      <c r="Q169" s="153" t="s">
        <v>123</v>
      </c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</row>
    <row r="170" spans="1:46" outlineLevel="1" x14ac:dyDescent="0.2">
      <c r="A170" s="178"/>
      <c r="B170" s="180"/>
      <c r="C170" s="191" t="s">
        <v>292</v>
      </c>
      <c r="D170" s="155"/>
      <c r="E170" s="205">
        <v>28.3584</v>
      </c>
      <c r="F170" s="182"/>
      <c r="G170" s="159"/>
      <c r="H170" s="212">
        <v>0</v>
      </c>
      <c r="I170" s="177"/>
      <c r="J170" s="153"/>
      <c r="K170" s="153"/>
      <c r="L170" s="153"/>
      <c r="M170" s="153"/>
      <c r="N170" s="153"/>
      <c r="O170" s="153"/>
      <c r="P170" s="153"/>
      <c r="Q170" s="153" t="s">
        <v>125</v>
      </c>
      <c r="R170" s="153">
        <v>0</v>
      </c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</row>
    <row r="171" spans="1:46" outlineLevel="1" x14ac:dyDescent="0.2">
      <c r="A171" s="178">
        <v>47</v>
      </c>
      <c r="B171" s="180" t="s">
        <v>293</v>
      </c>
      <c r="C171" s="190" t="s">
        <v>294</v>
      </c>
      <c r="D171" s="154" t="s">
        <v>142</v>
      </c>
      <c r="E171" s="182">
        <v>189.05600000000001</v>
      </c>
      <c r="F171" s="182"/>
      <c r="G171" s="159">
        <f>ROUND(E171*F171,2)</f>
        <v>0</v>
      </c>
      <c r="H171" s="212" t="s">
        <v>1339</v>
      </c>
      <c r="I171" s="177"/>
      <c r="J171" s="153"/>
      <c r="K171" s="153"/>
      <c r="L171" s="153"/>
      <c r="M171" s="153"/>
      <c r="N171" s="153"/>
      <c r="O171" s="153"/>
      <c r="P171" s="153"/>
      <c r="Q171" s="153" t="s">
        <v>123</v>
      </c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</row>
    <row r="172" spans="1:46" outlineLevel="1" x14ac:dyDescent="0.2">
      <c r="A172" s="178"/>
      <c r="B172" s="180"/>
      <c r="C172" s="191" t="s">
        <v>295</v>
      </c>
      <c r="D172" s="155"/>
      <c r="E172" s="205">
        <v>189.05600000000001</v>
      </c>
      <c r="F172" s="182"/>
      <c r="G172" s="159"/>
      <c r="H172" s="212">
        <v>0</v>
      </c>
      <c r="I172" s="177"/>
      <c r="J172" s="153"/>
      <c r="K172" s="153"/>
      <c r="L172" s="153"/>
      <c r="M172" s="153"/>
      <c r="N172" s="153"/>
      <c r="O172" s="153"/>
      <c r="P172" s="153"/>
      <c r="Q172" s="153" t="s">
        <v>125</v>
      </c>
      <c r="R172" s="153">
        <v>0</v>
      </c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</row>
    <row r="173" spans="1:46" outlineLevel="1" x14ac:dyDescent="0.2">
      <c r="A173" s="178">
        <v>48</v>
      </c>
      <c r="B173" s="180" t="s">
        <v>296</v>
      </c>
      <c r="C173" s="190" t="s">
        <v>297</v>
      </c>
      <c r="D173" s="154" t="s">
        <v>142</v>
      </c>
      <c r="E173" s="182">
        <v>189.05600000000001</v>
      </c>
      <c r="F173" s="182"/>
      <c r="G173" s="159">
        <f>ROUND(E173*F173,2)</f>
        <v>0</v>
      </c>
      <c r="H173" s="212" t="s">
        <v>1339</v>
      </c>
      <c r="I173" s="177"/>
      <c r="J173" s="153"/>
      <c r="K173" s="153"/>
      <c r="L173" s="153"/>
      <c r="M173" s="153"/>
      <c r="N173" s="153"/>
      <c r="O173" s="153"/>
      <c r="P173" s="153"/>
      <c r="Q173" s="153" t="s">
        <v>123</v>
      </c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</row>
    <row r="174" spans="1:46" outlineLevel="1" x14ac:dyDescent="0.2">
      <c r="A174" s="178"/>
      <c r="B174" s="180"/>
      <c r="C174" s="191" t="s">
        <v>295</v>
      </c>
      <c r="D174" s="155"/>
      <c r="E174" s="205">
        <v>189.05600000000001</v>
      </c>
      <c r="F174" s="182"/>
      <c r="G174" s="159"/>
      <c r="H174" s="212">
        <v>0</v>
      </c>
      <c r="I174" s="177"/>
      <c r="J174" s="153"/>
      <c r="K174" s="153"/>
      <c r="L174" s="153"/>
      <c r="M174" s="153"/>
      <c r="N174" s="153"/>
      <c r="O174" s="153"/>
      <c r="P174" s="153"/>
      <c r="Q174" s="153" t="s">
        <v>125</v>
      </c>
      <c r="R174" s="153">
        <v>0</v>
      </c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</row>
    <row r="175" spans="1:46" outlineLevel="1" x14ac:dyDescent="0.2">
      <c r="A175" s="178">
        <v>49</v>
      </c>
      <c r="B175" s="180" t="s">
        <v>298</v>
      </c>
      <c r="C175" s="190" t="s">
        <v>299</v>
      </c>
      <c r="D175" s="154" t="s">
        <v>158</v>
      </c>
      <c r="E175" s="182">
        <v>3.403</v>
      </c>
      <c r="F175" s="182"/>
      <c r="G175" s="159">
        <f>ROUND(E175*F175,2)</f>
        <v>0</v>
      </c>
      <c r="H175" s="212" t="s">
        <v>1339</v>
      </c>
      <c r="I175" s="177"/>
      <c r="J175" s="153"/>
      <c r="K175" s="153"/>
      <c r="L175" s="153"/>
      <c r="M175" s="153"/>
      <c r="N175" s="153"/>
      <c r="O175" s="153"/>
      <c r="P175" s="153"/>
      <c r="Q175" s="153" t="s">
        <v>123</v>
      </c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</row>
    <row r="176" spans="1:46" outlineLevel="1" x14ac:dyDescent="0.2">
      <c r="A176" s="178"/>
      <c r="B176" s="180"/>
      <c r="C176" s="191" t="s">
        <v>300</v>
      </c>
      <c r="D176" s="155"/>
      <c r="E176" s="205">
        <v>3.403</v>
      </c>
      <c r="F176" s="182"/>
      <c r="G176" s="159"/>
      <c r="H176" s="212">
        <v>0</v>
      </c>
      <c r="I176" s="177"/>
      <c r="J176" s="153"/>
      <c r="K176" s="153"/>
      <c r="L176" s="153"/>
      <c r="M176" s="153"/>
      <c r="N176" s="153"/>
      <c r="O176" s="153"/>
      <c r="P176" s="153"/>
      <c r="Q176" s="153" t="s">
        <v>125</v>
      </c>
      <c r="R176" s="153">
        <v>0</v>
      </c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</row>
    <row r="177" spans="1:46" outlineLevel="1" x14ac:dyDescent="0.2">
      <c r="A177" s="178">
        <v>50</v>
      </c>
      <c r="B177" s="180" t="s">
        <v>301</v>
      </c>
      <c r="C177" s="190" t="s">
        <v>302</v>
      </c>
      <c r="D177" s="154" t="s">
        <v>142</v>
      </c>
      <c r="E177" s="182">
        <v>28.666399999999999</v>
      </c>
      <c r="F177" s="182"/>
      <c r="G177" s="159">
        <f>ROUND(E177*F177,2)</f>
        <v>0</v>
      </c>
      <c r="H177" s="212" t="s">
        <v>1340</v>
      </c>
      <c r="I177" s="177"/>
      <c r="J177" s="153"/>
      <c r="K177" s="153"/>
      <c r="L177" s="153"/>
      <c r="M177" s="153"/>
      <c r="N177" s="153"/>
      <c r="O177" s="153"/>
      <c r="P177" s="153"/>
      <c r="Q177" s="153" t="s">
        <v>123</v>
      </c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53"/>
      <c r="AH177" s="153"/>
      <c r="AI177" s="153"/>
      <c r="AJ177" s="153"/>
      <c r="AK177" s="153"/>
      <c r="AL177" s="153"/>
      <c r="AM177" s="153"/>
      <c r="AN177" s="153"/>
      <c r="AO177" s="153"/>
      <c r="AP177" s="153"/>
      <c r="AQ177" s="153"/>
      <c r="AR177" s="153"/>
      <c r="AS177" s="153"/>
      <c r="AT177" s="153"/>
    </row>
    <row r="178" spans="1:46" outlineLevel="1" x14ac:dyDescent="0.2">
      <c r="A178" s="178"/>
      <c r="B178" s="180"/>
      <c r="C178" s="191" t="s">
        <v>303</v>
      </c>
      <c r="D178" s="155"/>
      <c r="E178" s="205"/>
      <c r="F178" s="182"/>
      <c r="G178" s="159"/>
      <c r="H178" s="212">
        <v>0</v>
      </c>
      <c r="I178" s="177"/>
      <c r="J178" s="153"/>
      <c r="K178" s="153"/>
      <c r="L178" s="153"/>
      <c r="M178" s="153"/>
      <c r="N178" s="153"/>
      <c r="O178" s="153"/>
      <c r="P178" s="153"/>
      <c r="Q178" s="153" t="s">
        <v>125</v>
      </c>
      <c r="R178" s="153">
        <v>0</v>
      </c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  <c r="AI178" s="153"/>
      <c r="AJ178" s="153"/>
      <c r="AK178" s="153"/>
      <c r="AL178" s="153"/>
      <c r="AM178" s="153"/>
      <c r="AN178" s="153"/>
      <c r="AO178" s="153"/>
      <c r="AP178" s="153"/>
      <c r="AQ178" s="153"/>
      <c r="AR178" s="153"/>
      <c r="AS178" s="153"/>
      <c r="AT178" s="153"/>
    </row>
    <row r="179" spans="1:46" outlineLevel="1" x14ac:dyDescent="0.2">
      <c r="A179" s="178"/>
      <c r="B179" s="180"/>
      <c r="C179" s="191" t="s">
        <v>201</v>
      </c>
      <c r="D179" s="155"/>
      <c r="E179" s="205"/>
      <c r="F179" s="182"/>
      <c r="G179" s="159"/>
      <c r="H179" s="212">
        <v>0</v>
      </c>
      <c r="I179" s="177"/>
      <c r="J179" s="153"/>
      <c r="K179" s="153"/>
      <c r="L179" s="153"/>
      <c r="M179" s="153"/>
      <c r="N179" s="153"/>
      <c r="O179" s="153"/>
      <c r="P179" s="153"/>
      <c r="Q179" s="153" t="s">
        <v>125</v>
      </c>
      <c r="R179" s="153">
        <v>0</v>
      </c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/>
      <c r="AF179" s="153"/>
      <c r="AG179" s="153"/>
      <c r="AH179" s="153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</row>
    <row r="180" spans="1:46" outlineLevel="1" x14ac:dyDescent="0.2">
      <c r="A180" s="178"/>
      <c r="B180" s="180"/>
      <c r="C180" s="191" t="s">
        <v>304</v>
      </c>
      <c r="D180" s="155"/>
      <c r="E180" s="205">
        <v>11.5444</v>
      </c>
      <c r="F180" s="182"/>
      <c r="G180" s="159"/>
      <c r="H180" s="212">
        <v>0</v>
      </c>
      <c r="I180" s="177"/>
      <c r="J180" s="153"/>
      <c r="K180" s="153"/>
      <c r="L180" s="153"/>
      <c r="M180" s="153"/>
      <c r="N180" s="153"/>
      <c r="O180" s="153"/>
      <c r="P180" s="153"/>
      <c r="Q180" s="153" t="s">
        <v>125</v>
      </c>
      <c r="R180" s="153">
        <v>0</v>
      </c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53"/>
      <c r="AF180" s="153"/>
      <c r="AG180" s="153"/>
      <c r="AH180" s="153"/>
      <c r="AI180" s="153"/>
      <c r="AJ180" s="153"/>
      <c r="AK180" s="153"/>
      <c r="AL180" s="153"/>
      <c r="AM180" s="153"/>
      <c r="AN180" s="153"/>
      <c r="AO180" s="153"/>
      <c r="AP180" s="153"/>
      <c r="AQ180" s="153"/>
      <c r="AR180" s="153"/>
      <c r="AS180" s="153"/>
      <c r="AT180" s="153"/>
    </row>
    <row r="181" spans="1:46" outlineLevel="1" x14ac:dyDescent="0.2">
      <c r="A181" s="178"/>
      <c r="B181" s="180"/>
      <c r="C181" s="191" t="s">
        <v>305</v>
      </c>
      <c r="D181" s="155"/>
      <c r="E181" s="205">
        <v>8.9879999999999995</v>
      </c>
      <c r="F181" s="182"/>
      <c r="G181" s="159"/>
      <c r="H181" s="212">
        <v>0</v>
      </c>
      <c r="I181" s="177"/>
      <c r="J181" s="153"/>
      <c r="K181" s="153"/>
      <c r="L181" s="153"/>
      <c r="M181" s="153"/>
      <c r="N181" s="153"/>
      <c r="O181" s="153"/>
      <c r="P181" s="153"/>
      <c r="Q181" s="153" t="s">
        <v>125</v>
      </c>
      <c r="R181" s="153">
        <v>0</v>
      </c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53"/>
      <c r="AH181" s="153"/>
      <c r="AI181" s="153"/>
      <c r="AJ181" s="153"/>
      <c r="AK181" s="153"/>
      <c r="AL181" s="153"/>
      <c r="AM181" s="153"/>
      <c r="AN181" s="153"/>
      <c r="AO181" s="153"/>
      <c r="AP181" s="153"/>
      <c r="AQ181" s="153"/>
      <c r="AR181" s="153"/>
      <c r="AS181" s="153"/>
      <c r="AT181" s="153"/>
    </row>
    <row r="182" spans="1:46" outlineLevel="1" x14ac:dyDescent="0.2">
      <c r="A182" s="178"/>
      <c r="B182" s="180"/>
      <c r="C182" s="191" t="s">
        <v>208</v>
      </c>
      <c r="D182" s="155"/>
      <c r="E182" s="205"/>
      <c r="F182" s="182"/>
      <c r="G182" s="159"/>
      <c r="H182" s="212">
        <v>0</v>
      </c>
      <c r="I182" s="177"/>
      <c r="J182" s="153"/>
      <c r="K182" s="153"/>
      <c r="L182" s="153"/>
      <c r="M182" s="153"/>
      <c r="N182" s="153"/>
      <c r="O182" s="153"/>
      <c r="P182" s="153"/>
      <c r="Q182" s="153" t="s">
        <v>125</v>
      </c>
      <c r="R182" s="153">
        <v>0</v>
      </c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  <c r="AC182" s="153"/>
      <c r="AD182" s="153"/>
      <c r="AE182" s="153"/>
      <c r="AF182" s="153"/>
      <c r="AG182" s="153"/>
      <c r="AH182" s="153"/>
      <c r="AI182" s="153"/>
      <c r="AJ182" s="153"/>
      <c r="AK182" s="153"/>
      <c r="AL182" s="153"/>
      <c r="AM182" s="153"/>
      <c r="AN182" s="153"/>
      <c r="AO182" s="153"/>
      <c r="AP182" s="153"/>
      <c r="AQ182" s="153"/>
      <c r="AR182" s="153"/>
      <c r="AS182" s="153"/>
      <c r="AT182" s="153"/>
    </row>
    <row r="183" spans="1:46" outlineLevel="1" x14ac:dyDescent="0.2">
      <c r="A183" s="178"/>
      <c r="B183" s="180"/>
      <c r="C183" s="191" t="s">
        <v>306</v>
      </c>
      <c r="D183" s="155"/>
      <c r="E183" s="205">
        <v>1.5960000000000001</v>
      </c>
      <c r="F183" s="182"/>
      <c r="G183" s="159"/>
      <c r="H183" s="212">
        <v>0</v>
      </c>
      <c r="I183" s="177"/>
      <c r="J183" s="153"/>
      <c r="K183" s="153"/>
      <c r="L183" s="153"/>
      <c r="M183" s="153"/>
      <c r="N183" s="153"/>
      <c r="O183" s="153"/>
      <c r="P183" s="153"/>
      <c r="Q183" s="153" t="s">
        <v>125</v>
      </c>
      <c r="R183" s="153">
        <v>0</v>
      </c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53"/>
      <c r="AF183" s="153"/>
      <c r="AG183" s="153"/>
      <c r="AH183" s="153"/>
      <c r="AI183" s="153"/>
      <c r="AJ183" s="153"/>
      <c r="AK183" s="153"/>
      <c r="AL183" s="153"/>
      <c r="AM183" s="153"/>
      <c r="AN183" s="153"/>
      <c r="AO183" s="153"/>
      <c r="AP183" s="153"/>
      <c r="AQ183" s="153"/>
      <c r="AR183" s="153"/>
      <c r="AS183" s="153"/>
      <c r="AT183" s="153"/>
    </row>
    <row r="184" spans="1:46" outlineLevel="1" x14ac:dyDescent="0.2">
      <c r="A184" s="178"/>
      <c r="B184" s="180"/>
      <c r="C184" s="191" t="s">
        <v>307</v>
      </c>
      <c r="D184" s="155"/>
      <c r="E184" s="205"/>
      <c r="F184" s="182"/>
      <c r="G184" s="159"/>
      <c r="H184" s="212">
        <v>0</v>
      </c>
      <c r="I184" s="177"/>
      <c r="J184" s="153"/>
      <c r="K184" s="153"/>
      <c r="L184" s="153"/>
      <c r="M184" s="153"/>
      <c r="N184" s="153"/>
      <c r="O184" s="153"/>
      <c r="P184" s="153"/>
      <c r="Q184" s="153" t="s">
        <v>125</v>
      </c>
      <c r="R184" s="153">
        <v>0</v>
      </c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53"/>
      <c r="AF184" s="153"/>
      <c r="AG184" s="153"/>
      <c r="AH184" s="153"/>
      <c r="AI184" s="153"/>
      <c r="AJ184" s="153"/>
      <c r="AK184" s="153"/>
      <c r="AL184" s="153"/>
      <c r="AM184" s="153"/>
      <c r="AN184" s="153"/>
      <c r="AO184" s="153"/>
      <c r="AP184" s="153"/>
      <c r="AQ184" s="153"/>
      <c r="AR184" s="153"/>
      <c r="AS184" s="153"/>
      <c r="AT184" s="153"/>
    </row>
    <row r="185" spans="1:46" outlineLevel="1" x14ac:dyDescent="0.2">
      <c r="A185" s="178"/>
      <c r="B185" s="180"/>
      <c r="C185" s="191" t="s">
        <v>308</v>
      </c>
      <c r="D185" s="155"/>
      <c r="E185" s="205">
        <v>4.37</v>
      </c>
      <c r="F185" s="182"/>
      <c r="G185" s="159"/>
      <c r="H185" s="212">
        <v>0</v>
      </c>
      <c r="I185" s="177"/>
      <c r="J185" s="153"/>
      <c r="K185" s="153"/>
      <c r="L185" s="153"/>
      <c r="M185" s="153"/>
      <c r="N185" s="153"/>
      <c r="O185" s="153"/>
      <c r="P185" s="153"/>
      <c r="Q185" s="153" t="s">
        <v>125</v>
      </c>
      <c r="R185" s="153">
        <v>0</v>
      </c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53"/>
      <c r="AH185" s="153"/>
      <c r="AI185" s="153"/>
      <c r="AJ185" s="153"/>
      <c r="AK185" s="153"/>
      <c r="AL185" s="153"/>
      <c r="AM185" s="153"/>
      <c r="AN185" s="153"/>
      <c r="AO185" s="153"/>
      <c r="AP185" s="153"/>
      <c r="AQ185" s="153"/>
      <c r="AR185" s="153"/>
      <c r="AS185" s="153"/>
      <c r="AT185" s="153"/>
    </row>
    <row r="186" spans="1:46" outlineLevel="1" x14ac:dyDescent="0.2">
      <c r="A186" s="178"/>
      <c r="B186" s="180"/>
      <c r="C186" s="191" t="s">
        <v>309</v>
      </c>
      <c r="D186" s="155"/>
      <c r="E186" s="205"/>
      <c r="F186" s="182"/>
      <c r="G186" s="159"/>
      <c r="H186" s="212">
        <v>0</v>
      </c>
      <c r="I186" s="177"/>
      <c r="J186" s="153"/>
      <c r="K186" s="153"/>
      <c r="L186" s="153"/>
      <c r="M186" s="153"/>
      <c r="N186" s="153"/>
      <c r="O186" s="153"/>
      <c r="P186" s="153"/>
      <c r="Q186" s="153" t="s">
        <v>125</v>
      </c>
      <c r="R186" s="153">
        <v>0</v>
      </c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</row>
    <row r="187" spans="1:46" outlineLevel="1" x14ac:dyDescent="0.2">
      <c r="A187" s="178"/>
      <c r="B187" s="180"/>
      <c r="C187" s="191" t="s">
        <v>310</v>
      </c>
      <c r="D187" s="155"/>
      <c r="E187" s="205">
        <v>2.1680000000000001</v>
      </c>
      <c r="F187" s="182"/>
      <c r="G187" s="159"/>
      <c r="H187" s="212">
        <v>0</v>
      </c>
      <c r="I187" s="177"/>
      <c r="J187" s="153"/>
      <c r="K187" s="153"/>
      <c r="L187" s="153"/>
      <c r="M187" s="153"/>
      <c r="N187" s="153"/>
      <c r="O187" s="153"/>
      <c r="P187" s="153"/>
      <c r="Q187" s="153" t="s">
        <v>125</v>
      </c>
      <c r="R187" s="153">
        <v>0</v>
      </c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</row>
    <row r="188" spans="1:46" ht="22.5" outlineLevel="1" x14ac:dyDescent="0.2">
      <c r="A188" s="178">
        <v>51</v>
      </c>
      <c r="B188" s="180" t="s">
        <v>311</v>
      </c>
      <c r="C188" s="190" t="s">
        <v>1346</v>
      </c>
      <c r="D188" s="154" t="s">
        <v>142</v>
      </c>
      <c r="E188" s="182">
        <v>28.666399999999999</v>
      </c>
      <c r="F188" s="182"/>
      <c r="G188" s="159">
        <f>ROUND(E188*F188,2)</f>
        <v>0</v>
      </c>
      <c r="H188" s="212" t="s">
        <v>1340</v>
      </c>
      <c r="I188" s="177"/>
      <c r="J188" s="153"/>
      <c r="K188" s="153"/>
      <c r="L188" s="153"/>
      <c r="M188" s="153"/>
      <c r="N188" s="153"/>
      <c r="O188" s="153"/>
      <c r="P188" s="153"/>
      <c r="Q188" s="153" t="s">
        <v>123</v>
      </c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</row>
    <row r="189" spans="1:46" outlineLevel="1" x14ac:dyDescent="0.2">
      <c r="A189" s="178"/>
      <c r="B189" s="180"/>
      <c r="C189" s="191" t="s">
        <v>303</v>
      </c>
      <c r="D189" s="155"/>
      <c r="E189" s="205"/>
      <c r="F189" s="182"/>
      <c r="G189" s="159"/>
      <c r="H189" s="212">
        <v>0</v>
      </c>
      <c r="I189" s="177"/>
      <c r="J189" s="153"/>
      <c r="K189" s="153"/>
      <c r="L189" s="153"/>
      <c r="M189" s="153"/>
      <c r="N189" s="153"/>
      <c r="O189" s="153"/>
      <c r="P189" s="153"/>
      <c r="Q189" s="153" t="s">
        <v>125</v>
      </c>
      <c r="R189" s="153">
        <v>0</v>
      </c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</row>
    <row r="190" spans="1:46" outlineLevel="1" x14ac:dyDescent="0.2">
      <c r="A190" s="178"/>
      <c r="B190" s="180"/>
      <c r="C190" s="191" t="s">
        <v>201</v>
      </c>
      <c r="D190" s="155"/>
      <c r="E190" s="205"/>
      <c r="F190" s="182"/>
      <c r="G190" s="159"/>
      <c r="H190" s="212">
        <v>0</v>
      </c>
      <c r="I190" s="177"/>
      <c r="J190" s="153"/>
      <c r="K190" s="153"/>
      <c r="L190" s="153"/>
      <c r="M190" s="153"/>
      <c r="N190" s="153"/>
      <c r="O190" s="153"/>
      <c r="P190" s="153"/>
      <c r="Q190" s="153" t="s">
        <v>125</v>
      </c>
      <c r="R190" s="153">
        <v>0</v>
      </c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</row>
    <row r="191" spans="1:46" outlineLevel="1" x14ac:dyDescent="0.2">
      <c r="A191" s="178"/>
      <c r="B191" s="180"/>
      <c r="C191" s="191" t="s">
        <v>304</v>
      </c>
      <c r="D191" s="155"/>
      <c r="E191" s="205">
        <v>11.5444</v>
      </c>
      <c r="F191" s="182"/>
      <c r="G191" s="159"/>
      <c r="H191" s="212">
        <v>0</v>
      </c>
      <c r="I191" s="177"/>
      <c r="J191" s="153"/>
      <c r="K191" s="153"/>
      <c r="L191" s="153"/>
      <c r="M191" s="153"/>
      <c r="N191" s="153"/>
      <c r="O191" s="153"/>
      <c r="P191" s="153"/>
      <c r="Q191" s="153" t="s">
        <v>125</v>
      </c>
      <c r="R191" s="153">
        <v>0</v>
      </c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</row>
    <row r="192" spans="1:46" outlineLevel="1" x14ac:dyDescent="0.2">
      <c r="A192" s="178"/>
      <c r="B192" s="180"/>
      <c r="C192" s="191" t="s">
        <v>305</v>
      </c>
      <c r="D192" s="155"/>
      <c r="E192" s="205">
        <v>8.9879999999999995</v>
      </c>
      <c r="F192" s="182"/>
      <c r="G192" s="159"/>
      <c r="H192" s="212">
        <v>0</v>
      </c>
      <c r="I192" s="177"/>
      <c r="J192" s="153"/>
      <c r="K192" s="153"/>
      <c r="L192" s="153"/>
      <c r="M192" s="153"/>
      <c r="N192" s="153"/>
      <c r="O192" s="153"/>
      <c r="P192" s="153"/>
      <c r="Q192" s="153" t="s">
        <v>125</v>
      </c>
      <c r="R192" s="153">
        <v>0</v>
      </c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</row>
    <row r="193" spans="1:46" outlineLevel="1" x14ac:dyDescent="0.2">
      <c r="A193" s="178"/>
      <c r="B193" s="180"/>
      <c r="C193" s="191" t="s">
        <v>208</v>
      </c>
      <c r="D193" s="155"/>
      <c r="E193" s="205"/>
      <c r="F193" s="182"/>
      <c r="G193" s="159"/>
      <c r="H193" s="212">
        <v>0</v>
      </c>
      <c r="I193" s="177"/>
      <c r="J193" s="153"/>
      <c r="K193" s="153"/>
      <c r="L193" s="153"/>
      <c r="M193" s="153"/>
      <c r="N193" s="153"/>
      <c r="O193" s="153"/>
      <c r="P193" s="153"/>
      <c r="Q193" s="153" t="s">
        <v>125</v>
      </c>
      <c r="R193" s="153">
        <v>0</v>
      </c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</row>
    <row r="194" spans="1:46" outlineLevel="1" x14ac:dyDescent="0.2">
      <c r="A194" s="178"/>
      <c r="B194" s="180"/>
      <c r="C194" s="191" t="s">
        <v>306</v>
      </c>
      <c r="D194" s="155"/>
      <c r="E194" s="205">
        <v>1.5960000000000001</v>
      </c>
      <c r="F194" s="182"/>
      <c r="G194" s="159"/>
      <c r="H194" s="212">
        <v>0</v>
      </c>
      <c r="I194" s="177"/>
      <c r="J194" s="153"/>
      <c r="K194" s="153"/>
      <c r="L194" s="153"/>
      <c r="M194" s="153"/>
      <c r="N194" s="153"/>
      <c r="O194" s="153"/>
      <c r="P194" s="153"/>
      <c r="Q194" s="153" t="s">
        <v>125</v>
      </c>
      <c r="R194" s="153">
        <v>0</v>
      </c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</row>
    <row r="195" spans="1:46" outlineLevel="1" x14ac:dyDescent="0.2">
      <c r="A195" s="178"/>
      <c r="B195" s="180"/>
      <c r="C195" s="191" t="s">
        <v>307</v>
      </c>
      <c r="D195" s="155"/>
      <c r="E195" s="205"/>
      <c r="F195" s="182"/>
      <c r="G195" s="159"/>
      <c r="H195" s="212">
        <v>0</v>
      </c>
      <c r="I195" s="177"/>
      <c r="J195" s="153"/>
      <c r="K195" s="153"/>
      <c r="L195" s="153"/>
      <c r="M195" s="153"/>
      <c r="N195" s="153"/>
      <c r="O195" s="153"/>
      <c r="P195" s="153"/>
      <c r="Q195" s="153" t="s">
        <v>125</v>
      </c>
      <c r="R195" s="153">
        <v>0</v>
      </c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53"/>
      <c r="AD195" s="153"/>
      <c r="AE195" s="153"/>
      <c r="AF195" s="153"/>
      <c r="AG195" s="153"/>
      <c r="AH195" s="153"/>
      <c r="AI195" s="153"/>
      <c r="AJ195" s="153"/>
      <c r="AK195" s="153"/>
      <c r="AL195" s="153"/>
      <c r="AM195" s="153"/>
      <c r="AN195" s="153"/>
      <c r="AO195" s="153"/>
      <c r="AP195" s="153"/>
      <c r="AQ195" s="153"/>
      <c r="AR195" s="153"/>
      <c r="AS195" s="153"/>
      <c r="AT195" s="153"/>
    </row>
    <row r="196" spans="1:46" outlineLevel="1" x14ac:dyDescent="0.2">
      <c r="A196" s="178"/>
      <c r="B196" s="180"/>
      <c r="C196" s="191" t="s">
        <v>308</v>
      </c>
      <c r="D196" s="155"/>
      <c r="E196" s="205">
        <v>4.37</v>
      </c>
      <c r="F196" s="182"/>
      <c r="G196" s="159"/>
      <c r="H196" s="212">
        <v>0</v>
      </c>
      <c r="I196" s="177"/>
      <c r="J196" s="153"/>
      <c r="K196" s="153"/>
      <c r="L196" s="153"/>
      <c r="M196" s="153"/>
      <c r="N196" s="153"/>
      <c r="O196" s="153"/>
      <c r="P196" s="153"/>
      <c r="Q196" s="153" t="s">
        <v>125</v>
      </c>
      <c r="R196" s="153">
        <v>0</v>
      </c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  <c r="AC196" s="153"/>
      <c r="AD196" s="153"/>
      <c r="AE196" s="153"/>
      <c r="AF196" s="153"/>
      <c r="AG196" s="153"/>
      <c r="AH196" s="153"/>
      <c r="AI196" s="153"/>
      <c r="AJ196" s="153"/>
      <c r="AK196" s="153"/>
      <c r="AL196" s="153"/>
      <c r="AM196" s="153"/>
      <c r="AN196" s="153"/>
      <c r="AO196" s="153"/>
      <c r="AP196" s="153"/>
      <c r="AQ196" s="153"/>
      <c r="AR196" s="153"/>
      <c r="AS196" s="153"/>
      <c r="AT196" s="153"/>
    </row>
    <row r="197" spans="1:46" outlineLevel="1" x14ac:dyDescent="0.2">
      <c r="A197" s="178"/>
      <c r="B197" s="180"/>
      <c r="C197" s="191" t="s">
        <v>309</v>
      </c>
      <c r="D197" s="155"/>
      <c r="E197" s="205"/>
      <c r="F197" s="182"/>
      <c r="G197" s="159"/>
      <c r="H197" s="212">
        <v>0</v>
      </c>
      <c r="I197" s="177"/>
      <c r="J197" s="153"/>
      <c r="K197" s="153"/>
      <c r="L197" s="153"/>
      <c r="M197" s="153"/>
      <c r="N197" s="153"/>
      <c r="O197" s="153"/>
      <c r="P197" s="153"/>
      <c r="Q197" s="153" t="s">
        <v>125</v>
      </c>
      <c r="R197" s="153">
        <v>0</v>
      </c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  <c r="AC197" s="153"/>
      <c r="AD197" s="153"/>
      <c r="AE197" s="153"/>
      <c r="AF197" s="153"/>
      <c r="AG197" s="153"/>
      <c r="AH197" s="153"/>
      <c r="AI197" s="153"/>
      <c r="AJ197" s="153"/>
      <c r="AK197" s="153"/>
      <c r="AL197" s="153"/>
      <c r="AM197" s="153"/>
      <c r="AN197" s="153"/>
      <c r="AO197" s="153"/>
      <c r="AP197" s="153"/>
      <c r="AQ197" s="153"/>
      <c r="AR197" s="153"/>
      <c r="AS197" s="153"/>
      <c r="AT197" s="153"/>
    </row>
    <row r="198" spans="1:46" outlineLevel="1" x14ac:dyDescent="0.2">
      <c r="A198" s="178"/>
      <c r="B198" s="180"/>
      <c r="C198" s="191" t="s">
        <v>310</v>
      </c>
      <c r="D198" s="155"/>
      <c r="E198" s="205">
        <v>2.1680000000000001</v>
      </c>
      <c r="F198" s="182"/>
      <c r="G198" s="159"/>
      <c r="H198" s="212">
        <v>0</v>
      </c>
      <c r="I198" s="177"/>
      <c r="J198" s="153"/>
      <c r="K198" s="153"/>
      <c r="L198" s="153"/>
      <c r="M198" s="153"/>
      <c r="N198" s="153"/>
      <c r="O198" s="153"/>
      <c r="P198" s="153"/>
      <c r="Q198" s="153" t="s">
        <v>125</v>
      </c>
      <c r="R198" s="153">
        <v>0</v>
      </c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53"/>
      <c r="AH198" s="153"/>
      <c r="AI198" s="153"/>
      <c r="AJ198" s="153"/>
      <c r="AK198" s="153"/>
      <c r="AL198" s="153"/>
      <c r="AM198" s="153"/>
      <c r="AN198" s="153"/>
      <c r="AO198" s="153"/>
      <c r="AP198" s="153"/>
      <c r="AQ198" s="153"/>
      <c r="AR198" s="153"/>
      <c r="AS198" s="153"/>
      <c r="AT198" s="153"/>
    </row>
    <row r="199" spans="1:46" outlineLevel="1" x14ac:dyDescent="0.2">
      <c r="A199" s="178">
        <v>52</v>
      </c>
      <c r="B199" s="180" t="s">
        <v>312</v>
      </c>
      <c r="C199" s="190" t="s">
        <v>313</v>
      </c>
      <c r="D199" s="154" t="s">
        <v>234</v>
      </c>
      <c r="E199" s="182">
        <v>17.7</v>
      </c>
      <c r="F199" s="182"/>
      <c r="G199" s="159">
        <f>ROUND(E199*F199,2)</f>
        <v>0</v>
      </c>
      <c r="H199" s="212" t="s">
        <v>1339</v>
      </c>
      <c r="I199" s="177"/>
      <c r="J199" s="153"/>
      <c r="K199" s="153"/>
      <c r="L199" s="153"/>
      <c r="M199" s="153"/>
      <c r="N199" s="153"/>
      <c r="O199" s="153"/>
      <c r="P199" s="153"/>
      <c r="Q199" s="153" t="s">
        <v>123</v>
      </c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  <c r="AC199" s="153"/>
      <c r="AD199" s="153"/>
      <c r="AE199" s="153"/>
      <c r="AF199" s="153"/>
      <c r="AG199" s="153"/>
      <c r="AH199" s="153"/>
      <c r="AI199" s="153"/>
      <c r="AJ199" s="153"/>
      <c r="AK199" s="153"/>
      <c r="AL199" s="153"/>
      <c r="AM199" s="153"/>
      <c r="AN199" s="153"/>
      <c r="AO199" s="153"/>
      <c r="AP199" s="153"/>
      <c r="AQ199" s="153"/>
      <c r="AR199" s="153"/>
      <c r="AS199" s="153"/>
      <c r="AT199" s="153"/>
    </row>
    <row r="200" spans="1:46" outlineLevel="1" x14ac:dyDescent="0.2">
      <c r="A200" s="178"/>
      <c r="B200" s="180"/>
      <c r="C200" s="191" t="s">
        <v>314</v>
      </c>
      <c r="D200" s="155"/>
      <c r="E200" s="205">
        <v>17.7</v>
      </c>
      <c r="F200" s="182"/>
      <c r="G200" s="159"/>
      <c r="H200" s="212">
        <v>0</v>
      </c>
      <c r="I200" s="177"/>
      <c r="J200" s="153"/>
      <c r="K200" s="153"/>
      <c r="L200" s="153"/>
      <c r="M200" s="153"/>
      <c r="N200" s="153"/>
      <c r="O200" s="153"/>
      <c r="P200" s="153"/>
      <c r="Q200" s="153" t="s">
        <v>125</v>
      </c>
      <c r="R200" s="153">
        <v>0</v>
      </c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  <c r="AC200" s="153"/>
      <c r="AD200" s="153"/>
      <c r="AE200" s="153"/>
      <c r="AF200" s="153"/>
      <c r="AG200" s="153"/>
      <c r="AH200" s="153"/>
      <c r="AI200" s="153"/>
      <c r="AJ200" s="153"/>
      <c r="AK200" s="153"/>
      <c r="AL200" s="153"/>
      <c r="AM200" s="153"/>
      <c r="AN200" s="153"/>
      <c r="AO200" s="153"/>
      <c r="AP200" s="153"/>
      <c r="AQ200" s="153"/>
      <c r="AR200" s="153"/>
      <c r="AS200" s="153"/>
      <c r="AT200" s="153"/>
    </row>
    <row r="201" spans="1:46" outlineLevel="1" x14ac:dyDescent="0.2">
      <c r="A201" s="178">
        <v>53</v>
      </c>
      <c r="B201" s="180" t="s">
        <v>315</v>
      </c>
      <c r="C201" s="190" t="s">
        <v>316</v>
      </c>
      <c r="D201" s="154" t="s">
        <v>243</v>
      </c>
      <c r="E201" s="182">
        <v>89</v>
      </c>
      <c r="F201" s="182"/>
      <c r="G201" s="159">
        <f>ROUND(E201*F201,2)</f>
        <v>0</v>
      </c>
      <c r="H201" s="212" t="s">
        <v>1339</v>
      </c>
      <c r="I201" s="177"/>
      <c r="J201" s="153"/>
      <c r="K201" s="153"/>
      <c r="L201" s="153"/>
      <c r="M201" s="153"/>
      <c r="N201" s="153"/>
      <c r="O201" s="153"/>
      <c r="P201" s="153"/>
      <c r="Q201" s="153" t="s">
        <v>317</v>
      </c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  <c r="AC201" s="153"/>
      <c r="AD201" s="153"/>
      <c r="AE201" s="153"/>
      <c r="AF201" s="153"/>
      <c r="AG201" s="153"/>
      <c r="AH201" s="153"/>
      <c r="AI201" s="153"/>
      <c r="AJ201" s="153"/>
      <c r="AK201" s="153"/>
      <c r="AL201" s="153"/>
      <c r="AM201" s="153"/>
      <c r="AN201" s="153"/>
      <c r="AO201" s="153"/>
      <c r="AP201" s="153"/>
      <c r="AQ201" s="153"/>
      <c r="AR201" s="153"/>
      <c r="AS201" s="153"/>
      <c r="AT201" s="153"/>
    </row>
    <row r="202" spans="1:46" outlineLevel="1" x14ac:dyDescent="0.2">
      <c r="A202" s="178"/>
      <c r="B202" s="180"/>
      <c r="C202" s="191" t="s">
        <v>318</v>
      </c>
      <c r="D202" s="155"/>
      <c r="E202" s="205">
        <v>89</v>
      </c>
      <c r="F202" s="182"/>
      <c r="G202" s="159"/>
      <c r="H202" s="212">
        <v>0</v>
      </c>
      <c r="I202" s="177"/>
      <c r="J202" s="153"/>
      <c r="K202" s="153"/>
      <c r="L202" s="153"/>
      <c r="M202" s="153"/>
      <c r="N202" s="153"/>
      <c r="O202" s="153"/>
      <c r="P202" s="153"/>
      <c r="Q202" s="153" t="s">
        <v>125</v>
      </c>
      <c r="R202" s="153">
        <v>0</v>
      </c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53"/>
      <c r="AH202" s="153"/>
      <c r="AI202" s="153"/>
      <c r="AJ202" s="153"/>
      <c r="AK202" s="153"/>
      <c r="AL202" s="153"/>
      <c r="AM202" s="153"/>
      <c r="AN202" s="153"/>
      <c r="AO202" s="153"/>
      <c r="AP202" s="153"/>
      <c r="AQ202" s="153"/>
      <c r="AR202" s="153"/>
      <c r="AS202" s="153"/>
      <c r="AT202" s="153"/>
    </row>
    <row r="203" spans="1:46" x14ac:dyDescent="0.2">
      <c r="A203" s="179" t="s">
        <v>118</v>
      </c>
      <c r="B203" s="181" t="s">
        <v>51</v>
      </c>
      <c r="C203" s="192" t="s">
        <v>52</v>
      </c>
      <c r="D203" s="156"/>
      <c r="E203" s="183"/>
      <c r="F203" s="183"/>
      <c r="G203" s="160">
        <f>SUMIF(Q204:Q251,"&lt;&gt;NOR",G204:G251)</f>
        <v>0</v>
      </c>
      <c r="H203" s="213"/>
      <c r="I203" s="177"/>
      <c r="Q203" t="s">
        <v>119</v>
      </c>
    </row>
    <row r="204" spans="1:46" ht="22.5" outlineLevel="1" x14ac:dyDescent="0.2">
      <c r="A204" s="178">
        <v>54</v>
      </c>
      <c r="B204" s="180" t="s">
        <v>319</v>
      </c>
      <c r="C204" s="190" t="s">
        <v>320</v>
      </c>
      <c r="D204" s="154" t="s">
        <v>142</v>
      </c>
      <c r="E204" s="182">
        <v>42.244999999999997</v>
      </c>
      <c r="F204" s="182"/>
      <c r="G204" s="159">
        <f>ROUND(E204*F204,2)</f>
        <v>0</v>
      </c>
      <c r="H204" s="212" t="s">
        <v>1339</v>
      </c>
      <c r="I204" s="177"/>
      <c r="J204" s="153"/>
      <c r="K204" s="153"/>
      <c r="L204" s="153"/>
      <c r="M204" s="153"/>
      <c r="N204" s="153"/>
      <c r="O204" s="153"/>
      <c r="P204" s="153"/>
      <c r="Q204" s="153" t="s">
        <v>123</v>
      </c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</row>
    <row r="205" spans="1:46" outlineLevel="1" x14ac:dyDescent="0.2">
      <c r="A205" s="178"/>
      <c r="B205" s="180"/>
      <c r="C205" s="191" t="s">
        <v>321</v>
      </c>
      <c r="D205" s="155"/>
      <c r="E205" s="205">
        <v>42.244999999999997</v>
      </c>
      <c r="F205" s="182"/>
      <c r="G205" s="159"/>
      <c r="H205" s="212">
        <v>0</v>
      </c>
      <c r="I205" s="177"/>
      <c r="J205" s="153"/>
      <c r="K205" s="153"/>
      <c r="L205" s="153"/>
      <c r="M205" s="153"/>
      <c r="N205" s="153"/>
      <c r="O205" s="153"/>
      <c r="P205" s="153"/>
      <c r="Q205" s="153" t="s">
        <v>125</v>
      </c>
      <c r="R205" s="153">
        <v>0</v>
      </c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</row>
    <row r="206" spans="1:46" ht="22.5" outlineLevel="1" x14ac:dyDescent="0.2">
      <c r="A206" s="178">
        <v>55</v>
      </c>
      <c r="B206" s="180" t="s">
        <v>322</v>
      </c>
      <c r="C206" s="190" t="s">
        <v>323</v>
      </c>
      <c r="D206" s="154" t="s">
        <v>142</v>
      </c>
      <c r="E206" s="182">
        <v>60.45</v>
      </c>
      <c r="F206" s="182"/>
      <c r="G206" s="159">
        <f>ROUND(E206*F206,2)</f>
        <v>0</v>
      </c>
      <c r="H206" s="212" t="s">
        <v>1339</v>
      </c>
      <c r="I206" s="177"/>
      <c r="J206" s="153"/>
      <c r="K206" s="153"/>
      <c r="L206" s="153"/>
      <c r="M206" s="153"/>
      <c r="N206" s="153"/>
      <c r="O206" s="153"/>
      <c r="P206" s="153"/>
      <c r="Q206" s="153" t="s">
        <v>123</v>
      </c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</row>
    <row r="207" spans="1:46" outlineLevel="1" x14ac:dyDescent="0.2">
      <c r="A207" s="178"/>
      <c r="B207" s="180"/>
      <c r="C207" s="191" t="s">
        <v>324</v>
      </c>
      <c r="D207" s="155"/>
      <c r="E207" s="205">
        <v>60.45</v>
      </c>
      <c r="F207" s="182"/>
      <c r="G207" s="159"/>
      <c r="H207" s="212">
        <v>0</v>
      </c>
      <c r="I207" s="177"/>
      <c r="J207" s="153"/>
      <c r="K207" s="153"/>
      <c r="L207" s="153"/>
      <c r="M207" s="153"/>
      <c r="N207" s="153"/>
      <c r="O207" s="153"/>
      <c r="P207" s="153"/>
      <c r="Q207" s="153" t="s">
        <v>125</v>
      </c>
      <c r="R207" s="153">
        <v>0</v>
      </c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</row>
    <row r="208" spans="1:46" ht="22.5" outlineLevel="1" x14ac:dyDescent="0.2">
      <c r="A208" s="178">
        <v>56</v>
      </c>
      <c r="B208" s="180" t="s">
        <v>325</v>
      </c>
      <c r="C208" s="190" t="s">
        <v>326</v>
      </c>
      <c r="D208" s="154" t="s">
        <v>142</v>
      </c>
      <c r="E208" s="182">
        <v>45.55</v>
      </c>
      <c r="F208" s="182"/>
      <c r="G208" s="159">
        <f>ROUND(E208*F208,2)</f>
        <v>0</v>
      </c>
      <c r="H208" s="212" t="s">
        <v>1339</v>
      </c>
      <c r="I208" s="177"/>
      <c r="J208" s="153"/>
      <c r="K208" s="153"/>
      <c r="L208" s="153"/>
      <c r="M208" s="153"/>
      <c r="N208" s="153"/>
      <c r="O208" s="153"/>
      <c r="P208" s="153"/>
      <c r="Q208" s="153" t="s">
        <v>123</v>
      </c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</row>
    <row r="209" spans="1:46" outlineLevel="1" x14ac:dyDescent="0.2">
      <c r="A209" s="178"/>
      <c r="B209" s="180"/>
      <c r="C209" s="191" t="s">
        <v>327</v>
      </c>
      <c r="D209" s="155"/>
      <c r="E209" s="205">
        <v>45.55</v>
      </c>
      <c r="F209" s="182"/>
      <c r="G209" s="159"/>
      <c r="H209" s="212">
        <v>0</v>
      </c>
      <c r="I209" s="177"/>
      <c r="J209" s="153"/>
      <c r="K209" s="153"/>
      <c r="L209" s="153"/>
      <c r="M209" s="153"/>
      <c r="N209" s="153"/>
      <c r="O209" s="153"/>
      <c r="P209" s="153"/>
      <c r="Q209" s="153" t="s">
        <v>125</v>
      </c>
      <c r="R209" s="153">
        <v>0</v>
      </c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</row>
    <row r="210" spans="1:46" ht="22.5" outlineLevel="1" x14ac:dyDescent="0.2">
      <c r="A210" s="178">
        <v>57</v>
      </c>
      <c r="B210" s="180" t="s">
        <v>328</v>
      </c>
      <c r="C210" s="190" t="s">
        <v>329</v>
      </c>
      <c r="D210" s="154" t="s">
        <v>142</v>
      </c>
      <c r="E210" s="182">
        <v>41.84</v>
      </c>
      <c r="F210" s="182"/>
      <c r="G210" s="159">
        <f>ROUND(E210*F210,2)</f>
        <v>0</v>
      </c>
      <c r="H210" s="212" t="s">
        <v>1339</v>
      </c>
      <c r="I210" s="177"/>
      <c r="J210" s="153"/>
      <c r="K210" s="153"/>
      <c r="L210" s="153"/>
      <c r="M210" s="153"/>
      <c r="N210" s="153"/>
      <c r="O210" s="153"/>
      <c r="P210" s="153"/>
      <c r="Q210" s="153" t="s">
        <v>123</v>
      </c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</row>
    <row r="211" spans="1:46" outlineLevel="1" x14ac:dyDescent="0.2">
      <c r="A211" s="178"/>
      <c r="B211" s="180"/>
      <c r="C211" s="191" t="s">
        <v>330</v>
      </c>
      <c r="D211" s="155"/>
      <c r="E211" s="205">
        <v>41.84</v>
      </c>
      <c r="F211" s="182"/>
      <c r="G211" s="159"/>
      <c r="H211" s="212">
        <v>0</v>
      </c>
      <c r="I211" s="177"/>
      <c r="J211" s="153"/>
      <c r="K211" s="153"/>
      <c r="L211" s="153"/>
      <c r="M211" s="153"/>
      <c r="N211" s="153"/>
      <c r="O211" s="153"/>
      <c r="P211" s="153"/>
      <c r="Q211" s="153" t="s">
        <v>125</v>
      </c>
      <c r="R211" s="153">
        <v>0</v>
      </c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</row>
    <row r="212" spans="1:46" ht="22.5" outlineLevel="1" x14ac:dyDescent="0.2">
      <c r="A212" s="178">
        <v>58</v>
      </c>
      <c r="B212" s="180" t="s">
        <v>331</v>
      </c>
      <c r="C212" s="190" t="s">
        <v>332</v>
      </c>
      <c r="D212" s="154" t="s">
        <v>142</v>
      </c>
      <c r="E212" s="182">
        <v>113.125</v>
      </c>
      <c r="F212" s="182"/>
      <c r="G212" s="159">
        <f>ROUND(E212*F212,2)</f>
        <v>0</v>
      </c>
      <c r="H212" s="212" t="s">
        <v>1339</v>
      </c>
      <c r="I212" s="177"/>
      <c r="J212" s="153"/>
      <c r="K212" s="153"/>
      <c r="L212" s="153"/>
      <c r="M212" s="153"/>
      <c r="N212" s="153"/>
      <c r="O212" s="153"/>
      <c r="P212" s="153"/>
      <c r="Q212" s="153" t="s">
        <v>123</v>
      </c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</row>
    <row r="213" spans="1:46" outlineLevel="1" x14ac:dyDescent="0.2">
      <c r="A213" s="178"/>
      <c r="B213" s="180"/>
      <c r="C213" s="191" t="s">
        <v>333</v>
      </c>
      <c r="D213" s="155"/>
      <c r="E213" s="205">
        <v>118.16500000000001</v>
      </c>
      <c r="F213" s="182"/>
      <c r="G213" s="159"/>
      <c r="H213" s="212">
        <v>0</v>
      </c>
      <c r="I213" s="177"/>
      <c r="J213" s="153"/>
      <c r="K213" s="153"/>
      <c r="L213" s="153"/>
      <c r="M213" s="153"/>
      <c r="N213" s="153"/>
      <c r="O213" s="153"/>
      <c r="P213" s="153"/>
      <c r="Q213" s="153" t="s">
        <v>125</v>
      </c>
      <c r="R213" s="153">
        <v>0</v>
      </c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53"/>
      <c r="AS213" s="153"/>
      <c r="AT213" s="153"/>
    </row>
    <row r="214" spans="1:46" outlineLevel="1" x14ac:dyDescent="0.2">
      <c r="A214" s="178"/>
      <c r="B214" s="180"/>
      <c r="C214" s="191" t="s">
        <v>334</v>
      </c>
      <c r="D214" s="155"/>
      <c r="E214" s="205">
        <v>-5.04</v>
      </c>
      <c r="F214" s="182"/>
      <c r="G214" s="159"/>
      <c r="H214" s="212">
        <v>0</v>
      </c>
      <c r="I214" s="177"/>
      <c r="J214" s="153"/>
      <c r="K214" s="153"/>
      <c r="L214" s="153"/>
      <c r="M214" s="153"/>
      <c r="N214" s="153"/>
      <c r="O214" s="153"/>
      <c r="P214" s="153"/>
      <c r="Q214" s="153" t="s">
        <v>125</v>
      </c>
      <c r="R214" s="153">
        <v>0</v>
      </c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53"/>
      <c r="AS214" s="153"/>
      <c r="AT214" s="153"/>
    </row>
    <row r="215" spans="1:46" outlineLevel="1" x14ac:dyDescent="0.2">
      <c r="A215" s="178">
        <v>59</v>
      </c>
      <c r="B215" s="180" t="s">
        <v>335</v>
      </c>
      <c r="C215" s="190" t="s">
        <v>336</v>
      </c>
      <c r="D215" s="154" t="s">
        <v>142</v>
      </c>
      <c r="E215" s="182">
        <v>16.2</v>
      </c>
      <c r="F215" s="182"/>
      <c r="G215" s="159">
        <f>ROUND(E215*F215,2)</f>
        <v>0</v>
      </c>
      <c r="H215" s="212" t="s">
        <v>1340</v>
      </c>
      <c r="I215" s="177"/>
      <c r="J215" s="153"/>
      <c r="K215" s="153"/>
      <c r="L215" s="153"/>
      <c r="M215" s="153"/>
      <c r="N215" s="153"/>
      <c r="O215" s="153"/>
      <c r="P215" s="153"/>
      <c r="Q215" s="153" t="s">
        <v>123</v>
      </c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  <c r="AC215" s="153"/>
      <c r="AD215" s="153"/>
      <c r="AE215" s="153"/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53"/>
      <c r="AS215" s="153"/>
      <c r="AT215" s="153"/>
    </row>
    <row r="216" spans="1:46" outlineLevel="1" x14ac:dyDescent="0.2">
      <c r="A216" s="178"/>
      <c r="B216" s="180"/>
      <c r="C216" s="191" t="s">
        <v>337</v>
      </c>
      <c r="D216" s="155"/>
      <c r="E216" s="205">
        <v>16.2</v>
      </c>
      <c r="F216" s="182"/>
      <c r="G216" s="159"/>
      <c r="H216" s="212">
        <v>0</v>
      </c>
      <c r="I216" s="177"/>
      <c r="J216" s="153"/>
      <c r="K216" s="153"/>
      <c r="L216" s="153"/>
      <c r="M216" s="153"/>
      <c r="N216" s="153"/>
      <c r="O216" s="153"/>
      <c r="P216" s="153"/>
      <c r="Q216" s="153" t="s">
        <v>125</v>
      </c>
      <c r="R216" s="153">
        <v>0</v>
      </c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53"/>
      <c r="AS216" s="153"/>
      <c r="AT216" s="153"/>
    </row>
    <row r="217" spans="1:46" ht="22.5" outlineLevel="1" x14ac:dyDescent="0.2">
      <c r="A217" s="178">
        <v>60</v>
      </c>
      <c r="B217" s="180" t="s">
        <v>338</v>
      </c>
      <c r="C217" s="190" t="s">
        <v>339</v>
      </c>
      <c r="D217" s="154" t="s">
        <v>243</v>
      </c>
      <c r="E217" s="182">
        <v>21</v>
      </c>
      <c r="F217" s="182"/>
      <c r="G217" s="159">
        <f>ROUND(E217*F217,2)</f>
        <v>0</v>
      </c>
      <c r="H217" s="212" t="s">
        <v>1339</v>
      </c>
      <c r="I217" s="177"/>
      <c r="J217" s="153"/>
      <c r="K217" s="153"/>
      <c r="L217" s="153"/>
      <c r="M217" s="153"/>
      <c r="N217" s="153"/>
      <c r="O217" s="153"/>
      <c r="P217" s="153"/>
      <c r="Q217" s="153" t="s">
        <v>123</v>
      </c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53"/>
      <c r="AS217" s="153"/>
      <c r="AT217" s="153"/>
    </row>
    <row r="218" spans="1:46" outlineLevel="1" x14ac:dyDescent="0.2">
      <c r="A218" s="178"/>
      <c r="B218" s="180"/>
      <c r="C218" s="191" t="s">
        <v>340</v>
      </c>
      <c r="D218" s="155"/>
      <c r="E218" s="205">
        <v>21</v>
      </c>
      <c r="F218" s="182"/>
      <c r="G218" s="159"/>
      <c r="H218" s="212">
        <v>0</v>
      </c>
      <c r="I218" s="177"/>
      <c r="J218" s="153"/>
      <c r="K218" s="153"/>
      <c r="L218" s="153"/>
      <c r="M218" s="153"/>
      <c r="N218" s="153"/>
      <c r="O218" s="153"/>
      <c r="P218" s="153"/>
      <c r="Q218" s="153" t="s">
        <v>125</v>
      </c>
      <c r="R218" s="153">
        <v>0</v>
      </c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53"/>
      <c r="AS218" s="153"/>
      <c r="AT218" s="153"/>
    </row>
    <row r="219" spans="1:46" outlineLevel="1" x14ac:dyDescent="0.2">
      <c r="A219" s="178">
        <v>61</v>
      </c>
      <c r="B219" s="180" t="s">
        <v>341</v>
      </c>
      <c r="C219" s="190" t="s">
        <v>342</v>
      </c>
      <c r="D219" s="154" t="s">
        <v>243</v>
      </c>
      <c r="E219" s="182">
        <v>19</v>
      </c>
      <c r="F219" s="182"/>
      <c r="G219" s="159">
        <f>ROUND(E219*F219,2)</f>
        <v>0</v>
      </c>
      <c r="H219" s="212" t="s">
        <v>1339</v>
      </c>
      <c r="I219" s="177"/>
      <c r="J219" s="153"/>
      <c r="K219" s="153"/>
      <c r="L219" s="153"/>
      <c r="M219" s="153"/>
      <c r="N219" s="153"/>
      <c r="O219" s="153"/>
      <c r="P219" s="153"/>
      <c r="Q219" s="153" t="s">
        <v>123</v>
      </c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53"/>
      <c r="AS219" s="153"/>
      <c r="AT219" s="153"/>
    </row>
    <row r="220" spans="1:46" outlineLevel="1" x14ac:dyDescent="0.2">
      <c r="A220" s="178"/>
      <c r="B220" s="180"/>
      <c r="C220" s="191" t="s">
        <v>343</v>
      </c>
      <c r="D220" s="155"/>
      <c r="E220" s="205">
        <v>19</v>
      </c>
      <c r="F220" s="182"/>
      <c r="G220" s="159"/>
      <c r="H220" s="212">
        <v>0</v>
      </c>
      <c r="I220" s="177"/>
      <c r="J220" s="153"/>
      <c r="K220" s="153"/>
      <c r="L220" s="153"/>
      <c r="M220" s="153"/>
      <c r="N220" s="153"/>
      <c r="O220" s="153"/>
      <c r="P220" s="153"/>
      <c r="Q220" s="153" t="s">
        <v>125</v>
      </c>
      <c r="R220" s="153">
        <v>0</v>
      </c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53"/>
      <c r="AS220" s="153"/>
      <c r="AT220" s="153"/>
    </row>
    <row r="221" spans="1:46" ht="22.5" outlineLevel="1" x14ac:dyDescent="0.2">
      <c r="A221" s="178">
        <v>62</v>
      </c>
      <c r="B221" s="180" t="s">
        <v>344</v>
      </c>
      <c r="C221" s="190" t="s">
        <v>345</v>
      </c>
      <c r="D221" s="154" t="s">
        <v>243</v>
      </c>
      <c r="E221" s="182">
        <v>3</v>
      </c>
      <c r="F221" s="182"/>
      <c r="G221" s="159">
        <f>ROUND(E221*F221,2)</f>
        <v>0</v>
      </c>
      <c r="H221" s="212" t="s">
        <v>1339</v>
      </c>
      <c r="I221" s="177"/>
      <c r="J221" s="153"/>
      <c r="K221" s="153"/>
      <c r="L221" s="153"/>
      <c r="M221" s="153"/>
      <c r="N221" s="153"/>
      <c r="O221" s="153"/>
      <c r="P221" s="153"/>
      <c r="Q221" s="153" t="s">
        <v>123</v>
      </c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53"/>
      <c r="AS221" s="153"/>
      <c r="AT221" s="153"/>
    </row>
    <row r="222" spans="1:46" ht="22.5" outlineLevel="1" x14ac:dyDescent="0.2">
      <c r="A222" s="178">
        <v>63</v>
      </c>
      <c r="B222" s="180" t="s">
        <v>346</v>
      </c>
      <c r="C222" s="190" t="s">
        <v>347</v>
      </c>
      <c r="D222" s="154" t="s">
        <v>142</v>
      </c>
      <c r="E222" s="182">
        <v>1465.8820000000001</v>
      </c>
      <c r="F222" s="182"/>
      <c r="G222" s="159">
        <f>ROUND(E222*F222,2)</f>
        <v>0</v>
      </c>
      <c r="H222" s="212" t="s">
        <v>1339</v>
      </c>
      <c r="I222" s="177"/>
      <c r="J222" s="153"/>
      <c r="K222" s="153"/>
      <c r="L222" s="153"/>
      <c r="M222" s="153"/>
      <c r="N222" s="153"/>
      <c r="O222" s="153"/>
      <c r="P222" s="153"/>
      <c r="Q222" s="153" t="s">
        <v>123</v>
      </c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</row>
    <row r="223" spans="1:46" outlineLevel="1" x14ac:dyDescent="0.2">
      <c r="A223" s="178"/>
      <c r="B223" s="180"/>
      <c r="C223" s="191" t="s">
        <v>348</v>
      </c>
      <c r="D223" s="155"/>
      <c r="E223" s="205">
        <v>400.53</v>
      </c>
      <c r="F223" s="182"/>
      <c r="G223" s="159"/>
      <c r="H223" s="212">
        <v>0</v>
      </c>
      <c r="I223" s="177"/>
      <c r="J223" s="153"/>
      <c r="K223" s="153"/>
      <c r="L223" s="153"/>
      <c r="M223" s="153"/>
      <c r="N223" s="153"/>
      <c r="O223" s="153"/>
      <c r="P223" s="153"/>
      <c r="Q223" s="153" t="s">
        <v>125</v>
      </c>
      <c r="R223" s="153">
        <v>0</v>
      </c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</row>
    <row r="224" spans="1:46" outlineLevel="1" x14ac:dyDescent="0.2">
      <c r="A224" s="178"/>
      <c r="B224" s="180"/>
      <c r="C224" s="191" t="s">
        <v>349</v>
      </c>
      <c r="D224" s="155"/>
      <c r="E224" s="205">
        <v>315.75</v>
      </c>
      <c r="F224" s="182"/>
      <c r="G224" s="159"/>
      <c r="H224" s="212">
        <v>0</v>
      </c>
      <c r="I224" s="177"/>
      <c r="J224" s="153"/>
      <c r="K224" s="153"/>
      <c r="L224" s="153"/>
      <c r="M224" s="153"/>
      <c r="N224" s="153"/>
      <c r="O224" s="153"/>
      <c r="P224" s="153"/>
      <c r="Q224" s="153" t="s">
        <v>125</v>
      </c>
      <c r="R224" s="153">
        <v>0</v>
      </c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</row>
    <row r="225" spans="1:46" outlineLevel="1" x14ac:dyDescent="0.2">
      <c r="A225" s="178"/>
      <c r="B225" s="180"/>
      <c r="C225" s="191" t="s">
        <v>350</v>
      </c>
      <c r="D225" s="155"/>
      <c r="E225" s="205">
        <v>131.88999999999999</v>
      </c>
      <c r="F225" s="182"/>
      <c r="G225" s="159"/>
      <c r="H225" s="212">
        <v>0</v>
      </c>
      <c r="I225" s="177"/>
      <c r="J225" s="153"/>
      <c r="K225" s="153"/>
      <c r="L225" s="153"/>
      <c r="M225" s="153"/>
      <c r="N225" s="153"/>
      <c r="O225" s="153"/>
      <c r="P225" s="153"/>
      <c r="Q225" s="153" t="s">
        <v>125</v>
      </c>
      <c r="R225" s="153">
        <v>0</v>
      </c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</row>
    <row r="226" spans="1:46" outlineLevel="1" x14ac:dyDescent="0.2">
      <c r="A226" s="178"/>
      <c r="B226" s="180"/>
      <c r="C226" s="191" t="s">
        <v>351</v>
      </c>
      <c r="D226" s="155"/>
      <c r="E226" s="205">
        <v>159</v>
      </c>
      <c r="F226" s="182"/>
      <c r="G226" s="159"/>
      <c r="H226" s="212">
        <v>0</v>
      </c>
      <c r="I226" s="177"/>
      <c r="J226" s="153"/>
      <c r="K226" s="153"/>
      <c r="L226" s="153"/>
      <c r="M226" s="153"/>
      <c r="N226" s="153"/>
      <c r="O226" s="153"/>
      <c r="P226" s="153"/>
      <c r="Q226" s="153" t="s">
        <v>125</v>
      </c>
      <c r="R226" s="153">
        <v>0</v>
      </c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</row>
    <row r="227" spans="1:46" outlineLevel="1" x14ac:dyDescent="0.2">
      <c r="A227" s="178"/>
      <c r="B227" s="180"/>
      <c r="C227" s="191" t="s">
        <v>352</v>
      </c>
      <c r="D227" s="155"/>
      <c r="E227" s="205">
        <v>414.86</v>
      </c>
      <c r="F227" s="182"/>
      <c r="G227" s="159"/>
      <c r="H227" s="212">
        <v>0</v>
      </c>
      <c r="I227" s="177"/>
      <c r="J227" s="153"/>
      <c r="K227" s="153"/>
      <c r="L227" s="153"/>
      <c r="M227" s="153"/>
      <c r="N227" s="153"/>
      <c r="O227" s="153"/>
      <c r="P227" s="153"/>
      <c r="Q227" s="153" t="s">
        <v>125</v>
      </c>
      <c r="R227" s="153">
        <v>0</v>
      </c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</row>
    <row r="228" spans="1:46" outlineLevel="1" x14ac:dyDescent="0.2">
      <c r="A228" s="178"/>
      <c r="B228" s="180"/>
      <c r="C228" s="191" t="s">
        <v>353</v>
      </c>
      <c r="D228" s="155"/>
      <c r="E228" s="205">
        <v>242.18</v>
      </c>
      <c r="F228" s="182"/>
      <c r="G228" s="159"/>
      <c r="H228" s="212">
        <v>0</v>
      </c>
      <c r="I228" s="177"/>
      <c r="J228" s="153"/>
      <c r="K228" s="153"/>
      <c r="L228" s="153"/>
      <c r="M228" s="153"/>
      <c r="N228" s="153"/>
      <c r="O228" s="153"/>
      <c r="P228" s="153"/>
      <c r="Q228" s="153" t="s">
        <v>125</v>
      </c>
      <c r="R228" s="153">
        <v>0</v>
      </c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</row>
    <row r="229" spans="1:46" outlineLevel="1" x14ac:dyDescent="0.2">
      <c r="A229" s="178"/>
      <c r="B229" s="180"/>
      <c r="C229" s="191" t="s">
        <v>354</v>
      </c>
      <c r="D229" s="155"/>
      <c r="E229" s="205">
        <v>13.04</v>
      </c>
      <c r="F229" s="182"/>
      <c r="G229" s="159"/>
      <c r="H229" s="212">
        <v>0</v>
      </c>
      <c r="I229" s="177"/>
      <c r="J229" s="153"/>
      <c r="K229" s="153"/>
      <c r="L229" s="153"/>
      <c r="M229" s="153"/>
      <c r="N229" s="153"/>
      <c r="O229" s="153"/>
      <c r="P229" s="153"/>
      <c r="Q229" s="153" t="s">
        <v>125</v>
      </c>
      <c r="R229" s="153">
        <v>0</v>
      </c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</row>
    <row r="230" spans="1:46" outlineLevel="1" x14ac:dyDescent="0.2">
      <c r="A230" s="178"/>
      <c r="B230" s="180"/>
      <c r="C230" s="191" t="s">
        <v>355</v>
      </c>
      <c r="D230" s="155"/>
      <c r="E230" s="205">
        <v>-211.36799999999999</v>
      </c>
      <c r="F230" s="182"/>
      <c r="G230" s="159"/>
      <c r="H230" s="212">
        <v>0</v>
      </c>
      <c r="I230" s="177"/>
      <c r="J230" s="153"/>
      <c r="K230" s="153"/>
      <c r="L230" s="153"/>
      <c r="M230" s="153"/>
      <c r="N230" s="153"/>
      <c r="O230" s="153"/>
      <c r="P230" s="153"/>
      <c r="Q230" s="153" t="s">
        <v>125</v>
      </c>
      <c r="R230" s="153">
        <v>0</v>
      </c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</row>
    <row r="231" spans="1:46" ht="22.5" outlineLevel="1" x14ac:dyDescent="0.2">
      <c r="A231" s="178">
        <v>64</v>
      </c>
      <c r="B231" s="180" t="s">
        <v>356</v>
      </c>
      <c r="C231" s="190" t="s">
        <v>357</v>
      </c>
      <c r="D231" s="154" t="s">
        <v>142</v>
      </c>
      <c r="E231" s="182">
        <v>290.66000000000003</v>
      </c>
      <c r="F231" s="182"/>
      <c r="G231" s="159">
        <f>ROUND(E231*F231,2)</f>
        <v>0</v>
      </c>
      <c r="H231" s="212" t="s">
        <v>1339</v>
      </c>
      <c r="I231" s="177"/>
      <c r="J231" s="153"/>
      <c r="K231" s="153"/>
      <c r="L231" s="153"/>
      <c r="M231" s="153"/>
      <c r="N231" s="153"/>
      <c r="O231" s="153"/>
      <c r="P231" s="153"/>
      <c r="Q231" s="153" t="s">
        <v>123</v>
      </c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  <c r="AC231" s="153"/>
      <c r="AD231" s="153"/>
      <c r="AE231" s="153"/>
      <c r="AF231" s="153"/>
      <c r="AG231" s="153"/>
      <c r="AH231" s="153"/>
      <c r="AI231" s="153"/>
      <c r="AJ231" s="153"/>
      <c r="AK231" s="153"/>
      <c r="AL231" s="153"/>
      <c r="AM231" s="153"/>
      <c r="AN231" s="153"/>
      <c r="AO231" s="153"/>
      <c r="AP231" s="153"/>
      <c r="AQ231" s="153"/>
      <c r="AR231" s="153"/>
      <c r="AS231" s="153"/>
      <c r="AT231" s="153"/>
    </row>
    <row r="232" spans="1:46" outlineLevel="1" x14ac:dyDescent="0.2">
      <c r="A232" s="178"/>
      <c r="B232" s="180"/>
      <c r="C232" s="191" t="s">
        <v>358</v>
      </c>
      <c r="D232" s="155"/>
      <c r="E232" s="205">
        <v>96.47</v>
      </c>
      <c r="F232" s="182"/>
      <c r="G232" s="159"/>
      <c r="H232" s="212">
        <v>0</v>
      </c>
      <c r="I232" s="177"/>
      <c r="J232" s="153"/>
      <c r="K232" s="153"/>
      <c r="L232" s="153"/>
      <c r="M232" s="153"/>
      <c r="N232" s="153"/>
      <c r="O232" s="153"/>
      <c r="P232" s="153"/>
      <c r="Q232" s="153" t="s">
        <v>125</v>
      </c>
      <c r="R232" s="153">
        <v>0</v>
      </c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  <c r="AC232" s="153"/>
      <c r="AD232" s="153"/>
      <c r="AE232" s="153"/>
      <c r="AF232" s="153"/>
      <c r="AG232" s="153"/>
      <c r="AH232" s="153"/>
      <c r="AI232" s="153"/>
      <c r="AJ232" s="153"/>
      <c r="AK232" s="153"/>
      <c r="AL232" s="153"/>
      <c r="AM232" s="153"/>
      <c r="AN232" s="153"/>
      <c r="AO232" s="153"/>
      <c r="AP232" s="153"/>
      <c r="AQ232" s="153"/>
      <c r="AR232" s="153"/>
      <c r="AS232" s="153"/>
      <c r="AT232" s="153"/>
    </row>
    <row r="233" spans="1:46" outlineLevel="1" x14ac:dyDescent="0.2">
      <c r="A233" s="178"/>
      <c r="B233" s="180"/>
      <c r="C233" s="191" t="s">
        <v>359</v>
      </c>
      <c r="D233" s="155"/>
      <c r="E233" s="205">
        <v>126.4</v>
      </c>
      <c r="F233" s="182"/>
      <c r="G233" s="159"/>
      <c r="H233" s="212">
        <v>0</v>
      </c>
      <c r="I233" s="177"/>
      <c r="J233" s="153"/>
      <c r="K233" s="153"/>
      <c r="L233" s="153"/>
      <c r="M233" s="153"/>
      <c r="N233" s="153"/>
      <c r="O233" s="153"/>
      <c r="P233" s="153"/>
      <c r="Q233" s="153" t="s">
        <v>125</v>
      </c>
      <c r="R233" s="153">
        <v>0</v>
      </c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  <c r="AC233" s="153"/>
      <c r="AD233" s="153"/>
      <c r="AE233" s="153"/>
      <c r="AF233" s="153"/>
      <c r="AG233" s="153"/>
      <c r="AH233" s="153"/>
      <c r="AI233" s="153"/>
      <c r="AJ233" s="153"/>
      <c r="AK233" s="153"/>
      <c r="AL233" s="153"/>
      <c r="AM233" s="153"/>
      <c r="AN233" s="153"/>
      <c r="AO233" s="153"/>
      <c r="AP233" s="153"/>
      <c r="AQ233" s="153"/>
      <c r="AR233" s="153"/>
      <c r="AS233" s="153"/>
      <c r="AT233" s="153"/>
    </row>
    <row r="234" spans="1:46" outlineLevel="1" x14ac:dyDescent="0.2">
      <c r="A234" s="178"/>
      <c r="B234" s="180"/>
      <c r="C234" s="191" t="s">
        <v>360</v>
      </c>
      <c r="D234" s="155"/>
      <c r="E234" s="205">
        <v>67.790000000000006</v>
      </c>
      <c r="F234" s="182"/>
      <c r="G234" s="159"/>
      <c r="H234" s="212">
        <v>0</v>
      </c>
      <c r="I234" s="177"/>
      <c r="J234" s="153"/>
      <c r="K234" s="153"/>
      <c r="L234" s="153"/>
      <c r="M234" s="153"/>
      <c r="N234" s="153"/>
      <c r="O234" s="153"/>
      <c r="P234" s="153"/>
      <c r="Q234" s="153" t="s">
        <v>125</v>
      </c>
      <c r="R234" s="153">
        <v>0</v>
      </c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  <c r="AC234" s="153"/>
      <c r="AD234" s="153"/>
      <c r="AE234" s="153"/>
      <c r="AF234" s="153"/>
      <c r="AG234" s="153"/>
      <c r="AH234" s="153"/>
      <c r="AI234" s="153"/>
      <c r="AJ234" s="153"/>
      <c r="AK234" s="153"/>
      <c r="AL234" s="153"/>
      <c r="AM234" s="153"/>
      <c r="AN234" s="153"/>
      <c r="AO234" s="153"/>
      <c r="AP234" s="153"/>
      <c r="AQ234" s="153"/>
      <c r="AR234" s="153"/>
      <c r="AS234" s="153"/>
      <c r="AT234" s="153"/>
    </row>
    <row r="235" spans="1:46" ht="22.5" outlineLevel="1" x14ac:dyDescent="0.2">
      <c r="A235" s="178">
        <v>65</v>
      </c>
      <c r="B235" s="180" t="s">
        <v>361</v>
      </c>
      <c r="C235" s="190" t="s">
        <v>362</v>
      </c>
      <c r="D235" s="154" t="s">
        <v>142</v>
      </c>
      <c r="E235" s="182">
        <v>211.36799999999999</v>
      </c>
      <c r="F235" s="182"/>
      <c r="G235" s="159">
        <f>ROUND(E235*F235,2)</f>
        <v>0</v>
      </c>
      <c r="H235" s="212" t="s">
        <v>1340</v>
      </c>
      <c r="I235" s="177"/>
      <c r="J235" s="153"/>
      <c r="K235" s="153"/>
      <c r="L235" s="153"/>
      <c r="M235" s="153"/>
      <c r="N235" s="153"/>
      <c r="O235" s="153"/>
      <c r="P235" s="153"/>
      <c r="Q235" s="153" t="s">
        <v>123</v>
      </c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  <c r="AC235" s="153"/>
      <c r="AD235" s="153"/>
      <c r="AE235" s="153"/>
      <c r="AF235" s="153"/>
      <c r="AG235" s="153"/>
      <c r="AH235" s="153"/>
      <c r="AI235" s="153"/>
      <c r="AJ235" s="153"/>
      <c r="AK235" s="153"/>
      <c r="AL235" s="153"/>
      <c r="AM235" s="153"/>
      <c r="AN235" s="153"/>
      <c r="AO235" s="153"/>
      <c r="AP235" s="153"/>
      <c r="AQ235" s="153"/>
      <c r="AR235" s="153"/>
      <c r="AS235" s="153"/>
      <c r="AT235" s="153"/>
    </row>
    <row r="236" spans="1:46" outlineLevel="1" x14ac:dyDescent="0.2">
      <c r="A236" s="178"/>
      <c r="B236" s="180"/>
      <c r="C236" s="191" t="s">
        <v>363</v>
      </c>
      <c r="D236" s="155"/>
      <c r="E236" s="205">
        <v>105.684</v>
      </c>
      <c r="F236" s="182"/>
      <c r="G236" s="159"/>
      <c r="H236" s="212">
        <v>0</v>
      </c>
      <c r="I236" s="177"/>
      <c r="J236" s="153"/>
      <c r="K236" s="153"/>
      <c r="L236" s="153"/>
      <c r="M236" s="153"/>
      <c r="N236" s="153"/>
      <c r="O236" s="153"/>
      <c r="P236" s="153"/>
      <c r="Q236" s="153" t="s">
        <v>125</v>
      </c>
      <c r="R236" s="153">
        <v>0</v>
      </c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  <c r="AC236" s="153"/>
      <c r="AD236" s="153"/>
      <c r="AE236" s="153"/>
      <c r="AF236" s="153"/>
      <c r="AG236" s="153"/>
      <c r="AH236" s="153"/>
      <c r="AI236" s="153"/>
      <c r="AJ236" s="153"/>
      <c r="AK236" s="153"/>
      <c r="AL236" s="153"/>
      <c r="AM236" s="153"/>
      <c r="AN236" s="153"/>
      <c r="AO236" s="153"/>
      <c r="AP236" s="153"/>
      <c r="AQ236" s="153"/>
      <c r="AR236" s="153"/>
      <c r="AS236" s="153"/>
      <c r="AT236" s="153"/>
    </row>
    <row r="237" spans="1:46" outlineLevel="1" x14ac:dyDescent="0.2">
      <c r="A237" s="178"/>
      <c r="B237" s="180"/>
      <c r="C237" s="191" t="s">
        <v>364</v>
      </c>
      <c r="D237" s="155"/>
      <c r="E237" s="205">
        <v>105.684</v>
      </c>
      <c r="F237" s="182"/>
      <c r="G237" s="159"/>
      <c r="H237" s="212">
        <v>0</v>
      </c>
      <c r="I237" s="177"/>
      <c r="J237" s="153"/>
      <c r="K237" s="153"/>
      <c r="L237" s="153"/>
      <c r="M237" s="153"/>
      <c r="N237" s="153"/>
      <c r="O237" s="153"/>
      <c r="P237" s="153"/>
      <c r="Q237" s="153" t="s">
        <v>125</v>
      </c>
      <c r="R237" s="153">
        <v>0</v>
      </c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  <c r="AC237" s="153"/>
      <c r="AD237" s="153"/>
      <c r="AE237" s="153"/>
      <c r="AF237" s="153"/>
      <c r="AG237" s="153"/>
      <c r="AH237" s="153"/>
      <c r="AI237" s="153"/>
      <c r="AJ237" s="153"/>
      <c r="AK237" s="153"/>
      <c r="AL237" s="153"/>
      <c r="AM237" s="153"/>
      <c r="AN237" s="153"/>
      <c r="AO237" s="153"/>
      <c r="AP237" s="153"/>
      <c r="AQ237" s="153"/>
      <c r="AR237" s="153"/>
      <c r="AS237" s="153"/>
      <c r="AT237" s="153"/>
    </row>
    <row r="238" spans="1:46" outlineLevel="1" x14ac:dyDescent="0.2">
      <c r="A238" s="178">
        <v>66</v>
      </c>
      <c r="B238" s="180" t="s">
        <v>365</v>
      </c>
      <c r="C238" s="190" t="s">
        <v>366</v>
      </c>
      <c r="D238" s="154" t="s">
        <v>142</v>
      </c>
      <c r="E238" s="182">
        <v>212.52</v>
      </c>
      <c r="F238" s="182"/>
      <c r="G238" s="159">
        <f>ROUND(E238*F238,2)</f>
        <v>0</v>
      </c>
      <c r="H238" s="212" t="s">
        <v>1339</v>
      </c>
      <c r="I238" s="177"/>
      <c r="J238" s="153"/>
      <c r="K238" s="153"/>
      <c r="L238" s="153"/>
      <c r="M238" s="153"/>
      <c r="N238" s="153"/>
      <c r="O238" s="153"/>
      <c r="P238" s="153"/>
      <c r="Q238" s="153" t="s">
        <v>123</v>
      </c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  <c r="AC238" s="153"/>
      <c r="AD238" s="153"/>
      <c r="AE238" s="153"/>
      <c r="AF238" s="153"/>
      <c r="AG238" s="153"/>
      <c r="AH238" s="153"/>
      <c r="AI238" s="153"/>
      <c r="AJ238" s="153"/>
      <c r="AK238" s="153"/>
      <c r="AL238" s="153"/>
      <c r="AM238" s="153"/>
      <c r="AN238" s="153"/>
      <c r="AO238" s="153"/>
      <c r="AP238" s="153"/>
      <c r="AQ238" s="153"/>
      <c r="AR238" s="153"/>
      <c r="AS238" s="153"/>
      <c r="AT238" s="153"/>
    </row>
    <row r="239" spans="1:46" outlineLevel="1" x14ac:dyDescent="0.2">
      <c r="A239" s="178"/>
      <c r="B239" s="180"/>
      <c r="C239" s="191" t="s">
        <v>367</v>
      </c>
      <c r="D239" s="155"/>
      <c r="E239" s="205">
        <v>53.11</v>
      </c>
      <c r="F239" s="182"/>
      <c r="G239" s="159"/>
      <c r="H239" s="212">
        <v>0</v>
      </c>
      <c r="I239" s="177"/>
      <c r="J239" s="153"/>
      <c r="K239" s="153"/>
      <c r="L239" s="153"/>
      <c r="M239" s="153"/>
      <c r="N239" s="153"/>
      <c r="O239" s="153"/>
      <c r="P239" s="153"/>
      <c r="Q239" s="153" t="s">
        <v>125</v>
      </c>
      <c r="R239" s="153">
        <v>0</v>
      </c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3"/>
      <c r="AJ239" s="153"/>
      <c r="AK239" s="153"/>
      <c r="AL239" s="153"/>
      <c r="AM239" s="153"/>
      <c r="AN239" s="153"/>
      <c r="AO239" s="153"/>
      <c r="AP239" s="153"/>
      <c r="AQ239" s="153"/>
      <c r="AR239" s="153"/>
      <c r="AS239" s="153"/>
      <c r="AT239" s="153"/>
    </row>
    <row r="240" spans="1:46" outlineLevel="1" x14ac:dyDescent="0.2">
      <c r="A240" s="178"/>
      <c r="B240" s="180"/>
      <c r="C240" s="191" t="s">
        <v>368</v>
      </c>
      <c r="D240" s="155"/>
      <c r="E240" s="205">
        <v>13.39</v>
      </c>
      <c r="F240" s="182"/>
      <c r="G240" s="159"/>
      <c r="H240" s="212">
        <v>0</v>
      </c>
      <c r="I240" s="177"/>
      <c r="J240" s="153"/>
      <c r="K240" s="153"/>
      <c r="L240" s="153"/>
      <c r="M240" s="153"/>
      <c r="N240" s="153"/>
      <c r="O240" s="153"/>
      <c r="P240" s="153"/>
      <c r="Q240" s="153" t="s">
        <v>125</v>
      </c>
      <c r="R240" s="153">
        <v>0</v>
      </c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</row>
    <row r="241" spans="1:46" outlineLevel="1" x14ac:dyDescent="0.2">
      <c r="A241" s="178"/>
      <c r="B241" s="180"/>
      <c r="C241" s="191" t="s">
        <v>369</v>
      </c>
      <c r="D241" s="155"/>
      <c r="E241" s="205">
        <v>31.11</v>
      </c>
      <c r="F241" s="182"/>
      <c r="G241" s="159"/>
      <c r="H241" s="212">
        <v>0</v>
      </c>
      <c r="I241" s="177"/>
      <c r="J241" s="153"/>
      <c r="K241" s="153"/>
      <c r="L241" s="153"/>
      <c r="M241" s="153"/>
      <c r="N241" s="153"/>
      <c r="O241" s="153"/>
      <c r="P241" s="153"/>
      <c r="Q241" s="153" t="s">
        <v>125</v>
      </c>
      <c r="R241" s="153">
        <v>0</v>
      </c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</row>
    <row r="242" spans="1:46" outlineLevel="1" x14ac:dyDescent="0.2">
      <c r="A242" s="178"/>
      <c r="B242" s="180"/>
      <c r="C242" s="191" t="s">
        <v>370</v>
      </c>
      <c r="D242" s="155"/>
      <c r="E242" s="205">
        <v>12.78</v>
      </c>
      <c r="F242" s="182"/>
      <c r="G242" s="159"/>
      <c r="H242" s="212">
        <v>0</v>
      </c>
      <c r="I242" s="177"/>
      <c r="J242" s="153"/>
      <c r="K242" s="153"/>
      <c r="L242" s="153"/>
      <c r="M242" s="153"/>
      <c r="N242" s="153"/>
      <c r="O242" s="153"/>
      <c r="P242" s="153"/>
      <c r="Q242" s="153" t="s">
        <v>125</v>
      </c>
      <c r="R242" s="153">
        <v>0</v>
      </c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</row>
    <row r="243" spans="1:46" outlineLevel="1" x14ac:dyDescent="0.2">
      <c r="A243" s="178"/>
      <c r="B243" s="180"/>
      <c r="C243" s="191" t="s">
        <v>208</v>
      </c>
      <c r="D243" s="155"/>
      <c r="E243" s="205"/>
      <c r="F243" s="182"/>
      <c r="G243" s="159"/>
      <c r="H243" s="212">
        <v>0</v>
      </c>
      <c r="I243" s="177"/>
      <c r="J243" s="153"/>
      <c r="K243" s="153"/>
      <c r="L243" s="153"/>
      <c r="M243" s="153"/>
      <c r="N243" s="153"/>
      <c r="O243" s="153"/>
      <c r="P243" s="153"/>
      <c r="Q243" s="153" t="s">
        <v>125</v>
      </c>
      <c r="R243" s="153">
        <v>0</v>
      </c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</row>
    <row r="244" spans="1:46" outlineLevel="1" x14ac:dyDescent="0.2">
      <c r="A244" s="178"/>
      <c r="B244" s="180"/>
      <c r="C244" s="191" t="s">
        <v>371</v>
      </c>
      <c r="D244" s="155"/>
      <c r="E244" s="205">
        <v>35.549999999999997</v>
      </c>
      <c r="F244" s="182"/>
      <c r="G244" s="159"/>
      <c r="H244" s="212">
        <v>0</v>
      </c>
      <c r="I244" s="177"/>
      <c r="J244" s="153"/>
      <c r="K244" s="153"/>
      <c r="L244" s="153"/>
      <c r="M244" s="153"/>
      <c r="N244" s="153"/>
      <c r="O244" s="153"/>
      <c r="P244" s="153"/>
      <c r="Q244" s="153" t="s">
        <v>125</v>
      </c>
      <c r="R244" s="153">
        <v>0</v>
      </c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</row>
    <row r="245" spans="1:46" outlineLevel="1" x14ac:dyDescent="0.2">
      <c r="A245" s="178"/>
      <c r="B245" s="180"/>
      <c r="C245" s="191" t="s">
        <v>372</v>
      </c>
      <c r="D245" s="155"/>
      <c r="E245" s="205">
        <v>21.88</v>
      </c>
      <c r="F245" s="182"/>
      <c r="G245" s="159"/>
      <c r="H245" s="212">
        <v>0</v>
      </c>
      <c r="I245" s="177"/>
      <c r="J245" s="153"/>
      <c r="K245" s="153"/>
      <c r="L245" s="153"/>
      <c r="M245" s="153"/>
      <c r="N245" s="153"/>
      <c r="O245" s="153"/>
      <c r="P245" s="153"/>
      <c r="Q245" s="153" t="s">
        <v>125</v>
      </c>
      <c r="R245" s="153">
        <v>0</v>
      </c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</row>
    <row r="246" spans="1:46" outlineLevel="1" x14ac:dyDescent="0.2">
      <c r="A246" s="178"/>
      <c r="B246" s="180"/>
      <c r="C246" s="191" t="s">
        <v>373</v>
      </c>
      <c r="D246" s="155"/>
      <c r="E246" s="205">
        <v>20.16</v>
      </c>
      <c r="F246" s="182"/>
      <c r="G246" s="159"/>
      <c r="H246" s="212">
        <v>0</v>
      </c>
      <c r="I246" s="177"/>
      <c r="J246" s="153"/>
      <c r="K246" s="153"/>
      <c r="L246" s="153"/>
      <c r="M246" s="153"/>
      <c r="N246" s="153"/>
      <c r="O246" s="153"/>
      <c r="P246" s="153"/>
      <c r="Q246" s="153" t="s">
        <v>125</v>
      </c>
      <c r="R246" s="153">
        <v>0</v>
      </c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</row>
    <row r="247" spans="1:46" outlineLevel="1" x14ac:dyDescent="0.2">
      <c r="A247" s="178"/>
      <c r="B247" s="180"/>
      <c r="C247" s="191" t="s">
        <v>374</v>
      </c>
      <c r="D247" s="155"/>
      <c r="E247" s="205">
        <v>16.54</v>
      </c>
      <c r="F247" s="182"/>
      <c r="G247" s="159"/>
      <c r="H247" s="212">
        <v>0</v>
      </c>
      <c r="I247" s="177"/>
      <c r="J247" s="153"/>
      <c r="K247" s="153"/>
      <c r="L247" s="153"/>
      <c r="M247" s="153"/>
      <c r="N247" s="153"/>
      <c r="O247" s="153"/>
      <c r="P247" s="153"/>
      <c r="Q247" s="153" t="s">
        <v>125</v>
      </c>
      <c r="R247" s="153">
        <v>0</v>
      </c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</row>
    <row r="248" spans="1:46" outlineLevel="1" x14ac:dyDescent="0.2">
      <c r="A248" s="178"/>
      <c r="B248" s="180"/>
      <c r="C248" s="191" t="s">
        <v>375</v>
      </c>
      <c r="D248" s="155"/>
      <c r="E248" s="205">
        <v>8</v>
      </c>
      <c r="F248" s="182"/>
      <c r="G248" s="159"/>
      <c r="H248" s="212">
        <v>0</v>
      </c>
      <c r="I248" s="177"/>
      <c r="J248" s="153"/>
      <c r="K248" s="153"/>
      <c r="L248" s="153"/>
      <c r="M248" s="153"/>
      <c r="N248" s="153"/>
      <c r="O248" s="153"/>
      <c r="P248" s="153"/>
      <c r="Q248" s="153" t="s">
        <v>125</v>
      </c>
      <c r="R248" s="153">
        <v>0</v>
      </c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</row>
    <row r="249" spans="1:46" outlineLevel="1" x14ac:dyDescent="0.2">
      <c r="A249" s="178">
        <v>67</v>
      </c>
      <c r="B249" s="180" t="s">
        <v>376</v>
      </c>
      <c r="C249" s="190" t="s">
        <v>377</v>
      </c>
      <c r="D249" s="154" t="s">
        <v>234</v>
      </c>
      <c r="E249" s="182">
        <v>90</v>
      </c>
      <c r="F249" s="182"/>
      <c r="G249" s="159">
        <f>ROUND(E249*F249,2)</f>
        <v>0</v>
      </c>
      <c r="H249" s="212" t="s">
        <v>1339</v>
      </c>
      <c r="I249" s="177"/>
      <c r="J249" s="153"/>
      <c r="K249" s="153"/>
      <c r="L249" s="153"/>
      <c r="M249" s="153"/>
      <c r="N249" s="153"/>
      <c r="O249" s="153"/>
      <c r="P249" s="153"/>
      <c r="Q249" s="153" t="s">
        <v>123</v>
      </c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3"/>
      <c r="AK249" s="153"/>
      <c r="AL249" s="153"/>
      <c r="AM249" s="153"/>
      <c r="AN249" s="153"/>
      <c r="AO249" s="153"/>
      <c r="AP249" s="153"/>
      <c r="AQ249" s="153"/>
      <c r="AR249" s="153"/>
      <c r="AS249" s="153"/>
      <c r="AT249" s="153"/>
    </row>
    <row r="250" spans="1:46" outlineLevel="1" x14ac:dyDescent="0.2">
      <c r="A250" s="178"/>
      <c r="B250" s="180"/>
      <c r="C250" s="191" t="s">
        <v>378</v>
      </c>
      <c r="D250" s="155"/>
      <c r="E250" s="205">
        <v>45</v>
      </c>
      <c r="F250" s="182"/>
      <c r="G250" s="159"/>
      <c r="H250" s="212">
        <v>0</v>
      </c>
      <c r="I250" s="177"/>
      <c r="J250" s="153"/>
      <c r="K250" s="153"/>
      <c r="L250" s="153"/>
      <c r="M250" s="153"/>
      <c r="N250" s="153"/>
      <c r="O250" s="153"/>
      <c r="P250" s="153"/>
      <c r="Q250" s="153" t="s">
        <v>125</v>
      </c>
      <c r="R250" s="153">
        <v>0</v>
      </c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  <c r="AC250" s="153"/>
      <c r="AD250" s="153"/>
      <c r="AE250" s="153"/>
      <c r="AF250" s="153"/>
      <c r="AG250" s="153"/>
      <c r="AH250" s="153"/>
      <c r="AI250" s="153"/>
      <c r="AJ250" s="153"/>
      <c r="AK250" s="153"/>
      <c r="AL250" s="153"/>
      <c r="AM250" s="153"/>
      <c r="AN250" s="153"/>
      <c r="AO250" s="153"/>
      <c r="AP250" s="153"/>
      <c r="AQ250" s="153"/>
      <c r="AR250" s="153"/>
      <c r="AS250" s="153"/>
      <c r="AT250" s="153"/>
    </row>
    <row r="251" spans="1:46" outlineLevel="1" x14ac:dyDescent="0.2">
      <c r="A251" s="178"/>
      <c r="B251" s="180"/>
      <c r="C251" s="191" t="s">
        <v>379</v>
      </c>
      <c r="D251" s="155"/>
      <c r="E251" s="205">
        <v>45</v>
      </c>
      <c r="F251" s="182"/>
      <c r="G251" s="159"/>
      <c r="H251" s="212">
        <v>0</v>
      </c>
      <c r="I251" s="177"/>
      <c r="J251" s="153"/>
      <c r="K251" s="153"/>
      <c r="L251" s="153"/>
      <c r="M251" s="153"/>
      <c r="N251" s="153"/>
      <c r="O251" s="153"/>
      <c r="P251" s="153"/>
      <c r="Q251" s="153" t="s">
        <v>125</v>
      </c>
      <c r="R251" s="153">
        <v>0</v>
      </c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  <c r="AC251" s="153"/>
      <c r="AD251" s="153"/>
      <c r="AE251" s="153"/>
      <c r="AF251" s="153"/>
      <c r="AG251" s="153"/>
      <c r="AH251" s="153"/>
      <c r="AI251" s="153"/>
      <c r="AJ251" s="153"/>
      <c r="AK251" s="153"/>
      <c r="AL251" s="153"/>
      <c r="AM251" s="153"/>
      <c r="AN251" s="153"/>
      <c r="AO251" s="153"/>
      <c r="AP251" s="153"/>
      <c r="AQ251" s="153"/>
      <c r="AR251" s="153"/>
      <c r="AS251" s="153"/>
      <c r="AT251" s="153"/>
    </row>
    <row r="252" spans="1:46" x14ac:dyDescent="0.2">
      <c r="A252" s="179" t="s">
        <v>118</v>
      </c>
      <c r="B252" s="181" t="s">
        <v>53</v>
      </c>
      <c r="C252" s="192" t="s">
        <v>54</v>
      </c>
      <c r="D252" s="156"/>
      <c r="E252" s="183"/>
      <c r="F252" s="183"/>
      <c r="G252" s="160">
        <f>SUMIF(Q253:Q334,"&lt;&gt;NOR",G253:G334)</f>
        <v>0</v>
      </c>
      <c r="H252" s="213"/>
      <c r="I252" s="177"/>
      <c r="Q252" t="s">
        <v>119</v>
      </c>
    </row>
    <row r="253" spans="1:46" outlineLevel="1" x14ac:dyDescent="0.2">
      <c r="A253" s="178">
        <v>68</v>
      </c>
      <c r="B253" s="180" t="s">
        <v>380</v>
      </c>
      <c r="C253" s="190" t="s">
        <v>381</v>
      </c>
      <c r="D253" s="154" t="s">
        <v>122</v>
      </c>
      <c r="E253" s="182">
        <v>54.3279</v>
      </c>
      <c r="F253" s="182"/>
      <c r="G253" s="159">
        <f>ROUND(E253*F253,2)</f>
        <v>0</v>
      </c>
      <c r="H253" s="212" t="s">
        <v>1339</v>
      </c>
      <c r="I253" s="177"/>
      <c r="J253" s="153"/>
      <c r="K253" s="153"/>
      <c r="L253" s="153"/>
      <c r="M253" s="153"/>
      <c r="N253" s="153"/>
      <c r="O253" s="153"/>
      <c r="P253" s="153"/>
      <c r="Q253" s="153" t="s">
        <v>123</v>
      </c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  <c r="AC253" s="153"/>
      <c r="AD253" s="153"/>
      <c r="AE253" s="153"/>
      <c r="AF253" s="153"/>
      <c r="AG253" s="153"/>
      <c r="AH253" s="153"/>
      <c r="AI253" s="153"/>
      <c r="AJ253" s="153"/>
      <c r="AK253" s="153"/>
      <c r="AL253" s="153"/>
      <c r="AM253" s="153"/>
      <c r="AN253" s="153"/>
      <c r="AO253" s="153"/>
      <c r="AP253" s="153"/>
      <c r="AQ253" s="153"/>
      <c r="AR253" s="153"/>
      <c r="AS253" s="153"/>
      <c r="AT253" s="153"/>
    </row>
    <row r="254" spans="1:46" outlineLevel="1" x14ac:dyDescent="0.2">
      <c r="A254" s="178"/>
      <c r="B254" s="180"/>
      <c r="C254" s="191" t="s">
        <v>382</v>
      </c>
      <c r="D254" s="155"/>
      <c r="E254" s="205">
        <v>6.7553999999999998</v>
      </c>
      <c r="F254" s="182"/>
      <c r="G254" s="159"/>
      <c r="H254" s="212">
        <v>0</v>
      </c>
      <c r="I254" s="177"/>
      <c r="J254" s="153"/>
      <c r="K254" s="153"/>
      <c r="L254" s="153"/>
      <c r="M254" s="153"/>
      <c r="N254" s="153"/>
      <c r="O254" s="153"/>
      <c r="P254" s="153"/>
      <c r="Q254" s="153" t="s">
        <v>125</v>
      </c>
      <c r="R254" s="153">
        <v>0</v>
      </c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  <c r="AC254" s="153"/>
      <c r="AD254" s="153"/>
      <c r="AE254" s="153"/>
      <c r="AF254" s="153"/>
      <c r="AG254" s="153"/>
      <c r="AH254" s="153"/>
      <c r="AI254" s="153"/>
      <c r="AJ254" s="153"/>
      <c r="AK254" s="153"/>
      <c r="AL254" s="153"/>
      <c r="AM254" s="153"/>
      <c r="AN254" s="153"/>
      <c r="AO254" s="153"/>
      <c r="AP254" s="153"/>
      <c r="AQ254" s="153"/>
      <c r="AR254" s="153"/>
      <c r="AS254" s="153"/>
      <c r="AT254" s="153"/>
    </row>
    <row r="255" spans="1:46" outlineLevel="1" x14ac:dyDescent="0.2">
      <c r="A255" s="178"/>
      <c r="B255" s="180"/>
      <c r="C255" s="191" t="s">
        <v>383</v>
      </c>
      <c r="D255" s="155"/>
      <c r="E255" s="205">
        <v>10.353</v>
      </c>
      <c r="F255" s="182"/>
      <c r="G255" s="159"/>
      <c r="H255" s="212">
        <v>0</v>
      </c>
      <c r="I255" s="177"/>
      <c r="J255" s="153"/>
      <c r="K255" s="153"/>
      <c r="L255" s="153"/>
      <c r="M255" s="153"/>
      <c r="N255" s="153"/>
      <c r="O255" s="153"/>
      <c r="P255" s="153"/>
      <c r="Q255" s="153" t="s">
        <v>125</v>
      </c>
      <c r="R255" s="153">
        <v>0</v>
      </c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3"/>
      <c r="AK255" s="153"/>
      <c r="AL255" s="153"/>
      <c r="AM255" s="153"/>
      <c r="AN255" s="153"/>
      <c r="AO255" s="153"/>
      <c r="AP255" s="153"/>
      <c r="AQ255" s="153"/>
      <c r="AR255" s="153"/>
      <c r="AS255" s="153"/>
      <c r="AT255" s="153"/>
    </row>
    <row r="256" spans="1:46" outlineLevel="1" x14ac:dyDescent="0.2">
      <c r="A256" s="178"/>
      <c r="B256" s="180"/>
      <c r="C256" s="191" t="s">
        <v>384</v>
      </c>
      <c r="D256" s="155"/>
      <c r="E256" s="205">
        <v>13.5525</v>
      </c>
      <c r="F256" s="182"/>
      <c r="G256" s="159"/>
      <c r="H256" s="212">
        <v>0</v>
      </c>
      <c r="I256" s="177"/>
      <c r="J256" s="153"/>
      <c r="K256" s="153"/>
      <c r="L256" s="153"/>
      <c r="M256" s="153"/>
      <c r="N256" s="153"/>
      <c r="O256" s="153"/>
      <c r="P256" s="153"/>
      <c r="Q256" s="153" t="s">
        <v>125</v>
      </c>
      <c r="R256" s="153">
        <v>0</v>
      </c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  <c r="AC256" s="153"/>
      <c r="AD256" s="153"/>
      <c r="AE256" s="153"/>
      <c r="AF256" s="153"/>
      <c r="AG256" s="153"/>
      <c r="AH256" s="153"/>
      <c r="AI256" s="153"/>
      <c r="AJ256" s="153"/>
      <c r="AK256" s="153"/>
      <c r="AL256" s="153"/>
      <c r="AM256" s="153"/>
      <c r="AN256" s="153"/>
      <c r="AO256" s="153"/>
      <c r="AP256" s="153"/>
      <c r="AQ256" s="153"/>
      <c r="AR256" s="153"/>
      <c r="AS256" s="153"/>
      <c r="AT256" s="153"/>
    </row>
    <row r="257" spans="1:46" outlineLevel="1" x14ac:dyDescent="0.2">
      <c r="A257" s="178"/>
      <c r="B257" s="180"/>
      <c r="C257" s="191" t="s">
        <v>385</v>
      </c>
      <c r="D257" s="155"/>
      <c r="E257" s="205">
        <v>11.526</v>
      </c>
      <c r="F257" s="182"/>
      <c r="G257" s="159"/>
      <c r="H257" s="212">
        <v>0</v>
      </c>
      <c r="I257" s="177"/>
      <c r="J257" s="153"/>
      <c r="K257" s="153"/>
      <c r="L257" s="153"/>
      <c r="M257" s="153"/>
      <c r="N257" s="153"/>
      <c r="O257" s="153"/>
      <c r="P257" s="153"/>
      <c r="Q257" s="153" t="s">
        <v>125</v>
      </c>
      <c r="R257" s="153">
        <v>0</v>
      </c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  <c r="AC257" s="153"/>
      <c r="AD257" s="153"/>
      <c r="AE257" s="153"/>
      <c r="AF257" s="153"/>
      <c r="AG257" s="153"/>
      <c r="AH257" s="153"/>
      <c r="AI257" s="153"/>
      <c r="AJ257" s="153"/>
      <c r="AK257" s="153"/>
      <c r="AL257" s="153"/>
      <c r="AM257" s="153"/>
      <c r="AN257" s="153"/>
      <c r="AO257" s="153"/>
      <c r="AP257" s="153"/>
      <c r="AQ257" s="153"/>
      <c r="AR257" s="153"/>
      <c r="AS257" s="153"/>
      <c r="AT257" s="153"/>
    </row>
    <row r="258" spans="1:46" outlineLevel="1" x14ac:dyDescent="0.2">
      <c r="A258" s="178"/>
      <c r="B258" s="180"/>
      <c r="C258" s="191" t="s">
        <v>386</v>
      </c>
      <c r="D258" s="155"/>
      <c r="E258" s="205">
        <v>12.141</v>
      </c>
      <c r="F258" s="182"/>
      <c r="G258" s="159"/>
      <c r="H258" s="212">
        <v>0</v>
      </c>
      <c r="I258" s="177"/>
      <c r="J258" s="153"/>
      <c r="K258" s="153"/>
      <c r="L258" s="153"/>
      <c r="M258" s="153"/>
      <c r="N258" s="153"/>
      <c r="O258" s="153"/>
      <c r="P258" s="153"/>
      <c r="Q258" s="153" t="s">
        <v>125</v>
      </c>
      <c r="R258" s="153">
        <v>0</v>
      </c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</row>
    <row r="259" spans="1:46" outlineLevel="1" x14ac:dyDescent="0.2">
      <c r="A259" s="178">
        <v>69</v>
      </c>
      <c r="B259" s="180" t="s">
        <v>387</v>
      </c>
      <c r="C259" s="190" t="s">
        <v>388</v>
      </c>
      <c r="D259" s="154" t="s">
        <v>234</v>
      </c>
      <c r="E259" s="182">
        <v>362.18599999999998</v>
      </c>
      <c r="F259" s="182"/>
      <c r="G259" s="159">
        <f>ROUND(E259*F259,2)</f>
        <v>0</v>
      </c>
      <c r="H259" s="212" t="s">
        <v>1339</v>
      </c>
      <c r="I259" s="177"/>
      <c r="J259" s="153"/>
      <c r="K259" s="153"/>
      <c r="L259" s="153"/>
      <c r="M259" s="153"/>
      <c r="N259" s="153"/>
      <c r="O259" s="153"/>
      <c r="P259" s="153"/>
      <c r="Q259" s="153" t="s">
        <v>123</v>
      </c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</row>
    <row r="260" spans="1:46" outlineLevel="1" x14ac:dyDescent="0.2">
      <c r="A260" s="178"/>
      <c r="B260" s="180"/>
      <c r="C260" s="191" t="s">
        <v>389</v>
      </c>
      <c r="D260" s="155"/>
      <c r="E260" s="205">
        <v>45.036000000000001</v>
      </c>
      <c r="F260" s="182"/>
      <c r="G260" s="159"/>
      <c r="H260" s="212">
        <v>0</v>
      </c>
      <c r="I260" s="177"/>
      <c r="J260" s="153"/>
      <c r="K260" s="153"/>
      <c r="L260" s="153"/>
      <c r="M260" s="153"/>
      <c r="N260" s="153"/>
      <c r="O260" s="153"/>
      <c r="P260" s="153"/>
      <c r="Q260" s="153" t="s">
        <v>125</v>
      </c>
      <c r="R260" s="153">
        <v>0</v>
      </c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</row>
    <row r="261" spans="1:46" outlineLevel="1" x14ac:dyDescent="0.2">
      <c r="A261" s="178"/>
      <c r="B261" s="180"/>
      <c r="C261" s="191" t="s">
        <v>390</v>
      </c>
      <c r="D261" s="155"/>
      <c r="E261" s="205">
        <v>69.02</v>
      </c>
      <c r="F261" s="182"/>
      <c r="G261" s="159"/>
      <c r="H261" s="212">
        <v>0</v>
      </c>
      <c r="I261" s="177"/>
      <c r="J261" s="153"/>
      <c r="K261" s="153"/>
      <c r="L261" s="153"/>
      <c r="M261" s="153"/>
      <c r="N261" s="153"/>
      <c r="O261" s="153"/>
      <c r="P261" s="153"/>
      <c r="Q261" s="153" t="s">
        <v>125</v>
      </c>
      <c r="R261" s="153">
        <v>0</v>
      </c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</row>
    <row r="262" spans="1:46" outlineLevel="1" x14ac:dyDescent="0.2">
      <c r="A262" s="178"/>
      <c r="B262" s="180"/>
      <c r="C262" s="191" t="s">
        <v>391</v>
      </c>
      <c r="D262" s="155"/>
      <c r="E262" s="205">
        <v>90.35</v>
      </c>
      <c r="F262" s="182"/>
      <c r="G262" s="159"/>
      <c r="H262" s="212">
        <v>0</v>
      </c>
      <c r="I262" s="177"/>
      <c r="J262" s="153"/>
      <c r="K262" s="153"/>
      <c r="L262" s="153"/>
      <c r="M262" s="153"/>
      <c r="N262" s="153"/>
      <c r="O262" s="153"/>
      <c r="P262" s="153"/>
      <c r="Q262" s="153" t="s">
        <v>125</v>
      </c>
      <c r="R262" s="153">
        <v>0</v>
      </c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</row>
    <row r="263" spans="1:46" outlineLevel="1" x14ac:dyDescent="0.2">
      <c r="A263" s="178"/>
      <c r="B263" s="180"/>
      <c r="C263" s="191" t="s">
        <v>392</v>
      </c>
      <c r="D263" s="155"/>
      <c r="E263" s="205">
        <v>76.84</v>
      </c>
      <c r="F263" s="182"/>
      <c r="G263" s="159"/>
      <c r="H263" s="212">
        <v>0</v>
      </c>
      <c r="I263" s="177"/>
      <c r="J263" s="153"/>
      <c r="K263" s="153"/>
      <c r="L263" s="153"/>
      <c r="M263" s="153"/>
      <c r="N263" s="153"/>
      <c r="O263" s="153"/>
      <c r="P263" s="153"/>
      <c r="Q263" s="153" t="s">
        <v>125</v>
      </c>
      <c r="R263" s="153">
        <v>0</v>
      </c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</row>
    <row r="264" spans="1:46" outlineLevel="1" x14ac:dyDescent="0.2">
      <c r="A264" s="178"/>
      <c r="B264" s="180"/>
      <c r="C264" s="191" t="s">
        <v>393</v>
      </c>
      <c r="D264" s="155"/>
      <c r="E264" s="205">
        <v>80.94</v>
      </c>
      <c r="F264" s="182"/>
      <c r="G264" s="159"/>
      <c r="H264" s="212">
        <v>0</v>
      </c>
      <c r="I264" s="177"/>
      <c r="J264" s="153"/>
      <c r="K264" s="153"/>
      <c r="L264" s="153"/>
      <c r="M264" s="153"/>
      <c r="N264" s="153"/>
      <c r="O264" s="153"/>
      <c r="P264" s="153"/>
      <c r="Q264" s="153" t="s">
        <v>125</v>
      </c>
      <c r="R264" s="153">
        <v>0</v>
      </c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</row>
    <row r="265" spans="1:46" outlineLevel="1" x14ac:dyDescent="0.2">
      <c r="A265" s="178">
        <v>70</v>
      </c>
      <c r="B265" s="180" t="s">
        <v>394</v>
      </c>
      <c r="C265" s="190" t="s">
        <v>395</v>
      </c>
      <c r="D265" s="154" t="s">
        <v>234</v>
      </c>
      <c r="E265" s="182">
        <v>362.18599999999998</v>
      </c>
      <c r="F265" s="182"/>
      <c r="G265" s="159">
        <f>ROUND(E265*F265,2)</f>
        <v>0</v>
      </c>
      <c r="H265" s="212" t="s">
        <v>1339</v>
      </c>
      <c r="I265" s="177"/>
      <c r="J265" s="153"/>
      <c r="K265" s="153"/>
      <c r="L265" s="153"/>
      <c r="M265" s="153"/>
      <c r="N265" s="153"/>
      <c r="O265" s="153"/>
      <c r="P265" s="153"/>
      <c r="Q265" s="153" t="s">
        <v>123</v>
      </c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</row>
    <row r="266" spans="1:46" outlineLevel="1" x14ac:dyDescent="0.2">
      <c r="A266" s="178"/>
      <c r="B266" s="180"/>
      <c r="C266" s="191" t="s">
        <v>389</v>
      </c>
      <c r="D266" s="155"/>
      <c r="E266" s="205">
        <v>45.036000000000001</v>
      </c>
      <c r="F266" s="182"/>
      <c r="G266" s="159"/>
      <c r="H266" s="212">
        <v>0</v>
      </c>
      <c r="I266" s="177"/>
      <c r="J266" s="153"/>
      <c r="K266" s="153"/>
      <c r="L266" s="153"/>
      <c r="M266" s="153"/>
      <c r="N266" s="153"/>
      <c r="O266" s="153"/>
      <c r="P266" s="153"/>
      <c r="Q266" s="153" t="s">
        <v>125</v>
      </c>
      <c r="R266" s="153">
        <v>0</v>
      </c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</row>
    <row r="267" spans="1:46" outlineLevel="1" x14ac:dyDescent="0.2">
      <c r="A267" s="178"/>
      <c r="B267" s="180"/>
      <c r="C267" s="191" t="s">
        <v>390</v>
      </c>
      <c r="D267" s="155"/>
      <c r="E267" s="205">
        <v>69.02</v>
      </c>
      <c r="F267" s="182"/>
      <c r="G267" s="159"/>
      <c r="H267" s="212">
        <v>0</v>
      </c>
      <c r="I267" s="177"/>
      <c r="J267" s="153"/>
      <c r="K267" s="153"/>
      <c r="L267" s="153"/>
      <c r="M267" s="153"/>
      <c r="N267" s="153"/>
      <c r="O267" s="153"/>
      <c r="P267" s="153"/>
      <c r="Q267" s="153" t="s">
        <v>125</v>
      </c>
      <c r="R267" s="153">
        <v>0</v>
      </c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  <c r="AC267" s="153"/>
      <c r="AD267" s="153"/>
      <c r="AE267" s="153"/>
      <c r="AF267" s="153"/>
      <c r="AG267" s="153"/>
      <c r="AH267" s="153"/>
      <c r="AI267" s="153"/>
      <c r="AJ267" s="153"/>
      <c r="AK267" s="153"/>
      <c r="AL267" s="153"/>
      <c r="AM267" s="153"/>
      <c r="AN267" s="153"/>
      <c r="AO267" s="153"/>
      <c r="AP267" s="153"/>
      <c r="AQ267" s="153"/>
      <c r="AR267" s="153"/>
      <c r="AS267" s="153"/>
      <c r="AT267" s="153"/>
    </row>
    <row r="268" spans="1:46" outlineLevel="1" x14ac:dyDescent="0.2">
      <c r="A268" s="178"/>
      <c r="B268" s="180"/>
      <c r="C268" s="191" t="s">
        <v>391</v>
      </c>
      <c r="D268" s="155"/>
      <c r="E268" s="205">
        <v>90.35</v>
      </c>
      <c r="F268" s="182"/>
      <c r="G268" s="159"/>
      <c r="H268" s="212">
        <v>0</v>
      </c>
      <c r="I268" s="177"/>
      <c r="J268" s="153"/>
      <c r="K268" s="153"/>
      <c r="L268" s="153"/>
      <c r="M268" s="153"/>
      <c r="N268" s="153"/>
      <c r="O268" s="153"/>
      <c r="P268" s="153"/>
      <c r="Q268" s="153" t="s">
        <v>125</v>
      </c>
      <c r="R268" s="153">
        <v>0</v>
      </c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  <c r="AC268" s="153"/>
      <c r="AD268" s="153"/>
      <c r="AE268" s="153"/>
      <c r="AF268" s="153"/>
      <c r="AG268" s="153"/>
      <c r="AH268" s="153"/>
      <c r="AI268" s="153"/>
      <c r="AJ268" s="153"/>
      <c r="AK268" s="153"/>
      <c r="AL268" s="153"/>
      <c r="AM268" s="153"/>
      <c r="AN268" s="153"/>
      <c r="AO268" s="153"/>
      <c r="AP268" s="153"/>
      <c r="AQ268" s="153"/>
      <c r="AR268" s="153"/>
      <c r="AS268" s="153"/>
      <c r="AT268" s="153"/>
    </row>
    <row r="269" spans="1:46" outlineLevel="1" x14ac:dyDescent="0.2">
      <c r="A269" s="178"/>
      <c r="B269" s="180"/>
      <c r="C269" s="191" t="s">
        <v>392</v>
      </c>
      <c r="D269" s="155"/>
      <c r="E269" s="205">
        <v>76.84</v>
      </c>
      <c r="F269" s="182"/>
      <c r="G269" s="159"/>
      <c r="H269" s="212">
        <v>0</v>
      </c>
      <c r="I269" s="177"/>
      <c r="J269" s="153"/>
      <c r="K269" s="153"/>
      <c r="L269" s="153"/>
      <c r="M269" s="153"/>
      <c r="N269" s="153"/>
      <c r="O269" s="153"/>
      <c r="P269" s="153"/>
      <c r="Q269" s="153" t="s">
        <v>125</v>
      </c>
      <c r="R269" s="153">
        <v>0</v>
      </c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  <c r="AC269" s="153"/>
      <c r="AD269" s="153"/>
      <c r="AE269" s="153"/>
      <c r="AF269" s="153"/>
      <c r="AG269" s="153"/>
      <c r="AH269" s="153"/>
      <c r="AI269" s="153"/>
      <c r="AJ269" s="153"/>
      <c r="AK269" s="153"/>
      <c r="AL269" s="153"/>
      <c r="AM269" s="153"/>
      <c r="AN269" s="153"/>
      <c r="AO269" s="153"/>
      <c r="AP269" s="153"/>
      <c r="AQ269" s="153"/>
      <c r="AR269" s="153"/>
      <c r="AS269" s="153"/>
      <c r="AT269" s="153"/>
    </row>
    <row r="270" spans="1:46" outlineLevel="1" x14ac:dyDescent="0.2">
      <c r="A270" s="178"/>
      <c r="B270" s="180"/>
      <c r="C270" s="191" t="s">
        <v>393</v>
      </c>
      <c r="D270" s="155"/>
      <c r="E270" s="205">
        <v>80.94</v>
      </c>
      <c r="F270" s="182"/>
      <c r="G270" s="159"/>
      <c r="H270" s="212">
        <v>0</v>
      </c>
      <c r="I270" s="177"/>
      <c r="J270" s="153"/>
      <c r="K270" s="153"/>
      <c r="L270" s="153"/>
      <c r="M270" s="153"/>
      <c r="N270" s="153"/>
      <c r="O270" s="153"/>
      <c r="P270" s="153"/>
      <c r="Q270" s="153" t="s">
        <v>125</v>
      </c>
      <c r="R270" s="153">
        <v>0</v>
      </c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  <c r="AC270" s="153"/>
      <c r="AD270" s="153"/>
      <c r="AE270" s="153"/>
      <c r="AF270" s="153"/>
      <c r="AG270" s="153"/>
      <c r="AH270" s="153"/>
      <c r="AI270" s="153"/>
      <c r="AJ270" s="153"/>
      <c r="AK270" s="153"/>
      <c r="AL270" s="153"/>
      <c r="AM270" s="153"/>
      <c r="AN270" s="153"/>
      <c r="AO270" s="153"/>
      <c r="AP270" s="153"/>
      <c r="AQ270" s="153"/>
      <c r="AR270" s="153"/>
      <c r="AS270" s="153"/>
      <c r="AT270" s="153"/>
    </row>
    <row r="271" spans="1:46" outlineLevel="1" x14ac:dyDescent="0.2">
      <c r="A271" s="178">
        <v>71</v>
      </c>
      <c r="B271" s="180" t="s">
        <v>396</v>
      </c>
      <c r="C271" s="190" t="s">
        <v>397</v>
      </c>
      <c r="D271" s="154" t="s">
        <v>158</v>
      </c>
      <c r="E271" s="182">
        <v>6.5193000000000003</v>
      </c>
      <c r="F271" s="182"/>
      <c r="G271" s="159">
        <f>ROUND(E271*F271,2)</f>
        <v>0</v>
      </c>
      <c r="H271" s="212" t="s">
        <v>1339</v>
      </c>
      <c r="I271" s="177"/>
      <c r="J271" s="153"/>
      <c r="K271" s="153"/>
      <c r="L271" s="153"/>
      <c r="M271" s="153"/>
      <c r="N271" s="153"/>
      <c r="O271" s="153"/>
      <c r="P271" s="153"/>
      <c r="Q271" s="153" t="s">
        <v>123</v>
      </c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  <c r="AC271" s="153"/>
      <c r="AD271" s="153"/>
      <c r="AE271" s="153"/>
      <c r="AF271" s="153"/>
      <c r="AG271" s="153"/>
      <c r="AH271" s="153"/>
      <c r="AI271" s="153"/>
      <c r="AJ271" s="153"/>
      <c r="AK271" s="153"/>
      <c r="AL271" s="153"/>
      <c r="AM271" s="153"/>
      <c r="AN271" s="153"/>
      <c r="AO271" s="153"/>
      <c r="AP271" s="153"/>
      <c r="AQ271" s="153"/>
      <c r="AR271" s="153"/>
      <c r="AS271" s="153"/>
      <c r="AT271" s="153"/>
    </row>
    <row r="272" spans="1:46" outlineLevel="1" x14ac:dyDescent="0.2">
      <c r="A272" s="178"/>
      <c r="B272" s="180"/>
      <c r="C272" s="191" t="s">
        <v>398</v>
      </c>
      <c r="D272" s="155"/>
      <c r="E272" s="205">
        <v>6.5193000000000003</v>
      </c>
      <c r="F272" s="182"/>
      <c r="G272" s="159"/>
      <c r="H272" s="212">
        <v>0</v>
      </c>
      <c r="I272" s="177"/>
      <c r="J272" s="153"/>
      <c r="K272" s="153"/>
      <c r="L272" s="153"/>
      <c r="M272" s="153"/>
      <c r="N272" s="153"/>
      <c r="O272" s="153"/>
      <c r="P272" s="153"/>
      <c r="Q272" s="153" t="s">
        <v>125</v>
      </c>
      <c r="R272" s="153">
        <v>0</v>
      </c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3"/>
      <c r="AT272" s="153"/>
    </row>
    <row r="273" spans="1:46" outlineLevel="1" x14ac:dyDescent="0.2">
      <c r="A273" s="178">
        <v>72</v>
      </c>
      <c r="B273" s="180" t="s">
        <v>1408</v>
      </c>
      <c r="C273" s="190" t="s">
        <v>399</v>
      </c>
      <c r="D273" s="154" t="s">
        <v>142</v>
      </c>
      <c r="E273" s="182">
        <v>1528.8</v>
      </c>
      <c r="F273" s="182"/>
      <c r="G273" s="159">
        <f>ROUND(E273*F273,2)</f>
        <v>0</v>
      </c>
      <c r="H273" s="212" t="s">
        <v>1340</v>
      </c>
      <c r="I273" s="177"/>
      <c r="J273" s="153"/>
      <c r="K273" s="153"/>
      <c r="L273" s="153"/>
      <c r="M273" s="153"/>
      <c r="N273" s="153"/>
      <c r="O273" s="153"/>
      <c r="P273" s="153"/>
      <c r="Q273" s="153" t="s">
        <v>136</v>
      </c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  <c r="AC273" s="153"/>
      <c r="AD273" s="153"/>
      <c r="AE273" s="153"/>
      <c r="AF273" s="153"/>
      <c r="AG273" s="153"/>
      <c r="AH273" s="153"/>
      <c r="AI273" s="153"/>
      <c r="AJ273" s="153"/>
      <c r="AK273" s="153"/>
      <c r="AL273" s="153"/>
      <c r="AM273" s="153"/>
      <c r="AN273" s="153"/>
      <c r="AO273" s="153"/>
      <c r="AP273" s="153"/>
      <c r="AQ273" s="153"/>
      <c r="AR273" s="153"/>
      <c r="AS273" s="153"/>
      <c r="AT273" s="153"/>
    </row>
    <row r="274" spans="1:46" outlineLevel="1" x14ac:dyDescent="0.2">
      <c r="A274" s="178"/>
      <c r="B274" s="180"/>
      <c r="C274" s="191" t="s">
        <v>400</v>
      </c>
      <c r="D274" s="155"/>
      <c r="E274" s="205">
        <v>903.5</v>
      </c>
      <c r="F274" s="182"/>
      <c r="G274" s="159"/>
      <c r="H274" s="212">
        <v>0</v>
      </c>
      <c r="I274" s="177"/>
      <c r="J274" s="153"/>
      <c r="K274" s="153"/>
      <c r="L274" s="153"/>
      <c r="M274" s="153"/>
      <c r="N274" s="153"/>
      <c r="O274" s="153"/>
      <c r="P274" s="153"/>
      <c r="Q274" s="153" t="s">
        <v>125</v>
      </c>
      <c r="R274" s="153">
        <v>0</v>
      </c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153"/>
      <c r="AG274" s="153"/>
      <c r="AH274" s="153"/>
      <c r="AI274" s="153"/>
      <c r="AJ274" s="153"/>
      <c r="AK274" s="153"/>
      <c r="AL274" s="153"/>
      <c r="AM274" s="153"/>
      <c r="AN274" s="153"/>
      <c r="AO274" s="153"/>
      <c r="AP274" s="153"/>
      <c r="AQ274" s="153"/>
      <c r="AR274" s="153"/>
      <c r="AS274" s="153"/>
      <c r="AT274" s="153"/>
    </row>
    <row r="275" spans="1:46" outlineLevel="1" x14ac:dyDescent="0.2">
      <c r="A275" s="178"/>
      <c r="B275" s="180"/>
      <c r="C275" s="191" t="s">
        <v>401</v>
      </c>
      <c r="D275" s="155"/>
      <c r="E275" s="205">
        <v>625.29999999999995</v>
      </c>
      <c r="F275" s="182"/>
      <c r="G275" s="159"/>
      <c r="H275" s="212">
        <v>0</v>
      </c>
      <c r="I275" s="177"/>
      <c r="J275" s="153"/>
      <c r="K275" s="153"/>
      <c r="L275" s="153"/>
      <c r="M275" s="153"/>
      <c r="N275" s="153"/>
      <c r="O275" s="153"/>
      <c r="P275" s="153"/>
      <c r="Q275" s="153" t="s">
        <v>125</v>
      </c>
      <c r="R275" s="153">
        <v>0</v>
      </c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  <c r="AC275" s="153"/>
      <c r="AD275" s="153"/>
      <c r="AE275" s="153"/>
      <c r="AF275" s="153"/>
      <c r="AG275" s="153"/>
      <c r="AH275" s="153"/>
      <c r="AI275" s="153"/>
      <c r="AJ275" s="153"/>
      <c r="AK275" s="153"/>
      <c r="AL275" s="153"/>
      <c r="AM275" s="153"/>
      <c r="AN275" s="153"/>
      <c r="AO275" s="153"/>
      <c r="AP275" s="153"/>
      <c r="AQ275" s="153"/>
      <c r="AR275" s="153"/>
      <c r="AS275" s="153"/>
      <c r="AT275" s="153"/>
    </row>
    <row r="276" spans="1:46" outlineLevel="1" x14ac:dyDescent="0.2">
      <c r="A276" s="178">
        <v>73</v>
      </c>
      <c r="B276" s="180" t="s">
        <v>1409</v>
      </c>
      <c r="C276" s="190" t="s">
        <v>402</v>
      </c>
      <c r="D276" s="154" t="s">
        <v>142</v>
      </c>
      <c r="E276" s="182">
        <v>239.7</v>
      </c>
      <c r="F276" s="182"/>
      <c r="G276" s="159">
        <f>ROUND(E276*F276,2)</f>
        <v>0</v>
      </c>
      <c r="H276" s="212" t="s">
        <v>1340</v>
      </c>
      <c r="I276" s="177"/>
      <c r="J276" s="153"/>
      <c r="K276" s="153"/>
      <c r="L276" s="153"/>
      <c r="M276" s="153"/>
      <c r="N276" s="153"/>
      <c r="O276" s="153"/>
      <c r="P276" s="153"/>
      <c r="Q276" s="153" t="s">
        <v>136</v>
      </c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</row>
    <row r="277" spans="1:46" outlineLevel="1" x14ac:dyDescent="0.2">
      <c r="A277" s="178"/>
      <c r="B277" s="180"/>
      <c r="C277" s="191" t="s">
        <v>403</v>
      </c>
      <c r="D277" s="155"/>
      <c r="E277" s="205">
        <v>127.4</v>
      </c>
      <c r="F277" s="182"/>
      <c r="G277" s="159"/>
      <c r="H277" s="212">
        <v>0</v>
      </c>
      <c r="I277" s="177"/>
      <c r="J277" s="153"/>
      <c r="K277" s="153"/>
      <c r="L277" s="153"/>
      <c r="M277" s="153"/>
      <c r="N277" s="153"/>
      <c r="O277" s="153"/>
      <c r="P277" s="153"/>
      <c r="Q277" s="153" t="s">
        <v>125</v>
      </c>
      <c r="R277" s="153">
        <v>0</v>
      </c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</row>
    <row r="278" spans="1:46" outlineLevel="1" x14ac:dyDescent="0.2">
      <c r="A278" s="178"/>
      <c r="B278" s="180"/>
      <c r="C278" s="191" t="s">
        <v>404</v>
      </c>
      <c r="D278" s="155"/>
      <c r="E278" s="205">
        <v>112.3</v>
      </c>
      <c r="F278" s="182"/>
      <c r="G278" s="159"/>
      <c r="H278" s="212">
        <v>0</v>
      </c>
      <c r="I278" s="177"/>
      <c r="J278" s="153"/>
      <c r="K278" s="153"/>
      <c r="L278" s="153"/>
      <c r="M278" s="153"/>
      <c r="N278" s="153"/>
      <c r="O278" s="153"/>
      <c r="P278" s="153"/>
      <c r="Q278" s="153" t="s">
        <v>125</v>
      </c>
      <c r="R278" s="153">
        <v>0</v>
      </c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</row>
    <row r="279" spans="1:46" outlineLevel="1" x14ac:dyDescent="0.2">
      <c r="A279" s="178">
        <v>74</v>
      </c>
      <c r="B279" s="180" t="s">
        <v>405</v>
      </c>
      <c r="C279" s="190" t="s">
        <v>406</v>
      </c>
      <c r="D279" s="154" t="s">
        <v>122</v>
      </c>
      <c r="E279" s="182">
        <v>145.47</v>
      </c>
      <c r="F279" s="182"/>
      <c r="G279" s="159">
        <f>ROUND(E279*F279,2)</f>
        <v>0</v>
      </c>
      <c r="H279" s="212" t="s">
        <v>1339</v>
      </c>
      <c r="I279" s="177"/>
      <c r="J279" s="153"/>
      <c r="K279" s="153"/>
      <c r="L279" s="153"/>
      <c r="M279" s="153"/>
      <c r="N279" s="153"/>
      <c r="O279" s="153"/>
      <c r="P279" s="153"/>
      <c r="Q279" s="153" t="s">
        <v>123</v>
      </c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</row>
    <row r="280" spans="1:46" outlineLevel="1" x14ac:dyDescent="0.2">
      <c r="A280" s="178"/>
      <c r="B280" s="180"/>
      <c r="C280" s="191" t="s">
        <v>407</v>
      </c>
      <c r="D280" s="155"/>
      <c r="E280" s="205">
        <v>5.7</v>
      </c>
      <c r="F280" s="182"/>
      <c r="G280" s="159"/>
      <c r="H280" s="212">
        <v>0</v>
      </c>
      <c r="I280" s="177"/>
      <c r="J280" s="153"/>
      <c r="K280" s="153"/>
      <c r="L280" s="153"/>
      <c r="M280" s="153"/>
      <c r="N280" s="153"/>
      <c r="O280" s="153"/>
      <c r="P280" s="153"/>
      <c r="Q280" s="153" t="s">
        <v>125</v>
      </c>
      <c r="R280" s="153">
        <v>0</v>
      </c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</row>
    <row r="281" spans="1:46" outlineLevel="1" x14ac:dyDescent="0.2">
      <c r="A281" s="178"/>
      <c r="B281" s="180"/>
      <c r="C281" s="191" t="s">
        <v>408</v>
      </c>
      <c r="D281" s="155"/>
      <c r="E281" s="205">
        <v>80.586500000000001</v>
      </c>
      <c r="F281" s="182"/>
      <c r="G281" s="159"/>
      <c r="H281" s="212">
        <v>0</v>
      </c>
      <c r="I281" s="177"/>
      <c r="J281" s="153"/>
      <c r="K281" s="153"/>
      <c r="L281" s="153"/>
      <c r="M281" s="153"/>
      <c r="N281" s="153"/>
      <c r="O281" s="153"/>
      <c r="P281" s="153"/>
      <c r="Q281" s="153" t="s">
        <v>125</v>
      </c>
      <c r="R281" s="153">
        <v>0</v>
      </c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</row>
    <row r="282" spans="1:46" outlineLevel="1" x14ac:dyDescent="0.2">
      <c r="A282" s="178"/>
      <c r="B282" s="180"/>
      <c r="C282" s="191" t="s">
        <v>409</v>
      </c>
      <c r="D282" s="155"/>
      <c r="E282" s="205">
        <v>31.489000000000001</v>
      </c>
      <c r="F282" s="182"/>
      <c r="G282" s="159"/>
      <c r="H282" s="212">
        <v>0</v>
      </c>
      <c r="I282" s="177"/>
      <c r="J282" s="153"/>
      <c r="K282" s="153"/>
      <c r="L282" s="153"/>
      <c r="M282" s="153"/>
      <c r="N282" s="153"/>
      <c r="O282" s="153"/>
      <c r="P282" s="153"/>
      <c r="Q282" s="153" t="s">
        <v>125</v>
      </c>
      <c r="R282" s="153">
        <v>0</v>
      </c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</row>
    <row r="283" spans="1:46" outlineLevel="1" x14ac:dyDescent="0.2">
      <c r="A283" s="178"/>
      <c r="B283" s="180"/>
      <c r="C283" s="191" t="s">
        <v>410</v>
      </c>
      <c r="D283" s="155"/>
      <c r="E283" s="205">
        <v>5.16</v>
      </c>
      <c r="F283" s="182"/>
      <c r="G283" s="159"/>
      <c r="H283" s="212">
        <v>0</v>
      </c>
      <c r="I283" s="177"/>
      <c r="J283" s="153"/>
      <c r="K283" s="153"/>
      <c r="L283" s="153"/>
      <c r="M283" s="153"/>
      <c r="N283" s="153"/>
      <c r="O283" s="153"/>
      <c r="P283" s="153"/>
      <c r="Q283" s="153" t="s">
        <v>125</v>
      </c>
      <c r="R283" s="153">
        <v>0</v>
      </c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</row>
    <row r="284" spans="1:46" outlineLevel="1" x14ac:dyDescent="0.2">
      <c r="A284" s="178"/>
      <c r="B284" s="180"/>
      <c r="C284" s="191" t="s">
        <v>411</v>
      </c>
      <c r="D284" s="155"/>
      <c r="E284" s="205">
        <v>2.4</v>
      </c>
      <c r="F284" s="182"/>
      <c r="G284" s="159"/>
      <c r="H284" s="212">
        <v>0</v>
      </c>
      <c r="I284" s="177"/>
      <c r="J284" s="153"/>
      <c r="K284" s="153"/>
      <c r="L284" s="153"/>
      <c r="M284" s="153"/>
      <c r="N284" s="153"/>
      <c r="O284" s="153"/>
      <c r="P284" s="153"/>
      <c r="Q284" s="153" t="s">
        <v>125</v>
      </c>
      <c r="R284" s="153">
        <v>0</v>
      </c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</row>
    <row r="285" spans="1:46" outlineLevel="1" x14ac:dyDescent="0.2">
      <c r="A285" s="178"/>
      <c r="B285" s="180"/>
      <c r="C285" s="191" t="s">
        <v>412</v>
      </c>
      <c r="D285" s="155"/>
      <c r="E285" s="205"/>
      <c r="F285" s="182"/>
      <c r="G285" s="159"/>
      <c r="H285" s="212">
        <v>0</v>
      </c>
      <c r="I285" s="177"/>
      <c r="J285" s="153"/>
      <c r="K285" s="153"/>
      <c r="L285" s="153"/>
      <c r="M285" s="153"/>
      <c r="N285" s="153"/>
      <c r="O285" s="153"/>
      <c r="P285" s="153"/>
      <c r="Q285" s="153" t="s">
        <v>125</v>
      </c>
      <c r="R285" s="153">
        <v>0</v>
      </c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  <c r="AC285" s="153"/>
      <c r="AD285" s="153"/>
      <c r="AE285" s="153"/>
      <c r="AF285" s="153"/>
      <c r="AG285" s="153"/>
      <c r="AH285" s="153"/>
      <c r="AI285" s="153"/>
      <c r="AJ285" s="153"/>
      <c r="AK285" s="153"/>
      <c r="AL285" s="153"/>
      <c r="AM285" s="153"/>
      <c r="AN285" s="153"/>
      <c r="AO285" s="153"/>
      <c r="AP285" s="153"/>
      <c r="AQ285" s="153"/>
      <c r="AR285" s="153"/>
      <c r="AS285" s="153"/>
      <c r="AT285" s="153"/>
    </row>
    <row r="286" spans="1:46" outlineLevel="1" x14ac:dyDescent="0.2">
      <c r="A286" s="178"/>
      <c r="B286" s="180"/>
      <c r="C286" s="191" t="s">
        <v>413</v>
      </c>
      <c r="D286" s="155"/>
      <c r="E286" s="205">
        <v>7.1574999999999998</v>
      </c>
      <c r="F286" s="182"/>
      <c r="G286" s="159"/>
      <c r="H286" s="212">
        <v>0</v>
      </c>
      <c r="I286" s="177"/>
      <c r="J286" s="153"/>
      <c r="K286" s="153"/>
      <c r="L286" s="153"/>
      <c r="M286" s="153"/>
      <c r="N286" s="153"/>
      <c r="O286" s="153"/>
      <c r="P286" s="153"/>
      <c r="Q286" s="153" t="s">
        <v>125</v>
      </c>
      <c r="R286" s="153">
        <v>0</v>
      </c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  <c r="AC286" s="153"/>
      <c r="AD286" s="153"/>
      <c r="AE286" s="153"/>
      <c r="AF286" s="153"/>
      <c r="AG286" s="153"/>
      <c r="AH286" s="153"/>
      <c r="AI286" s="153"/>
      <c r="AJ286" s="153"/>
      <c r="AK286" s="153"/>
      <c r="AL286" s="153"/>
      <c r="AM286" s="153"/>
      <c r="AN286" s="153"/>
      <c r="AO286" s="153"/>
      <c r="AP286" s="153"/>
      <c r="AQ286" s="153"/>
      <c r="AR286" s="153"/>
      <c r="AS286" s="153"/>
      <c r="AT286" s="153"/>
    </row>
    <row r="287" spans="1:46" outlineLevel="1" x14ac:dyDescent="0.2">
      <c r="A287" s="178"/>
      <c r="B287" s="180"/>
      <c r="C287" s="191" t="s">
        <v>414</v>
      </c>
      <c r="D287" s="155"/>
      <c r="E287" s="205">
        <v>4.1021999999999998</v>
      </c>
      <c r="F287" s="182"/>
      <c r="G287" s="159"/>
      <c r="H287" s="212">
        <v>0</v>
      </c>
      <c r="I287" s="177"/>
      <c r="J287" s="153"/>
      <c r="K287" s="153"/>
      <c r="L287" s="153"/>
      <c r="M287" s="153"/>
      <c r="N287" s="153"/>
      <c r="O287" s="153"/>
      <c r="P287" s="153"/>
      <c r="Q287" s="153" t="s">
        <v>125</v>
      </c>
      <c r="R287" s="153">
        <v>0</v>
      </c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  <c r="AC287" s="153"/>
      <c r="AD287" s="153"/>
      <c r="AE287" s="153"/>
      <c r="AF287" s="153"/>
      <c r="AG287" s="153"/>
      <c r="AH287" s="153"/>
      <c r="AI287" s="153"/>
      <c r="AJ287" s="153"/>
      <c r="AK287" s="153"/>
      <c r="AL287" s="153"/>
      <c r="AM287" s="153"/>
      <c r="AN287" s="153"/>
      <c r="AO287" s="153"/>
      <c r="AP287" s="153"/>
      <c r="AQ287" s="153"/>
      <c r="AR287" s="153"/>
      <c r="AS287" s="153"/>
      <c r="AT287" s="153"/>
    </row>
    <row r="288" spans="1:46" outlineLevel="1" x14ac:dyDescent="0.2">
      <c r="A288" s="178"/>
      <c r="B288" s="180"/>
      <c r="C288" s="191" t="s">
        <v>415</v>
      </c>
      <c r="D288" s="155"/>
      <c r="E288" s="205">
        <v>6.9509999999999996</v>
      </c>
      <c r="F288" s="182"/>
      <c r="G288" s="159"/>
      <c r="H288" s="212">
        <v>0</v>
      </c>
      <c r="I288" s="177"/>
      <c r="J288" s="153"/>
      <c r="K288" s="153"/>
      <c r="L288" s="153"/>
      <c r="M288" s="153"/>
      <c r="N288" s="153"/>
      <c r="O288" s="153"/>
      <c r="P288" s="153"/>
      <c r="Q288" s="153" t="s">
        <v>125</v>
      </c>
      <c r="R288" s="153">
        <v>0</v>
      </c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  <c r="AC288" s="153"/>
      <c r="AD288" s="153"/>
      <c r="AE288" s="153"/>
      <c r="AF288" s="153"/>
      <c r="AG288" s="153"/>
      <c r="AH288" s="153"/>
      <c r="AI288" s="153"/>
      <c r="AJ288" s="153"/>
      <c r="AK288" s="153"/>
      <c r="AL288" s="153"/>
      <c r="AM288" s="153"/>
      <c r="AN288" s="153"/>
      <c r="AO288" s="153"/>
      <c r="AP288" s="153"/>
      <c r="AQ288" s="153"/>
      <c r="AR288" s="153"/>
      <c r="AS288" s="153"/>
      <c r="AT288" s="153"/>
    </row>
    <row r="289" spans="1:46" outlineLevel="1" x14ac:dyDescent="0.2">
      <c r="A289" s="178"/>
      <c r="B289" s="180"/>
      <c r="C289" s="191" t="s">
        <v>416</v>
      </c>
      <c r="D289" s="155"/>
      <c r="E289" s="205">
        <v>1.9238</v>
      </c>
      <c r="F289" s="182"/>
      <c r="G289" s="159"/>
      <c r="H289" s="212">
        <v>0</v>
      </c>
      <c r="I289" s="177"/>
      <c r="J289" s="153"/>
      <c r="K289" s="153"/>
      <c r="L289" s="153"/>
      <c r="M289" s="153"/>
      <c r="N289" s="153"/>
      <c r="O289" s="153"/>
      <c r="P289" s="153"/>
      <c r="Q289" s="153" t="s">
        <v>125</v>
      </c>
      <c r="R289" s="153">
        <v>0</v>
      </c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  <c r="AC289" s="153"/>
      <c r="AD289" s="153"/>
      <c r="AE289" s="153"/>
      <c r="AF289" s="153"/>
      <c r="AG289" s="153"/>
      <c r="AH289" s="153"/>
      <c r="AI289" s="153"/>
      <c r="AJ289" s="153"/>
      <c r="AK289" s="153"/>
      <c r="AL289" s="153"/>
      <c r="AM289" s="153"/>
      <c r="AN289" s="153"/>
      <c r="AO289" s="153"/>
      <c r="AP289" s="153"/>
      <c r="AQ289" s="153"/>
      <c r="AR289" s="153"/>
      <c r="AS289" s="153"/>
      <c r="AT289" s="153"/>
    </row>
    <row r="290" spans="1:46" outlineLevel="1" x14ac:dyDescent="0.2">
      <c r="A290" s="178">
        <v>75</v>
      </c>
      <c r="B290" s="180" t="s">
        <v>417</v>
      </c>
      <c r="C290" s="190" t="s">
        <v>418</v>
      </c>
      <c r="D290" s="154" t="s">
        <v>142</v>
      </c>
      <c r="E290" s="182">
        <v>573.226</v>
      </c>
      <c r="F290" s="182"/>
      <c r="G290" s="159">
        <f>ROUND(E290*F290,2)</f>
        <v>0</v>
      </c>
      <c r="H290" s="212" t="s">
        <v>1339</v>
      </c>
      <c r="I290" s="177"/>
      <c r="J290" s="153"/>
      <c r="K290" s="153"/>
      <c r="L290" s="153"/>
      <c r="M290" s="153"/>
      <c r="N290" s="153"/>
      <c r="O290" s="153"/>
      <c r="P290" s="153"/>
      <c r="Q290" s="153" t="s">
        <v>123</v>
      </c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  <c r="AC290" s="153"/>
      <c r="AD290" s="153"/>
      <c r="AE290" s="153"/>
      <c r="AF290" s="153"/>
      <c r="AG290" s="153"/>
      <c r="AH290" s="153"/>
      <c r="AI290" s="153"/>
      <c r="AJ290" s="153"/>
      <c r="AK290" s="153"/>
      <c r="AL290" s="153"/>
      <c r="AM290" s="153"/>
      <c r="AN290" s="153"/>
      <c r="AO290" s="153"/>
      <c r="AP290" s="153"/>
      <c r="AQ290" s="153"/>
      <c r="AR290" s="153"/>
      <c r="AS290" s="153"/>
      <c r="AT290" s="153"/>
    </row>
    <row r="291" spans="1:46" outlineLevel="1" x14ac:dyDescent="0.2">
      <c r="A291" s="178"/>
      <c r="B291" s="180"/>
      <c r="C291" s="191" t="s">
        <v>419</v>
      </c>
      <c r="D291" s="155"/>
      <c r="E291" s="205">
        <v>44.3</v>
      </c>
      <c r="F291" s="182"/>
      <c r="G291" s="159"/>
      <c r="H291" s="212">
        <v>0</v>
      </c>
      <c r="I291" s="177"/>
      <c r="J291" s="153"/>
      <c r="K291" s="153"/>
      <c r="L291" s="153"/>
      <c r="M291" s="153"/>
      <c r="N291" s="153"/>
      <c r="O291" s="153"/>
      <c r="P291" s="153"/>
      <c r="Q291" s="153" t="s">
        <v>125</v>
      </c>
      <c r="R291" s="153">
        <v>0</v>
      </c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  <c r="AC291" s="153"/>
      <c r="AD291" s="153"/>
      <c r="AE291" s="153"/>
      <c r="AF291" s="153"/>
      <c r="AG291" s="153"/>
      <c r="AH291" s="153"/>
      <c r="AI291" s="153"/>
      <c r="AJ291" s="153"/>
      <c r="AK291" s="153"/>
      <c r="AL291" s="153"/>
      <c r="AM291" s="153"/>
      <c r="AN291" s="153"/>
      <c r="AO291" s="153"/>
      <c r="AP291" s="153"/>
      <c r="AQ291" s="153"/>
      <c r="AR291" s="153"/>
      <c r="AS291" s="153"/>
      <c r="AT291" s="153"/>
    </row>
    <row r="292" spans="1:46" outlineLevel="1" x14ac:dyDescent="0.2">
      <c r="A292" s="178"/>
      <c r="B292" s="180"/>
      <c r="C292" s="191" t="s">
        <v>420</v>
      </c>
      <c r="D292" s="155"/>
      <c r="E292" s="205">
        <v>346.92399999999998</v>
      </c>
      <c r="F292" s="182"/>
      <c r="G292" s="159"/>
      <c r="H292" s="212">
        <v>0</v>
      </c>
      <c r="I292" s="177"/>
      <c r="J292" s="153"/>
      <c r="K292" s="153"/>
      <c r="L292" s="153"/>
      <c r="M292" s="153"/>
      <c r="N292" s="153"/>
      <c r="O292" s="153"/>
      <c r="P292" s="153"/>
      <c r="Q292" s="153" t="s">
        <v>125</v>
      </c>
      <c r="R292" s="153">
        <v>0</v>
      </c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  <c r="AC292" s="153"/>
      <c r="AD292" s="153"/>
      <c r="AE292" s="153"/>
      <c r="AF292" s="153"/>
      <c r="AG292" s="153"/>
      <c r="AH292" s="153"/>
      <c r="AI292" s="153"/>
      <c r="AJ292" s="153"/>
      <c r="AK292" s="153"/>
      <c r="AL292" s="153"/>
      <c r="AM292" s="153"/>
      <c r="AN292" s="153"/>
      <c r="AO292" s="153"/>
      <c r="AP292" s="153"/>
      <c r="AQ292" s="153"/>
      <c r="AR292" s="153"/>
      <c r="AS292" s="153"/>
      <c r="AT292" s="153"/>
    </row>
    <row r="293" spans="1:46" outlineLevel="1" x14ac:dyDescent="0.2">
      <c r="A293" s="178"/>
      <c r="B293" s="180"/>
      <c r="C293" s="191" t="s">
        <v>421</v>
      </c>
      <c r="D293" s="155"/>
      <c r="E293" s="205">
        <v>144.922</v>
      </c>
      <c r="F293" s="182"/>
      <c r="G293" s="159"/>
      <c r="H293" s="212">
        <v>0</v>
      </c>
      <c r="I293" s="177"/>
      <c r="J293" s="153"/>
      <c r="K293" s="153"/>
      <c r="L293" s="153"/>
      <c r="M293" s="153"/>
      <c r="N293" s="153"/>
      <c r="O293" s="153"/>
      <c r="P293" s="153"/>
      <c r="Q293" s="153" t="s">
        <v>125</v>
      </c>
      <c r="R293" s="153">
        <v>0</v>
      </c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  <c r="AC293" s="153"/>
      <c r="AD293" s="153"/>
      <c r="AE293" s="153"/>
      <c r="AF293" s="153"/>
      <c r="AG293" s="153"/>
      <c r="AH293" s="153"/>
      <c r="AI293" s="153"/>
      <c r="AJ293" s="153"/>
      <c r="AK293" s="153"/>
      <c r="AL293" s="153"/>
      <c r="AM293" s="153"/>
      <c r="AN293" s="153"/>
      <c r="AO293" s="153"/>
      <c r="AP293" s="153"/>
      <c r="AQ293" s="153"/>
      <c r="AR293" s="153"/>
      <c r="AS293" s="153"/>
      <c r="AT293" s="153"/>
    </row>
    <row r="294" spans="1:46" outlineLevel="1" x14ac:dyDescent="0.2">
      <c r="A294" s="178"/>
      <c r="B294" s="180"/>
      <c r="C294" s="191" t="s">
        <v>422</v>
      </c>
      <c r="D294" s="155"/>
      <c r="E294" s="205">
        <v>24.22</v>
      </c>
      <c r="F294" s="182"/>
      <c r="G294" s="159"/>
      <c r="H294" s="212">
        <v>0</v>
      </c>
      <c r="I294" s="177"/>
      <c r="J294" s="153"/>
      <c r="K294" s="153"/>
      <c r="L294" s="153"/>
      <c r="M294" s="153"/>
      <c r="N294" s="153"/>
      <c r="O294" s="153"/>
      <c r="P294" s="153"/>
      <c r="Q294" s="153" t="s">
        <v>125</v>
      </c>
      <c r="R294" s="153">
        <v>0</v>
      </c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</row>
    <row r="295" spans="1:46" outlineLevel="1" x14ac:dyDescent="0.2">
      <c r="A295" s="178"/>
      <c r="B295" s="180"/>
      <c r="C295" s="191" t="s">
        <v>423</v>
      </c>
      <c r="D295" s="155"/>
      <c r="E295" s="205">
        <v>12.86</v>
      </c>
      <c r="F295" s="182"/>
      <c r="G295" s="159"/>
      <c r="H295" s="212">
        <v>0</v>
      </c>
      <c r="I295" s="177"/>
      <c r="J295" s="153"/>
      <c r="K295" s="153"/>
      <c r="L295" s="153"/>
      <c r="M295" s="153"/>
      <c r="N295" s="153"/>
      <c r="O295" s="153"/>
      <c r="P295" s="153"/>
      <c r="Q295" s="153" t="s">
        <v>125</v>
      </c>
      <c r="R295" s="153">
        <v>0</v>
      </c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</row>
    <row r="296" spans="1:46" outlineLevel="1" x14ac:dyDescent="0.2">
      <c r="A296" s="178">
        <v>76</v>
      </c>
      <c r="B296" s="180" t="s">
        <v>424</v>
      </c>
      <c r="C296" s="190" t="s">
        <v>425</v>
      </c>
      <c r="D296" s="154" t="s">
        <v>142</v>
      </c>
      <c r="E296" s="182">
        <v>573.226</v>
      </c>
      <c r="F296" s="182"/>
      <c r="G296" s="159">
        <f>ROUND(E296*F296,2)</f>
        <v>0</v>
      </c>
      <c r="H296" s="212" t="s">
        <v>1339</v>
      </c>
      <c r="I296" s="177"/>
      <c r="J296" s="153"/>
      <c r="K296" s="153"/>
      <c r="L296" s="153"/>
      <c r="M296" s="153"/>
      <c r="N296" s="153"/>
      <c r="O296" s="153"/>
      <c r="P296" s="153"/>
      <c r="Q296" s="153" t="s">
        <v>123</v>
      </c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</row>
    <row r="297" spans="1:46" outlineLevel="1" x14ac:dyDescent="0.2">
      <c r="A297" s="178"/>
      <c r="B297" s="180"/>
      <c r="C297" s="191" t="s">
        <v>419</v>
      </c>
      <c r="D297" s="155"/>
      <c r="E297" s="205">
        <v>44.3</v>
      </c>
      <c r="F297" s="182"/>
      <c r="G297" s="159"/>
      <c r="H297" s="212">
        <v>0</v>
      </c>
      <c r="I297" s="177"/>
      <c r="J297" s="153"/>
      <c r="K297" s="153"/>
      <c r="L297" s="153"/>
      <c r="M297" s="153"/>
      <c r="N297" s="153"/>
      <c r="O297" s="153"/>
      <c r="P297" s="153"/>
      <c r="Q297" s="153" t="s">
        <v>125</v>
      </c>
      <c r="R297" s="153">
        <v>0</v>
      </c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</row>
    <row r="298" spans="1:46" outlineLevel="1" x14ac:dyDescent="0.2">
      <c r="A298" s="178"/>
      <c r="B298" s="180"/>
      <c r="C298" s="191" t="s">
        <v>420</v>
      </c>
      <c r="D298" s="155"/>
      <c r="E298" s="205">
        <v>346.92399999999998</v>
      </c>
      <c r="F298" s="182"/>
      <c r="G298" s="159"/>
      <c r="H298" s="212">
        <v>0</v>
      </c>
      <c r="I298" s="177"/>
      <c r="J298" s="153"/>
      <c r="K298" s="153"/>
      <c r="L298" s="153"/>
      <c r="M298" s="153"/>
      <c r="N298" s="153"/>
      <c r="O298" s="153"/>
      <c r="P298" s="153"/>
      <c r="Q298" s="153" t="s">
        <v>125</v>
      </c>
      <c r="R298" s="153">
        <v>0</v>
      </c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</row>
    <row r="299" spans="1:46" outlineLevel="1" x14ac:dyDescent="0.2">
      <c r="A299" s="178"/>
      <c r="B299" s="180"/>
      <c r="C299" s="191" t="s">
        <v>421</v>
      </c>
      <c r="D299" s="155"/>
      <c r="E299" s="205">
        <v>144.922</v>
      </c>
      <c r="F299" s="182"/>
      <c r="G299" s="159"/>
      <c r="H299" s="212">
        <v>0</v>
      </c>
      <c r="I299" s="177"/>
      <c r="J299" s="153"/>
      <c r="K299" s="153"/>
      <c r="L299" s="153"/>
      <c r="M299" s="153"/>
      <c r="N299" s="153"/>
      <c r="O299" s="153"/>
      <c r="P299" s="153"/>
      <c r="Q299" s="153" t="s">
        <v>125</v>
      </c>
      <c r="R299" s="153">
        <v>0</v>
      </c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</row>
    <row r="300" spans="1:46" outlineLevel="1" x14ac:dyDescent="0.2">
      <c r="A300" s="178"/>
      <c r="B300" s="180"/>
      <c r="C300" s="191" t="s">
        <v>426</v>
      </c>
      <c r="D300" s="155"/>
      <c r="E300" s="205">
        <v>24.22</v>
      </c>
      <c r="F300" s="182"/>
      <c r="G300" s="159"/>
      <c r="H300" s="212">
        <v>0</v>
      </c>
      <c r="I300" s="177"/>
      <c r="J300" s="153"/>
      <c r="K300" s="153"/>
      <c r="L300" s="153"/>
      <c r="M300" s="153"/>
      <c r="N300" s="153"/>
      <c r="O300" s="153"/>
      <c r="P300" s="153"/>
      <c r="Q300" s="153" t="s">
        <v>125</v>
      </c>
      <c r="R300" s="153">
        <v>0</v>
      </c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</row>
    <row r="301" spans="1:46" outlineLevel="1" x14ac:dyDescent="0.2">
      <c r="A301" s="178"/>
      <c r="B301" s="180"/>
      <c r="C301" s="191" t="s">
        <v>423</v>
      </c>
      <c r="D301" s="155"/>
      <c r="E301" s="205">
        <v>12.86</v>
      </c>
      <c r="F301" s="182"/>
      <c r="G301" s="159"/>
      <c r="H301" s="212">
        <v>0</v>
      </c>
      <c r="I301" s="177"/>
      <c r="J301" s="153"/>
      <c r="K301" s="153"/>
      <c r="L301" s="153"/>
      <c r="M301" s="153"/>
      <c r="N301" s="153"/>
      <c r="O301" s="153"/>
      <c r="P301" s="153"/>
      <c r="Q301" s="153" t="s">
        <v>125</v>
      </c>
      <c r="R301" s="153">
        <v>0</v>
      </c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</row>
    <row r="302" spans="1:46" outlineLevel="1" x14ac:dyDescent="0.2">
      <c r="A302" s="178">
        <v>77</v>
      </c>
      <c r="B302" s="180" t="s">
        <v>427</v>
      </c>
      <c r="C302" s="190" t="s">
        <v>428</v>
      </c>
      <c r="D302" s="154" t="s">
        <v>142</v>
      </c>
      <c r="E302" s="182">
        <v>484.7</v>
      </c>
      <c r="F302" s="182"/>
      <c r="G302" s="159">
        <f>ROUND(E302*F302,2)</f>
        <v>0</v>
      </c>
      <c r="H302" s="212" t="s">
        <v>1339</v>
      </c>
      <c r="I302" s="177"/>
      <c r="J302" s="153"/>
      <c r="K302" s="153"/>
      <c r="L302" s="153"/>
      <c r="M302" s="153"/>
      <c r="N302" s="153"/>
      <c r="O302" s="153"/>
      <c r="P302" s="153"/>
      <c r="Q302" s="153" t="s">
        <v>123</v>
      </c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</row>
    <row r="303" spans="1:46" outlineLevel="1" x14ac:dyDescent="0.2">
      <c r="A303" s="178"/>
      <c r="B303" s="180"/>
      <c r="C303" s="191" t="s">
        <v>429</v>
      </c>
      <c r="D303" s="155"/>
      <c r="E303" s="205">
        <v>38</v>
      </c>
      <c r="F303" s="182"/>
      <c r="G303" s="159"/>
      <c r="H303" s="212">
        <v>0</v>
      </c>
      <c r="I303" s="177"/>
      <c r="J303" s="153"/>
      <c r="K303" s="153"/>
      <c r="L303" s="153"/>
      <c r="M303" s="153"/>
      <c r="N303" s="153"/>
      <c r="O303" s="153"/>
      <c r="P303" s="153"/>
      <c r="Q303" s="153" t="s">
        <v>125</v>
      </c>
      <c r="R303" s="153">
        <v>0</v>
      </c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  <c r="AC303" s="153"/>
      <c r="AD303" s="153"/>
      <c r="AE303" s="153"/>
      <c r="AF303" s="153"/>
      <c r="AG303" s="153"/>
      <c r="AH303" s="153"/>
      <c r="AI303" s="153"/>
      <c r="AJ303" s="153"/>
      <c r="AK303" s="153"/>
      <c r="AL303" s="153"/>
      <c r="AM303" s="153"/>
      <c r="AN303" s="153"/>
      <c r="AO303" s="153"/>
      <c r="AP303" s="153"/>
      <c r="AQ303" s="153"/>
      <c r="AR303" s="153"/>
      <c r="AS303" s="153"/>
      <c r="AT303" s="153"/>
    </row>
    <row r="304" spans="1:46" outlineLevel="1" x14ac:dyDescent="0.2">
      <c r="A304" s="178"/>
      <c r="B304" s="180"/>
      <c r="C304" s="191" t="s">
        <v>430</v>
      </c>
      <c r="D304" s="155"/>
      <c r="E304" s="205">
        <v>304.10000000000002</v>
      </c>
      <c r="F304" s="182"/>
      <c r="G304" s="159"/>
      <c r="H304" s="212">
        <v>0</v>
      </c>
      <c r="I304" s="177"/>
      <c r="J304" s="153"/>
      <c r="K304" s="153"/>
      <c r="L304" s="153"/>
      <c r="M304" s="153"/>
      <c r="N304" s="153"/>
      <c r="O304" s="153"/>
      <c r="P304" s="153"/>
      <c r="Q304" s="153" t="s">
        <v>125</v>
      </c>
      <c r="R304" s="153">
        <v>0</v>
      </c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  <c r="AC304" s="153"/>
      <c r="AD304" s="153"/>
      <c r="AE304" s="153"/>
      <c r="AF304" s="153"/>
      <c r="AG304" s="153"/>
      <c r="AH304" s="153"/>
      <c r="AI304" s="153"/>
      <c r="AJ304" s="153"/>
      <c r="AK304" s="153"/>
      <c r="AL304" s="153"/>
      <c r="AM304" s="153"/>
      <c r="AN304" s="153"/>
      <c r="AO304" s="153"/>
      <c r="AP304" s="153"/>
      <c r="AQ304" s="153"/>
      <c r="AR304" s="153"/>
      <c r="AS304" s="153"/>
      <c r="AT304" s="153"/>
    </row>
    <row r="305" spans="1:46" outlineLevel="1" x14ac:dyDescent="0.2">
      <c r="A305" s="178"/>
      <c r="B305" s="180"/>
      <c r="C305" s="191" t="s">
        <v>431</v>
      </c>
      <c r="D305" s="155"/>
      <c r="E305" s="205">
        <v>117.4</v>
      </c>
      <c r="F305" s="182"/>
      <c r="G305" s="159"/>
      <c r="H305" s="212">
        <v>0</v>
      </c>
      <c r="I305" s="177"/>
      <c r="J305" s="153"/>
      <c r="K305" s="153"/>
      <c r="L305" s="153"/>
      <c r="M305" s="153"/>
      <c r="N305" s="153"/>
      <c r="O305" s="153"/>
      <c r="P305" s="153"/>
      <c r="Q305" s="153" t="s">
        <v>125</v>
      </c>
      <c r="R305" s="153">
        <v>0</v>
      </c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  <c r="AC305" s="153"/>
      <c r="AD305" s="153"/>
      <c r="AE305" s="153"/>
      <c r="AF305" s="153"/>
      <c r="AG305" s="153"/>
      <c r="AH305" s="153"/>
      <c r="AI305" s="153"/>
      <c r="AJ305" s="153"/>
      <c r="AK305" s="153"/>
      <c r="AL305" s="153"/>
      <c r="AM305" s="153"/>
      <c r="AN305" s="153"/>
      <c r="AO305" s="153"/>
      <c r="AP305" s="153"/>
      <c r="AQ305" s="153"/>
      <c r="AR305" s="153"/>
      <c r="AS305" s="153"/>
      <c r="AT305" s="153"/>
    </row>
    <row r="306" spans="1:46" outlineLevel="1" x14ac:dyDescent="0.2">
      <c r="A306" s="178"/>
      <c r="B306" s="180"/>
      <c r="C306" s="191" t="s">
        <v>432</v>
      </c>
      <c r="D306" s="155"/>
      <c r="E306" s="205">
        <v>17.2</v>
      </c>
      <c r="F306" s="182"/>
      <c r="G306" s="159"/>
      <c r="H306" s="212">
        <v>0</v>
      </c>
      <c r="I306" s="177"/>
      <c r="J306" s="153"/>
      <c r="K306" s="153"/>
      <c r="L306" s="153"/>
      <c r="M306" s="153"/>
      <c r="N306" s="153"/>
      <c r="O306" s="153"/>
      <c r="P306" s="153"/>
      <c r="Q306" s="153" t="s">
        <v>125</v>
      </c>
      <c r="R306" s="153">
        <v>0</v>
      </c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  <c r="AC306" s="153"/>
      <c r="AD306" s="153"/>
      <c r="AE306" s="153"/>
      <c r="AF306" s="153"/>
      <c r="AG306" s="153"/>
      <c r="AH306" s="153"/>
      <c r="AI306" s="153"/>
      <c r="AJ306" s="153"/>
      <c r="AK306" s="153"/>
      <c r="AL306" s="153"/>
      <c r="AM306" s="153"/>
      <c r="AN306" s="153"/>
      <c r="AO306" s="153"/>
      <c r="AP306" s="153"/>
      <c r="AQ306" s="153"/>
      <c r="AR306" s="153"/>
      <c r="AS306" s="153"/>
      <c r="AT306" s="153"/>
    </row>
    <row r="307" spans="1:46" outlineLevel="1" x14ac:dyDescent="0.2">
      <c r="A307" s="178"/>
      <c r="B307" s="180"/>
      <c r="C307" s="191" t="s">
        <v>433</v>
      </c>
      <c r="D307" s="155"/>
      <c r="E307" s="205">
        <v>8</v>
      </c>
      <c r="F307" s="182"/>
      <c r="G307" s="159"/>
      <c r="H307" s="212">
        <v>0</v>
      </c>
      <c r="I307" s="177"/>
      <c r="J307" s="153"/>
      <c r="K307" s="153"/>
      <c r="L307" s="153"/>
      <c r="M307" s="153"/>
      <c r="N307" s="153"/>
      <c r="O307" s="153"/>
      <c r="P307" s="153"/>
      <c r="Q307" s="153" t="s">
        <v>125</v>
      </c>
      <c r="R307" s="153">
        <v>0</v>
      </c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  <c r="AC307" s="153"/>
      <c r="AD307" s="153"/>
      <c r="AE307" s="153"/>
      <c r="AF307" s="153"/>
      <c r="AG307" s="153"/>
      <c r="AH307" s="153"/>
      <c r="AI307" s="153"/>
      <c r="AJ307" s="153"/>
      <c r="AK307" s="153"/>
      <c r="AL307" s="153"/>
      <c r="AM307" s="153"/>
      <c r="AN307" s="153"/>
      <c r="AO307" s="153"/>
      <c r="AP307" s="153"/>
      <c r="AQ307" s="153"/>
      <c r="AR307" s="153"/>
      <c r="AS307" s="153"/>
      <c r="AT307" s="153"/>
    </row>
    <row r="308" spans="1:46" outlineLevel="1" x14ac:dyDescent="0.2">
      <c r="A308" s="178">
        <v>78</v>
      </c>
      <c r="B308" s="180" t="s">
        <v>434</v>
      </c>
      <c r="C308" s="190" t="s">
        <v>435</v>
      </c>
      <c r="D308" s="154" t="s">
        <v>142</v>
      </c>
      <c r="E308" s="182">
        <v>484.7</v>
      </c>
      <c r="F308" s="182"/>
      <c r="G308" s="159">
        <f>ROUND(E308*F308,2)</f>
        <v>0</v>
      </c>
      <c r="H308" s="212" t="s">
        <v>1339</v>
      </c>
      <c r="I308" s="177"/>
      <c r="J308" s="153"/>
      <c r="K308" s="153"/>
      <c r="L308" s="153"/>
      <c r="M308" s="153"/>
      <c r="N308" s="153"/>
      <c r="O308" s="153"/>
      <c r="P308" s="153"/>
      <c r="Q308" s="153" t="s">
        <v>123</v>
      </c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  <c r="AC308" s="153"/>
      <c r="AD308" s="153"/>
      <c r="AE308" s="153"/>
      <c r="AF308" s="153"/>
      <c r="AG308" s="153"/>
      <c r="AH308" s="153"/>
      <c r="AI308" s="153"/>
      <c r="AJ308" s="153"/>
      <c r="AK308" s="153"/>
      <c r="AL308" s="153"/>
      <c r="AM308" s="153"/>
      <c r="AN308" s="153"/>
      <c r="AO308" s="153"/>
      <c r="AP308" s="153"/>
      <c r="AQ308" s="153"/>
      <c r="AR308" s="153"/>
      <c r="AS308" s="153"/>
      <c r="AT308" s="153"/>
    </row>
    <row r="309" spans="1:46" outlineLevel="1" x14ac:dyDescent="0.2">
      <c r="A309" s="178"/>
      <c r="B309" s="180"/>
      <c r="C309" s="191" t="s">
        <v>429</v>
      </c>
      <c r="D309" s="155"/>
      <c r="E309" s="205">
        <v>38</v>
      </c>
      <c r="F309" s="182"/>
      <c r="G309" s="159"/>
      <c r="H309" s="212">
        <v>0</v>
      </c>
      <c r="I309" s="177"/>
      <c r="J309" s="153"/>
      <c r="K309" s="153"/>
      <c r="L309" s="153"/>
      <c r="M309" s="153"/>
      <c r="N309" s="153"/>
      <c r="O309" s="153"/>
      <c r="P309" s="153"/>
      <c r="Q309" s="153" t="s">
        <v>125</v>
      </c>
      <c r="R309" s="153">
        <v>0</v>
      </c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  <c r="AC309" s="153"/>
      <c r="AD309" s="153"/>
      <c r="AE309" s="153"/>
      <c r="AF309" s="153"/>
      <c r="AG309" s="153"/>
      <c r="AH309" s="153"/>
      <c r="AI309" s="153"/>
      <c r="AJ309" s="153"/>
      <c r="AK309" s="153"/>
      <c r="AL309" s="153"/>
      <c r="AM309" s="153"/>
      <c r="AN309" s="153"/>
      <c r="AO309" s="153"/>
      <c r="AP309" s="153"/>
      <c r="AQ309" s="153"/>
      <c r="AR309" s="153"/>
      <c r="AS309" s="153"/>
      <c r="AT309" s="153"/>
    </row>
    <row r="310" spans="1:46" outlineLevel="1" x14ac:dyDescent="0.2">
      <c r="A310" s="178"/>
      <c r="B310" s="180"/>
      <c r="C310" s="191" t="s">
        <v>430</v>
      </c>
      <c r="D310" s="155"/>
      <c r="E310" s="205">
        <v>304.10000000000002</v>
      </c>
      <c r="F310" s="182"/>
      <c r="G310" s="159"/>
      <c r="H310" s="212">
        <v>0</v>
      </c>
      <c r="I310" s="177"/>
      <c r="J310" s="153"/>
      <c r="K310" s="153"/>
      <c r="L310" s="153"/>
      <c r="M310" s="153"/>
      <c r="N310" s="153"/>
      <c r="O310" s="153"/>
      <c r="P310" s="153"/>
      <c r="Q310" s="153" t="s">
        <v>125</v>
      </c>
      <c r="R310" s="153">
        <v>0</v>
      </c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  <c r="AC310" s="153"/>
      <c r="AD310" s="153"/>
      <c r="AE310" s="153"/>
      <c r="AF310" s="153"/>
      <c r="AG310" s="153"/>
      <c r="AH310" s="153"/>
      <c r="AI310" s="153"/>
      <c r="AJ310" s="153"/>
      <c r="AK310" s="153"/>
      <c r="AL310" s="153"/>
      <c r="AM310" s="153"/>
      <c r="AN310" s="153"/>
      <c r="AO310" s="153"/>
      <c r="AP310" s="153"/>
      <c r="AQ310" s="153"/>
      <c r="AR310" s="153"/>
      <c r="AS310" s="153"/>
      <c r="AT310" s="153"/>
    </row>
    <row r="311" spans="1:46" outlineLevel="1" x14ac:dyDescent="0.2">
      <c r="A311" s="178"/>
      <c r="B311" s="180"/>
      <c r="C311" s="191" t="s">
        <v>431</v>
      </c>
      <c r="D311" s="155"/>
      <c r="E311" s="205">
        <v>117.4</v>
      </c>
      <c r="F311" s="182"/>
      <c r="G311" s="159"/>
      <c r="H311" s="212">
        <v>0</v>
      </c>
      <c r="I311" s="177"/>
      <c r="J311" s="153"/>
      <c r="K311" s="153"/>
      <c r="L311" s="153"/>
      <c r="M311" s="153"/>
      <c r="N311" s="153"/>
      <c r="O311" s="153"/>
      <c r="P311" s="153"/>
      <c r="Q311" s="153" t="s">
        <v>125</v>
      </c>
      <c r="R311" s="153">
        <v>0</v>
      </c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  <c r="AC311" s="153"/>
      <c r="AD311" s="153"/>
      <c r="AE311" s="153"/>
      <c r="AF311" s="153"/>
      <c r="AG311" s="153"/>
      <c r="AH311" s="153"/>
      <c r="AI311" s="153"/>
      <c r="AJ311" s="153"/>
      <c r="AK311" s="153"/>
      <c r="AL311" s="153"/>
      <c r="AM311" s="153"/>
      <c r="AN311" s="153"/>
      <c r="AO311" s="153"/>
      <c r="AP311" s="153"/>
      <c r="AQ311" s="153"/>
      <c r="AR311" s="153"/>
      <c r="AS311" s="153"/>
      <c r="AT311" s="153"/>
    </row>
    <row r="312" spans="1:46" outlineLevel="1" x14ac:dyDescent="0.2">
      <c r="A312" s="178"/>
      <c r="B312" s="180"/>
      <c r="C312" s="191" t="s">
        <v>432</v>
      </c>
      <c r="D312" s="155"/>
      <c r="E312" s="205">
        <v>17.2</v>
      </c>
      <c r="F312" s="182"/>
      <c r="G312" s="159"/>
      <c r="H312" s="212">
        <v>0</v>
      </c>
      <c r="I312" s="177"/>
      <c r="J312" s="153"/>
      <c r="K312" s="153"/>
      <c r="L312" s="153"/>
      <c r="M312" s="153"/>
      <c r="N312" s="153"/>
      <c r="O312" s="153"/>
      <c r="P312" s="153"/>
      <c r="Q312" s="153" t="s">
        <v>125</v>
      </c>
      <c r="R312" s="153">
        <v>0</v>
      </c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</row>
    <row r="313" spans="1:46" outlineLevel="1" x14ac:dyDescent="0.2">
      <c r="A313" s="178"/>
      <c r="B313" s="180"/>
      <c r="C313" s="191" t="s">
        <v>433</v>
      </c>
      <c r="D313" s="155"/>
      <c r="E313" s="205">
        <v>8</v>
      </c>
      <c r="F313" s="182"/>
      <c r="G313" s="159"/>
      <c r="H313" s="212">
        <v>0</v>
      </c>
      <c r="I313" s="177"/>
      <c r="J313" s="153"/>
      <c r="K313" s="153"/>
      <c r="L313" s="153"/>
      <c r="M313" s="153"/>
      <c r="N313" s="153"/>
      <c r="O313" s="153"/>
      <c r="P313" s="153"/>
      <c r="Q313" s="153" t="s">
        <v>125</v>
      </c>
      <c r="R313" s="153">
        <v>0</v>
      </c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</row>
    <row r="314" spans="1:46" outlineLevel="1" x14ac:dyDescent="0.2">
      <c r="A314" s="178">
        <v>79</v>
      </c>
      <c r="B314" s="180" t="s">
        <v>436</v>
      </c>
      <c r="C314" s="190" t="s">
        <v>437</v>
      </c>
      <c r="D314" s="154" t="s">
        <v>158</v>
      </c>
      <c r="E314" s="182">
        <v>19.567799999999998</v>
      </c>
      <c r="F314" s="182"/>
      <c r="G314" s="159">
        <f>ROUND(E314*F314,2)</f>
        <v>0</v>
      </c>
      <c r="H314" s="212" t="s">
        <v>1339</v>
      </c>
      <c r="I314" s="177"/>
      <c r="J314" s="153"/>
      <c r="K314" s="153"/>
      <c r="L314" s="153"/>
      <c r="M314" s="153"/>
      <c r="N314" s="153"/>
      <c r="O314" s="153"/>
      <c r="P314" s="153"/>
      <c r="Q314" s="153" t="s">
        <v>123</v>
      </c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</row>
    <row r="315" spans="1:46" outlineLevel="1" x14ac:dyDescent="0.2">
      <c r="A315" s="178"/>
      <c r="B315" s="180"/>
      <c r="C315" s="191" t="s">
        <v>438</v>
      </c>
      <c r="D315" s="155"/>
      <c r="E315" s="205">
        <v>19.567799999999998</v>
      </c>
      <c r="F315" s="182"/>
      <c r="G315" s="159"/>
      <c r="H315" s="212">
        <v>0</v>
      </c>
      <c r="I315" s="177"/>
      <c r="J315" s="153"/>
      <c r="K315" s="153"/>
      <c r="L315" s="153"/>
      <c r="M315" s="153"/>
      <c r="N315" s="153"/>
      <c r="O315" s="153"/>
      <c r="P315" s="153"/>
      <c r="Q315" s="153" t="s">
        <v>125</v>
      </c>
      <c r="R315" s="153">
        <v>0</v>
      </c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</row>
    <row r="316" spans="1:46" outlineLevel="1" x14ac:dyDescent="0.2">
      <c r="A316" s="178">
        <v>80</v>
      </c>
      <c r="B316" s="180" t="s">
        <v>439</v>
      </c>
      <c r="C316" s="190" t="s">
        <v>440</v>
      </c>
      <c r="D316" s="154" t="s">
        <v>158</v>
      </c>
      <c r="E316" s="182">
        <v>0.45140000000000002</v>
      </c>
      <c r="F316" s="182"/>
      <c r="G316" s="159">
        <f>ROUND(E316*F316,2)</f>
        <v>0</v>
      </c>
      <c r="H316" s="212" t="s">
        <v>1339</v>
      </c>
      <c r="I316" s="177"/>
      <c r="J316" s="153"/>
      <c r="K316" s="153"/>
      <c r="L316" s="153"/>
      <c r="M316" s="153"/>
      <c r="N316" s="153"/>
      <c r="O316" s="153"/>
      <c r="P316" s="153"/>
      <c r="Q316" s="153" t="s">
        <v>123</v>
      </c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</row>
    <row r="317" spans="1:46" outlineLevel="1" x14ac:dyDescent="0.2">
      <c r="A317" s="178"/>
      <c r="B317" s="180"/>
      <c r="C317" s="191" t="s">
        <v>441</v>
      </c>
      <c r="D317" s="155"/>
      <c r="E317" s="205">
        <v>0.45140000000000002</v>
      </c>
      <c r="F317" s="182"/>
      <c r="G317" s="159"/>
      <c r="H317" s="212">
        <v>0</v>
      </c>
      <c r="I317" s="177"/>
      <c r="J317" s="153"/>
      <c r="K317" s="153"/>
      <c r="L317" s="153"/>
      <c r="M317" s="153"/>
      <c r="N317" s="153"/>
      <c r="O317" s="153"/>
      <c r="P317" s="153"/>
      <c r="Q317" s="153" t="s">
        <v>125</v>
      </c>
      <c r="R317" s="153">
        <v>0</v>
      </c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</row>
    <row r="318" spans="1:46" outlineLevel="1" x14ac:dyDescent="0.2">
      <c r="A318" s="178">
        <v>81</v>
      </c>
      <c r="B318" s="180" t="s">
        <v>442</v>
      </c>
      <c r="C318" s="190" t="s">
        <v>443</v>
      </c>
      <c r="D318" s="154" t="s">
        <v>122</v>
      </c>
      <c r="E318" s="182">
        <v>28.7653</v>
      </c>
      <c r="F318" s="182"/>
      <c r="G318" s="159">
        <f>ROUND(E318*F318,2)</f>
        <v>0</v>
      </c>
      <c r="H318" s="212" t="s">
        <v>1339</v>
      </c>
      <c r="I318" s="177"/>
      <c r="J318" s="153"/>
      <c r="K318" s="153"/>
      <c r="L318" s="153"/>
      <c r="M318" s="153"/>
      <c r="N318" s="153"/>
      <c r="O318" s="153"/>
      <c r="P318" s="153"/>
      <c r="Q318" s="153" t="s">
        <v>123</v>
      </c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</row>
    <row r="319" spans="1:46" outlineLevel="1" x14ac:dyDescent="0.2">
      <c r="A319" s="178"/>
      <c r="B319" s="180"/>
      <c r="C319" s="191" t="s">
        <v>444</v>
      </c>
      <c r="D319" s="155"/>
      <c r="E319" s="205"/>
      <c r="F319" s="182"/>
      <c r="G319" s="159"/>
      <c r="H319" s="212">
        <v>0</v>
      </c>
      <c r="I319" s="177"/>
      <c r="J319" s="153"/>
      <c r="K319" s="153"/>
      <c r="L319" s="153"/>
      <c r="M319" s="153"/>
      <c r="N319" s="153"/>
      <c r="O319" s="153"/>
      <c r="P319" s="153"/>
      <c r="Q319" s="153" t="s">
        <v>125</v>
      </c>
      <c r="R319" s="153">
        <v>0</v>
      </c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</row>
    <row r="320" spans="1:46" outlineLevel="1" x14ac:dyDescent="0.2">
      <c r="A320" s="178"/>
      <c r="B320" s="180"/>
      <c r="C320" s="191" t="s">
        <v>445</v>
      </c>
      <c r="D320" s="155"/>
      <c r="E320" s="205">
        <v>13.397</v>
      </c>
      <c r="F320" s="182"/>
      <c r="G320" s="159"/>
      <c r="H320" s="212">
        <v>0</v>
      </c>
      <c r="I320" s="177"/>
      <c r="J320" s="153"/>
      <c r="K320" s="153"/>
      <c r="L320" s="153"/>
      <c r="M320" s="153"/>
      <c r="N320" s="153"/>
      <c r="O320" s="153"/>
      <c r="P320" s="153"/>
      <c r="Q320" s="153" t="s">
        <v>125</v>
      </c>
      <c r="R320" s="153">
        <v>0</v>
      </c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</row>
    <row r="321" spans="1:46" outlineLevel="1" x14ac:dyDescent="0.2">
      <c r="A321" s="178"/>
      <c r="B321" s="180"/>
      <c r="C321" s="191" t="s">
        <v>446</v>
      </c>
      <c r="D321" s="155"/>
      <c r="E321" s="205">
        <v>5.1669999999999998</v>
      </c>
      <c r="F321" s="182"/>
      <c r="G321" s="159"/>
      <c r="H321" s="212">
        <v>0</v>
      </c>
      <c r="I321" s="177"/>
      <c r="J321" s="153"/>
      <c r="K321" s="153"/>
      <c r="L321" s="153"/>
      <c r="M321" s="153"/>
      <c r="N321" s="153"/>
      <c r="O321" s="153"/>
      <c r="P321" s="153"/>
      <c r="Q321" s="153" t="s">
        <v>125</v>
      </c>
      <c r="R321" s="153">
        <v>0</v>
      </c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  <c r="AC321" s="153"/>
      <c r="AD321" s="153"/>
      <c r="AE321" s="153"/>
      <c r="AF321" s="153"/>
      <c r="AG321" s="153"/>
      <c r="AH321" s="153"/>
      <c r="AI321" s="153"/>
      <c r="AJ321" s="153"/>
      <c r="AK321" s="153"/>
      <c r="AL321" s="153"/>
      <c r="AM321" s="153"/>
      <c r="AN321" s="153"/>
      <c r="AO321" s="153"/>
      <c r="AP321" s="153"/>
      <c r="AQ321" s="153"/>
      <c r="AR321" s="153"/>
      <c r="AS321" s="153"/>
      <c r="AT321" s="153"/>
    </row>
    <row r="322" spans="1:46" outlineLevel="1" x14ac:dyDescent="0.2">
      <c r="A322" s="178"/>
      <c r="B322" s="180"/>
      <c r="C322" s="191" t="s">
        <v>447</v>
      </c>
      <c r="D322" s="155"/>
      <c r="E322" s="205">
        <v>10.2013</v>
      </c>
      <c r="F322" s="182"/>
      <c r="G322" s="159"/>
      <c r="H322" s="212">
        <v>0</v>
      </c>
      <c r="I322" s="177"/>
      <c r="J322" s="153"/>
      <c r="K322" s="153"/>
      <c r="L322" s="153"/>
      <c r="M322" s="153"/>
      <c r="N322" s="153"/>
      <c r="O322" s="153"/>
      <c r="P322" s="153"/>
      <c r="Q322" s="153" t="s">
        <v>125</v>
      </c>
      <c r="R322" s="153">
        <v>0</v>
      </c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  <c r="AC322" s="153"/>
      <c r="AD322" s="153"/>
      <c r="AE322" s="153"/>
      <c r="AF322" s="153"/>
      <c r="AG322" s="153"/>
      <c r="AH322" s="153"/>
      <c r="AI322" s="153"/>
      <c r="AJ322" s="153"/>
      <c r="AK322" s="153"/>
      <c r="AL322" s="153"/>
      <c r="AM322" s="153"/>
      <c r="AN322" s="153"/>
      <c r="AO322" s="153"/>
      <c r="AP322" s="153"/>
      <c r="AQ322" s="153"/>
      <c r="AR322" s="153"/>
      <c r="AS322" s="153"/>
      <c r="AT322" s="153"/>
    </row>
    <row r="323" spans="1:46" outlineLevel="1" x14ac:dyDescent="0.2">
      <c r="A323" s="178">
        <v>82</v>
      </c>
      <c r="B323" s="180" t="s">
        <v>448</v>
      </c>
      <c r="C323" s="190" t="s">
        <v>449</v>
      </c>
      <c r="D323" s="154" t="s">
        <v>142</v>
      </c>
      <c r="E323" s="182">
        <v>180.73599999999999</v>
      </c>
      <c r="F323" s="182"/>
      <c r="G323" s="159">
        <f>ROUND(E323*F323,2)</f>
        <v>0</v>
      </c>
      <c r="H323" s="212" t="s">
        <v>1339</v>
      </c>
      <c r="I323" s="177"/>
      <c r="J323" s="153"/>
      <c r="K323" s="153"/>
      <c r="L323" s="153"/>
      <c r="M323" s="153"/>
      <c r="N323" s="153"/>
      <c r="O323" s="153"/>
      <c r="P323" s="153"/>
      <c r="Q323" s="153" t="s">
        <v>123</v>
      </c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  <c r="AC323" s="153"/>
      <c r="AD323" s="153"/>
      <c r="AE323" s="153"/>
      <c r="AF323" s="153"/>
      <c r="AG323" s="153"/>
      <c r="AH323" s="153"/>
      <c r="AI323" s="153"/>
      <c r="AJ323" s="153"/>
      <c r="AK323" s="153"/>
      <c r="AL323" s="153"/>
      <c r="AM323" s="153"/>
      <c r="AN323" s="153"/>
      <c r="AO323" s="153"/>
      <c r="AP323" s="153"/>
      <c r="AQ323" s="153"/>
      <c r="AR323" s="153"/>
      <c r="AS323" s="153"/>
      <c r="AT323" s="153"/>
    </row>
    <row r="324" spans="1:46" outlineLevel="1" x14ac:dyDescent="0.2">
      <c r="A324" s="178"/>
      <c r="B324" s="180"/>
      <c r="C324" s="191" t="s">
        <v>444</v>
      </c>
      <c r="D324" s="155"/>
      <c r="E324" s="205"/>
      <c r="F324" s="182"/>
      <c r="G324" s="159"/>
      <c r="H324" s="212">
        <v>0</v>
      </c>
      <c r="I324" s="177"/>
      <c r="J324" s="153"/>
      <c r="K324" s="153"/>
      <c r="L324" s="153"/>
      <c r="M324" s="153"/>
      <c r="N324" s="153"/>
      <c r="O324" s="153"/>
      <c r="P324" s="153"/>
      <c r="Q324" s="153" t="s">
        <v>125</v>
      </c>
      <c r="R324" s="153">
        <v>0</v>
      </c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  <c r="AC324" s="153"/>
      <c r="AD324" s="153"/>
      <c r="AE324" s="153"/>
      <c r="AF324" s="153"/>
      <c r="AG324" s="153"/>
      <c r="AH324" s="153"/>
      <c r="AI324" s="153"/>
      <c r="AJ324" s="153"/>
      <c r="AK324" s="153"/>
      <c r="AL324" s="153"/>
      <c r="AM324" s="153"/>
      <c r="AN324" s="153"/>
      <c r="AO324" s="153"/>
      <c r="AP324" s="153"/>
      <c r="AQ324" s="153"/>
      <c r="AR324" s="153"/>
      <c r="AS324" s="153"/>
      <c r="AT324" s="153"/>
    </row>
    <row r="325" spans="1:46" outlineLevel="1" x14ac:dyDescent="0.2">
      <c r="A325" s="178"/>
      <c r="B325" s="180"/>
      <c r="C325" s="191" t="s">
        <v>450</v>
      </c>
      <c r="D325" s="155"/>
      <c r="E325" s="205">
        <v>86.915999999999997</v>
      </c>
      <c r="F325" s="182"/>
      <c r="G325" s="159"/>
      <c r="H325" s="212">
        <v>0</v>
      </c>
      <c r="I325" s="177"/>
      <c r="J325" s="153"/>
      <c r="K325" s="153"/>
      <c r="L325" s="153"/>
      <c r="M325" s="153"/>
      <c r="N325" s="153"/>
      <c r="O325" s="153"/>
      <c r="P325" s="153"/>
      <c r="Q325" s="153" t="s">
        <v>125</v>
      </c>
      <c r="R325" s="153">
        <v>0</v>
      </c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  <c r="AC325" s="153"/>
      <c r="AD325" s="153"/>
      <c r="AE325" s="153"/>
      <c r="AF325" s="153"/>
      <c r="AG325" s="153"/>
      <c r="AH325" s="153"/>
      <c r="AI325" s="153"/>
      <c r="AJ325" s="153"/>
      <c r="AK325" s="153"/>
      <c r="AL325" s="153"/>
      <c r="AM325" s="153"/>
      <c r="AN325" s="153"/>
      <c r="AO325" s="153"/>
      <c r="AP325" s="153"/>
      <c r="AQ325" s="153"/>
      <c r="AR325" s="153"/>
      <c r="AS325" s="153"/>
      <c r="AT325" s="153"/>
    </row>
    <row r="326" spans="1:46" outlineLevel="1" x14ac:dyDescent="0.2">
      <c r="A326" s="178"/>
      <c r="B326" s="180"/>
      <c r="C326" s="191" t="s">
        <v>451</v>
      </c>
      <c r="D326" s="155"/>
      <c r="E326" s="205">
        <v>31.28</v>
      </c>
      <c r="F326" s="182"/>
      <c r="G326" s="159"/>
      <c r="H326" s="212">
        <v>0</v>
      </c>
      <c r="I326" s="177"/>
      <c r="J326" s="153"/>
      <c r="K326" s="153"/>
      <c r="L326" s="153"/>
      <c r="M326" s="153"/>
      <c r="N326" s="153"/>
      <c r="O326" s="153"/>
      <c r="P326" s="153"/>
      <c r="Q326" s="153" t="s">
        <v>125</v>
      </c>
      <c r="R326" s="153">
        <v>0</v>
      </c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  <c r="AC326" s="153"/>
      <c r="AD326" s="153"/>
      <c r="AE326" s="153"/>
      <c r="AF326" s="153"/>
      <c r="AG326" s="153"/>
      <c r="AH326" s="153"/>
      <c r="AI326" s="153"/>
      <c r="AJ326" s="153"/>
      <c r="AK326" s="153"/>
      <c r="AL326" s="153"/>
      <c r="AM326" s="153"/>
      <c r="AN326" s="153"/>
      <c r="AO326" s="153"/>
      <c r="AP326" s="153"/>
      <c r="AQ326" s="153"/>
      <c r="AR326" s="153"/>
      <c r="AS326" s="153"/>
      <c r="AT326" s="153"/>
    </row>
    <row r="327" spans="1:46" outlineLevel="1" x14ac:dyDescent="0.2">
      <c r="A327" s="178"/>
      <c r="B327" s="180"/>
      <c r="C327" s="191" t="s">
        <v>452</v>
      </c>
      <c r="D327" s="155"/>
      <c r="E327" s="205">
        <v>62.54</v>
      </c>
      <c r="F327" s="182"/>
      <c r="G327" s="159"/>
      <c r="H327" s="212">
        <v>0</v>
      </c>
      <c r="I327" s="177"/>
      <c r="J327" s="153"/>
      <c r="K327" s="153"/>
      <c r="L327" s="153"/>
      <c r="M327" s="153"/>
      <c r="N327" s="153"/>
      <c r="O327" s="153"/>
      <c r="P327" s="153"/>
      <c r="Q327" s="153" t="s">
        <v>125</v>
      </c>
      <c r="R327" s="153">
        <v>0</v>
      </c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  <c r="AC327" s="153"/>
      <c r="AD327" s="153"/>
      <c r="AE327" s="153"/>
      <c r="AF327" s="153"/>
      <c r="AG327" s="153"/>
      <c r="AH327" s="153"/>
      <c r="AI327" s="153"/>
      <c r="AJ327" s="153"/>
      <c r="AK327" s="153"/>
      <c r="AL327" s="153"/>
      <c r="AM327" s="153"/>
      <c r="AN327" s="153"/>
      <c r="AO327" s="153"/>
      <c r="AP327" s="153"/>
      <c r="AQ327" s="153"/>
      <c r="AR327" s="153"/>
      <c r="AS327" s="153"/>
      <c r="AT327" s="153"/>
    </row>
    <row r="328" spans="1:46" outlineLevel="1" x14ac:dyDescent="0.2">
      <c r="A328" s="178">
        <v>83</v>
      </c>
      <c r="B328" s="180" t="s">
        <v>453</v>
      </c>
      <c r="C328" s="190" t="s">
        <v>454</v>
      </c>
      <c r="D328" s="154" t="s">
        <v>142</v>
      </c>
      <c r="E328" s="182">
        <v>180.73599999999999</v>
      </c>
      <c r="F328" s="182"/>
      <c r="G328" s="159">
        <f>ROUND(E328*F328,2)</f>
        <v>0</v>
      </c>
      <c r="H328" s="212" t="s">
        <v>1339</v>
      </c>
      <c r="I328" s="177"/>
      <c r="J328" s="153"/>
      <c r="K328" s="153"/>
      <c r="L328" s="153"/>
      <c r="M328" s="153"/>
      <c r="N328" s="153"/>
      <c r="O328" s="153"/>
      <c r="P328" s="153"/>
      <c r="Q328" s="153" t="s">
        <v>123</v>
      </c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  <c r="AC328" s="153"/>
      <c r="AD328" s="153"/>
      <c r="AE328" s="153"/>
      <c r="AF328" s="153"/>
      <c r="AG328" s="153"/>
      <c r="AH328" s="153"/>
      <c r="AI328" s="153"/>
      <c r="AJ328" s="153"/>
      <c r="AK328" s="153"/>
      <c r="AL328" s="153"/>
      <c r="AM328" s="153"/>
      <c r="AN328" s="153"/>
      <c r="AO328" s="153"/>
      <c r="AP328" s="153"/>
      <c r="AQ328" s="153"/>
      <c r="AR328" s="153"/>
      <c r="AS328" s="153"/>
      <c r="AT328" s="153"/>
    </row>
    <row r="329" spans="1:46" outlineLevel="1" x14ac:dyDescent="0.2">
      <c r="A329" s="178"/>
      <c r="B329" s="180"/>
      <c r="C329" s="191" t="s">
        <v>444</v>
      </c>
      <c r="D329" s="155"/>
      <c r="E329" s="205"/>
      <c r="F329" s="182"/>
      <c r="G329" s="159"/>
      <c r="H329" s="212">
        <v>0</v>
      </c>
      <c r="I329" s="177"/>
      <c r="J329" s="153"/>
      <c r="K329" s="153"/>
      <c r="L329" s="153"/>
      <c r="M329" s="153"/>
      <c r="N329" s="153"/>
      <c r="O329" s="153"/>
      <c r="P329" s="153"/>
      <c r="Q329" s="153" t="s">
        <v>125</v>
      </c>
      <c r="R329" s="153">
        <v>0</v>
      </c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  <c r="AC329" s="153"/>
      <c r="AD329" s="153"/>
      <c r="AE329" s="153"/>
      <c r="AF329" s="153"/>
      <c r="AG329" s="153"/>
      <c r="AH329" s="153"/>
      <c r="AI329" s="153"/>
      <c r="AJ329" s="153"/>
      <c r="AK329" s="153"/>
      <c r="AL329" s="153"/>
      <c r="AM329" s="153"/>
      <c r="AN329" s="153"/>
      <c r="AO329" s="153"/>
      <c r="AP329" s="153"/>
      <c r="AQ329" s="153"/>
      <c r="AR329" s="153"/>
      <c r="AS329" s="153"/>
      <c r="AT329" s="153"/>
    </row>
    <row r="330" spans="1:46" outlineLevel="1" x14ac:dyDescent="0.2">
      <c r="A330" s="178"/>
      <c r="B330" s="180"/>
      <c r="C330" s="191" t="s">
        <v>450</v>
      </c>
      <c r="D330" s="155"/>
      <c r="E330" s="205">
        <v>86.915999999999997</v>
      </c>
      <c r="F330" s="182"/>
      <c r="G330" s="159"/>
      <c r="H330" s="212">
        <v>0</v>
      </c>
      <c r="I330" s="177"/>
      <c r="J330" s="153"/>
      <c r="K330" s="153"/>
      <c r="L330" s="153"/>
      <c r="M330" s="153"/>
      <c r="N330" s="153"/>
      <c r="O330" s="153"/>
      <c r="P330" s="153"/>
      <c r="Q330" s="153" t="s">
        <v>125</v>
      </c>
      <c r="R330" s="153">
        <v>0</v>
      </c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</row>
    <row r="331" spans="1:46" outlineLevel="1" x14ac:dyDescent="0.2">
      <c r="A331" s="178"/>
      <c r="B331" s="180"/>
      <c r="C331" s="191" t="s">
        <v>451</v>
      </c>
      <c r="D331" s="155"/>
      <c r="E331" s="205">
        <v>31.28</v>
      </c>
      <c r="F331" s="182"/>
      <c r="G331" s="159"/>
      <c r="H331" s="212">
        <v>0</v>
      </c>
      <c r="I331" s="177"/>
      <c r="J331" s="153"/>
      <c r="K331" s="153"/>
      <c r="L331" s="153"/>
      <c r="M331" s="153"/>
      <c r="N331" s="153"/>
      <c r="O331" s="153"/>
      <c r="P331" s="153"/>
      <c r="Q331" s="153" t="s">
        <v>125</v>
      </c>
      <c r="R331" s="153">
        <v>0</v>
      </c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</row>
    <row r="332" spans="1:46" outlineLevel="1" x14ac:dyDescent="0.2">
      <c r="A332" s="178"/>
      <c r="B332" s="180"/>
      <c r="C332" s="191" t="s">
        <v>455</v>
      </c>
      <c r="D332" s="155"/>
      <c r="E332" s="205">
        <v>62.54</v>
      </c>
      <c r="F332" s="182"/>
      <c r="G332" s="159"/>
      <c r="H332" s="212">
        <v>0</v>
      </c>
      <c r="I332" s="177"/>
      <c r="J332" s="153"/>
      <c r="K332" s="153"/>
      <c r="L332" s="153"/>
      <c r="M332" s="153"/>
      <c r="N332" s="153"/>
      <c r="O332" s="153"/>
      <c r="P332" s="153"/>
      <c r="Q332" s="153" t="s">
        <v>125</v>
      </c>
      <c r="R332" s="153">
        <v>0</v>
      </c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</row>
    <row r="333" spans="1:46" outlineLevel="1" x14ac:dyDescent="0.2">
      <c r="A333" s="178">
        <v>84</v>
      </c>
      <c r="B333" s="180" t="s">
        <v>456</v>
      </c>
      <c r="C333" s="190" t="s">
        <v>457</v>
      </c>
      <c r="D333" s="154" t="s">
        <v>158</v>
      </c>
      <c r="E333" s="182">
        <v>4.0270999999999999</v>
      </c>
      <c r="F333" s="182"/>
      <c r="G333" s="159">
        <f>ROUND(E333*F333,2)</f>
        <v>0</v>
      </c>
      <c r="H333" s="212" t="s">
        <v>1339</v>
      </c>
      <c r="I333" s="177"/>
      <c r="J333" s="153"/>
      <c r="K333" s="153"/>
      <c r="L333" s="153"/>
      <c r="M333" s="153"/>
      <c r="N333" s="153"/>
      <c r="O333" s="153"/>
      <c r="P333" s="153"/>
      <c r="Q333" s="153" t="s">
        <v>123</v>
      </c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</row>
    <row r="334" spans="1:46" outlineLevel="1" x14ac:dyDescent="0.2">
      <c r="A334" s="178"/>
      <c r="B334" s="180"/>
      <c r="C334" s="191" t="s">
        <v>458</v>
      </c>
      <c r="D334" s="155"/>
      <c r="E334" s="205">
        <v>4.0270999999999999</v>
      </c>
      <c r="F334" s="182"/>
      <c r="G334" s="159"/>
      <c r="H334" s="212">
        <v>0</v>
      </c>
      <c r="I334" s="177"/>
      <c r="J334" s="153"/>
      <c r="K334" s="153"/>
      <c r="L334" s="153"/>
      <c r="M334" s="153"/>
      <c r="N334" s="153"/>
      <c r="O334" s="153"/>
      <c r="P334" s="153"/>
      <c r="Q334" s="153" t="s">
        <v>125</v>
      </c>
      <c r="R334" s="153">
        <v>0</v>
      </c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</row>
    <row r="335" spans="1:46" x14ac:dyDescent="0.2">
      <c r="A335" s="179" t="s">
        <v>118</v>
      </c>
      <c r="B335" s="181" t="s">
        <v>55</v>
      </c>
      <c r="C335" s="192" t="s">
        <v>56</v>
      </c>
      <c r="D335" s="156"/>
      <c r="E335" s="183"/>
      <c r="F335" s="183"/>
      <c r="G335" s="160">
        <f>SUMIF(Q336:Q362,"&lt;&gt;NOR",G336:G362)</f>
        <v>0</v>
      </c>
      <c r="H335" s="213"/>
      <c r="I335" s="177"/>
      <c r="Q335" t="s">
        <v>119</v>
      </c>
    </row>
    <row r="336" spans="1:46" outlineLevel="1" x14ac:dyDescent="0.2">
      <c r="A336" s="178">
        <v>85</v>
      </c>
      <c r="B336" s="180" t="s">
        <v>459</v>
      </c>
      <c r="C336" s="190" t="s">
        <v>460</v>
      </c>
      <c r="D336" s="154" t="s">
        <v>122</v>
      </c>
      <c r="E336" s="182">
        <v>9.3450000000000006</v>
      </c>
      <c r="F336" s="182"/>
      <c r="G336" s="159">
        <f>ROUND(E336*F336,2)</f>
        <v>0</v>
      </c>
      <c r="H336" s="212" t="s">
        <v>1339</v>
      </c>
      <c r="I336" s="177"/>
      <c r="J336" s="153"/>
      <c r="K336" s="153"/>
      <c r="L336" s="153"/>
      <c r="M336" s="153"/>
      <c r="N336" s="153"/>
      <c r="O336" s="153"/>
      <c r="P336" s="153"/>
      <c r="Q336" s="153" t="s">
        <v>123</v>
      </c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</row>
    <row r="337" spans="1:46" outlineLevel="1" x14ac:dyDescent="0.2">
      <c r="A337" s="178"/>
      <c r="B337" s="180"/>
      <c r="C337" s="191" t="s">
        <v>461</v>
      </c>
      <c r="D337" s="155"/>
      <c r="E337" s="205">
        <v>0.875</v>
      </c>
      <c r="F337" s="182"/>
      <c r="G337" s="159"/>
      <c r="H337" s="212">
        <v>0</v>
      </c>
      <c r="I337" s="177"/>
      <c r="J337" s="153"/>
      <c r="K337" s="153"/>
      <c r="L337" s="153"/>
      <c r="M337" s="153"/>
      <c r="N337" s="153"/>
      <c r="O337" s="153"/>
      <c r="P337" s="153"/>
      <c r="Q337" s="153" t="s">
        <v>125</v>
      </c>
      <c r="R337" s="153">
        <v>0</v>
      </c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</row>
    <row r="338" spans="1:46" outlineLevel="1" x14ac:dyDescent="0.2">
      <c r="A338" s="178"/>
      <c r="B338" s="180"/>
      <c r="C338" s="191" t="s">
        <v>462</v>
      </c>
      <c r="D338" s="155"/>
      <c r="E338" s="205">
        <v>8.4700000000000006</v>
      </c>
      <c r="F338" s="182"/>
      <c r="G338" s="159"/>
      <c r="H338" s="212">
        <v>0</v>
      </c>
      <c r="I338" s="177"/>
      <c r="J338" s="153"/>
      <c r="K338" s="153"/>
      <c r="L338" s="153"/>
      <c r="M338" s="153"/>
      <c r="N338" s="153"/>
      <c r="O338" s="153"/>
      <c r="P338" s="153"/>
      <c r="Q338" s="153" t="s">
        <v>125</v>
      </c>
      <c r="R338" s="153">
        <v>0</v>
      </c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</row>
    <row r="339" spans="1:46" outlineLevel="1" x14ac:dyDescent="0.2">
      <c r="A339" s="178">
        <v>86</v>
      </c>
      <c r="B339" s="180" t="s">
        <v>463</v>
      </c>
      <c r="C339" s="190" t="s">
        <v>464</v>
      </c>
      <c r="D339" s="154" t="s">
        <v>142</v>
      </c>
      <c r="E339" s="182">
        <v>26.7</v>
      </c>
      <c r="F339" s="182"/>
      <c r="G339" s="159">
        <f>ROUND(E339*F339,2)</f>
        <v>0</v>
      </c>
      <c r="H339" s="212" t="s">
        <v>1339</v>
      </c>
      <c r="I339" s="177"/>
      <c r="J339" s="153"/>
      <c r="K339" s="153"/>
      <c r="L339" s="153"/>
      <c r="M339" s="153"/>
      <c r="N339" s="153"/>
      <c r="O339" s="153"/>
      <c r="P339" s="153"/>
      <c r="Q339" s="153" t="s">
        <v>123</v>
      </c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  <c r="AC339" s="153"/>
      <c r="AD339" s="153"/>
      <c r="AE339" s="153"/>
      <c r="AF339" s="153"/>
      <c r="AG339" s="153"/>
      <c r="AH339" s="153"/>
      <c r="AI339" s="153"/>
      <c r="AJ339" s="153"/>
      <c r="AK339" s="153"/>
      <c r="AL339" s="153"/>
      <c r="AM339" s="153"/>
      <c r="AN339" s="153"/>
      <c r="AO339" s="153"/>
      <c r="AP339" s="153"/>
      <c r="AQ339" s="153"/>
      <c r="AR339" s="153"/>
      <c r="AS339" s="153"/>
      <c r="AT339" s="153"/>
    </row>
    <row r="340" spans="1:46" outlineLevel="1" x14ac:dyDescent="0.2">
      <c r="A340" s="178"/>
      <c r="B340" s="180"/>
      <c r="C340" s="191" t="s">
        <v>465</v>
      </c>
      <c r="D340" s="155"/>
      <c r="E340" s="205">
        <v>2.5</v>
      </c>
      <c r="F340" s="182"/>
      <c r="G340" s="159"/>
      <c r="H340" s="212">
        <v>0</v>
      </c>
      <c r="I340" s="177"/>
      <c r="J340" s="153"/>
      <c r="K340" s="153"/>
      <c r="L340" s="153"/>
      <c r="M340" s="153"/>
      <c r="N340" s="153"/>
      <c r="O340" s="153"/>
      <c r="P340" s="153"/>
      <c r="Q340" s="153" t="s">
        <v>125</v>
      </c>
      <c r="R340" s="153">
        <v>0</v>
      </c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  <c r="AC340" s="153"/>
      <c r="AD340" s="153"/>
      <c r="AE340" s="153"/>
      <c r="AF340" s="153"/>
      <c r="AG340" s="153"/>
      <c r="AH340" s="153"/>
      <c r="AI340" s="153"/>
      <c r="AJ340" s="153"/>
      <c r="AK340" s="153"/>
      <c r="AL340" s="153"/>
      <c r="AM340" s="153"/>
      <c r="AN340" s="153"/>
      <c r="AO340" s="153"/>
      <c r="AP340" s="153"/>
      <c r="AQ340" s="153"/>
      <c r="AR340" s="153"/>
      <c r="AS340" s="153"/>
      <c r="AT340" s="153"/>
    </row>
    <row r="341" spans="1:46" outlineLevel="1" x14ac:dyDescent="0.2">
      <c r="A341" s="178"/>
      <c r="B341" s="180"/>
      <c r="C341" s="191" t="s">
        <v>466</v>
      </c>
      <c r="D341" s="155"/>
      <c r="E341" s="205">
        <v>24.2</v>
      </c>
      <c r="F341" s="182"/>
      <c r="G341" s="159"/>
      <c r="H341" s="212">
        <v>0</v>
      </c>
      <c r="I341" s="177"/>
      <c r="J341" s="153"/>
      <c r="K341" s="153"/>
      <c r="L341" s="153"/>
      <c r="M341" s="153"/>
      <c r="N341" s="153"/>
      <c r="O341" s="153"/>
      <c r="P341" s="153"/>
      <c r="Q341" s="153" t="s">
        <v>125</v>
      </c>
      <c r="R341" s="153">
        <v>0</v>
      </c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  <c r="AC341" s="153"/>
      <c r="AD341" s="153"/>
      <c r="AE341" s="153"/>
      <c r="AF341" s="153"/>
      <c r="AG341" s="153"/>
      <c r="AH341" s="153"/>
      <c r="AI341" s="153"/>
      <c r="AJ341" s="153"/>
      <c r="AK341" s="153"/>
      <c r="AL341" s="153"/>
      <c r="AM341" s="153"/>
      <c r="AN341" s="153"/>
      <c r="AO341" s="153"/>
      <c r="AP341" s="153"/>
      <c r="AQ341" s="153"/>
      <c r="AR341" s="153"/>
      <c r="AS341" s="153"/>
      <c r="AT341" s="153"/>
    </row>
    <row r="342" spans="1:46" outlineLevel="1" x14ac:dyDescent="0.2">
      <c r="A342" s="178">
        <v>87</v>
      </c>
      <c r="B342" s="180" t="s">
        <v>467</v>
      </c>
      <c r="C342" s="190" t="s">
        <v>468</v>
      </c>
      <c r="D342" s="154" t="s">
        <v>142</v>
      </c>
      <c r="E342" s="182">
        <v>26.7</v>
      </c>
      <c r="F342" s="182"/>
      <c r="G342" s="159">
        <f>ROUND(E342*F342,2)</f>
        <v>0</v>
      </c>
      <c r="H342" s="212" t="s">
        <v>1339</v>
      </c>
      <c r="I342" s="177"/>
      <c r="J342" s="153"/>
      <c r="K342" s="153"/>
      <c r="L342" s="153"/>
      <c r="M342" s="153"/>
      <c r="N342" s="153"/>
      <c r="O342" s="153"/>
      <c r="P342" s="153"/>
      <c r="Q342" s="153" t="s">
        <v>123</v>
      </c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  <c r="AC342" s="153"/>
      <c r="AD342" s="153"/>
      <c r="AE342" s="153"/>
      <c r="AF342" s="153"/>
      <c r="AG342" s="153"/>
      <c r="AH342" s="153"/>
      <c r="AI342" s="153"/>
      <c r="AJ342" s="153"/>
      <c r="AK342" s="153"/>
      <c r="AL342" s="153"/>
      <c r="AM342" s="153"/>
      <c r="AN342" s="153"/>
      <c r="AO342" s="153"/>
      <c r="AP342" s="153"/>
      <c r="AQ342" s="153"/>
      <c r="AR342" s="153"/>
      <c r="AS342" s="153"/>
      <c r="AT342" s="153"/>
    </row>
    <row r="343" spans="1:46" outlineLevel="1" x14ac:dyDescent="0.2">
      <c r="A343" s="178"/>
      <c r="B343" s="180"/>
      <c r="C343" s="191" t="s">
        <v>465</v>
      </c>
      <c r="D343" s="155"/>
      <c r="E343" s="205">
        <v>2.5</v>
      </c>
      <c r="F343" s="182"/>
      <c r="G343" s="159"/>
      <c r="H343" s="212">
        <v>0</v>
      </c>
      <c r="I343" s="177"/>
      <c r="J343" s="153"/>
      <c r="K343" s="153"/>
      <c r="L343" s="153"/>
      <c r="M343" s="153"/>
      <c r="N343" s="153"/>
      <c r="O343" s="153"/>
      <c r="P343" s="153"/>
      <c r="Q343" s="153" t="s">
        <v>125</v>
      </c>
      <c r="R343" s="153">
        <v>0</v>
      </c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  <c r="AC343" s="153"/>
      <c r="AD343" s="153"/>
      <c r="AE343" s="153"/>
      <c r="AF343" s="153"/>
      <c r="AG343" s="153"/>
      <c r="AH343" s="153"/>
      <c r="AI343" s="153"/>
      <c r="AJ343" s="153"/>
      <c r="AK343" s="153"/>
      <c r="AL343" s="153"/>
      <c r="AM343" s="153"/>
      <c r="AN343" s="153"/>
      <c r="AO343" s="153"/>
      <c r="AP343" s="153"/>
      <c r="AQ343" s="153"/>
      <c r="AR343" s="153"/>
      <c r="AS343" s="153"/>
      <c r="AT343" s="153"/>
    </row>
    <row r="344" spans="1:46" outlineLevel="1" x14ac:dyDescent="0.2">
      <c r="A344" s="178"/>
      <c r="B344" s="180"/>
      <c r="C344" s="191" t="s">
        <v>466</v>
      </c>
      <c r="D344" s="155"/>
      <c r="E344" s="205">
        <v>24.2</v>
      </c>
      <c r="F344" s="182"/>
      <c r="G344" s="159"/>
      <c r="H344" s="212">
        <v>0</v>
      </c>
      <c r="I344" s="177"/>
      <c r="J344" s="153"/>
      <c r="K344" s="153"/>
      <c r="L344" s="153"/>
      <c r="M344" s="153"/>
      <c r="N344" s="153"/>
      <c r="O344" s="153"/>
      <c r="P344" s="153"/>
      <c r="Q344" s="153" t="s">
        <v>125</v>
      </c>
      <c r="R344" s="153">
        <v>0</v>
      </c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  <c r="AC344" s="153"/>
      <c r="AD344" s="153"/>
      <c r="AE344" s="153"/>
      <c r="AF344" s="153"/>
      <c r="AG344" s="153"/>
      <c r="AH344" s="153"/>
      <c r="AI344" s="153"/>
      <c r="AJ344" s="153"/>
      <c r="AK344" s="153"/>
      <c r="AL344" s="153"/>
      <c r="AM344" s="153"/>
      <c r="AN344" s="153"/>
      <c r="AO344" s="153"/>
      <c r="AP344" s="153"/>
      <c r="AQ344" s="153"/>
      <c r="AR344" s="153"/>
      <c r="AS344" s="153"/>
      <c r="AT344" s="153"/>
    </row>
    <row r="345" spans="1:46" outlineLevel="1" x14ac:dyDescent="0.2">
      <c r="A345" s="178">
        <v>88</v>
      </c>
      <c r="B345" s="180" t="s">
        <v>469</v>
      </c>
      <c r="C345" s="190" t="s">
        <v>470</v>
      </c>
      <c r="D345" s="154" t="s">
        <v>142</v>
      </c>
      <c r="E345" s="182">
        <v>26.7</v>
      </c>
      <c r="F345" s="182"/>
      <c r="G345" s="159">
        <f>ROUND(E345*F345,2)</f>
        <v>0</v>
      </c>
      <c r="H345" s="212" t="s">
        <v>1339</v>
      </c>
      <c r="I345" s="177"/>
      <c r="J345" s="153"/>
      <c r="K345" s="153"/>
      <c r="L345" s="153"/>
      <c r="M345" s="153"/>
      <c r="N345" s="153"/>
      <c r="O345" s="153"/>
      <c r="P345" s="153"/>
      <c r="Q345" s="153" t="s">
        <v>123</v>
      </c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  <c r="AC345" s="153"/>
      <c r="AD345" s="153"/>
      <c r="AE345" s="153"/>
      <c r="AF345" s="153"/>
      <c r="AG345" s="153"/>
      <c r="AH345" s="153"/>
      <c r="AI345" s="153"/>
      <c r="AJ345" s="153"/>
      <c r="AK345" s="153"/>
      <c r="AL345" s="153"/>
      <c r="AM345" s="153"/>
      <c r="AN345" s="153"/>
      <c r="AO345" s="153"/>
      <c r="AP345" s="153"/>
      <c r="AQ345" s="153"/>
      <c r="AR345" s="153"/>
      <c r="AS345" s="153"/>
      <c r="AT345" s="153"/>
    </row>
    <row r="346" spans="1:46" outlineLevel="1" x14ac:dyDescent="0.2">
      <c r="A346" s="178"/>
      <c r="B346" s="180"/>
      <c r="C346" s="191" t="s">
        <v>465</v>
      </c>
      <c r="D346" s="155"/>
      <c r="E346" s="205">
        <v>2.5</v>
      </c>
      <c r="F346" s="182"/>
      <c r="G346" s="159"/>
      <c r="H346" s="212">
        <v>0</v>
      </c>
      <c r="I346" s="177"/>
      <c r="J346" s="153"/>
      <c r="K346" s="153"/>
      <c r="L346" s="153"/>
      <c r="M346" s="153"/>
      <c r="N346" s="153"/>
      <c r="O346" s="153"/>
      <c r="P346" s="153"/>
      <c r="Q346" s="153" t="s">
        <v>125</v>
      </c>
      <c r="R346" s="153">
        <v>0</v>
      </c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  <c r="AC346" s="153"/>
      <c r="AD346" s="153"/>
      <c r="AE346" s="153"/>
      <c r="AF346" s="153"/>
      <c r="AG346" s="153"/>
      <c r="AH346" s="153"/>
      <c r="AI346" s="153"/>
      <c r="AJ346" s="153"/>
      <c r="AK346" s="153"/>
      <c r="AL346" s="153"/>
      <c r="AM346" s="153"/>
      <c r="AN346" s="153"/>
      <c r="AO346" s="153"/>
      <c r="AP346" s="153"/>
      <c r="AQ346" s="153"/>
      <c r="AR346" s="153"/>
      <c r="AS346" s="153"/>
      <c r="AT346" s="153"/>
    </row>
    <row r="347" spans="1:46" outlineLevel="1" x14ac:dyDescent="0.2">
      <c r="A347" s="178"/>
      <c r="B347" s="180"/>
      <c r="C347" s="191" t="s">
        <v>466</v>
      </c>
      <c r="D347" s="155"/>
      <c r="E347" s="205">
        <v>24.2</v>
      </c>
      <c r="F347" s="182"/>
      <c r="G347" s="159"/>
      <c r="H347" s="212">
        <v>0</v>
      </c>
      <c r="I347" s="177"/>
      <c r="J347" s="153"/>
      <c r="K347" s="153"/>
      <c r="L347" s="153"/>
      <c r="M347" s="153"/>
      <c r="N347" s="153"/>
      <c r="O347" s="153"/>
      <c r="P347" s="153"/>
      <c r="Q347" s="153" t="s">
        <v>125</v>
      </c>
      <c r="R347" s="153">
        <v>0</v>
      </c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  <c r="AC347" s="153"/>
      <c r="AD347" s="153"/>
      <c r="AE347" s="153"/>
      <c r="AF347" s="153"/>
      <c r="AG347" s="153"/>
      <c r="AH347" s="153"/>
      <c r="AI347" s="153"/>
      <c r="AJ347" s="153"/>
      <c r="AK347" s="153"/>
      <c r="AL347" s="153"/>
      <c r="AM347" s="153"/>
      <c r="AN347" s="153"/>
      <c r="AO347" s="153"/>
      <c r="AP347" s="153"/>
      <c r="AQ347" s="153"/>
      <c r="AR347" s="153"/>
      <c r="AS347" s="153"/>
      <c r="AT347" s="153"/>
    </row>
    <row r="348" spans="1:46" outlineLevel="1" x14ac:dyDescent="0.2">
      <c r="A348" s="178">
        <v>89</v>
      </c>
      <c r="B348" s="180" t="s">
        <v>471</v>
      </c>
      <c r="C348" s="190" t="s">
        <v>472</v>
      </c>
      <c r="D348" s="154" t="s">
        <v>142</v>
      </c>
      <c r="E348" s="182">
        <v>26.7</v>
      </c>
      <c r="F348" s="182"/>
      <c r="G348" s="159">
        <f>ROUND(E348*F348,2)</f>
        <v>0</v>
      </c>
      <c r="H348" s="212" t="s">
        <v>1339</v>
      </c>
      <c r="I348" s="177"/>
      <c r="J348" s="153"/>
      <c r="K348" s="153"/>
      <c r="L348" s="153"/>
      <c r="M348" s="153"/>
      <c r="N348" s="153"/>
      <c r="O348" s="153"/>
      <c r="P348" s="153"/>
      <c r="Q348" s="153" t="s">
        <v>123</v>
      </c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</row>
    <row r="349" spans="1:46" outlineLevel="1" x14ac:dyDescent="0.2">
      <c r="A349" s="178"/>
      <c r="B349" s="180"/>
      <c r="C349" s="191" t="s">
        <v>465</v>
      </c>
      <c r="D349" s="155"/>
      <c r="E349" s="205">
        <v>2.5</v>
      </c>
      <c r="F349" s="182"/>
      <c r="G349" s="159"/>
      <c r="H349" s="212">
        <v>0</v>
      </c>
      <c r="I349" s="177"/>
      <c r="J349" s="153"/>
      <c r="K349" s="153"/>
      <c r="L349" s="153"/>
      <c r="M349" s="153"/>
      <c r="N349" s="153"/>
      <c r="O349" s="153"/>
      <c r="P349" s="153"/>
      <c r="Q349" s="153" t="s">
        <v>125</v>
      </c>
      <c r="R349" s="153">
        <v>0</v>
      </c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</row>
    <row r="350" spans="1:46" outlineLevel="1" x14ac:dyDescent="0.2">
      <c r="A350" s="178"/>
      <c r="B350" s="180"/>
      <c r="C350" s="191" t="s">
        <v>466</v>
      </c>
      <c r="D350" s="155"/>
      <c r="E350" s="205">
        <v>24.2</v>
      </c>
      <c r="F350" s="182"/>
      <c r="G350" s="159"/>
      <c r="H350" s="212">
        <v>0</v>
      </c>
      <c r="I350" s="177"/>
      <c r="J350" s="153"/>
      <c r="K350" s="153"/>
      <c r="L350" s="153"/>
      <c r="M350" s="153"/>
      <c r="N350" s="153"/>
      <c r="O350" s="153"/>
      <c r="P350" s="153"/>
      <c r="Q350" s="153" t="s">
        <v>125</v>
      </c>
      <c r="R350" s="153">
        <v>0</v>
      </c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</row>
    <row r="351" spans="1:46" outlineLevel="1" x14ac:dyDescent="0.2">
      <c r="A351" s="178">
        <v>90</v>
      </c>
      <c r="B351" s="180" t="s">
        <v>473</v>
      </c>
      <c r="C351" s="190" t="s">
        <v>474</v>
      </c>
      <c r="D351" s="154" t="s">
        <v>142</v>
      </c>
      <c r="E351" s="182">
        <v>10.2165</v>
      </c>
      <c r="F351" s="182"/>
      <c r="G351" s="159">
        <f>ROUND(E351*F351,2)</f>
        <v>0</v>
      </c>
      <c r="H351" s="212" t="s">
        <v>1339</v>
      </c>
      <c r="I351" s="177"/>
      <c r="J351" s="153"/>
      <c r="K351" s="153"/>
      <c r="L351" s="153"/>
      <c r="M351" s="153"/>
      <c r="N351" s="153"/>
      <c r="O351" s="153"/>
      <c r="P351" s="153"/>
      <c r="Q351" s="153" t="s">
        <v>123</v>
      </c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</row>
    <row r="352" spans="1:46" outlineLevel="1" x14ac:dyDescent="0.2">
      <c r="A352" s="178"/>
      <c r="B352" s="180"/>
      <c r="C352" s="191" t="s">
        <v>475</v>
      </c>
      <c r="D352" s="155"/>
      <c r="E352" s="205">
        <v>1.974</v>
      </c>
      <c r="F352" s="182"/>
      <c r="G352" s="159"/>
      <c r="H352" s="212">
        <v>0</v>
      </c>
      <c r="I352" s="177"/>
      <c r="J352" s="153"/>
      <c r="K352" s="153"/>
      <c r="L352" s="153"/>
      <c r="M352" s="153"/>
      <c r="N352" s="153"/>
      <c r="O352" s="153"/>
      <c r="P352" s="153"/>
      <c r="Q352" s="153" t="s">
        <v>125</v>
      </c>
      <c r="R352" s="153">
        <v>0</v>
      </c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</row>
    <row r="353" spans="1:46" outlineLevel="1" x14ac:dyDescent="0.2">
      <c r="A353" s="178"/>
      <c r="B353" s="180"/>
      <c r="C353" s="191" t="s">
        <v>476</v>
      </c>
      <c r="D353" s="155"/>
      <c r="E353" s="205">
        <v>8.2424999999999997</v>
      </c>
      <c r="F353" s="182"/>
      <c r="G353" s="159"/>
      <c r="H353" s="212">
        <v>0</v>
      </c>
      <c r="I353" s="177"/>
      <c r="J353" s="153"/>
      <c r="K353" s="153"/>
      <c r="L353" s="153"/>
      <c r="M353" s="153"/>
      <c r="N353" s="153"/>
      <c r="O353" s="153"/>
      <c r="P353" s="153"/>
      <c r="Q353" s="153" t="s">
        <v>125</v>
      </c>
      <c r="R353" s="153">
        <v>0</v>
      </c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</row>
    <row r="354" spans="1:46" outlineLevel="1" x14ac:dyDescent="0.2">
      <c r="A354" s="178">
        <v>91</v>
      </c>
      <c r="B354" s="180" t="s">
        <v>477</v>
      </c>
      <c r="C354" s="190" t="s">
        <v>478</v>
      </c>
      <c r="D354" s="154" t="s">
        <v>142</v>
      </c>
      <c r="E354" s="182">
        <v>10.2165</v>
      </c>
      <c r="F354" s="182"/>
      <c r="G354" s="159">
        <f>ROUND(E354*F354,2)</f>
        <v>0</v>
      </c>
      <c r="H354" s="212" t="s">
        <v>1339</v>
      </c>
      <c r="I354" s="177"/>
      <c r="J354" s="153"/>
      <c r="K354" s="153"/>
      <c r="L354" s="153"/>
      <c r="M354" s="153"/>
      <c r="N354" s="153"/>
      <c r="O354" s="153"/>
      <c r="P354" s="153"/>
      <c r="Q354" s="153" t="s">
        <v>123</v>
      </c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</row>
    <row r="355" spans="1:46" outlineLevel="1" x14ac:dyDescent="0.2">
      <c r="A355" s="178"/>
      <c r="B355" s="180"/>
      <c r="C355" s="191" t="s">
        <v>475</v>
      </c>
      <c r="D355" s="155"/>
      <c r="E355" s="205">
        <v>1.974</v>
      </c>
      <c r="F355" s="182"/>
      <c r="G355" s="159"/>
      <c r="H355" s="212">
        <v>0</v>
      </c>
      <c r="I355" s="177"/>
      <c r="J355" s="153"/>
      <c r="K355" s="153"/>
      <c r="L355" s="153"/>
      <c r="M355" s="153"/>
      <c r="N355" s="153"/>
      <c r="O355" s="153"/>
      <c r="P355" s="153"/>
      <c r="Q355" s="153" t="s">
        <v>125</v>
      </c>
      <c r="R355" s="153">
        <v>0</v>
      </c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</row>
    <row r="356" spans="1:46" outlineLevel="1" x14ac:dyDescent="0.2">
      <c r="A356" s="178"/>
      <c r="B356" s="180"/>
      <c r="C356" s="191" t="s">
        <v>476</v>
      </c>
      <c r="D356" s="155"/>
      <c r="E356" s="205">
        <v>8.2424999999999997</v>
      </c>
      <c r="F356" s="182"/>
      <c r="G356" s="159"/>
      <c r="H356" s="212">
        <v>0</v>
      </c>
      <c r="I356" s="177"/>
      <c r="J356" s="153"/>
      <c r="K356" s="153"/>
      <c r="L356" s="153"/>
      <c r="M356" s="153"/>
      <c r="N356" s="153"/>
      <c r="O356" s="153"/>
      <c r="P356" s="153"/>
      <c r="Q356" s="153" t="s">
        <v>125</v>
      </c>
      <c r="R356" s="153">
        <v>0</v>
      </c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</row>
    <row r="357" spans="1:46" outlineLevel="1" x14ac:dyDescent="0.2">
      <c r="A357" s="178">
        <v>92</v>
      </c>
      <c r="B357" s="180" t="s">
        <v>479</v>
      </c>
      <c r="C357" s="190" t="s">
        <v>480</v>
      </c>
      <c r="D357" s="154" t="s">
        <v>158</v>
      </c>
      <c r="E357" s="182">
        <v>1.3083</v>
      </c>
      <c r="F357" s="182"/>
      <c r="G357" s="159">
        <f>ROUND(E357*F357,2)</f>
        <v>0</v>
      </c>
      <c r="H357" s="212" t="s">
        <v>1339</v>
      </c>
      <c r="I357" s="177"/>
      <c r="J357" s="153"/>
      <c r="K357" s="153"/>
      <c r="L357" s="153"/>
      <c r="M357" s="153"/>
      <c r="N357" s="153"/>
      <c r="O357" s="153"/>
      <c r="P357" s="153"/>
      <c r="Q357" s="153" t="s">
        <v>123</v>
      </c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  <c r="AC357" s="153"/>
      <c r="AD357" s="153"/>
      <c r="AE357" s="153"/>
      <c r="AF357" s="153"/>
      <c r="AG357" s="153"/>
      <c r="AH357" s="153"/>
      <c r="AI357" s="153"/>
      <c r="AJ357" s="153"/>
      <c r="AK357" s="153"/>
      <c r="AL357" s="153"/>
      <c r="AM357" s="153"/>
      <c r="AN357" s="153"/>
      <c r="AO357" s="153"/>
      <c r="AP357" s="153"/>
      <c r="AQ357" s="153"/>
      <c r="AR357" s="153"/>
      <c r="AS357" s="153"/>
      <c r="AT357" s="153"/>
    </row>
    <row r="358" spans="1:46" outlineLevel="1" x14ac:dyDescent="0.2">
      <c r="A358" s="178"/>
      <c r="B358" s="180"/>
      <c r="C358" s="191" t="s">
        <v>481</v>
      </c>
      <c r="D358" s="155"/>
      <c r="E358" s="205">
        <v>1.3083</v>
      </c>
      <c r="F358" s="182"/>
      <c r="G358" s="159"/>
      <c r="H358" s="212">
        <v>0</v>
      </c>
      <c r="I358" s="177"/>
      <c r="J358" s="153"/>
      <c r="K358" s="153"/>
      <c r="L358" s="153"/>
      <c r="M358" s="153"/>
      <c r="N358" s="153"/>
      <c r="O358" s="153"/>
      <c r="P358" s="153"/>
      <c r="Q358" s="153" t="s">
        <v>125</v>
      </c>
      <c r="R358" s="153">
        <v>0</v>
      </c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  <c r="AC358" s="153"/>
      <c r="AD358" s="153"/>
      <c r="AE358" s="153"/>
      <c r="AF358" s="153"/>
      <c r="AG358" s="153"/>
      <c r="AH358" s="153"/>
      <c r="AI358" s="153"/>
      <c r="AJ358" s="153"/>
      <c r="AK358" s="153"/>
      <c r="AL358" s="153"/>
      <c r="AM358" s="153"/>
      <c r="AN358" s="153"/>
      <c r="AO358" s="153"/>
      <c r="AP358" s="153"/>
      <c r="AQ358" s="153"/>
      <c r="AR358" s="153"/>
      <c r="AS358" s="153"/>
      <c r="AT358" s="153"/>
    </row>
    <row r="359" spans="1:46" ht="22.5" outlineLevel="1" x14ac:dyDescent="0.2">
      <c r="A359" s="178">
        <v>93</v>
      </c>
      <c r="B359" s="180" t="s">
        <v>482</v>
      </c>
      <c r="C359" s="190" t="s">
        <v>483</v>
      </c>
      <c r="D359" s="154" t="s">
        <v>234</v>
      </c>
      <c r="E359" s="182">
        <v>20.399999999999999</v>
      </c>
      <c r="F359" s="182"/>
      <c r="G359" s="159">
        <f>ROUND(E359*F359,2)</f>
        <v>0</v>
      </c>
      <c r="H359" s="212" t="s">
        <v>1340</v>
      </c>
      <c r="I359" s="177"/>
      <c r="J359" s="153"/>
      <c r="K359" s="153"/>
      <c r="L359" s="153"/>
      <c r="M359" s="153"/>
      <c r="N359" s="153"/>
      <c r="O359" s="153"/>
      <c r="P359" s="153"/>
      <c r="Q359" s="153" t="s">
        <v>123</v>
      </c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  <c r="AC359" s="153"/>
      <c r="AD359" s="153"/>
      <c r="AE359" s="153"/>
      <c r="AF359" s="153"/>
      <c r="AG359" s="153"/>
      <c r="AH359" s="153"/>
      <c r="AI359" s="153"/>
      <c r="AJ359" s="153"/>
      <c r="AK359" s="153"/>
      <c r="AL359" s="153"/>
      <c r="AM359" s="153"/>
      <c r="AN359" s="153"/>
      <c r="AO359" s="153"/>
      <c r="AP359" s="153"/>
      <c r="AQ359" s="153"/>
      <c r="AR359" s="153"/>
      <c r="AS359" s="153"/>
      <c r="AT359" s="153"/>
    </row>
    <row r="360" spans="1:46" outlineLevel="1" x14ac:dyDescent="0.2">
      <c r="A360" s="178"/>
      <c r="B360" s="180"/>
      <c r="C360" s="191" t="s">
        <v>484</v>
      </c>
      <c r="D360" s="155"/>
      <c r="E360" s="205">
        <v>20.399999999999999</v>
      </c>
      <c r="F360" s="182"/>
      <c r="G360" s="159"/>
      <c r="H360" s="212">
        <v>0</v>
      </c>
      <c r="I360" s="177"/>
      <c r="J360" s="153"/>
      <c r="K360" s="153"/>
      <c r="L360" s="153"/>
      <c r="M360" s="153"/>
      <c r="N360" s="153"/>
      <c r="O360" s="153"/>
      <c r="P360" s="153"/>
      <c r="Q360" s="153" t="s">
        <v>125</v>
      </c>
      <c r="R360" s="153">
        <v>0</v>
      </c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  <c r="AC360" s="153"/>
      <c r="AD360" s="153"/>
      <c r="AE360" s="153"/>
      <c r="AF360" s="153"/>
      <c r="AG360" s="153"/>
      <c r="AH360" s="153"/>
      <c r="AI360" s="153"/>
      <c r="AJ360" s="153"/>
      <c r="AK360" s="153"/>
      <c r="AL360" s="153"/>
      <c r="AM360" s="153"/>
      <c r="AN360" s="153"/>
      <c r="AO360" s="153"/>
      <c r="AP360" s="153"/>
      <c r="AQ360" s="153"/>
      <c r="AR360" s="153"/>
      <c r="AS360" s="153"/>
      <c r="AT360" s="153"/>
    </row>
    <row r="361" spans="1:46" outlineLevel="1" x14ac:dyDescent="0.2">
      <c r="A361" s="178">
        <v>94</v>
      </c>
      <c r="B361" s="180" t="s">
        <v>485</v>
      </c>
      <c r="C361" s="190" t="s">
        <v>486</v>
      </c>
      <c r="D361" s="154" t="s">
        <v>234</v>
      </c>
      <c r="E361" s="182">
        <v>7</v>
      </c>
      <c r="F361" s="182"/>
      <c r="G361" s="159">
        <f>ROUND(E361*F361,2)</f>
        <v>0</v>
      </c>
      <c r="H361" s="212" t="s">
        <v>1340</v>
      </c>
      <c r="I361" s="177"/>
      <c r="J361" s="153"/>
      <c r="K361" s="153"/>
      <c r="L361" s="153"/>
      <c r="M361" s="153"/>
      <c r="N361" s="153"/>
      <c r="O361" s="153"/>
      <c r="P361" s="153"/>
      <c r="Q361" s="153" t="s">
        <v>123</v>
      </c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  <c r="AC361" s="153"/>
      <c r="AD361" s="153"/>
      <c r="AE361" s="153"/>
      <c r="AF361" s="153"/>
      <c r="AG361" s="153"/>
      <c r="AH361" s="153"/>
      <c r="AI361" s="153"/>
      <c r="AJ361" s="153"/>
      <c r="AK361" s="153"/>
      <c r="AL361" s="153"/>
      <c r="AM361" s="153"/>
      <c r="AN361" s="153"/>
      <c r="AO361" s="153"/>
      <c r="AP361" s="153"/>
      <c r="AQ361" s="153"/>
      <c r="AR361" s="153"/>
      <c r="AS361" s="153"/>
      <c r="AT361" s="153"/>
    </row>
    <row r="362" spans="1:46" outlineLevel="1" x14ac:dyDescent="0.2">
      <c r="A362" s="178"/>
      <c r="B362" s="180"/>
      <c r="C362" s="191" t="s">
        <v>487</v>
      </c>
      <c r="D362" s="155"/>
      <c r="E362" s="205">
        <v>7</v>
      </c>
      <c r="F362" s="182"/>
      <c r="G362" s="159"/>
      <c r="H362" s="212">
        <v>0</v>
      </c>
      <c r="I362" s="177"/>
      <c r="J362" s="153"/>
      <c r="K362" s="153"/>
      <c r="L362" s="153"/>
      <c r="M362" s="153"/>
      <c r="N362" s="153"/>
      <c r="O362" s="153"/>
      <c r="P362" s="153"/>
      <c r="Q362" s="153" t="s">
        <v>125</v>
      </c>
      <c r="R362" s="153">
        <v>0</v>
      </c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  <c r="AC362" s="153"/>
      <c r="AD362" s="153"/>
      <c r="AE362" s="153"/>
      <c r="AF362" s="153"/>
      <c r="AG362" s="153"/>
      <c r="AH362" s="153"/>
      <c r="AI362" s="153"/>
      <c r="AJ362" s="153"/>
      <c r="AK362" s="153"/>
      <c r="AL362" s="153"/>
      <c r="AM362" s="153"/>
      <c r="AN362" s="153"/>
      <c r="AO362" s="153"/>
      <c r="AP362" s="153"/>
      <c r="AQ362" s="153"/>
      <c r="AR362" s="153"/>
      <c r="AS362" s="153"/>
      <c r="AT362" s="153"/>
    </row>
    <row r="363" spans="1:46" x14ac:dyDescent="0.2">
      <c r="A363" s="179" t="s">
        <v>118</v>
      </c>
      <c r="B363" s="181" t="s">
        <v>57</v>
      </c>
      <c r="C363" s="192" t="s">
        <v>58</v>
      </c>
      <c r="D363" s="156"/>
      <c r="E363" s="183"/>
      <c r="F363" s="183"/>
      <c r="G363" s="160">
        <f>SUMIF(Q364:Q380,"&lt;&gt;NOR",G364:G380)</f>
        <v>0</v>
      </c>
      <c r="H363" s="213"/>
      <c r="I363" s="177"/>
      <c r="Q363" t="s">
        <v>119</v>
      </c>
    </row>
    <row r="364" spans="1:46" ht="22.5" outlineLevel="1" x14ac:dyDescent="0.2">
      <c r="A364" s="178">
        <v>95</v>
      </c>
      <c r="B364" s="180" t="s">
        <v>488</v>
      </c>
      <c r="C364" s="190" t="s">
        <v>489</v>
      </c>
      <c r="D364" s="154" t="s">
        <v>234</v>
      </c>
      <c r="E364" s="182">
        <v>88.3</v>
      </c>
      <c r="F364" s="182"/>
      <c r="G364" s="159">
        <f>ROUND(E364*F364,2)</f>
        <v>0</v>
      </c>
      <c r="H364" s="212" t="s">
        <v>1339</v>
      </c>
      <c r="I364" s="177"/>
      <c r="J364" s="153"/>
      <c r="K364" s="153"/>
      <c r="L364" s="153"/>
      <c r="M364" s="153"/>
      <c r="N364" s="153"/>
      <c r="O364" s="153"/>
      <c r="P364" s="153"/>
      <c r="Q364" s="153" t="s">
        <v>123</v>
      </c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  <c r="AC364" s="153"/>
      <c r="AD364" s="153"/>
      <c r="AE364" s="153"/>
      <c r="AF364" s="153"/>
      <c r="AG364" s="153"/>
      <c r="AH364" s="153"/>
      <c r="AI364" s="153"/>
      <c r="AJ364" s="153"/>
      <c r="AK364" s="153"/>
      <c r="AL364" s="153"/>
      <c r="AM364" s="153"/>
      <c r="AN364" s="153"/>
      <c r="AO364" s="153"/>
      <c r="AP364" s="153"/>
      <c r="AQ364" s="153"/>
      <c r="AR364" s="153"/>
      <c r="AS364" s="153"/>
      <c r="AT364" s="153"/>
    </row>
    <row r="365" spans="1:46" outlineLevel="1" x14ac:dyDescent="0.2">
      <c r="A365" s="178"/>
      <c r="B365" s="180"/>
      <c r="C365" s="191" t="s">
        <v>490</v>
      </c>
      <c r="D365" s="155"/>
      <c r="E365" s="205">
        <v>88.3</v>
      </c>
      <c r="F365" s="182"/>
      <c r="G365" s="159"/>
      <c r="H365" s="212">
        <v>0</v>
      </c>
      <c r="I365" s="177"/>
      <c r="J365" s="153"/>
      <c r="K365" s="153"/>
      <c r="L365" s="153"/>
      <c r="M365" s="153"/>
      <c r="N365" s="153"/>
      <c r="O365" s="153"/>
      <c r="P365" s="153"/>
      <c r="Q365" s="153" t="s">
        <v>125</v>
      </c>
      <c r="R365" s="153">
        <v>0</v>
      </c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  <c r="AC365" s="153"/>
      <c r="AD365" s="153"/>
      <c r="AE365" s="153"/>
      <c r="AF365" s="153"/>
      <c r="AG365" s="153"/>
      <c r="AH365" s="153"/>
      <c r="AI365" s="153"/>
      <c r="AJ365" s="153"/>
      <c r="AK365" s="153"/>
      <c r="AL365" s="153"/>
      <c r="AM365" s="153"/>
      <c r="AN365" s="153"/>
      <c r="AO365" s="153"/>
      <c r="AP365" s="153"/>
      <c r="AQ365" s="153"/>
      <c r="AR365" s="153"/>
      <c r="AS365" s="153"/>
      <c r="AT365" s="153"/>
    </row>
    <row r="366" spans="1:46" ht="22.5" outlineLevel="1" x14ac:dyDescent="0.2">
      <c r="A366" s="178">
        <v>96</v>
      </c>
      <c r="B366" s="180" t="s">
        <v>491</v>
      </c>
      <c r="C366" s="190" t="s">
        <v>492</v>
      </c>
      <c r="D366" s="154" t="s">
        <v>234</v>
      </c>
      <c r="E366" s="182">
        <v>82</v>
      </c>
      <c r="F366" s="182"/>
      <c r="G366" s="159">
        <f>ROUND(E366*F366,2)</f>
        <v>0</v>
      </c>
      <c r="H366" s="212" t="s">
        <v>1339</v>
      </c>
      <c r="I366" s="177"/>
      <c r="J366" s="153"/>
      <c r="K366" s="153"/>
      <c r="L366" s="153"/>
      <c r="M366" s="153"/>
      <c r="N366" s="153"/>
      <c r="O366" s="153"/>
      <c r="P366" s="153"/>
      <c r="Q366" s="153" t="s">
        <v>123</v>
      </c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</row>
    <row r="367" spans="1:46" outlineLevel="1" x14ac:dyDescent="0.2">
      <c r="A367" s="178"/>
      <c r="B367" s="180"/>
      <c r="C367" s="191" t="s">
        <v>493</v>
      </c>
      <c r="D367" s="155"/>
      <c r="E367" s="205">
        <v>82</v>
      </c>
      <c r="F367" s="182"/>
      <c r="G367" s="159"/>
      <c r="H367" s="212">
        <v>0</v>
      </c>
      <c r="I367" s="177"/>
      <c r="J367" s="153"/>
      <c r="K367" s="153"/>
      <c r="L367" s="153"/>
      <c r="M367" s="153"/>
      <c r="N367" s="153"/>
      <c r="O367" s="153"/>
      <c r="P367" s="153"/>
      <c r="Q367" s="153" t="s">
        <v>125</v>
      </c>
      <c r="R367" s="153">
        <v>0</v>
      </c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</row>
    <row r="368" spans="1:46" outlineLevel="1" x14ac:dyDescent="0.2">
      <c r="A368" s="178">
        <v>97</v>
      </c>
      <c r="B368" s="180" t="s">
        <v>494</v>
      </c>
      <c r="C368" s="190" t="s">
        <v>495</v>
      </c>
      <c r="D368" s="154" t="s">
        <v>142</v>
      </c>
      <c r="E368" s="182">
        <v>43.15</v>
      </c>
      <c r="F368" s="182"/>
      <c r="G368" s="159">
        <f>ROUND(E368*F368,2)</f>
        <v>0</v>
      </c>
      <c r="H368" s="212" t="s">
        <v>1339</v>
      </c>
      <c r="I368" s="177"/>
      <c r="J368" s="153"/>
      <c r="K368" s="153"/>
      <c r="L368" s="153"/>
      <c r="M368" s="153"/>
      <c r="N368" s="153"/>
      <c r="O368" s="153"/>
      <c r="P368" s="153"/>
      <c r="Q368" s="153" t="s">
        <v>123</v>
      </c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</row>
    <row r="369" spans="1:46" outlineLevel="1" x14ac:dyDescent="0.2">
      <c r="A369" s="178"/>
      <c r="B369" s="180"/>
      <c r="C369" s="191" t="s">
        <v>496</v>
      </c>
      <c r="D369" s="155"/>
      <c r="E369" s="205">
        <v>43.15</v>
      </c>
      <c r="F369" s="182"/>
      <c r="G369" s="159"/>
      <c r="H369" s="212">
        <v>0</v>
      </c>
      <c r="I369" s="177"/>
      <c r="J369" s="153"/>
      <c r="K369" s="153"/>
      <c r="L369" s="153"/>
      <c r="M369" s="153"/>
      <c r="N369" s="153"/>
      <c r="O369" s="153"/>
      <c r="P369" s="153"/>
      <c r="Q369" s="153" t="s">
        <v>125</v>
      </c>
      <c r="R369" s="153">
        <v>0</v>
      </c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</row>
    <row r="370" spans="1:46" outlineLevel="1" x14ac:dyDescent="0.2">
      <c r="A370" s="178">
        <v>98</v>
      </c>
      <c r="B370" s="180" t="s">
        <v>497</v>
      </c>
      <c r="C370" s="190" t="s">
        <v>498</v>
      </c>
      <c r="D370" s="154" t="s">
        <v>142</v>
      </c>
      <c r="E370" s="182">
        <v>43.15</v>
      </c>
      <c r="F370" s="182"/>
      <c r="G370" s="159">
        <f>ROUND(E370*F370,2)</f>
        <v>0</v>
      </c>
      <c r="H370" s="212" t="s">
        <v>1339</v>
      </c>
      <c r="I370" s="177"/>
      <c r="J370" s="153"/>
      <c r="K370" s="153"/>
      <c r="L370" s="153"/>
      <c r="M370" s="153"/>
      <c r="N370" s="153"/>
      <c r="O370" s="153"/>
      <c r="P370" s="153"/>
      <c r="Q370" s="153" t="s">
        <v>123</v>
      </c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</row>
    <row r="371" spans="1:46" outlineLevel="1" x14ac:dyDescent="0.2">
      <c r="A371" s="178"/>
      <c r="B371" s="180"/>
      <c r="C371" s="191" t="s">
        <v>496</v>
      </c>
      <c r="D371" s="155"/>
      <c r="E371" s="205">
        <v>43.15</v>
      </c>
      <c r="F371" s="182"/>
      <c r="G371" s="159"/>
      <c r="H371" s="212">
        <v>0</v>
      </c>
      <c r="I371" s="177"/>
      <c r="J371" s="153"/>
      <c r="K371" s="153"/>
      <c r="L371" s="153"/>
      <c r="M371" s="153"/>
      <c r="N371" s="153"/>
      <c r="O371" s="153"/>
      <c r="P371" s="153"/>
      <c r="Q371" s="153" t="s">
        <v>125</v>
      </c>
      <c r="R371" s="153">
        <v>0</v>
      </c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</row>
    <row r="372" spans="1:46" outlineLevel="1" x14ac:dyDescent="0.2">
      <c r="A372" s="178">
        <v>99</v>
      </c>
      <c r="B372" s="180" t="s">
        <v>499</v>
      </c>
      <c r="C372" s="190" t="s">
        <v>500</v>
      </c>
      <c r="D372" s="154" t="s">
        <v>142</v>
      </c>
      <c r="E372" s="182">
        <v>247</v>
      </c>
      <c r="F372" s="182"/>
      <c r="G372" s="159">
        <f>ROUND(E372*F372,2)</f>
        <v>0</v>
      </c>
      <c r="H372" s="212" t="s">
        <v>1339</v>
      </c>
      <c r="I372" s="177"/>
      <c r="J372" s="153"/>
      <c r="K372" s="153"/>
      <c r="L372" s="153"/>
      <c r="M372" s="153"/>
      <c r="N372" s="153"/>
      <c r="O372" s="153"/>
      <c r="P372" s="153"/>
      <c r="Q372" s="153" t="s">
        <v>123</v>
      </c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</row>
    <row r="373" spans="1:46" outlineLevel="1" x14ac:dyDescent="0.2">
      <c r="A373" s="178"/>
      <c r="B373" s="180"/>
      <c r="C373" s="191" t="s">
        <v>198</v>
      </c>
      <c r="D373" s="155"/>
      <c r="E373" s="205">
        <v>12</v>
      </c>
      <c r="F373" s="182"/>
      <c r="G373" s="159"/>
      <c r="H373" s="212">
        <v>0</v>
      </c>
      <c r="I373" s="177"/>
      <c r="J373" s="153"/>
      <c r="K373" s="153"/>
      <c r="L373" s="153"/>
      <c r="M373" s="153"/>
      <c r="N373" s="153"/>
      <c r="O373" s="153"/>
      <c r="P373" s="153"/>
      <c r="Q373" s="153" t="s">
        <v>125</v>
      </c>
      <c r="R373" s="153">
        <v>0</v>
      </c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</row>
    <row r="374" spans="1:46" outlineLevel="1" x14ac:dyDescent="0.2">
      <c r="A374" s="178"/>
      <c r="B374" s="180"/>
      <c r="C374" s="191" t="s">
        <v>197</v>
      </c>
      <c r="D374" s="155"/>
      <c r="E374" s="205">
        <v>235</v>
      </c>
      <c r="F374" s="182"/>
      <c r="G374" s="159"/>
      <c r="H374" s="212">
        <v>0</v>
      </c>
      <c r="I374" s="177"/>
      <c r="J374" s="153"/>
      <c r="K374" s="153"/>
      <c r="L374" s="153"/>
      <c r="M374" s="153"/>
      <c r="N374" s="153"/>
      <c r="O374" s="153"/>
      <c r="P374" s="153"/>
      <c r="Q374" s="153" t="s">
        <v>125</v>
      </c>
      <c r="R374" s="153">
        <v>0</v>
      </c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</row>
    <row r="375" spans="1:46" outlineLevel="1" x14ac:dyDescent="0.2">
      <c r="A375" s="178">
        <v>100</v>
      </c>
      <c r="B375" s="180" t="s">
        <v>501</v>
      </c>
      <c r="C375" s="190" t="s">
        <v>502</v>
      </c>
      <c r="D375" s="154" t="s">
        <v>142</v>
      </c>
      <c r="E375" s="182">
        <v>247</v>
      </c>
      <c r="F375" s="182"/>
      <c r="G375" s="159">
        <f>ROUND(E375*F375,2)</f>
        <v>0</v>
      </c>
      <c r="H375" s="212" t="s">
        <v>1339</v>
      </c>
      <c r="I375" s="177"/>
      <c r="J375" s="153"/>
      <c r="K375" s="153"/>
      <c r="L375" s="153"/>
      <c r="M375" s="153"/>
      <c r="N375" s="153"/>
      <c r="O375" s="153"/>
      <c r="P375" s="153"/>
      <c r="Q375" s="153" t="s">
        <v>123</v>
      </c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  <c r="AC375" s="153"/>
      <c r="AD375" s="153"/>
      <c r="AE375" s="153"/>
      <c r="AF375" s="153"/>
      <c r="AG375" s="153"/>
      <c r="AH375" s="153"/>
      <c r="AI375" s="153"/>
      <c r="AJ375" s="153"/>
      <c r="AK375" s="153"/>
      <c r="AL375" s="153"/>
      <c r="AM375" s="153"/>
      <c r="AN375" s="153"/>
      <c r="AO375" s="153"/>
      <c r="AP375" s="153"/>
      <c r="AQ375" s="153"/>
      <c r="AR375" s="153"/>
      <c r="AS375" s="153"/>
      <c r="AT375" s="153"/>
    </row>
    <row r="376" spans="1:46" outlineLevel="1" x14ac:dyDescent="0.2">
      <c r="A376" s="178"/>
      <c r="B376" s="180"/>
      <c r="C376" s="191" t="s">
        <v>197</v>
      </c>
      <c r="D376" s="155"/>
      <c r="E376" s="205">
        <v>235</v>
      </c>
      <c r="F376" s="182"/>
      <c r="G376" s="159"/>
      <c r="H376" s="212">
        <v>0</v>
      </c>
      <c r="I376" s="177"/>
      <c r="J376" s="153"/>
      <c r="K376" s="153"/>
      <c r="L376" s="153"/>
      <c r="M376" s="153"/>
      <c r="N376" s="153"/>
      <c r="O376" s="153"/>
      <c r="P376" s="153"/>
      <c r="Q376" s="153" t="s">
        <v>125</v>
      </c>
      <c r="R376" s="153">
        <v>0</v>
      </c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  <c r="AC376" s="153"/>
      <c r="AD376" s="153"/>
      <c r="AE376" s="153"/>
      <c r="AF376" s="153"/>
      <c r="AG376" s="153"/>
      <c r="AH376" s="153"/>
      <c r="AI376" s="153"/>
      <c r="AJ376" s="153"/>
      <c r="AK376" s="153"/>
      <c r="AL376" s="153"/>
      <c r="AM376" s="153"/>
      <c r="AN376" s="153"/>
      <c r="AO376" s="153"/>
      <c r="AP376" s="153"/>
      <c r="AQ376" s="153"/>
      <c r="AR376" s="153"/>
      <c r="AS376" s="153"/>
      <c r="AT376" s="153"/>
    </row>
    <row r="377" spans="1:46" outlineLevel="1" x14ac:dyDescent="0.2">
      <c r="A377" s="178"/>
      <c r="B377" s="180"/>
      <c r="C377" s="191" t="s">
        <v>198</v>
      </c>
      <c r="D377" s="155"/>
      <c r="E377" s="205">
        <v>12</v>
      </c>
      <c r="F377" s="182"/>
      <c r="G377" s="159"/>
      <c r="H377" s="212">
        <v>0</v>
      </c>
      <c r="I377" s="177"/>
      <c r="J377" s="153"/>
      <c r="K377" s="153"/>
      <c r="L377" s="153"/>
      <c r="M377" s="153"/>
      <c r="N377" s="153"/>
      <c r="O377" s="153"/>
      <c r="P377" s="153"/>
      <c r="Q377" s="153" t="s">
        <v>125</v>
      </c>
      <c r="R377" s="153">
        <v>0</v>
      </c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  <c r="AC377" s="153"/>
      <c r="AD377" s="153"/>
      <c r="AE377" s="153"/>
      <c r="AF377" s="153"/>
      <c r="AG377" s="153"/>
      <c r="AH377" s="153"/>
      <c r="AI377" s="153"/>
      <c r="AJ377" s="153"/>
      <c r="AK377" s="153"/>
      <c r="AL377" s="153"/>
      <c r="AM377" s="153"/>
      <c r="AN377" s="153"/>
      <c r="AO377" s="153"/>
      <c r="AP377" s="153"/>
      <c r="AQ377" s="153"/>
      <c r="AR377" s="153"/>
      <c r="AS377" s="153"/>
      <c r="AT377" s="153"/>
    </row>
    <row r="378" spans="1:46" outlineLevel="1" x14ac:dyDescent="0.2">
      <c r="A378" s="178">
        <v>101</v>
      </c>
      <c r="B378" s="180" t="s">
        <v>503</v>
      </c>
      <c r="C378" s="190" t="s">
        <v>1438</v>
      </c>
      <c r="D378" s="154" t="s">
        <v>142</v>
      </c>
      <c r="E378" s="182">
        <v>271.7</v>
      </c>
      <c r="F378" s="182"/>
      <c r="G378" s="159">
        <f>ROUND(E378*F378,2)</f>
        <v>0</v>
      </c>
      <c r="H378" s="212" t="s">
        <v>1339</v>
      </c>
      <c r="I378" s="177"/>
      <c r="J378" s="153"/>
      <c r="K378" s="153"/>
      <c r="L378" s="153"/>
      <c r="M378" s="153"/>
      <c r="N378" s="153"/>
      <c r="O378" s="153"/>
      <c r="P378" s="153"/>
      <c r="Q378" s="153" t="s">
        <v>317</v>
      </c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  <c r="AC378" s="153"/>
      <c r="AD378" s="153"/>
      <c r="AE378" s="153"/>
      <c r="AF378" s="153"/>
      <c r="AG378" s="153"/>
      <c r="AH378" s="153"/>
      <c r="AI378" s="153"/>
      <c r="AJ378" s="153"/>
      <c r="AK378" s="153"/>
      <c r="AL378" s="153"/>
      <c r="AM378" s="153"/>
      <c r="AN378" s="153"/>
      <c r="AO378" s="153"/>
      <c r="AP378" s="153"/>
      <c r="AQ378" s="153"/>
      <c r="AR378" s="153"/>
      <c r="AS378" s="153"/>
      <c r="AT378" s="153"/>
    </row>
    <row r="379" spans="1:46" outlineLevel="1" x14ac:dyDescent="0.2">
      <c r="A379" s="178"/>
      <c r="B379" s="180"/>
      <c r="C379" s="191" t="s">
        <v>504</v>
      </c>
      <c r="D379" s="155"/>
      <c r="E379" s="205">
        <v>258.5</v>
      </c>
      <c r="F379" s="182"/>
      <c r="G379" s="159"/>
      <c r="H379" s="212">
        <v>0</v>
      </c>
      <c r="I379" s="177"/>
      <c r="J379" s="153"/>
      <c r="K379" s="153"/>
      <c r="L379" s="153"/>
      <c r="M379" s="153"/>
      <c r="N379" s="153"/>
      <c r="O379" s="153"/>
      <c r="P379" s="153"/>
      <c r="Q379" s="153" t="s">
        <v>125</v>
      </c>
      <c r="R379" s="153">
        <v>0</v>
      </c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  <c r="AC379" s="153"/>
      <c r="AD379" s="153"/>
      <c r="AE379" s="153"/>
      <c r="AF379" s="153"/>
      <c r="AG379" s="153"/>
      <c r="AH379" s="153"/>
      <c r="AI379" s="153"/>
      <c r="AJ379" s="153"/>
      <c r="AK379" s="153"/>
      <c r="AL379" s="153"/>
      <c r="AM379" s="153"/>
      <c r="AN379" s="153"/>
      <c r="AO379" s="153"/>
      <c r="AP379" s="153"/>
      <c r="AQ379" s="153"/>
      <c r="AR379" s="153"/>
      <c r="AS379" s="153"/>
      <c r="AT379" s="153"/>
    </row>
    <row r="380" spans="1:46" outlineLevel="1" x14ac:dyDescent="0.2">
      <c r="A380" s="178"/>
      <c r="B380" s="180"/>
      <c r="C380" s="191" t="s">
        <v>505</v>
      </c>
      <c r="D380" s="155"/>
      <c r="E380" s="205">
        <v>13.2</v>
      </c>
      <c r="F380" s="182"/>
      <c r="G380" s="159"/>
      <c r="H380" s="212">
        <v>0</v>
      </c>
      <c r="I380" s="177"/>
      <c r="J380" s="153"/>
      <c r="K380" s="153"/>
      <c r="L380" s="153"/>
      <c r="M380" s="153"/>
      <c r="N380" s="153"/>
      <c r="O380" s="153"/>
      <c r="P380" s="153"/>
      <c r="Q380" s="153" t="s">
        <v>125</v>
      </c>
      <c r="R380" s="153">
        <v>0</v>
      </c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  <c r="AC380" s="153"/>
      <c r="AD380" s="153"/>
      <c r="AE380" s="153"/>
      <c r="AF380" s="153"/>
      <c r="AG380" s="153"/>
      <c r="AH380" s="153"/>
      <c r="AI380" s="153"/>
      <c r="AJ380" s="153"/>
      <c r="AK380" s="153"/>
      <c r="AL380" s="153"/>
      <c r="AM380" s="153"/>
      <c r="AN380" s="153"/>
      <c r="AO380" s="153"/>
      <c r="AP380" s="153"/>
      <c r="AQ380" s="153"/>
      <c r="AR380" s="153"/>
      <c r="AS380" s="153"/>
      <c r="AT380" s="153"/>
    </row>
    <row r="381" spans="1:46" x14ac:dyDescent="0.2">
      <c r="A381" s="179" t="s">
        <v>118</v>
      </c>
      <c r="B381" s="181" t="s">
        <v>59</v>
      </c>
      <c r="C381" s="192" t="s">
        <v>60</v>
      </c>
      <c r="D381" s="156"/>
      <c r="E381" s="183"/>
      <c r="F381" s="183"/>
      <c r="G381" s="160">
        <f>SUMIF(Q382:Q432,"&lt;&gt;NOR",G382:G432)</f>
        <v>0</v>
      </c>
      <c r="H381" s="213"/>
      <c r="I381" s="177"/>
      <c r="Q381" t="s">
        <v>119</v>
      </c>
    </row>
    <row r="382" spans="1:46" outlineLevel="1" x14ac:dyDescent="0.2">
      <c r="A382" s="178">
        <v>102</v>
      </c>
      <c r="B382" s="180" t="s">
        <v>506</v>
      </c>
      <c r="C382" s="190" t="s">
        <v>507</v>
      </c>
      <c r="D382" s="154" t="s">
        <v>142</v>
      </c>
      <c r="E382" s="182">
        <v>359.79750000000001</v>
      </c>
      <c r="F382" s="182"/>
      <c r="G382" s="159">
        <f>ROUND(E382*F382,2)</f>
        <v>0</v>
      </c>
      <c r="H382" s="212" t="s">
        <v>1339</v>
      </c>
      <c r="I382" s="177"/>
      <c r="J382" s="153"/>
      <c r="K382" s="153"/>
      <c r="L382" s="153"/>
      <c r="M382" s="153"/>
      <c r="N382" s="153"/>
      <c r="O382" s="153"/>
      <c r="P382" s="153"/>
      <c r="Q382" s="153" t="s">
        <v>123</v>
      </c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  <c r="AC382" s="153"/>
      <c r="AD382" s="153"/>
      <c r="AE382" s="153"/>
      <c r="AF382" s="153"/>
      <c r="AG382" s="153"/>
      <c r="AH382" s="153"/>
      <c r="AI382" s="153"/>
      <c r="AJ382" s="153"/>
      <c r="AK382" s="153"/>
      <c r="AL382" s="153"/>
      <c r="AM382" s="153"/>
      <c r="AN382" s="153"/>
      <c r="AO382" s="153"/>
      <c r="AP382" s="153"/>
      <c r="AQ382" s="153"/>
      <c r="AR382" s="153"/>
      <c r="AS382" s="153"/>
      <c r="AT382" s="153"/>
    </row>
    <row r="383" spans="1:46" outlineLevel="1" x14ac:dyDescent="0.2">
      <c r="A383" s="178"/>
      <c r="B383" s="180"/>
      <c r="C383" s="191" t="s">
        <v>201</v>
      </c>
      <c r="D383" s="155"/>
      <c r="E383" s="205"/>
      <c r="F383" s="182"/>
      <c r="G383" s="159"/>
      <c r="H383" s="212">
        <v>0</v>
      </c>
      <c r="I383" s="177"/>
      <c r="J383" s="153"/>
      <c r="K383" s="153"/>
      <c r="L383" s="153"/>
      <c r="M383" s="153"/>
      <c r="N383" s="153"/>
      <c r="O383" s="153"/>
      <c r="P383" s="153"/>
      <c r="Q383" s="153" t="s">
        <v>125</v>
      </c>
      <c r="R383" s="153">
        <v>0</v>
      </c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  <c r="AC383" s="153"/>
      <c r="AD383" s="153"/>
      <c r="AE383" s="153"/>
      <c r="AF383" s="153"/>
      <c r="AG383" s="153"/>
      <c r="AH383" s="153"/>
      <c r="AI383" s="153"/>
      <c r="AJ383" s="153"/>
      <c r="AK383" s="153"/>
      <c r="AL383" s="153"/>
      <c r="AM383" s="153"/>
      <c r="AN383" s="153"/>
      <c r="AO383" s="153"/>
      <c r="AP383" s="153"/>
      <c r="AQ383" s="153"/>
      <c r="AR383" s="153"/>
      <c r="AS383" s="153"/>
      <c r="AT383" s="153"/>
    </row>
    <row r="384" spans="1:46" outlineLevel="1" x14ac:dyDescent="0.2">
      <c r="A384" s="178"/>
      <c r="B384" s="180"/>
      <c r="C384" s="191" t="s">
        <v>508</v>
      </c>
      <c r="D384" s="155"/>
      <c r="E384" s="205">
        <v>116.14700000000001</v>
      </c>
      <c r="F384" s="182"/>
      <c r="G384" s="159"/>
      <c r="H384" s="212">
        <v>0</v>
      </c>
      <c r="I384" s="177"/>
      <c r="J384" s="153"/>
      <c r="K384" s="153"/>
      <c r="L384" s="153"/>
      <c r="M384" s="153"/>
      <c r="N384" s="153"/>
      <c r="O384" s="153"/>
      <c r="P384" s="153"/>
      <c r="Q384" s="153" t="s">
        <v>125</v>
      </c>
      <c r="R384" s="153">
        <v>0</v>
      </c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</row>
    <row r="385" spans="1:46" outlineLevel="1" x14ac:dyDescent="0.2">
      <c r="A385" s="178"/>
      <c r="B385" s="180"/>
      <c r="C385" s="191" t="s">
        <v>509</v>
      </c>
      <c r="D385" s="155"/>
      <c r="E385" s="205">
        <v>35</v>
      </c>
      <c r="F385" s="182"/>
      <c r="G385" s="159"/>
      <c r="H385" s="212">
        <v>0</v>
      </c>
      <c r="I385" s="177"/>
      <c r="J385" s="153"/>
      <c r="K385" s="153"/>
      <c r="L385" s="153"/>
      <c r="M385" s="153"/>
      <c r="N385" s="153"/>
      <c r="O385" s="153"/>
      <c r="P385" s="153"/>
      <c r="Q385" s="153" t="s">
        <v>125</v>
      </c>
      <c r="R385" s="153">
        <v>0</v>
      </c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</row>
    <row r="386" spans="1:46" outlineLevel="1" x14ac:dyDescent="0.2">
      <c r="A386" s="178"/>
      <c r="B386" s="180"/>
      <c r="C386" s="191" t="s">
        <v>510</v>
      </c>
      <c r="D386" s="155"/>
      <c r="E386" s="205">
        <v>45.058500000000002</v>
      </c>
      <c r="F386" s="182"/>
      <c r="G386" s="159"/>
      <c r="H386" s="212">
        <v>0</v>
      </c>
      <c r="I386" s="177"/>
      <c r="J386" s="153"/>
      <c r="K386" s="153"/>
      <c r="L386" s="153"/>
      <c r="M386" s="153"/>
      <c r="N386" s="153"/>
      <c r="O386" s="153"/>
      <c r="P386" s="153"/>
      <c r="Q386" s="153" t="s">
        <v>125</v>
      </c>
      <c r="R386" s="153">
        <v>0</v>
      </c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</row>
    <row r="387" spans="1:46" outlineLevel="1" x14ac:dyDescent="0.2">
      <c r="A387" s="178"/>
      <c r="B387" s="180"/>
      <c r="C387" s="191" t="s">
        <v>511</v>
      </c>
      <c r="D387" s="155"/>
      <c r="E387" s="205">
        <v>12.954000000000001</v>
      </c>
      <c r="F387" s="182"/>
      <c r="G387" s="159"/>
      <c r="H387" s="212">
        <v>0</v>
      </c>
      <c r="I387" s="177"/>
      <c r="J387" s="153"/>
      <c r="K387" s="153"/>
      <c r="L387" s="153"/>
      <c r="M387" s="153"/>
      <c r="N387" s="153"/>
      <c r="O387" s="153"/>
      <c r="P387" s="153"/>
      <c r="Q387" s="153" t="s">
        <v>125</v>
      </c>
      <c r="R387" s="153">
        <v>0</v>
      </c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</row>
    <row r="388" spans="1:46" outlineLevel="1" x14ac:dyDescent="0.2">
      <c r="A388" s="178"/>
      <c r="B388" s="180"/>
      <c r="C388" s="191" t="s">
        <v>208</v>
      </c>
      <c r="D388" s="155"/>
      <c r="E388" s="205"/>
      <c r="F388" s="182"/>
      <c r="G388" s="159"/>
      <c r="H388" s="212">
        <v>0</v>
      </c>
      <c r="I388" s="177"/>
      <c r="J388" s="153"/>
      <c r="K388" s="153"/>
      <c r="L388" s="153"/>
      <c r="M388" s="153"/>
      <c r="N388" s="153"/>
      <c r="O388" s="153"/>
      <c r="P388" s="153"/>
      <c r="Q388" s="153" t="s">
        <v>125</v>
      </c>
      <c r="R388" s="153">
        <v>0</v>
      </c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</row>
    <row r="389" spans="1:46" outlineLevel="1" x14ac:dyDescent="0.2">
      <c r="A389" s="178"/>
      <c r="B389" s="180"/>
      <c r="C389" s="191" t="s">
        <v>512</v>
      </c>
      <c r="D389" s="155"/>
      <c r="E389" s="205">
        <v>138.5</v>
      </c>
      <c r="F389" s="182"/>
      <c r="G389" s="159"/>
      <c r="H389" s="212">
        <v>0</v>
      </c>
      <c r="I389" s="177"/>
      <c r="J389" s="153"/>
      <c r="K389" s="153"/>
      <c r="L389" s="153"/>
      <c r="M389" s="153"/>
      <c r="N389" s="153"/>
      <c r="O389" s="153"/>
      <c r="P389" s="153"/>
      <c r="Q389" s="153" t="s">
        <v>125</v>
      </c>
      <c r="R389" s="153">
        <v>0</v>
      </c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</row>
    <row r="390" spans="1:46" outlineLevel="1" x14ac:dyDescent="0.2">
      <c r="A390" s="178"/>
      <c r="B390" s="180"/>
      <c r="C390" s="191" t="s">
        <v>513</v>
      </c>
      <c r="D390" s="155"/>
      <c r="E390" s="205">
        <v>12.138</v>
      </c>
      <c r="F390" s="182"/>
      <c r="G390" s="159"/>
      <c r="H390" s="212">
        <v>0</v>
      </c>
      <c r="I390" s="177"/>
      <c r="J390" s="153"/>
      <c r="K390" s="153"/>
      <c r="L390" s="153"/>
      <c r="M390" s="153"/>
      <c r="N390" s="153"/>
      <c r="O390" s="153"/>
      <c r="P390" s="153"/>
      <c r="Q390" s="153" t="s">
        <v>125</v>
      </c>
      <c r="R390" s="153">
        <v>0</v>
      </c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</row>
    <row r="391" spans="1:46" outlineLevel="1" x14ac:dyDescent="0.2">
      <c r="A391" s="178">
        <v>103</v>
      </c>
      <c r="B391" s="180" t="s">
        <v>514</v>
      </c>
      <c r="C391" s="190" t="s">
        <v>515</v>
      </c>
      <c r="D391" s="154" t="s">
        <v>142</v>
      </c>
      <c r="E391" s="182">
        <v>73.34</v>
      </c>
      <c r="F391" s="182"/>
      <c r="G391" s="159">
        <f>ROUND(E391*F391,2)</f>
        <v>0</v>
      </c>
      <c r="H391" s="212" t="s">
        <v>1339</v>
      </c>
      <c r="I391" s="177"/>
      <c r="J391" s="153"/>
      <c r="K391" s="153"/>
      <c r="L391" s="153"/>
      <c r="M391" s="153"/>
      <c r="N391" s="153"/>
      <c r="O391" s="153"/>
      <c r="P391" s="153"/>
      <c r="Q391" s="153" t="s">
        <v>123</v>
      </c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</row>
    <row r="392" spans="1:46" outlineLevel="1" x14ac:dyDescent="0.2">
      <c r="A392" s="178"/>
      <c r="B392" s="180"/>
      <c r="C392" s="191" t="s">
        <v>516</v>
      </c>
      <c r="D392" s="155"/>
      <c r="E392" s="205">
        <v>23.34</v>
      </c>
      <c r="F392" s="182"/>
      <c r="G392" s="159"/>
      <c r="H392" s="212">
        <v>0</v>
      </c>
      <c r="I392" s="177"/>
      <c r="J392" s="153"/>
      <c r="K392" s="153"/>
      <c r="L392" s="153"/>
      <c r="M392" s="153"/>
      <c r="N392" s="153"/>
      <c r="O392" s="153"/>
      <c r="P392" s="153"/>
      <c r="Q392" s="153" t="s">
        <v>125</v>
      </c>
      <c r="R392" s="153">
        <v>0</v>
      </c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</row>
    <row r="393" spans="1:46" outlineLevel="1" x14ac:dyDescent="0.2">
      <c r="A393" s="178"/>
      <c r="B393" s="180"/>
      <c r="C393" s="191" t="s">
        <v>517</v>
      </c>
      <c r="D393" s="155"/>
      <c r="E393" s="205">
        <v>50</v>
      </c>
      <c r="F393" s="182"/>
      <c r="G393" s="159"/>
      <c r="H393" s="212">
        <v>0</v>
      </c>
      <c r="I393" s="177"/>
      <c r="J393" s="153"/>
      <c r="K393" s="153"/>
      <c r="L393" s="153"/>
      <c r="M393" s="153"/>
      <c r="N393" s="153"/>
      <c r="O393" s="153"/>
      <c r="P393" s="153"/>
      <c r="Q393" s="153" t="s">
        <v>125</v>
      </c>
      <c r="R393" s="153">
        <v>0</v>
      </c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  <c r="AC393" s="153"/>
      <c r="AD393" s="153"/>
      <c r="AE393" s="153"/>
      <c r="AF393" s="153"/>
      <c r="AG393" s="153"/>
      <c r="AH393" s="153"/>
      <c r="AI393" s="153"/>
      <c r="AJ393" s="153"/>
      <c r="AK393" s="153"/>
      <c r="AL393" s="153"/>
      <c r="AM393" s="153"/>
      <c r="AN393" s="153"/>
      <c r="AO393" s="153"/>
      <c r="AP393" s="153"/>
      <c r="AQ393" s="153"/>
      <c r="AR393" s="153"/>
      <c r="AS393" s="153"/>
      <c r="AT393" s="153"/>
    </row>
    <row r="394" spans="1:46" outlineLevel="1" x14ac:dyDescent="0.2">
      <c r="A394" s="178">
        <v>104</v>
      </c>
      <c r="B394" s="180" t="s">
        <v>1410</v>
      </c>
      <c r="C394" s="190" t="s">
        <v>1411</v>
      </c>
      <c r="D394" s="154" t="s">
        <v>142</v>
      </c>
      <c r="E394" s="182">
        <v>1051.9680000000001</v>
      </c>
      <c r="F394" s="182"/>
      <c r="G394" s="159">
        <f>ROUND(E394*F394,2)</f>
        <v>0</v>
      </c>
      <c r="H394" s="212" t="s">
        <v>1339</v>
      </c>
      <c r="I394" s="177"/>
      <c r="J394" s="153"/>
      <c r="K394" s="153"/>
      <c r="L394" s="153"/>
      <c r="M394" s="153"/>
      <c r="N394" s="153"/>
      <c r="O394" s="153"/>
      <c r="P394" s="153"/>
      <c r="Q394" s="153" t="s">
        <v>123</v>
      </c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  <c r="AC394" s="153"/>
      <c r="AD394" s="153"/>
      <c r="AE394" s="153"/>
      <c r="AF394" s="153"/>
      <c r="AG394" s="153"/>
      <c r="AH394" s="153"/>
      <c r="AI394" s="153"/>
      <c r="AJ394" s="153"/>
      <c r="AK394" s="153"/>
      <c r="AL394" s="153"/>
      <c r="AM394" s="153"/>
      <c r="AN394" s="153"/>
      <c r="AO394" s="153"/>
      <c r="AP394" s="153"/>
      <c r="AQ394" s="153"/>
      <c r="AR394" s="153"/>
      <c r="AS394" s="153"/>
      <c r="AT394" s="153"/>
    </row>
    <row r="395" spans="1:46" outlineLevel="1" x14ac:dyDescent="0.2">
      <c r="A395" s="178"/>
      <c r="B395" s="180"/>
      <c r="C395" s="191" t="s">
        <v>518</v>
      </c>
      <c r="D395" s="155"/>
      <c r="E395" s="205"/>
      <c r="F395" s="182"/>
      <c r="G395" s="159"/>
      <c r="H395" s="212">
        <v>0</v>
      </c>
      <c r="I395" s="177"/>
      <c r="J395" s="153"/>
      <c r="K395" s="153"/>
      <c r="L395" s="153"/>
      <c r="M395" s="153"/>
      <c r="N395" s="153"/>
      <c r="O395" s="153"/>
      <c r="P395" s="153"/>
      <c r="Q395" s="153" t="s">
        <v>125</v>
      </c>
      <c r="R395" s="153">
        <v>0</v>
      </c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  <c r="AC395" s="153"/>
      <c r="AD395" s="153"/>
      <c r="AE395" s="153"/>
      <c r="AF395" s="153"/>
      <c r="AG395" s="153"/>
      <c r="AH395" s="153"/>
      <c r="AI395" s="153"/>
      <c r="AJ395" s="153"/>
      <c r="AK395" s="153"/>
      <c r="AL395" s="153"/>
      <c r="AM395" s="153"/>
      <c r="AN395" s="153"/>
      <c r="AO395" s="153"/>
      <c r="AP395" s="153"/>
      <c r="AQ395" s="153"/>
      <c r="AR395" s="153"/>
      <c r="AS395" s="153"/>
      <c r="AT395" s="153"/>
    </row>
    <row r="396" spans="1:46" outlineLevel="1" x14ac:dyDescent="0.2">
      <c r="A396" s="178"/>
      <c r="B396" s="180"/>
      <c r="C396" s="191" t="s">
        <v>519</v>
      </c>
      <c r="D396" s="155"/>
      <c r="E396" s="205">
        <v>313.255</v>
      </c>
      <c r="F396" s="182"/>
      <c r="G396" s="159"/>
      <c r="H396" s="212">
        <v>0</v>
      </c>
      <c r="I396" s="177"/>
      <c r="J396" s="153"/>
      <c r="K396" s="153"/>
      <c r="L396" s="153"/>
      <c r="M396" s="153"/>
      <c r="N396" s="153"/>
      <c r="O396" s="153"/>
      <c r="P396" s="153"/>
      <c r="Q396" s="153" t="s">
        <v>125</v>
      </c>
      <c r="R396" s="153">
        <v>0</v>
      </c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  <c r="AC396" s="153"/>
      <c r="AD396" s="153"/>
      <c r="AE396" s="153"/>
      <c r="AF396" s="153"/>
      <c r="AG396" s="153"/>
      <c r="AH396" s="153"/>
      <c r="AI396" s="153"/>
      <c r="AJ396" s="153"/>
      <c r="AK396" s="153"/>
      <c r="AL396" s="153"/>
      <c r="AM396" s="153"/>
      <c r="AN396" s="153"/>
      <c r="AO396" s="153"/>
      <c r="AP396" s="153"/>
      <c r="AQ396" s="153"/>
      <c r="AR396" s="153"/>
      <c r="AS396" s="153"/>
      <c r="AT396" s="153"/>
    </row>
    <row r="397" spans="1:46" outlineLevel="1" x14ac:dyDescent="0.2">
      <c r="A397" s="178"/>
      <c r="B397" s="180"/>
      <c r="C397" s="191" t="s">
        <v>520</v>
      </c>
      <c r="D397" s="155"/>
      <c r="E397" s="205">
        <v>320.83</v>
      </c>
      <c r="F397" s="182"/>
      <c r="G397" s="159"/>
      <c r="H397" s="212">
        <v>0</v>
      </c>
      <c r="I397" s="177"/>
      <c r="J397" s="153"/>
      <c r="K397" s="153"/>
      <c r="L397" s="153"/>
      <c r="M397" s="153"/>
      <c r="N397" s="153"/>
      <c r="O397" s="153"/>
      <c r="P397" s="153"/>
      <c r="Q397" s="153" t="s">
        <v>125</v>
      </c>
      <c r="R397" s="153">
        <v>0</v>
      </c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</row>
    <row r="398" spans="1:46" outlineLevel="1" x14ac:dyDescent="0.2">
      <c r="A398" s="178"/>
      <c r="B398" s="180"/>
      <c r="C398" s="191" t="s">
        <v>521</v>
      </c>
      <c r="D398" s="155"/>
      <c r="E398" s="205">
        <v>147.66800000000001</v>
      </c>
      <c r="F398" s="182"/>
      <c r="G398" s="159"/>
      <c r="H398" s="212">
        <v>0</v>
      </c>
      <c r="I398" s="177"/>
      <c r="J398" s="153"/>
      <c r="K398" s="153"/>
      <c r="L398" s="153"/>
      <c r="M398" s="153"/>
      <c r="N398" s="153"/>
      <c r="O398" s="153"/>
      <c r="P398" s="153"/>
      <c r="Q398" s="153" t="s">
        <v>125</v>
      </c>
      <c r="R398" s="153">
        <v>0</v>
      </c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  <c r="AC398" s="153"/>
      <c r="AD398" s="153"/>
      <c r="AE398" s="153"/>
      <c r="AF398" s="153"/>
      <c r="AG398" s="153"/>
      <c r="AH398" s="153"/>
      <c r="AI398" s="153"/>
      <c r="AJ398" s="153"/>
      <c r="AK398" s="153"/>
      <c r="AL398" s="153"/>
      <c r="AM398" s="153"/>
      <c r="AN398" s="153"/>
      <c r="AO398" s="153"/>
      <c r="AP398" s="153"/>
      <c r="AQ398" s="153"/>
      <c r="AR398" s="153"/>
      <c r="AS398" s="153"/>
      <c r="AT398" s="153"/>
    </row>
    <row r="399" spans="1:46" outlineLevel="1" x14ac:dyDescent="0.2">
      <c r="A399" s="178"/>
      <c r="B399" s="180"/>
      <c r="C399" s="191" t="s">
        <v>522</v>
      </c>
      <c r="D399" s="155"/>
      <c r="E399" s="205">
        <v>270.21499999999997</v>
      </c>
      <c r="F399" s="182"/>
      <c r="G399" s="159"/>
      <c r="H399" s="212">
        <v>0</v>
      </c>
      <c r="I399" s="177"/>
      <c r="J399" s="153"/>
      <c r="K399" s="153"/>
      <c r="L399" s="153"/>
      <c r="M399" s="153"/>
      <c r="N399" s="153"/>
      <c r="O399" s="153"/>
      <c r="P399" s="153"/>
      <c r="Q399" s="153" t="s">
        <v>125</v>
      </c>
      <c r="R399" s="153">
        <v>0</v>
      </c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  <c r="AC399" s="153"/>
      <c r="AD399" s="153"/>
      <c r="AE399" s="153"/>
      <c r="AF399" s="153"/>
      <c r="AG399" s="153"/>
      <c r="AH399" s="153"/>
      <c r="AI399" s="153"/>
      <c r="AJ399" s="153"/>
      <c r="AK399" s="153"/>
      <c r="AL399" s="153"/>
      <c r="AM399" s="153"/>
      <c r="AN399" s="153"/>
      <c r="AO399" s="153"/>
      <c r="AP399" s="153"/>
      <c r="AQ399" s="153"/>
      <c r="AR399" s="153"/>
      <c r="AS399" s="153"/>
      <c r="AT399" s="153"/>
    </row>
    <row r="400" spans="1:46" outlineLevel="1" x14ac:dyDescent="0.2">
      <c r="A400" s="178">
        <v>105</v>
      </c>
      <c r="B400" s="180" t="s">
        <v>1412</v>
      </c>
      <c r="C400" s="190" t="s">
        <v>1413</v>
      </c>
      <c r="D400" s="154" t="s">
        <v>142</v>
      </c>
      <c r="E400" s="182">
        <v>3583.8620000000001</v>
      </c>
      <c r="F400" s="182"/>
      <c r="G400" s="159">
        <f>ROUND(E400*F400,2)</f>
        <v>0</v>
      </c>
      <c r="H400" s="212" t="s">
        <v>1339</v>
      </c>
      <c r="I400" s="177"/>
      <c r="J400" s="153"/>
      <c r="K400" s="153"/>
      <c r="L400" s="153"/>
      <c r="M400" s="153"/>
      <c r="N400" s="153"/>
      <c r="O400" s="153"/>
      <c r="P400" s="153"/>
      <c r="Q400" s="153" t="s">
        <v>123</v>
      </c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  <c r="AC400" s="153"/>
      <c r="AD400" s="153"/>
      <c r="AE400" s="153"/>
      <c r="AF400" s="153"/>
      <c r="AG400" s="153"/>
      <c r="AH400" s="153"/>
      <c r="AI400" s="153"/>
      <c r="AJ400" s="153"/>
      <c r="AK400" s="153"/>
      <c r="AL400" s="153"/>
      <c r="AM400" s="153"/>
      <c r="AN400" s="153"/>
      <c r="AO400" s="153"/>
      <c r="AP400" s="153"/>
      <c r="AQ400" s="153"/>
      <c r="AR400" s="153"/>
      <c r="AS400" s="153"/>
      <c r="AT400" s="153"/>
    </row>
    <row r="401" spans="1:46" outlineLevel="1" x14ac:dyDescent="0.2">
      <c r="A401" s="178"/>
      <c r="B401" s="180"/>
      <c r="C401" s="191" t="s">
        <v>523</v>
      </c>
      <c r="D401" s="155"/>
      <c r="E401" s="205">
        <v>4635.83</v>
      </c>
      <c r="F401" s="182"/>
      <c r="G401" s="159"/>
      <c r="H401" s="212">
        <v>0</v>
      </c>
      <c r="I401" s="177"/>
      <c r="J401" s="153"/>
      <c r="K401" s="153"/>
      <c r="L401" s="153"/>
      <c r="M401" s="153"/>
      <c r="N401" s="153"/>
      <c r="O401" s="153"/>
      <c r="P401" s="153"/>
      <c r="Q401" s="153" t="s">
        <v>125</v>
      </c>
      <c r="R401" s="153">
        <v>0</v>
      </c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  <c r="AC401" s="153"/>
      <c r="AD401" s="153"/>
      <c r="AE401" s="153"/>
      <c r="AF401" s="153"/>
      <c r="AG401" s="153"/>
      <c r="AH401" s="153"/>
      <c r="AI401" s="153"/>
      <c r="AJ401" s="153"/>
      <c r="AK401" s="153"/>
      <c r="AL401" s="153"/>
      <c r="AM401" s="153"/>
      <c r="AN401" s="153"/>
      <c r="AO401" s="153"/>
      <c r="AP401" s="153"/>
      <c r="AQ401" s="153"/>
      <c r="AR401" s="153"/>
      <c r="AS401" s="153"/>
      <c r="AT401" s="153"/>
    </row>
    <row r="402" spans="1:46" outlineLevel="1" x14ac:dyDescent="0.2">
      <c r="A402" s="178"/>
      <c r="B402" s="180"/>
      <c r="C402" s="191" t="s">
        <v>524</v>
      </c>
      <c r="D402" s="155"/>
      <c r="E402" s="205">
        <v>-1051.9680000000001</v>
      </c>
      <c r="F402" s="182"/>
      <c r="G402" s="159"/>
      <c r="H402" s="212">
        <v>0</v>
      </c>
      <c r="I402" s="177"/>
      <c r="J402" s="153"/>
      <c r="K402" s="153"/>
      <c r="L402" s="153"/>
      <c r="M402" s="153"/>
      <c r="N402" s="153"/>
      <c r="O402" s="153"/>
      <c r="P402" s="153"/>
      <c r="Q402" s="153" t="s">
        <v>125</v>
      </c>
      <c r="R402" s="153">
        <v>0</v>
      </c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</row>
    <row r="403" spans="1:46" outlineLevel="1" x14ac:dyDescent="0.2">
      <c r="A403" s="178">
        <v>106</v>
      </c>
      <c r="B403" s="180" t="s">
        <v>525</v>
      </c>
      <c r="C403" s="190" t="s">
        <v>526</v>
      </c>
      <c r="D403" s="154" t="s">
        <v>142</v>
      </c>
      <c r="E403" s="182">
        <v>24.2</v>
      </c>
      <c r="F403" s="182"/>
      <c r="G403" s="159">
        <f>ROUND(E403*F403,2)</f>
        <v>0</v>
      </c>
      <c r="H403" s="212" t="s">
        <v>1339</v>
      </c>
      <c r="I403" s="177"/>
      <c r="J403" s="153"/>
      <c r="K403" s="153"/>
      <c r="L403" s="153"/>
      <c r="M403" s="153"/>
      <c r="N403" s="153"/>
      <c r="O403" s="153"/>
      <c r="P403" s="153"/>
      <c r="Q403" s="153" t="s">
        <v>123</v>
      </c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</row>
    <row r="404" spans="1:46" outlineLevel="1" x14ac:dyDescent="0.2">
      <c r="A404" s="178"/>
      <c r="B404" s="180"/>
      <c r="C404" s="191" t="s">
        <v>527</v>
      </c>
      <c r="D404" s="155"/>
      <c r="E404" s="205">
        <v>24.2</v>
      </c>
      <c r="F404" s="182"/>
      <c r="G404" s="159"/>
      <c r="H404" s="212">
        <v>0</v>
      </c>
      <c r="I404" s="177"/>
      <c r="J404" s="153"/>
      <c r="K404" s="153"/>
      <c r="L404" s="153"/>
      <c r="M404" s="153"/>
      <c r="N404" s="153"/>
      <c r="O404" s="153"/>
      <c r="P404" s="153"/>
      <c r="Q404" s="153" t="s">
        <v>125</v>
      </c>
      <c r="R404" s="153">
        <v>0</v>
      </c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</row>
    <row r="405" spans="1:46" outlineLevel="1" x14ac:dyDescent="0.2">
      <c r="A405" s="178">
        <v>107</v>
      </c>
      <c r="B405" s="180" t="s">
        <v>528</v>
      </c>
      <c r="C405" s="190" t="s">
        <v>529</v>
      </c>
      <c r="D405" s="154" t="s">
        <v>142</v>
      </c>
      <c r="E405" s="182">
        <v>9.0500000000000007</v>
      </c>
      <c r="F405" s="182"/>
      <c r="G405" s="159">
        <f>ROUND(E405*F405,2)</f>
        <v>0</v>
      </c>
      <c r="H405" s="212" t="s">
        <v>1339</v>
      </c>
      <c r="I405" s="177"/>
      <c r="J405" s="153"/>
      <c r="K405" s="153"/>
      <c r="L405" s="153"/>
      <c r="M405" s="153"/>
      <c r="N405" s="153"/>
      <c r="O405" s="153"/>
      <c r="P405" s="153"/>
      <c r="Q405" s="153" t="s">
        <v>123</v>
      </c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</row>
    <row r="406" spans="1:46" outlineLevel="1" x14ac:dyDescent="0.2">
      <c r="A406" s="178"/>
      <c r="B406" s="180"/>
      <c r="C406" s="191" t="s">
        <v>530</v>
      </c>
      <c r="D406" s="155"/>
      <c r="E406" s="205">
        <v>5.97</v>
      </c>
      <c r="F406" s="182"/>
      <c r="G406" s="159"/>
      <c r="H406" s="212">
        <v>0</v>
      </c>
      <c r="I406" s="177"/>
      <c r="J406" s="153"/>
      <c r="K406" s="153"/>
      <c r="L406" s="153"/>
      <c r="M406" s="153"/>
      <c r="N406" s="153"/>
      <c r="O406" s="153"/>
      <c r="P406" s="153"/>
      <c r="Q406" s="153" t="s">
        <v>125</v>
      </c>
      <c r="R406" s="153">
        <v>0</v>
      </c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</row>
    <row r="407" spans="1:46" outlineLevel="1" x14ac:dyDescent="0.2">
      <c r="A407" s="178"/>
      <c r="B407" s="180"/>
      <c r="C407" s="191" t="s">
        <v>531</v>
      </c>
      <c r="D407" s="155"/>
      <c r="E407" s="205">
        <v>3.08</v>
      </c>
      <c r="F407" s="182"/>
      <c r="G407" s="159"/>
      <c r="H407" s="212">
        <v>0</v>
      </c>
      <c r="I407" s="177"/>
      <c r="J407" s="153"/>
      <c r="K407" s="153"/>
      <c r="L407" s="153"/>
      <c r="M407" s="153"/>
      <c r="N407" s="153"/>
      <c r="O407" s="153"/>
      <c r="P407" s="153"/>
      <c r="Q407" s="153" t="s">
        <v>125</v>
      </c>
      <c r="R407" s="153">
        <v>0</v>
      </c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</row>
    <row r="408" spans="1:46" outlineLevel="1" x14ac:dyDescent="0.2">
      <c r="A408" s="178">
        <v>108</v>
      </c>
      <c r="B408" s="180" t="s">
        <v>532</v>
      </c>
      <c r="C408" s="190" t="s">
        <v>533</v>
      </c>
      <c r="D408" s="154" t="s">
        <v>234</v>
      </c>
      <c r="E408" s="182">
        <v>430</v>
      </c>
      <c r="F408" s="182"/>
      <c r="G408" s="159">
        <f>ROUND(E408*F408,2)</f>
        <v>0</v>
      </c>
      <c r="H408" s="212" t="s">
        <v>1339</v>
      </c>
      <c r="I408" s="177"/>
      <c r="J408" s="153"/>
      <c r="K408" s="153"/>
      <c r="L408" s="153"/>
      <c r="M408" s="153"/>
      <c r="N408" s="153"/>
      <c r="O408" s="153"/>
      <c r="P408" s="153"/>
      <c r="Q408" s="153" t="s">
        <v>123</v>
      </c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</row>
    <row r="409" spans="1:46" outlineLevel="1" x14ac:dyDescent="0.2">
      <c r="A409" s="178"/>
      <c r="B409" s="180"/>
      <c r="C409" s="191" t="s">
        <v>534</v>
      </c>
      <c r="D409" s="155"/>
      <c r="E409" s="205">
        <v>430</v>
      </c>
      <c r="F409" s="182"/>
      <c r="G409" s="159"/>
      <c r="H409" s="212">
        <v>0</v>
      </c>
      <c r="I409" s="177"/>
      <c r="J409" s="153"/>
      <c r="K409" s="153"/>
      <c r="L409" s="153"/>
      <c r="M409" s="153"/>
      <c r="N409" s="153"/>
      <c r="O409" s="153"/>
      <c r="P409" s="153"/>
      <c r="Q409" s="153" t="s">
        <v>125</v>
      </c>
      <c r="R409" s="153">
        <v>0</v>
      </c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</row>
    <row r="410" spans="1:46" outlineLevel="1" x14ac:dyDescent="0.2">
      <c r="A410" s="178">
        <v>109</v>
      </c>
      <c r="B410" s="180" t="s">
        <v>535</v>
      </c>
      <c r="C410" s="190" t="s">
        <v>536</v>
      </c>
      <c r="D410" s="154" t="s">
        <v>234</v>
      </c>
      <c r="E410" s="182">
        <v>200</v>
      </c>
      <c r="F410" s="182"/>
      <c r="G410" s="159">
        <f>ROUND(E410*F410,2)</f>
        <v>0</v>
      </c>
      <c r="H410" s="212" t="s">
        <v>1339</v>
      </c>
      <c r="I410" s="177"/>
      <c r="J410" s="153"/>
      <c r="K410" s="153"/>
      <c r="L410" s="153"/>
      <c r="M410" s="153"/>
      <c r="N410" s="153"/>
      <c r="O410" s="153"/>
      <c r="P410" s="153"/>
      <c r="Q410" s="153" t="s">
        <v>123</v>
      </c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</row>
    <row r="411" spans="1:46" outlineLevel="1" x14ac:dyDescent="0.2">
      <c r="A411" s="178"/>
      <c r="B411" s="180"/>
      <c r="C411" s="191" t="s">
        <v>537</v>
      </c>
      <c r="D411" s="155"/>
      <c r="E411" s="205">
        <v>200</v>
      </c>
      <c r="F411" s="182"/>
      <c r="G411" s="159"/>
      <c r="H411" s="212">
        <v>0</v>
      </c>
      <c r="I411" s="177"/>
      <c r="J411" s="153"/>
      <c r="K411" s="153"/>
      <c r="L411" s="153"/>
      <c r="M411" s="153"/>
      <c r="N411" s="153"/>
      <c r="O411" s="153"/>
      <c r="P411" s="153"/>
      <c r="Q411" s="153" t="s">
        <v>125</v>
      </c>
      <c r="R411" s="153">
        <v>0</v>
      </c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  <c r="AC411" s="153"/>
      <c r="AD411" s="153"/>
      <c r="AE411" s="153"/>
      <c r="AF411" s="153"/>
      <c r="AG411" s="153"/>
      <c r="AH411" s="153"/>
      <c r="AI411" s="153"/>
      <c r="AJ411" s="153"/>
      <c r="AK411" s="153"/>
      <c r="AL411" s="153"/>
      <c r="AM411" s="153"/>
      <c r="AN411" s="153"/>
      <c r="AO411" s="153"/>
      <c r="AP411" s="153"/>
      <c r="AQ411" s="153"/>
      <c r="AR411" s="153"/>
      <c r="AS411" s="153"/>
      <c r="AT411" s="153"/>
    </row>
    <row r="412" spans="1:46" outlineLevel="1" x14ac:dyDescent="0.2">
      <c r="A412" s="178">
        <v>110</v>
      </c>
      <c r="B412" s="180" t="s">
        <v>538</v>
      </c>
      <c r="C412" s="190" t="s">
        <v>539</v>
      </c>
      <c r="D412" s="154" t="s">
        <v>142</v>
      </c>
      <c r="E412" s="182">
        <v>4635.83</v>
      </c>
      <c r="F412" s="182"/>
      <c r="G412" s="159">
        <f>ROUND(E412*F412,2)</f>
        <v>0</v>
      </c>
      <c r="H412" s="212" t="s">
        <v>1339</v>
      </c>
      <c r="I412" s="177"/>
      <c r="J412" s="153"/>
      <c r="K412" s="153"/>
      <c r="L412" s="153"/>
      <c r="M412" s="153"/>
      <c r="N412" s="153"/>
      <c r="O412" s="153"/>
      <c r="P412" s="153"/>
      <c r="Q412" s="153" t="s">
        <v>123</v>
      </c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  <c r="AC412" s="153"/>
      <c r="AD412" s="153"/>
      <c r="AE412" s="153"/>
      <c r="AF412" s="153"/>
      <c r="AG412" s="153"/>
      <c r="AH412" s="153"/>
      <c r="AI412" s="153"/>
      <c r="AJ412" s="153"/>
      <c r="AK412" s="153"/>
      <c r="AL412" s="153"/>
      <c r="AM412" s="153"/>
      <c r="AN412" s="153"/>
      <c r="AO412" s="153"/>
      <c r="AP412" s="153"/>
      <c r="AQ412" s="153"/>
      <c r="AR412" s="153"/>
      <c r="AS412" s="153"/>
      <c r="AT412" s="153"/>
    </row>
    <row r="413" spans="1:46" outlineLevel="1" x14ac:dyDescent="0.2">
      <c r="A413" s="178"/>
      <c r="B413" s="180"/>
      <c r="C413" s="191" t="s">
        <v>540</v>
      </c>
      <c r="D413" s="155"/>
      <c r="E413" s="205">
        <v>4635.83</v>
      </c>
      <c r="F413" s="182"/>
      <c r="G413" s="159"/>
      <c r="H413" s="212">
        <v>0</v>
      </c>
      <c r="I413" s="177"/>
      <c r="J413" s="153"/>
      <c r="K413" s="153"/>
      <c r="L413" s="153"/>
      <c r="M413" s="153"/>
      <c r="N413" s="153"/>
      <c r="O413" s="153"/>
      <c r="P413" s="153"/>
      <c r="Q413" s="153" t="s">
        <v>125</v>
      </c>
      <c r="R413" s="153">
        <v>0</v>
      </c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3"/>
      <c r="AG413" s="153"/>
      <c r="AH413" s="153"/>
      <c r="AI413" s="153"/>
      <c r="AJ413" s="153"/>
      <c r="AK413" s="153"/>
      <c r="AL413" s="153"/>
      <c r="AM413" s="153"/>
      <c r="AN413" s="153"/>
      <c r="AO413" s="153"/>
      <c r="AP413" s="153"/>
      <c r="AQ413" s="153"/>
      <c r="AR413" s="153"/>
      <c r="AS413" s="153"/>
      <c r="AT413" s="153"/>
    </row>
    <row r="414" spans="1:46" outlineLevel="1" x14ac:dyDescent="0.2">
      <c r="A414" s="178">
        <v>111</v>
      </c>
      <c r="B414" s="180" t="s">
        <v>541</v>
      </c>
      <c r="C414" s="190" t="s">
        <v>542</v>
      </c>
      <c r="D414" s="154" t="s">
        <v>234</v>
      </c>
      <c r="E414" s="182">
        <v>1405</v>
      </c>
      <c r="F414" s="182"/>
      <c r="G414" s="159">
        <f>ROUND(E414*F414,2)</f>
        <v>0</v>
      </c>
      <c r="H414" s="212" t="s">
        <v>1339</v>
      </c>
      <c r="I414" s="177"/>
      <c r="J414" s="153"/>
      <c r="K414" s="153"/>
      <c r="L414" s="153"/>
      <c r="M414" s="153"/>
      <c r="N414" s="153"/>
      <c r="O414" s="153"/>
      <c r="P414" s="153"/>
      <c r="Q414" s="153" t="s">
        <v>123</v>
      </c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  <c r="AC414" s="153"/>
      <c r="AD414" s="153"/>
      <c r="AE414" s="153"/>
      <c r="AF414" s="153"/>
      <c r="AG414" s="153"/>
      <c r="AH414" s="153"/>
      <c r="AI414" s="153"/>
      <c r="AJ414" s="153"/>
      <c r="AK414" s="153"/>
      <c r="AL414" s="153"/>
      <c r="AM414" s="153"/>
      <c r="AN414" s="153"/>
      <c r="AO414" s="153"/>
      <c r="AP414" s="153"/>
      <c r="AQ414" s="153"/>
      <c r="AR414" s="153"/>
      <c r="AS414" s="153"/>
      <c r="AT414" s="153"/>
    </row>
    <row r="415" spans="1:46" ht="22.5" outlineLevel="1" x14ac:dyDescent="0.2">
      <c r="A415" s="178">
        <v>112</v>
      </c>
      <c r="B415" s="180" t="s">
        <v>543</v>
      </c>
      <c r="C415" s="190" t="s">
        <v>544</v>
      </c>
      <c r="D415" s="154" t="s">
        <v>234</v>
      </c>
      <c r="E415" s="182">
        <v>654.85</v>
      </c>
      <c r="F415" s="182"/>
      <c r="G415" s="159">
        <f>ROUND(E415*F415,2)</f>
        <v>0</v>
      </c>
      <c r="H415" s="212" t="s">
        <v>1340</v>
      </c>
      <c r="I415" s="177"/>
      <c r="J415" s="153"/>
      <c r="K415" s="153"/>
      <c r="L415" s="153"/>
      <c r="M415" s="153"/>
      <c r="N415" s="153"/>
      <c r="O415" s="153"/>
      <c r="P415" s="153"/>
      <c r="Q415" s="153" t="s">
        <v>317</v>
      </c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  <c r="AC415" s="153"/>
      <c r="AD415" s="153"/>
      <c r="AE415" s="153"/>
      <c r="AF415" s="153"/>
      <c r="AG415" s="153"/>
      <c r="AH415" s="153"/>
      <c r="AI415" s="153"/>
      <c r="AJ415" s="153"/>
      <c r="AK415" s="153"/>
      <c r="AL415" s="153"/>
      <c r="AM415" s="153"/>
      <c r="AN415" s="153"/>
      <c r="AO415" s="153"/>
      <c r="AP415" s="153"/>
      <c r="AQ415" s="153"/>
      <c r="AR415" s="153"/>
      <c r="AS415" s="153"/>
      <c r="AT415" s="153"/>
    </row>
    <row r="416" spans="1:46" outlineLevel="1" x14ac:dyDescent="0.2">
      <c r="A416" s="178"/>
      <c r="B416" s="180"/>
      <c r="C416" s="191" t="s">
        <v>201</v>
      </c>
      <c r="D416" s="155"/>
      <c r="E416" s="205"/>
      <c r="F416" s="182"/>
      <c r="G416" s="159"/>
      <c r="H416" s="212">
        <v>0</v>
      </c>
      <c r="I416" s="177"/>
      <c r="J416" s="153"/>
      <c r="K416" s="153"/>
      <c r="L416" s="153"/>
      <c r="M416" s="153"/>
      <c r="N416" s="153"/>
      <c r="O416" s="153"/>
      <c r="P416" s="153"/>
      <c r="Q416" s="153" t="s">
        <v>125</v>
      </c>
      <c r="R416" s="153">
        <v>0</v>
      </c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  <c r="AC416" s="153"/>
      <c r="AD416" s="153"/>
      <c r="AE416" s="153"/>
      <c r="AF416" s="153"/>
      <c r="AG416" s="153"/>
      <c r="AH416" s="153"/>
      <c r="AI416" s="153"/>
      <c r="AJ416" s="153"/>
      <c r="AK416" s="153"/>
      <c r="AL416" s="153"/>
      <c r="AM416" s="153"/>
      <c r="AN416" s="153"/>
      <c r="AO416" s="153"/>
      <c r="AP416" s="153"/>
      <c r="AQ416" s="153"/>
      <c r="AR416" s="153"/>
      <c r="AS416" s="153"/>
      <c r="AT416" s="153"/>
    </row>
    <row r="417" spans="1:46" outlineLevel="1" x14ac:dyDescent="0.2">
      <c r="A417" s="178"/>
      <c r="B417" s="180"/>
      <c r="C417" s="191" t="s">
        <v>545</v>
      </c>
      <c r="D417" s="155"/>
      <c r="E417" s="205">
        <v>194.42</v>
      </c>
      <c r="F417" s="182"/>
      <c r="G417" s="159"/>
      <c r="H417" s="212">
        <v>0</v>
      </c>
      <c r="I417" s="177"/>
      <c r="J417" s="153"/>
      <c r="K417" s="153"/>
      <c r="L417" s="153"/>
      <c r="M417" s="153"/>
      <c r="N417" s="153"/>
      <c r="O417" s="153"/>
      <c r="P417" s="153"/>
      <c r="Q417" s="153" t="s">
        <v>125</v>
      </c>
      <c r="R417" s="153">
        <v>0</v>
      </c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  <c r="AC417" s="153"/>
      <c r="AD417" s="153"/>
      <c r="AE417" s="153"/>
      <c r="AF417" s="153"/>
      <c r="AG417" s="153"/>
      <c r="AH417" s="153"/>
      <c r="AI417" s="153"/>
      <c r="AJ417" s="153"/>
      <c r="AK417" s="153"/>
      <c r="AL417" s="153"/>
      <c r="AM417" s="153"/>
      <c r="AN417" s="153"/>
      <c r="AO417" s="153"/>
      <c r="AP417" s="153"/>
      <c r="AQ417" s="153"/>
      <c r="AR417" s="153"/>
      <c r="AS417" s="153"/>
      <c r="AT417" s="153"/>
    </row>
    <row r="418" spans="1:46" outlineLevel="1" x14ac:dyDescent="0.2">
      <c r="A418" s="178"/>
      <c r="B418" s="180"/>
      <c r="C418" s="191" t="s">
        <v>546</v>
      </c>
      <c r="D418" s="155"/>
      <c r="E418" s="205">
        <v>93.6</v>
      </c>
      <c r="F418" s="182"/>
      <c r="G418" s="159"/>
      <c r="H418" s="212">
        <v>0</v>
      </c>
      <c r="I418" s="177"/>
      <c r="J418" s="153"/>
      <c r="K418" s="153"/>
      <c r="L418" s="153"/>
      <c r="M418" s="153"/>
      <c r="N418" s="153"/>
      <c r="O418" s="153"/>
      <c r="P418" s="153"/>
      <c r="Q418" s="153" t="s">
        <v>125</v>
      </c>
      <c r="R418" s="153">
        <v>0</v>
      </c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  <c r="AC418" s="153"/>
      <c r="AD418" s="153"/>
      <c r="AE418" s="153"/>
      <c r="AF418" s="153"/>
      <c r="AG418" s="153"/>
      <c r="AH418" s="153"/>
      <c r="AI418" s="153"/>
      <c r="AJ418" s="153"/>
      <c r="AK418" s="153"/>
      <c r="AL418" s="153"/>
      <c r="AM418" s="153"/>
      <c r="AN418" s="153"/>
      <c r="AO418" s="153"/>
      <c r="AP418" s="153"/>
      <c r="AQ418" s="153"/>
      <c r="AR418" s="153"/>
      <c r="AS418" s="153"/>
      <c r="AT418" s="153"/>
    </row>
    <row r="419" spans="1:46" outlineLevel="1" x14ac:dyDescent="0.2">
      <c r="A419" s="178"/>
      <c r="B419" s="180"/>
      <c r="C419" s="191" t="s">
        <v>547</v>
      </c>
      <c r="D419" s="155"/>
      <c r="E419" s="205">
        <v>68.67</v>
      </c>
      <c r="F419" s="182"/>
      <c r="G419" s="159"/>
      <c r="H419" s="212">
        <v>0</v>
      </c>
      <c r="I419" s="177"/>
      <c r="J419" s="153"/>
      <c r="K419" s="153"/>
      <c r="L419" s="153"/>
      <c r="M419" s="153"/>
      <c r="N419" s="153"/>
      <c r="O419" s="153"/>
      <c r="P419" s="153"/>
      <c r="Q419" s="153" t="s">
        <v>125</v>
      </c>
      <c r="R419" s="153">
        <v>0</v>
      </c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  <c r="AC419" s="153"/>
      <c r="AD419" s="153"/>
      <c r="AE419" s="153"/>
      <c r="AF419" s="153"/>
      <c r="AG419" s="153"/>
      <c r="AH419" s="153"/>
      <c r="AI419" s="153"/>
      <c r="AJ419" s="153"/>
      <c r="AK419" s="153"/>
      <c r="AL419" s="153"/>
      <c r="AM419" s="153"/>
      <c r="AN419" s="153"/>
      <c r="AO419" s="153"/>
      <c r="AP419" s="153"/>
      <c r="AQ419" s="153"/>
      <c r="AR419" s="153"/>
      <c r="AS419" s="153"/>
      <c r="AT419" s="153"/>
    </row>
    <row r="420" spans="1:46" outlineLevel="1" x14ac:dyDescent="0.2">
      <c r="A420" s="178"/>
      <c r="B420" s="180"/>
      <c r="C420" s="191" t="s">
        <v>548</v>
      </c>
      <c r="D420" s="155"/>
      <c r="E420" s="205">
        <v>15.28</v>
      </c>
      <c r="F420" s="182"/>
      <c r="G420" s="159"/>
      <c r="H420" s="212">
        <v>0</v>
      </c>
      <c r="I420" s="177"/>
      <c r="J420" s="153"/>
      <c r="K420" s="153"/>
      <c r="L420" s="153"/>
      <c r="M420" s="153"/>
      <c r="N420" s="153"/>
      <c r="O420" s="153"/>
      <c r="P420" s="153"/>
      <c r="Q420" s="153" t="s">
        <v>125</v>
      </c>
      <c r="R420" s="153">
        <v>0</v>
      </c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</row>
    <row r="421" spans="1:46" outlineLevel="1" x14ac:dyDescent="0.2">
      <c r="A421" s="178"/>
      <c r="B421" s="180"/>
      <c r="C421" s="191" t="s">
        <v>208</v>
      </c>
      <c r="D421" s="155"/>
      <c r="E421" s="205"/>
      <c r="F421" s="182"/>
      <c r="G421" s="159"/>
      <c r="H421" s="212">
        <v>0</v>
      </c>
      <c r="I421" s="177"/>
      <c r="J421" s="153"/>
      <c r="K421" s="153"/>
      <c r="L421" s="153"/>
      <c r="M421" s="153"/>
      <c r="N421" s="153"/>
      <c r="O421" s="153"/>
      <c r="P421" s="153"/>
      <c r="Q421" s="153" t="s">
        <v>125</v>
      </c>
      <c r="R421" s="153">
        <v>0</v>
      </c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</row>
    <row r="422" spans="1:46" outlineLevel="1" x14ac:dyDescent="0.2">
      <c r="A422" s="178"/>
      <c r="B422" s="180"/>
      <c r="C422" s="191" t="s">
        <v>549</v>
      </c>
      <c r="D422" s="155"/>
      <c r="E422" s="205">
        <v>264.5</v>
      </c>
      <c r="F422" s="182"/>
      <c r="G422" s="159"/>
      <c r="H422" s="212">
        <v>0</v>
      </c>
      <c r="I422" s="177"/>
      <c r="J422" s="153"/>
      <c r="K422" s="153"/>
      <c r="L422" s="153"/>
      <c r="M422" s="153"/>
      <c r="N422" s="153"/>
      <c r="O422" s="153"/>
      <c r="P422" s="153"/>
      <c r="Q422" s="153" t="s">
        <v>125</v>
      </c>
      <c r="R422" s="153">
        <v>0</v>
      </c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</row>
    <row r="423" spans="1:46" outlineLevel="1" x14ac:dyDescent="0.2">
      <c r="A423" s="178"/>
      <c r="B423" s="180"/>
      <c r="C423" s="191" t="s">
        <v>550</v>
      </c>
      <c r="D423" s="155"/>
      <c r="E423" s="205">
        <v>18.38</v>
      </c>
      <c r="F423" s="182"/>
      <c r="G423" s="159"/>
      <c r="H423" s="212">
        <v>0</v>
      </c>
      <c r="I423" s="177"/>
      <c r="J423" s="153"/>
      <c r="K423" s="153"/>
      <c r="L423" s="153"/>
      <c r="M423" s="153"/>
      <c r="N423" s="153"/>
      <c r="O423" s="153"/>
      <c r="P423" s="153"/>
      <c r="Q423" s="153" t="s">
        <v>125</v>
      </c>
      <c r="R423" s="153">
        <v>0</v>
      </c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</row>
    <row r="424" spans="1:46" outlineLevel="1" x14ac:dyDescent="0.2">
      <c r="A424" s="178">
        <v>113</v>
      </c>
      <c r="B424" s="180" t="s">
        <v>551</v>
      </c>
      <c r="C424" s="190" t="s">
        <v>552</v>
      </c>
      <c r="D424" s="154" t="s">
        <v>234</v>
      </c>
      <c r="E424" s="182">
        <v>654.85</v>
      </c>
      <c r="F424" s="182"/>
      <c r="G424" s="159">
        <f>ROUND(E424*F424,2)</f>
        <v>0</v>
      </c>
      <c r="H424" s="212" t="s">
        <v>1340</v>
      </c>
      <c r="I424" s="177"/>
      <c r="J424" s="153"/>
      <c r="K424" s="153"/>
      <c r="L424" s="153"/>
      <c r="M424" s="153"/>
      <c r="N424" s="153"/>
      <c r="O424" s="153"/>
      <c r="P424" s="153"/>
      <c r="Q424" s="153" t="s">
        <v>317</v>
      </c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</row>
    <row r="425" spans="1:46" outlineLevel="1" x14ac:dyDescent="0.2">
      <c r="A425" s="178"/>
      <c r="B425" s="180"/>
      <c r="C425" s="191" t="s">
        <v>201</v>
      </c>
      <c r="D425" s="155"/>
      <c r="E425" s="205"/>
      <c r="F425" s="182"/>
      <c r="G425" s="159"/>
      <c r="H425" s="212">
        <v>0</v>
      </c>
      <c r="I425" s="177"/>
      <c r="J425" s="153"/>
      <c r="K425" s="153"/>
      <c r="L425" s="153"/>
      <c r="M425" s="153"/>
      <c r="N425" s="153"/>
      <c r="O425" s="153"/>
      <c r="P425" s="153"/>
      <c r="Q425" s="153" t="s">
        <v>125</v>
      </c>
      <c r="R425" s="153">
        <v>0</v>
      </c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</row>
    <row r="426" spans="1:46" outlineLevel="1" x14ac:dyDescent="0.2">
      <c r="A426" s="178"/>
      <c r="B426" s="180"/>
      <c r="C426" s="191" t="s">
        <v>553</v>
      </c>
      <c r="D426" s="155"/>
      <c r="E426" s="205">
        <v>194.42</v>
      </c>
      <c r="F426" s="182"/>
      <c r="G426" s="159"/>
      <c r="H426" s="212">
        <v>0</v>
      </c>
      <c r="I426" s="177"/>
      <c r="J426" s="153"/>
      <c r="K426" s="153"/>
      <c r="L426" s="153"/>
      <c r="M426" s="153"/>
      <c r="N426" s="153"/>
      <c r="O426" s="153"/>
      <c r="P426" s="153"/>
      <c r="Q426" s="153" t="s">
        <v>125</v>
      </c>
      <c r="R426" s="153">
        <v>0</v>
      </c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</row>
    <row r="427" spans="1:46" outlineLevel="1" x14ac:dyDescent="0.2">
      <c r="A427" s="178"/>
      <c r="B427" s="180"/>
      <c r="C427" s="191" t="s">
        <v>546</v>
      </c>
      <c r="D427" s="155"/>
      <c r="E427" s="205">
        <v>93.6</v>
      </c>
      <c r="F427" s="182"/>
      <c r="G427" s="159"/>
      <c r="H427" s="212">
        <v>0</v>
      </c>
      <c r="I427" s="177"/>
      <c r="J427" s="153"/>
      <c r="K427" s="153"/>
      <c r="L427" s="153"/>
      <c r="M427" s="153"/>
      <c r="N427" s="153"/>
      <c r="O427" s="153"/>
      <c r="P427" s="153"/>
      <c r="Q427" s="153" t="s">
        <v>125</v>
      </c>
      <c r="R427" s="153">
        <v>0</v>
      </c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</row>
    <row r="428" spans="1:46" outlineLevel="1" x14ac:dyDescent="0.2">
      <c r="A428" s="178"/>
      <c r="B428" s="180"/>
      <c r="C428" s="191" t="s">
        <v>554</v>
      </c>
      <c r="D428" s="155"/>
      <c r="E428" s="205">
        <v>68.67</v>
      </c>
      <c r="F428" s="182"/>
      <c r="G428" s="159"/>
      <c r="H428" s="212">
        <v>0</v>
      </c>
      <c r="I428" s="177"/>
      <c r="J428" s="153"/>
      <c r="K428" s="153"/>
      <c r="L428" s="153"/>
      <c r="M428" s="153"/>
      <c r="N428" s="153"/>
      <c r="O428" s="153"/>
      <c r="P428" s="153"/>
      <c r="Q428" s="153" t="s">
        <v>125</v>
      </c>
      <c r="R428" s="153">
        <v>0</v>
      </c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</row>
    <row r="429" spans="1:46" outlineLevel="1" x14ac:dyDescent="0.2">
      <c r="A429" s="178"/>
      <c r="B429" s="180"/>
      <c r="C429" s="191" t="s">
        <v>548</v>
      </c>
      <c r="D429" s="155"/>
      <c r="E429" s="205">
        <v>15.28</v>
      </c>
      <c r="F429" s="182"/>
      <c r="G429" s="159"/>
      <c r="H429" s="212">
        <v>0</v>
      </c>
      <c r="I429" s="177"/>
      <c r="J429" s="153"/>
      <c r="K429" s="153"/>
      <c r="L429" s="153"/>
      <c r="M429" s="153"/>
      <c r="N429" s="153"/>
      <c r="O429" s="153"/>
      <c r="P429" s="153"/>
      <c r="Q429" s="153" t="s">
        <v>125</v>
      </c>
      <c r="R429" s="153">
        <v>0</v>
      </c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  <c r="AC429" s="153"/>
      <c r="AD429" s="153"/>
      <c r="AE429" s="153"/>
      <c r="AF429" s="153"/>
      <c r="AG429" s="153"/>
      <c r="AH429" s="153"/>
      <c r="AI429" s="153"/>
      <c r="AJ429" s="153"/>
      <c r="AK429" s="153"/>
      <c r="AL429" s="153"/>
      <c r="AM429" s="153"/>
      <c r="AN429" s="153"/>
      <c r="AO429" s="153"/>
      <c r="AP429" s="153"/>
      <c r="AQ429" s="153"/>
      <c r="AR429" s="153"/>
      <c r="AS429" s="153"/>
      <c r="AT429" s="153"/>
    </row>
    <row r="430" spans="1:46" outlineLevel="1" x14ac:dyDescent="0.2">
      <c r="A430" s="178"/>
      <c r="B430" s="180"/>
      <c r="C430" s="191" t="s">
        <v>208</v>
      </c>
      <c r="D430" s="155"/>
      <c r="E430" s="205"/>
      <c r="F430" s="182"/>
      <c r="G430" s="159"/>
      <c r="H430" s="212">
        <v>0</v>
      </c>
      <c r="I430" s="177"/>
      <c r="J430" s="153"/>
      <c r="K430" s="153"/>
      <c r="L430" s="153"/>
      <c r="M430" s="153"/>
      <c r="N430" s="153"/>
      <c r="O430" s="153"/>
      <c r="P430" s="153"/>
      <c r="Q430" s="153" t="s">
        <v>125</v>
      </c>
      <c r="R430" s="153">
        <v>0</v>
      </c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  <c r="AC430" s="153"/>
      <c r="AD430" s="153"/>
      <c r="AE430" s="153"/>
      <c r="AF430" s="153"/>
      <c r="AG430" s="153"/>
      <c r="AH430" s="153"/>
      <c r="AI430" s="153"/>
      <c r="AJ430" s="153"/>
      <c r="AK430" s="153"/>
      <c r="AL430" s="153"/>
      <c r="AM430" s="153"/>
      <c r="AN430" s="153"/>
      <c r="AO430" s="153"/>
      <c r="AP430" s="153"/>
      <c r="AQ430" s="153"/>
      <c r="AR430" s="153"/>
      <c r="AS430" s="153"/>
      <c r="AT430" s="153"/>
    </row>
    <row r="431" spans="1:46" outlineLevel="1" x14ac:dyDescent="0.2">
      <c r="A431" s="178"/>
      <c r="B431" s="180"/>
      <c r="C431" s="191" t="s">
        <v>549</v>
      </c>
      <c r="D431" s="155"/>
      <c r="E431" s="205">
        <v>264.5</v>
      </c>
      <c r="F431" s="182"/>
      <c r="G431" s="159"/>
      <c r="H431" s="212">
        <v>0</v>
      </c>
      <c r="I431" s="177"/>
      <c r="J431" s="153"/>
      <c r="K431" s="153"/>
      <c r="L431" s="153"/>
      <c r="M431" s="153"/>
      <c r="N431" s="153"/>
      <c r="O431" s="153"/>
      <c r="P431" s="153"/>
      <c r="Q431" s="153" t="s">
        <v>125</v>
      </c>
      <c r="R431" s="153">
        <v>0</v>
      </c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  <c r="AC431" s="153"/>
      <c r="AD431" s="153"/>
      <c r="AE431" s="153"/>
      <c r="AF431" s="153"/>
      <c r="AG431" s="153"/>
      <c r="AH431" s="153"/>
      <c r="AI431" s="153"/>
      <c r="AJ431" s="153"/>
      <c r="AK431" s="153"/>
      <c r="AL431" s="153"/>
      <c r="AM431" s="153"/>
      <c r="AN431" s="153"/>
      <c r="AO431" s="153"/>
      <c r="AP431" s="153"/>
      <c r="AQ431" s="153"/>
      <c r="AR431" s="153"/>
      <c r="AS431" s="153"/>
      <c r="AT431" s="153"/>
    </row>
    <row r="432" spans="1:46" outlineLevel="1" x14ac:dyDescent="0.2">
      <c r="A432" s="178"/>
      <c r="B432" s="180"/>
      <c r="C432" s="191" t="s">
        <v>555</v>
      </c>
      <c r="D432" s="155"/>
      <c r="E432" s="205">
        <v>18.38</v>
      </c>
      <c r="F432" s="182"/>
      <c r="G432" s="159"/>
      <c r="H432" s="212">
        <v>0</v>
      </c>
      <c r="I432" s="177"/>
      <c r="J432" s="153"/>
      <c r="K432" s="153"/>
      <c r="L432" s="153"/>
      <c r="M432" s="153"/>
      <c r="N432" s="153"/>
      <c r="O432" s="153"/>
      <c r="P432" s="153"/>
      <c r="Q432" s="153" t="s">
        <v>125</v>
      </c>
      <c r="R432" s="153">
        <v>0</v>
      </c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  <c r="AC432" s="153"/>
      <c r="AD432" s="153"/>
      <c r="AE432" s="153"/>
      <c r="AF432" s="153"/>
      <c r="AG432" s="153"/>
      <c r="AH432" s="153"/>
      <c r="AI432" s="153"/>
      <c r="AJ432" s="153"/>
      <c r="AK432" s="153"/>
      <c r="AL432" s="153"/>
      <c r="AM432" s="153"/>
      <c r="AN432" s="153"/>
      <c r="AO432" s="153"/>
      <c r="AP432" s="153"/>
      <c r="AQ432" s="153"/>
      <c r="AR432" s="153"/>
      <c r="AS432" s="153"/>
      <c r="AT432" s="153"/>
    </row>
    <row r="433" spans="1:46" x14ac:dyDescent="0.2">
      <c r="A433" s="179" t="s">
        <v>118</v>
      </c>
      <c r="B433" s="181" t="s">
        <v>61</v>
      </c>
      <c r="C433" s="192" t="s">
        <v>62</v>
      </c>
      <c r="D433" s="156"/>
      <c r="E433" s="183"/>
      <c r="F433" s="183"/>
      <c r="G433" s="160">
        <f>SUMIF(Q434:Q558,"&lt;&gt;NOR",G434:G558)</f>
        <v>0</v>
      </c>
      <c r="H433" s="213"/>
      <c r="I433" s="177"/>
      <c r="Q433" t="s">
        <v>119</v>
      </c>
    </row>
    <row r="434" spans="1:46" outlineLevel="1" x14ac:dyDescent="0.2">
      <c r="A434" s="178">
        <v>114</v>
      </c>
      <c r="B434" s="180" t="s">
        <v>556</v>
      </c>
      <c r="C434" s="190" t="s">
        <v>557</v>
      </c>
      <c r="D434" s="154" t="s">
        <v>142</v>
      </c>
      <c r="E434" s="182">
        <v>359.79750000000001</v>
      </c>
      <c r="F434" s="182"/>
      <c r="G434" s="159">
        <f>ROUND(E434*F434,2)</f>
        <v>0</v>
      </c>
      <c r="H434" s="212" t="s">
        <v>1339</v>
      </c>
      <c r="I434" s="177"/>
      <c r="J434" s="153"/>
      <c r="K434" s="153"/>
      <c r="L434" s="153"/>
      <c r="M434" s="153"/>
      <c r="N434" s="153"/>
      <c r="O434" s="153"/>
      <c r="P434" s="153"/>
      <c r="Q434" s="153" t="s">
        <v>123</v>
      </c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  <c r="AC434" s="153"/>
      <c r="AD434" s="153"/>
      <c r="AE434" s="153"/>
      <c r="AF434" s="153"/>
      <c r="AG434" s="153"/>
      <c r="AH434" s="153"/>
      <c r="AI434" s="153"/>
      <c r="AJ434" s="153"/>
      <c r="AK434" s="153"/>
      <c r="AL434" s="153"/>
      <c r="AM434" s="153"/>
      <c r="AN434" s="153"/>
      <c r="AO434" s="153"/>
      <c r="AP434" s="153"/>
      <c r="AQ434" s="153"/>
      <c r="AR434" s="153"/>
      <c r="AS434" s="153"/>
      <c r="AT434" s="153"/>
    </row>
    <row r="435" spans="1:46" outlineLevel="1" x14ac:dyDescent="0.2">
      <c r="A435" s="178"/>
      <c r="B435" s="180"/>
      <c r="C435" s="191" t="s">
        <v>201</v>
      </c>
      <c r="D435" s="155"/>
      <c r="E435" s="205"/>
      <c r="F435" s="182"/>
      <c r="G435" s="159"/>
      <c r="H435" s="212">
        <v>0</v>
      </c>
      <c r="I435" s="177"/>
      <c r="J435" s="153"/>
      <c r="K435" s="153"/>
      <c r="L435" s="153"/>
      <c r="M435" s="153"/>
      <c r="N435" s="153"/>
      <c r="O435" s="153"/>
      <c r="P435" s="153"/>
      <c r="Q435" s="153" t="s">
        <v>125</v>
      </c>
      <c r="R435" s="153">
        <v>0</v>
      </c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  <c r="AC435" s="153"/>
      <c r="AD435" s="153"/>
      <c r="AE435" s="153"/>
      <c r="AF435" s="153"/>
      <c r="AG435" s="153"/>
      <c r="AH435" s="153"/>
      <c r="AI435" s="153"/>
      <c r="AJ435" s="153"/>
      <c r="AK435" s="153"/>
      <c r="AL435" s="153"/>
      <c r="AM435" s="153"/>
      <c r="AN435" s="153"/>
      <c r="AO435" s="153"/>
      <c r="AP435" s="153"/>
      <c r="AQ435" s="153"/>
      <c r="AR435" s="153"/>
      <c r="AS435" s="153"/>
      <c r="AT435" s="153"/>
    </row>
    <row r="436" spans="1:46" outlineLevel="1" x14ac:dyDescent="0.2">
      <c r="A436" s="178"/>
      <c r="B436" s="180"/>
      <c r="C436" s="191" t="s">
        <v>508</v>
      </c>
      <c r="D436" s="155"/>
      <c r="E436" s="205">
        <v>116.14700000000001</v>
      </c>
      <c r="F436" s="182"/>
      <c r="G436" s="159"/>
      <c r="H436" s="212">
        <v>0</v>
      </c>
      <c r="I436" s="177"/>
      <c r="J436" s="153"/>
      <c r="K436" s="153"/>
      <c r="L436" s="153"/>
      <c r="M436" s="153"/>
      <c r="N436" s="153"/>
      <c r="O436" s="153"/>
      <c r="P436" s="153"/>
      <c r="Q436" s="153" t="s">
        <v>125</v>
      </c>
      <c r="R436" s="153">
        <v>0</v>
      </c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  <c r="AC436" s="153"/>
      <c r="AD436" s="153"/>
      <c r="AE436" s="153"/>
      <c r="AF436" s="153"/>
      <c r="AG436" s="153"/>
      <c r="AH436" s="153"/>
      <c r="AI436" s="153"/>
      <c r="AJ436" s="153"/>
      <c r="AK436" s="153"/>
      <c r="AL436" s="153"/>
      <c r="AM436" s="153"/>
      <c r="AN436" s="153"/>
      <c r="AO436" s="153"/>
      <c r="AP436" s="153"/>
      <c r="AQ436" s="153"/>
      <c r="AR436" s="153"/>
      <c r="AS436" s="153"/>
      <c r="AT436" s="153"/>
    </row>
    <row r="437" spans="1:46" outlineLevel="1" x14ac:dyDescent="0.2">
      <c r="A437" s="178"/>
      <c r="B437" s="180"/>
      <c r="C437" s="191" t="s">
        <v>509</v>
      </c>
      <c r="D437" s="155"/>
      <c r="E437" s="205">
        <v>35</v>
      </c>
      <c r="F437" s="182"/>
      <c r="G437" s="159"/>
      <c r="H437" s="212">
        <v>0</v>
      </c>
      <c r="I437" s="177"/>
      <c r="J437" s="153"/>
      <c r="K437" s="153"/>
      <c r="L437" s="153"/>
      <c r="M437" s="153"/>
      <c r="N437" s="153"/>
      <c r="O437" s="153"/>
      <c r="P437" s="153"/>
      <c r="Q437" s="153" t="s">
        <v>125</v>
      </c>
      <c r="R437" s="153">
        <v>0</v>
      </c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  <c r="AC437" s="153"/>
      <c r="AD437" s="153"/>
      <c r="AE437" s="153"/>
      <c r="AF437" s="153"/>
      <c r="AG437" s="153"/>
      <c r="AH437" s="153"/>
      <c r="AI437" s="153"/>
      <c r="AJ437" s="153"/>
      <c r="AK437" s="153"/>
      <c r="AL437" s="153"/>
      <c r="AM437" s="153"/>
      <c r="AN437" s="153"/>
      <c r="AO437" s="153"/>
      <c r="AP437" s="153"/>
      <c r="AQ437" s="153"/>
      <c r="AR437" s="153"/>
      <c r="AS437" s="153"/>
      <c r="AT437" s="153"/>
    </row>
    <row r="438" spans="1:46" outlineLevel="1" x14ac:dyDescent="0.2">
      <c r="A438" s="178"/>
      <c r="B438" s="180"/>
      <c r="C438" s="191" t="s">
        <v>510</v>
      </c>
      <c r="D438" s="155"/>
      <c r="E438" s="205">
        <v>45.058500000000002</v>
      </c>
      <c r="F438" s="182"/>
      <c r="G438" s="159"/>
      <c r="H438" s="212">
        <v>0</v>
      </c>
      <c r="I438" s="177"/>
      <c r="J438" s="153"/>
      <c r="K438" s="153"/>
      <c r="L438" s="153"/>
      <c r="M438" s="153"/>
      <c r="N438" s="153"/>
      <c r="O438" s="153"/>
      <c r="P438" s="153"/>
      <c r="Q438" s="153" t="s">
        <v>125</v>
      </c>
      <c r="R438" s="153">
        <v>0</v>
      </c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</row>
    <row r="439" spans="1:46" outlineLevel="1" x14ac:dyDescent="0.2">
      <c r="A439" s="178"/>
      <c r="B439" s="180"/>
      <c r="C439" s="191" t="s">
        <v>511</v>
      </c>
      <c r="D439" s="155"/>
      <c r="E439" s="205">
        <v>12.954000000000001</v>
      </c>
      <c r="F439" s="182"/>
      <c r="G439" s="159"/>
      <c r="H439" s="212">
        <v>0</v>
      </c>
      <c r="I439" s="177"/>
      <c r="J439" s="153"/>
      <c r="K439" s="153"/>
      <c r="L439" s="153"/>
      <c r="M439" s="153"/>
      <c r="N439" s="153"/>
      <c r="O439" s="153"/>
      <c r="P439" s="153"/>
      <c r="Q439" s="153" t="s">
        <v>125</v>
      </c>
      <c r="R439" s="153">
        <v>0</v>
      </c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</row>
    <row r="440" spans="1:46" outlineLevel="1" x14ac:dyDescent="0.2">
      <c r="A440" s="178"/>
      <c r="B440" s="180"/>
      <c r="C440" s="191" t="s">
        <v>208</v>
      </c>
      <c r="D440" s="155"/>
      <c r="E440" s="205"/>
      <c r="F440" s="182"/>
      <c r="G440" s="159"/>
      <c r="H440" s="212">
        <v>0</v>
      </c>
      <c r="I440" s="177"/>
      <c r="J440" s="153"/>
      <c r="K440" s="153"/>
      <c r="L440" s="153"/>
      <c r="M440" s="153"/>
      <c r="N440" s="153"/>
      <c r="O440" s="153"/>
      <c r="P440" s="153"/>
      <c r="Q440" s="153" t="s">
        <v>125</v>
      </c>
      <c r="R440" s="153">
        <v>0</v>
      </c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</row>
    <row r="441" spans="1:46" outlineLevel="1" x14ac:dyDescent="0.2">
      <c r="A441" s="178"/>
      <c r="B441" s="180"/>
      <c r="C441" s="191" t="s">
        <v>512</v>
      </c>
      <c r="D441" s="155"/>
      <c r="E441" s="205">
        <v>138.5</v>
      </c>
      <c r="F441" s="182"/>
      <c r="G441" s="159"/>
      <c r="H441" s="212">
        <v>0</v>
      </c>
      <c r="I441" s="177"/>
      <c r="J441" s="153"/>
      <c r="K441" s="153"/>
      <c r="L441" s="153"/>
      <c r="M441" s="153"/>
      <c r="N441" s="153"/>
      <c r="O441" s="153"/>
      <c r="P441" s="153"/>
      <c r="Q441" s="153" t="s">
        <v>125</v>
      </c>
      <c r="R441" s="153">
        <v>0</v>
      </c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</row>
    <row r="442" spans="1:46" outlineLevel="1" x14ac:dyDescent="0.2">
      <c r="A442" s="178"/>
      <c r="B442" s="180"/>
      <c r="C442" s="191" t="s">
        <v>513</v>
      </c>
      <c r="D442" s="155"/>
      <c r="E442" s="205">
        <v>12.138</v>
      </c>
      <c r="F442" s="182"/>
      <c r="G442" s="159"/>
      <c r="H442" s="212">
        <v>0</v>
      </c>
      <c r="I442" s="177"/>
      <c r="J442" s="153"/>
      <c r="K442" s="153"/>
      <c r="L442" s="153"/>
      <c r="M442" s="153"/>
      <c r="N442" s="153"/>
      <c r="O442" s="153"/>
      <c r="P442" s="153"/>
      <c r="Q442" s="153" t="s">
        <v>125</v>
      </c>
      <c r="R442" s="153">
        <v>0</v>
      </c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</row>
    <row r="443" spans="1:46" ht="22.5" outlineLevel="1" x14ac:dyDescent="0.2">
      <c r="A443" s="178">
        <v>115</v>
      </c>
      <c r="B443" s="180" t="s">
        <v>558</v>
      </c>
      <c r="C443" s="190" t="s">
        <v>544</v>
      </c>
      <c r="D443" s="154" t="s">
        <v>234</v>
      </c>
      <c r="E443" s="182">
        <v>654.85</v>
      </c>
      <c r="F443" s="182"/>
      <c r="G443" s="159">
        <f>ROUND(E443*F443,2)</f>
        <v>0</v>
      </c>
      <c r="H443" s="212" t="s">
        <v>1340</v>
      </c>
      <c r="I443" s="177"/>
      <c r="J443" s="153"/>
      <c r="K443" s="153"/>
      <c r="L443" s="153"/>
      <c r="M443" s="153"/>
      <c r="N443" s="153"/>
      <c r="O443" s="153"/>
      <c r="P443" s="153"/>
      <c r="Q443" s="153" t="s">
        <v>317</v>
      </c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</row>
    <row r="444" spans="1:46" outlineLevel="1" x14ac:dyDescent="0.2">
      <c r="A444" s="178"/>
      <c r="B444" s="180"/>
      <c r="C444" s="191" t="s">
        <v>559</v>
      </c>
      <c r="D444" s="155"/>
      <c r="E444" s="205"/>
      <c r="F444" s="182"/>
      <c r="G444" s="159"/>
      <c r="H444" s="212">
        <v>0</v>
      </c>
      <c r="I444" s="177"/>
      <c r="J444" s="153"/>
      <c r="K444" s="153"/>
      <c r="L444" s="153"/>
      <c r="M444" s="153"/>
      <c r="N444" s="153"/>
      <c r="O444" s="153"/>
      <c r="P444" s="153"/>
      <c r="Q444" s="153" t="s">
        <v>125</v>
      </c>
      <c r="R444" s="153">
        <v>0</v>
      </c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</row>
    <row r="445" spans="1:46" outlineLevel="1" x14ac:dyDescent="0.2">
      <c r="A445" s="178"/>
      <c r="B445" s="180"/>
      <c r="C445" s="191" t="s">
        <v>201</v>
      </c>
      <c r="D445" s="155"/>
      <c r="E445" s="205"/>
      <c r="F445" s="182"/>
      <c r="G445" s="159"/>
      <c r="H445" s="212">
        <v>0</v>
      </c>
      <c r="I445" s="177"/>
      <c r="J445" s="153"/>
      <c r="K445" s="153"/>
      <c r="L445" s="153"/>
      <c r="M445" s="153"/>
      <c r="N445" s="153"/>
      <c r="O445" s="153"/>
      <c r="P445" s="153"/>
      <c r="Q445" s="153" t="s">
        <v>125</v>
      </c>
      <c r="R445" s="153">
        <v>0</v>
      </c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</row>
    <row r="446" spans="1:46" outlineLevel="1" x14ac:dyDescent="0.2">
      <c r="A446" s="178"/>
      <c r="B446" s="180"/>
      <c r="C446" s="191" t="s">
        <v>553</v>
      </c>
      <c r="D446" s="155"/>
      <c r="E446" s="205">
        <v>194.42</v>
      </c>
      <c r="F446" s="182"/>
      <c r="G446" s="159"/>
      <c r="H446" s="212">
        <v>0</v>
      </c>
      <c r="I446" s="177"/>
      <c r="J446" s="153"/>
      <c r="K446" s="153"/>
      <c r="L446" s="153"/>
      <c r="M446" s="153"/>
      <c r="N446" s="153"/>
      <c r="O446" s="153"/>
      <c r="P446" s="153"/>
      <c r="Q446" s="153" t="s">
        <v>125</v>
      </c>
      <c r="R446" s="153">
        <v>0</v>
      </c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</row>
    <row r="447" spans="1:46" outlineLevel="1" x14ac:dyDescent="0.2">
      <c r="A447" s="178"/>
      <c r="B447" s="180"/>
      <c r="C447" s="191" t="s">
        <v>546</v>
      </c>
      <c r="D447" s="155"/>
      <c r="E447" s="205">
        <v>93.6</v>
      </c>
      <c r="F447" s="182"/>
      <c r="G447" s="159"/>
      <c r="H447" s="212">
        <v>0</v>
      </c>
      <c r="I447" s="177"/>
      <c r="J447" s="153"/>
      <c r="K447" s="153"/>
      <c r="L447" s="153"/>
      <c r="M447" s="153"/>
      <c r="N447" s="153"/>
      <c r="O447" s="153"/>
      <c r="P447" s="153"/>
      <c r="Q447" s="153" t="s">
        <v>125</v>
      </c>
      <c r="R447" s="153">
        <v>0</v>
      </c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  <c r="AC447" s="153"/>
      <c r="AD447" s="153"/>
      <c r="AE447" s="153"/>
      <c r="AF447" s="153"/>
      <c r="AG447" s="153"/>
      <c r="AH447" s="153"/>
      <c r="AI447" s="153"/>
      <c r="AJ447" s="153"/>
      <c r="AK447" s="153"/>
      <c r="AL447" s="153"/>
      <c r="AM447" s="153"/>
      <c r="AN447" s="153"/>
      <c r="AO447" s="153"/>
      <c r="AP447" s="153"/>
      <c r="AQ447" s="153"/>
      <c r="AR447" s="153"/>
      <c r="AS447" s="153"/>
      <c r="AT447" s="153"/>
    </row>
    <row r="448" spans="1:46" outlineLevel="1" x14ac:dyDescent="0.2">
      <c r="A448" s="178"/>
      <c r="B448" s="180"/>
      <c r="C448" s="191" t="s">
        <v>554</v>
      </c>
      <c r="D448" s="155"/>
      <c r="E448" s="205">
        <v>68.67</v>
      </c>
      <c r="F448" s="182"/>
      <c r="G448" s="159"/>
      <c r="H448" s="212">
        <v>0</v>
      </c>
      <c r="I448" s="177"/>
      <c r="J448" s="153"/>
      <c r="K448" s="153"/>
      <c r="L448" s="153"/>
      <c r="M448" s="153"/>
      <c r="N448" s="153"/>
      <c r="O448" s="153"/>
      <c r="P448" s="153"/>
      <c r="Q448" s="153" t="s">
        <v>125</v>
      </c>
      <c r="R448" s="153">
        <v>0</v>
      </c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  <c r="AC448" s="153"/>
      <c r="AD448" s="153"/>
      <c r="AE448" s="153"/>
      <c r="AF448" s="153"/>
      <c r="AG448" s="153"/>
      <c r="AH448" s="153"/>
      <c r="AI448" s="153"/>
      <c r="AJ448" s="153"/>
      <c r="AK448" s="153"/>
      <c r="AL448" s="153"/>
      <c r="AM448" s="153"/>
      <c r="AN448" s="153"/>
      <c r="AO448" s="153"/>
      <c r="AP448" s="153"/>
      <c r="AQ448" s="153"/>
      <c r="AR448" s="153"/>
      <c r="AS448" s="153"/>
      <c r="AT448" s="153"/>
    </row>
    <row r="449" spans="1:46" outlineLevel="1" x14ac:dyDescent="0.2">
      <c r="A449" s="178"/>
      <c r="B449" s="180"/>
      <c r="C449" s="191" t="s">
        <v>548</v>
      </c>
      <c r="D449" s="155"/>
      <c r="E449" s="205">
        <v>15.28</v>
      </c>
      <c r="F449" s="182"/>
      <c r="G449" s="159"/>
      <c r="H449" s="212">
        <v>0</v>
      </c>
      <c r="I449" s="177"/>
      <c r="J449" s="153"/>
      <c r="K449" s="153"/>
      <c r="L449" s="153"/>
      <c r="M449" s="153"/>
      <c r="N449" s="153"/>
      <c r="O449" s="153"/>
      <c r="P449" s="153"/>
      <c r="Q449" s="153" t="s">
        <v>125</v>
      </c>
      <c r="R449" s="153">
        <v>0</v>
      </c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  <c r="AC449" s="153"/>
      <c r="AD449" s="153"/>
      <c r="AE449" s="153"/>
      <c r="AF449" s="153"/>
      <c r="AG449" s="153"/>
      <c r="AH449" s="153"/>
      <c r="AI449" s="153"/>
      <c r="AJ449" s="153"/>
      <c r="AK449" s="153"/>
      <c r="AL449" s="153"/>
      <c r="AM449" s="153"/>
      <c r="AN449" s="153"/>
      <c r="AO449" s="153"/>
      <c r="AP449" s="153"/>
      <c r="AQ449" s="153"/>
      <c r="AR449" s="153"/>
      <c r="AS449" s="153"/>
      <c r="AT449" s="153"/>
    </row>
    <row r="450" spans="1:46" outlineLevel="1" x14ac:dyDescent="0.2">
      <c r="A450" s="178"/>
      <c r="B450" s="180"/>
      <c r="C450" s="191" t="s">
        <v>208</v>
      </c>
      <c r="D450" s="155"/>
      <c r="E450" s="205"/>
      <c r="F450" s="182"/>
      <c r="G450" s="159"/>
      <c r="H450" s="212">
        <v>0</v>
      </c>
      <c r="I450" s="177"/>
      <c r="J450" s="153"/>
      <c r="K450" s="153"/>
      <c r="L450" s="153"/>
      <c r="M450" s="153"/>
      <c r="N450" s="153"/>
      <c r="O450" s="153"/>
      <c r="P450" s="153"/>
      <c r="Q450" s="153" t="s">
        <v>125</v>
      </c>
      <c r="R450" s="153">
        <v>0</v>
      </c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  <c r="AC450" s="153"/>
      <c r="AD450" s="153"/>
      <c r="AE450" s="153"/>
      <c r="AF450" s="153"/>
      <c r="AG450" s="153"/>
      <c r="AH450" s="153"/>
      <c r="AI450" s="153"/>
      <c r="AJ450" s="153"/>
      <c r="AK450" s="153"/>
      <c r="AL450" s="153"/>
      <c r="AM450" s="153"/>
      <c r="AN450" s="153"/>
      <c r="AO450" s="153"/>
      <c r="AP450" s="153"/>
      <c r="AQ450" s="153"/>
      <c r="AR450" s="153"/>
      <c r="AS450" s="153"/>
      <c r="AT450" s="153"/>
    </row>
    <row r="451" spans="1:46" outlineLevel="1" x14ac:dyDescent="0.2">
      <c r="A451" s="178"/>
      <c r="B451" s="180"/>
      <c r="C451" s="191" t="s">
        <v>549</v>
      </c>
      <c r="D451" s="155"/>
      <c r="E451" s="205">
        <v>264.5</v>
      </c>
      <c r="F451" s="182"/>
      <c r="G451" s="159"/>
      <c r="H451" s="212">
        <v>0</v>
      </c>
      <c r="I451" s="177"/>
      <c r="J451" s="153"/>
      <c r="K451" s="153"/>
      <c r="L451" s="153"/>
      <c r="M451" s="153"/>
      <c r="N451" s="153"/>
      <c r="O451" s="153"/>
      <c r="P451" s="153"/>
      <c r="Q451" s="153" t="s">
        <v>125</v>
      </c>
      <c r="R451" s="153">
        <v>0</v>
      </c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  <c r="AC451" s="153"/>
      <c r="AD451" s="153"/>
      <c r="AE451" s="153"/>
      <c r="AF451" s="153"/>
      <c r="AG451" s="153"/>
      <c r="AH451" s="153"/>
      <c r="AI451" s="153"/>
      <c r="AJ451" s="153"/>
      <c r="AK451" s="153"/>
      <c r="AL451" s="153"/>
      <c r="AM451" s="153"/>
      <c r="AN451" s="153"/>
      <c r="AO451" s="153"/>
      <c r="AP451" s="153"/>
      <c r="AQ451" s="153"/>
      <c r="AR451" s="153"/>
      <c r="AS451" s="153"/>
      <c r="AT451" s="153"/>
    </row>
    <row r="452" spans="1:46" outlineLevel="1" x14ac:dyDescent="0.2">
      <c r="A452" s="178"/>
      <c r="B452" s="180"/>
      <c r="C452" s="191" t="s">
        <v>555</v>
      </c>
      <c r="D452" s="155"/>
      <c r="E452" s="205">
        <v>18.38</v>
      </c>
      <c r="F452" s="182"/>
      <c r="G452" s="159"/>
      <c r="H452" s="212">
        <v>0</v>
      </c>
      <c r="I452" s="177"/>
      <c r="J452" s="153"/>
      <c r="K452" s="153"/>
      <c r="L452" s="153"/>
      <c r="M452" s="153"/>
      <c r="N452" s="153"/>
      <c r="O452" s="153"/>
      <c r="P452" s="153"/>
      <c r="Q452" s="153" t="s">
        <v>125</v>
      </c>
      <c r="R452" s="153">
        <v>0</v>
      </c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  <c r="AC452" s="153"/>
      <c r="AD452" s="153"/>
      <c r="AE452" s="153"/>
      <c r="AF452" s="153"/>
      <c r="AG452" s="153"/>
      <c r="AH452" s="153"/>
      <c r="AI452" s="153"/>
      <c r="AJ452" s="153"/>
      <c r="AK452" s="153"/>
      <c r="AL452" s="153"/>
      <c r="AM452" s="153"/>
      <c r="AN452" s="153"/>
      <c r="AO452" s="153"/>
      <c r="AP452" s="153"/>
      <c r="AQ452" s="153"/>
      <c r="AR452" s="153"/>
      <c r="AS452" s="153"/>
      <c r="AT452" s="153"/>
    </row>
    <row r="453" spans="1:46" ht="22.5" outlineLevel="1" x14ac:dyDescent="0.2">
      <c r="A453" s="178">
        <v>116</v>
      </c>
      <c r="B453" s="180" t="s">
        <v>560</v>
      </c>
      <c r="C453" s="190" t="s">
        <v>561</v>
      </c>
      <c r="D453" s="154" t="s">
        <v>234</v>
      </c>
      <c r="E453" s="182">
        <v>615.71</v>
      </c>
      <c r="F453" s="182"/>
      <c r="G453" s="159">
        <f>ROUND(E453*F453,2)</f>
        <v>0</v>
      </c>
      <c r="H453" s="212" t="s">
        <v>1339</v>
      </c>
      <c r="I453" s="177"/>
      <c r="J453" s="153"/>
      <c r="K453" s="153"/>
      <c r="L453" s="153"/>
      <c r="M453" s="153"/>
      <c r="N453" s="153"/>
      <c r="O453" s="153"/>
      <c r="P453" s="153"/>
      <c r="Q453" s="153" t="s">
        <v>123</v>
      </c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  <c r="AC453" s="153"/>
      <c r="AD453" s="153"/>
      <c r="AE453" s="153"/>
      <c r="AF453" s="153"/>
      <c r="AG453" s="153"/>
      <c r="AH453" s="153"/>
      <c r="AI453" s="153"/>
      <c r="AJ453" s="153"/>
      <c r="AK453" s="153"/>
      <c r="AL453" s="153"/>
      <c r="AM453" s="153"/>
      <c r="AN453" s="153"/>
      <c r="AO453" s="153"/>
      <c r="AP453" s="153"/>
      <c r="AQ453" s="153"/>
      <c r="AR453" s="153"/>
      <c r="AS453" s="153"/>
      <c r="AT453" s="153"/>
    </row>
    <row r="454" spans="1:46" outlineLevel="1" x14ac:dyDescent="0.2">
      <c r="A454" s="178"/>
      <c r="B454" s="180"/>
      <c r="C454" s="191" t="s">
        <v>559</v>
      </c>
      <c r="D454" s="155"/>
      <c r="E454" s="205"/>
      <c r="F454" s="182"/>
      <c r="G454" s="159"/>
      <c r="H454" s="212">
        <v>0</v>
      </c>
      <c r="I454" s="177"/>
      <c r="J454" s="153"/>
      <c r="K454" s="153"/>
      <c r="L454" s="153"/>
      <c r="M454" s="153"/>
      <c r="N454" s="153"/>
      <c r="O454" s="153"/>
      <c r="P454" s="153"/>
      <c r="Q454" s="153" t="s">
        <v>125</v>
      </c>
      <c r="R454" s="153">
        <v>0</v>
      </c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  <c r="AC454" s="153"/>
      <c r="AD454" s="153"/>
      <c r="AE454" s="153"/>
      <c r="AF454" s="153"/>
      <c r="AG454" s="153"/>
      <c r="AH454" s="153"/>
      <c r="AI454" s="153"/>
      <c r="AJ454" s="153"/>
      <c r="AK454" s="153"/>
      <c r="AL454" s="153"/>
      <c r="AM454" s="153"/>
      <c r="AN454" s="153"/>
      <c r="AO454" s="153"/>
      <c r="AP454" s="153"/>
      <c r="AQ454" s="153"/>
      <c r="AR454" s="153"/>
      <c r="AS454" s="153"/>
      <c r="AT454" s="153"/>
    </row>
    <row r="455" spans="1:46" outlineLevel="1" x14ac:dyDescent="0.2">
      <c r="A455" s="178"/>
      <c r="B455" s="180"/>
      <c r="C455" s="191" t="s">
        <v>201</v>
      </c>
      <c r="D455" s="155"/>
      <c r="E455" s="205"/>
      <c r="F455" s="182"/>
      <c r="G455" s="159"/>
      <c r="H455" s="212">
        <v>0</v>
      </c>
      <c r="I455" s="177"/>
      <c r="J455" s="153"/>
      <c r="K455" s="153"/>
      <c r="L455" s="153"/>
      <c r="M455" s="153"/>
      <c r="N455" s="153"/>
      <c r="O455" s="153"/>
      <c r="P455" s="153"/>
      <c r="Q455" s="153" t="s">
        <v>125</v>
      </c>
      <c r="R455" s="153">
        <v>0</v>
      </c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  <c r="AC455" s="153"/>
      <c r="AD455" s="153"/>
      <c r="AE455" s="153"/>
      <c r="AF455" s="153"/>
      <c r="AG455" s="153"/>
      <c r="AH455" s="153"/>
      <c r="AI455" s="153"/>
      <c r="AJ455" s="153"/>
      <c r="AK455" s="153"/>
      <c r="AL455" s="153"/>
      <c r="AM455" s="153"/>
      <c r="AN455" s="153"/>
      <c r="AO455" s="153"/>
      <c r="AP455" s="153"/>
      <c r="AQ455" s="153"/>
      <c r="AR455" s="153"/>
      <c r="AS455" s="153"/>
      <c r="AT455" s="153"/>
    </row>
    <row r="456" spans="1:46" outlineLevel="1" x14ac:dyDescent="0.2">
      <c r="A456" s="178"/>
      <c r="B456" s="180"/>
      <c r="C456" s="191" t="s">
        <v>562</v>
      </c>
      <c r="D456" s="155"/>
      <c r="E456" s="205">
        <v>158.28</v>
      </c>
      <c r="F456" s="182"/>
      <c r="G456" s="159"/>
      <c r="H456" s="212">
        <v>0</v>
      </c>
      <c r="I456" s="177"/>
      <c r="J456" s="153"/>
      <c r="K456" s="153"/>
      <c r="L456" s="153"/>
      <c r="M456" s="153"/>
      <c r="N456" s="153"/>
      <c r="O456" s="153"/>
      <c r="P456" s="153"/>
      <c r="Q456" s="153" t="s">
        <v>125</v>
      </c>
      <c r="R456" s="153">
        <v>0</v>
      </c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</row>
    <row r="457" spans="1:46" outlineLevel="1" x14ac:dyDescent="0.2">
      <c r="A457" s="178"/>
      <c r="B457" s="180"/>
      <c r="C457" s="191" t="s">
        <v>563</v>
      </c>
      <c r="D457" s="155"/>
      <c r="E457" s="205">
        <v>68.8</v>
      </c>
      <c r="F457" s="182"/>
      <c r="G457" s="159"/>
      <c r="H457" s="212">
        <v>0</v>
      </c>
      <c r="I457" s="177"/>
      <c r="J457" s="153"/>
      <c r="K457" s="153"/>
      <c r="L457" s="153"/>
      <c r="M457" s="153"/>
      <c r="N457" s="153"/>
      <c r="O457" s="153"/>
      <c r="P457" s="153"/>
      <c r="Q457" s="153" t="s">
        <v>125</v>
      </c>
      <c r="R457" s="153">
        <v>0</v>
      </c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</row>
    <row r="458" spans="1:46" outlineLevel="1" x14ac:dyDescent="0.2">
      <c r="A458" s="178"/>
      <c r="B458" s="180"/>
      <c r="C458" s="191" t="s">
        <v>554</v>
      </c>
      <c r="D458" s="155"/>
      <c r="E458" s="205">
        <v>68.67</v>
      </c>
      <c r="F458" s="182"/>
      <c r="G458" s="159"/>
      <c r="H458" s="212">
        <v>0</v>
      </c>
      <c r="I458" s="177"/>
      <c r="J458" s="153"/>
      <c r="K458" s="153"/>
      <c r="L458" s="153"/>
      <c r="M458" s="153"/>
      <c r="N458" s="153"/>
      <c r="O458" s="153"/>
      <c r="P458" s="153"/>
      <c r="Q458" s="153" t="s">
        <v>125</v>
      </c>
      <c r="R458" s="153">
        <v>0</v>
      </c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</row>
    <row r="459" spans="1:46" outlineLevel="1" x14ac:dyDescent="0.2">
      <c r="A459" s="178"/>
      <c r="B459" s="180"/>
      <c r="C459" s="191" t="s">
        <v>548</v>
      </c>
      <c r="D459" s="155"/>
      <c r="E459" s="205">
        <v>15.28</v>
      </c>
      <c r="F459" s="182"/>
      <c r="G459" s="159"/>
      <c r="H459" s="212">
        <v>0</v>
      </c>
      <c r="I459" s="177"/>
      <c r="J459" s="153"/>
      <c r="K459" s="153"/>
      <c r="L459" s="153"/>
      <c r="M459" s="153"/>
      <c r="N459" s="153"/>
      <c r="O459" s="153"/>
      <c r="P459" s="153"/>
      <c r="Q459" s="153" t="s">
        <v>125</v>
      </c>
      <c r="R459" s="153">
        <v>0</v>
      </c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</row>
    <row r="460" spans="1:46" outlineLevel="1" x14ac:dyDescent="0.2">
      <c r="A460" s="178"/>
      <c r="B460" s="180"/>
      <c r="C460" s="191" t="s">
        <v>208</v>
      </c>
      <c r="D460" s="155"/>
      <c r="E460" s="205"/>
      <c r="F460" s="182"/>
      <c r="G460" s="159"/>
      <c r="H460" s="212">
        <v>0</v>
      </c>
      <c r="I460" s="177"/>
      <c r="J460" s="153"/>
      <c r="K460" s="153"/>
      <c r="L460" s="153"/>
      <c r="M460" s="153"/>
      <c r="N460" s="153"/>
      <c r="O460" s="153"/>
      <c r="P460" s="153"/>
      <c r="Q460" s="153" t="s">
        <v>125</v>
      </c>
      <c r="R460" s="153">
        <v>0</v>
      </c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</row>
    <row r="461" spans="1:46" outlineLevel="1" x14ac:dyDescent="0.2">
      <c r="A461" s="178"/>
      <c r="B461" s="180"/>
      <c r="C461" s="191" t="s">
        <v>564</v>
      </c>
      <c r="D461" s="155"/>
      <c r="E461" s="205">
        <v>206.5</v>
      </c>
      <c r="F461" s="182"/>
      <c r="G461" s="159"/>
      <c r="H461" s="212">
        <v>0</v>
      </c>
      <c r="I461" s="177"/>
      <c r="J461" s="153"/>
      <c r="K461" s="153"/>
      <c r="L461" s="153"/>
      <c r="M461" s="153"/>
      <c r="N461" s="153"/>
      <c r="O461" s="153"/>
      <c r="P461" s="153"/>
      <c r="Q461" s="153" t="s">
        <v>125</v>
      </c>
      <c r="R461" s="153">
        <v>0</v>
      </c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</row>
    <row r="462" spans="1:46" outlineLevel="1" x14ac:dyDescent="0.2">
      <c r="A462" s="178"/>
      <c r="B462" s="180"/>
      <c r="C462" s="191" t="s">
        <v>555</v>
      </c>
      <c r="D462" s="155"/>
      <c r="E462" s="205">
        <v>18.38</v>
      </c>
      <c r="F462" s="182"/>
      <c r="G462" s="159"/>
      <c r="H462" s="212">
        <v>0</v>
      </c>
      <c r="I462" s="177"/>
      <c r="J462" s="153"/>
      <c r="K462" s="153"/>
      <c r="L462" s="153"/>
      <c r="M462" s="153"/>
      <c r="N462" s="153"/>
      <c r="O462" s="153"/>
      <c r="P462" s="153"/>
      <c r="Q462" s="153" t="s">
        <v>125</v>
      </c>
      <c r="R462" s="153">
        <v>0</v>
      </c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</row>
    <row r="463" spans="1:46" outlineLevel="1" x14ac:dyDescent="0.2">
      <c r="A463" s="178"/>
      <c r="B463" s="180"/>
      <c r="C463" s="191" t="s">
        <v>565</v>
      </c>
      <c r="D463" s="155"/>
      <c r="E463" s="205"/>
      <c r="F463" s="182"/>
      <c r="G463" s="159"/>
      <c r="H463" s="212">
        <v>0</v>
      </c>
      <c r="I463" s="177"/>
      <c r="J463" s="153"/>
      <c r="K463" s="153"/>
      <c r="L463" s="153"/>
      <c r="M463" s="153"/>
      <c r="N463" s="153"/>
      <c r="O463" s="153"/>
      <c r="P463" s="153"/>
      <c r="Q463" s="153" t="s">
        <v>125</v>
      </c>
      <c r="R463" s="153">
        <v>0</v>
      </c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</row>
    <row r="464" spans="1:46" outlineLevel="1" x14ac:dyDescent="0.2">
      <c r="A464" s="178"/>
      <c r="B464" s="180"/>
      <c r="C464" s="191" t="s">
        <v>566</v>
      </c>
      <c r="D464" s="155"/>
      <c r="E464" s="205">
        <v>79.8</v>
      </c>
      <c r="F464" s="182"/>
      <c r="G464" s="159"/>
      <c r="H464" s="212">
        <v>0</v>
      </c>
      <c r="I464" s="177"/>
      <c r="J464" s="153"/>
      <c r="K464" s="153"/>
      <c r="L464" s="153"/>
      <c r="M464" s="153"/>
      <c r="N464" s="153"/>
      <c r="O464" s="153"/>
      <c r="P464" s="153"/>
      <c r="Q464" s="153" t="s">
        <v>125</v>
      </c>
      <c r="R464" s="153">
        <v>0</v>
      </c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</row>
    <row r="465" spans="1:46" ht="22.5" outlineLevel="1" x14ac:dyDescent="0.2">
      <c r="A465" s="178">
        <v>117</v>
      </c>
      <c r="B465" s="180" t="s">
        <v>567</v>
      </c>
      <c r="C465" s="190" t="s">
        <v>568</v>
      </c>
      <c r="D465" s="154" t="s">
        <v>234</v>
      </c>
      <c r="E465" s="182">
        <v>535.91</v>
      </c>
      <c r="F465" s="182"/>
      <c r="G465" s="159">
        <f>ROUND(E465*F465,2)</f>
        <v>0</v>
      </c>
      <c r="H465" s="212" t="s">
        <v>1339</v>
      </c>
      <c r="I465" s="177"/>
      <c r="J465" s="153"/>
      <c r="K465" s="153"/>
      <c r="L465" s="153"/>
      <c r="M465" s="153"/>
      <c r="N465" s="153"/>
      <c r="O465" s="153"/>
      <c r="P465" s="153"/>
      <c r="Q465" s="153" t="s">
        <v>123</v>
      </c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53"/>
      <c r="AG465" s="153"/>
      <c r="AH465" s="153"/>
      <c r="AI465" s="153"/>
      <c r="AJ465" s="153"/>
      <c r="AK465" s="153"/>
      <c r="AL465" s="153"/>
      <c r="AM465" s="153"/>
      <c r="AN465" s="153"/>
      <c r="AO465" s="153"/>
      <c r="AP465" s="153"/>
      <c r="AQ465" s="153"/>
      <c r="AR465" s="153"/>
      <c r="AS465" s="153"/>
      <c r="AT465" s="153"/>
    </row>
    <row r="466" spans="1:46" outlineLevel="1" x14ac:dyDescent="0.2">
      <c r="A466" s="178"/>
      <c r="B466" s="180"/>
      <c r="C466" s="191" t="s">
        <v>559</v>
      </c>
      <c r="D466" s="155"/>
      <c r="E466" s="205"/>
      <c r="F466" s="182"/>
      <c r="G466" s="159"/>
      <c r="H466" s="212">
        <v>0</v>
      </c>
      <c r="I466" s="177"/>
      <c r="J466" s="153"/>
      <c r="K466" s="153"/>
      <c r="L466" s="153"/>
      <c r="M466" s="153"/>
      <c r="N466" s="153"/>
      <c r="O466" s="153"/>
      <c r="P466" s="153"/>
      <c r="Q466" s="153" t="s">
        <v>125</v>
      </c>
      <c r="R466" s="153">
        <v>0</v>
      </c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53"/>
      <c r="AG466" s="153"/>
      <c r="AH466" s="153"/>
      <c r="AI466" s="153"/>
      <c r="AJ466" s="153"/>
      <c r="AK466" s="153"/>
      <c r="AL466" s="153"/>
      <c r="AM466" s="153"/>
      <c r="AN466" s="153"/>
      <c r="AO466" s="153"/>
      <c r="AP466" s="153"/>
      <c r="AQ466" s="153"/>
      <c r="AR466" s="153"/>
      <c r="AS466" s="153"/>
      <c r="AT466" s="153"/>
    </row>
    <row r="467" spans="1:46" outlineLevel="1" x14ac:dyDescent="0.2">
      <c r="A467" s="178"/>
      <c r="B467" s="180"/>
      <c r="C467" s="191" t="s">
        <v>201</v>
      </c>
      <c r="D467" s="155"/>
      <c r="E467" s="205"/>
      <c r="F467" s="182"/>
      <c r="G467" s="159"/>
      <c r="H467" s="212">
        <v>0</v>
      </c>
      <c r="I467" s="177"/>
      <c r="J467" s="153"/>
      <c r="K467" s="153"/>
      <c r="L467" s="153"/>
      <c r="M467" s="153"/>
      <c r="N467" s="153"/>
      <c r="O467" s="153"/>
      <c r="P467" s="153"/>
      <c r="Q467" s="153" t="s">
        <v>125</v>
      </c>
      <c r="R467" s="153">
        <v>0</v>
      </c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53"/>
      <c r="AG467" s="153"/>
      <c r="AH467" s="153"/>
      <c r="AI467" s="153"/>
      <c r="AJ467" s="153"/>
      <c r="AK467" s="153"/>
      <c r="AL467" s="153"/>
      <c r="AM467" s="153"/>
      <c r="AN467" s="153"/>
      <c r="AO467" s="153"/>
      <c r="AP467" s="153"/>
      <c r="AQ467" s="153"/>
      <c r="AR467" s="153"/>
      <c r="AS467" s="153"/>
      <c r="AT467" s="153"/>
    </row>
    <row r="468" spans="1:46" outlineLevel="1" x14ac:dyDescent="0.2">
      <c r="A468" s="178"/>
      <c r="B468" s="180"/>
      <c r="C468" s="191" t="s">
        <v>562</v>
      </c>
      <c r="D468" s="155"/>
      <c r="E468" s="205">
        <v>158.28</v>
      </c>
      <c r="F468" s="182"/>
      <c r="G468" s="159"/>
      <c r="H468" s="212">
        <v>0</v>
      </c>
      <c r="I468" s="177"/>
      <c r="J468" s="153"/>
      <c r="K468" s="153"/>
      <c r="L468" s="153"/>
      <c r="M468" s="153"/>
      <c r="N468" s="153"/>
      <c r="O468" s="153"/>
      <c r="P468" s="153"/>
      <c r="Q468" s="153" t="s">
        <v>125</v>
      </c>
      <c r="R468" s="153">
        <v>0</v>
      </c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53"/>
      <c r="AG468" s="153"/>
      <c r="AH468" s="153"/>
      <c r="AI468" s="153"/>
      <c r="AJ468" s="153"/>
      <c r="AK468" s="153"/>
      <c r="AL468" s="153"/>
      <c r="AM468" s="153"/>
      <c r="AN468" s="153"/>
      <c r="AO468" s="153"/>
      <c r="AP468" s="153"/>
      <c r="AQ468" s="153"/>
      <c r="AR468" s="153"/>
      <c r="AS468" s="153"/>
      <c r="AT468" s="153"/>
    </row>
    <row r="469" spans="1:46" outlineLevel="1" x14ac:dyDescent="0.2">
      <c r="A469" s="178"/>
      <c r="B469" s="180"/>
      <c r="C469" s="191" t="s">
        <v>563</v>
      </c>
      <c r="D469" s="155"/>
      <c r="E469" s="205">
        <v>68.8</v>
      </c>
      <c r="F469" s="182"/>
      <c r="G469" s="159"/>
      <c r="H469" s="212">
        <v>0</v>
      </c>
      <c r="I469" s="177"/>
      <c r="J469" s="153"/>
      <c r="K469" s="153"/>
      <c r="L469" s="153"/>
      <c r="M469" s="153"/>
      <c r="N469" s="153"/>
      <c r="O469" s="153"/>
      <c r="P469" s="153"/>
      <c r="Q469" s="153" t="s">
        <v>125</v>
      </c>
      <c r="R469" s="153">
        <v>0</v>
      </c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53"/>
      <c r="AG469" s="153"/>
      <c r="AH469" s="153"/>
      <c r="AI469" s="153"/>
      <c r="AJ469" s="153"/>
      <c r="AK469" s="153"/>
      <c r="AL469" s="153"/>
      <c r="AM469" s="153"/>
      <c r="AN469" s="153"/>
      <c r="AO469" s="153"/>
      <c r="AP469" s="153"/>
      <c r="AQ469" s="153"/>
      <c r="AR469" s="153"/>
      <c r="AS469" s="153"/>
      <c r="AT469" s="153"/>
    </row>
    <row r="470" spans="1:46" outlineLevel="1" x14ac:dyDescent="0.2">
      <c r="A470" s="178"/>
      <c r="B470" s="180"/>
      <c r="C470" s="191" t="s">
        <v>554</v>
      </c>
      <c r="D470" s="155"/>
      <c r="E470" s="205">
        <v>68.67</v>
      </c>
      <c r="F470" s="182"/>
      <c r="G470" s="159"/>
      <c r="H470" s="212">
        <v>0</v>
      </c>
      <c r="I470" s="177"/>
      <c r="J470" s="153"/>
      <c r="K470" s="153"/>
      <c r="L470" s="153"/>
      <c r="M470" s="153"/>
      <c r="N470" s="153"/>
      <c r="O470" s="153"/>
      <c r="P470" s="153"/>
      <c r="Q470" s="153" t="s">
        <v>125</v>
      </c>
      <c r="R470" s="153">
        <v>0</v>
      </c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53"/>
      <c r="AG470" s="153"/>
      <c r="AH470" s="153"/>
      <c r="AI470" s="153"/>
      <c r="AJ470" s="153"/>
      <c r="AK470" s="153"/>
      <c r="AL470" s="153"/>
      <c r="AM470" s="153"/>
      <c r="AN470" s="153"/>
      <c r="AO470" s="153"/>
      <c r="AP470" s="153"/>
      <c r="AQ470" s="153"/>
      <c r="AR470" s="153"/>
      <c r="AS470" s="153"/>
      <c r="AT470" s="153"/>
    </row>
    <row r="471" spans="1:46" outlineLevel="1" x14ac:dyDescent="0.2">
      <c r="A471" s="178"/>
      <c r="B471" s="180"/>
      <c r="C471" s="191" t="s">
        <v>548</v>
      </c>
      <c r="D471" s="155"/>
      <c r="E471" s="205">
        <v>15.28</v>
      </c>
      <c r="F471" s="182"/>
      <c r="G471" s="159"/>
      <c r="H471" s="212">
        <v>0</v>
      </c>
      <c r="I471" s="177"/>
      <c r="J471" s="153"/>
      <c r="K471" s="153"/>
      <c r="L471" s="153"/>
      <c r="M471" s="153"/>
      <c r="N471" s="153"/>
      <c r="O471" s="153"/>
      <c r="P471" s="153"/>
      <c r="Q471" s="153" t="s">
        <v>125</v>
      </c>
      <c r="R471" s="153">
        <v>0</v>
      </c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53"/>
      <c r="AG471" s="153"/>
      <c r="AH471" s="153"/>
      <c r="AI471" s="153"/>
      <c r="AJ471" s="153"/>
      <c r="AK471" s="153"/>
      <c r="AL471" s="153"/>
      <c r="AM471" s="153"/>
      <c r="AN471" s="153"/>
      <c r="AO471" s="153"/>
      <c r="AP471" s="153"/>
      <c r="AQ471" s="153"/>
      <c r="AR471" s="153"/>
      <c r="AS471" s="153"/>
      <c r="AT471" s="153"/>
    </row>
    <row r="472" spans="1:46" outlineLevel="1" x14ac:dyDescent="0.2">
      <c r="A472" s="178"/>
      <c r="B472" s="180"/>
      <c r="C472" s="191" t="s">
        <v>208</v>
      </c>
      <c r="D472" s="155"/>
      <c r="E472" s="205"/>
      <c r="F472" s="182"/>
      <c r="G472" s="159"/>
      <c r="H472" s="212">
        <v>0</v>
      </c>
      <c r="I472" s="177"/>
      <c r="J472" s="153"/>
      <c r="K472" s="153"/>
      <c r="L472" s="153"/>
      <c r="M472" s="153"/>
      <c r="N472" s="153"/>
      <c r="O472" s="153"/>
      <c r="P472" s="153"/>
      <c r="Q472" s="153" t="s">
        <v>125</v>
      </c>
      <c r="R472" s="153">
        <v>0</v>
      </c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  <c r="AC472" s="153"/>
      <c r="AD472" s="153"/>
      <c r="AE472" s="153"/>
      <c r="AF472" s="153"/>
      <c r="AG472" s="153"/>
      <c r="AH472" s="153"/>
      <c r="AI472" s="153"/>
      <c r="AJ472" s="153"/>
      <c r="AK472" s="153"/>
      <c r="AL472" s="153"/>
      <c r="AM472" s="153"/>
      <c r="AN472" s="153"/>
      <c r="AO472" s="153"/>
      <c r="AP472" s="153"/>
      <c r="AQ472" s="153"/>
      <c r="AR472" s="153"/>
      <c r="AS472" s="153"/>
      <c r="AT472" s="153"/>
    </row>
    <row r="473" spans="1:46" outlineLevel="1" x14ac:dyDescent="0.2">
      <c r="A473" s="178"/>
      <c r="B473" s="180"/>
      <c r="C473" s="191" t="s">
        <v>564</v>
      </c>
      <c r="D473" s="155"/>
      <c r="E473" s="205">
        <v>206.5</v>
      </c>
      <c r="F473" s="182"/>
      <c r="G473" s="159"/>
      <c r="H473" s="212">
        <v>0</v>
      </c>
      <c r="I473" s="177"/>
      <c r="J473" s="153"/>
      <c r="K473" s="153"/>
      <c r="L473" s="153"/>
      <c r="M473" s="153"/>
      <c r="N473" s="153"/>
      <c r="O473" s="153"/>
      <c r="P473" s="153"/>
      <c r="Q473" s="153" t="s">
        <v>125</v>
      </c>
      <c r="R473" s="153">
        <v>0</v>
      </c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  <c r="AC473" s="153"/>
      <c r="AD473" s="153"/>
      <c r="AE473" s="153"/>
      <c r="AF473" s="153"/>
      <c r="AG473" s="153"/>
      <c r="AH473" s="153"/>
      <c r="AI473" s="153"/>
      <c r="AJ473" s="153"/>
      <c r="AK473" s="153"/>
      <c r="AL473" s="153"/>
      <c r="AM473" s="153"/>
      <c r="AN473" s="153"/>
      <c r="AO473" s="153"/>
      <c r="AP473" s="153"/>
      <c r="AQ473" s="153"/>
      <c r="AR473" s="153"/>
      <c r="AS473" s="153"/>
      <c r="AT473" s="153"/>
    </row>
    <row r="474" spans="1:46" outlineLevel="1" x14ac:dyDescent="0.2">
      <c r="A474" s="178"/>
      <c r="B474" s="180"/>
      <c r="C474" s="191" t="s">
        <v>555</v>
      </c>
      <c r="D474" s="155"/>
      <c r="E474" s="205">
        <v>18.38</v>
      </c>
      <c r="F474" s="182"/>
      <c r="G474" s="159"/>
      <c r="H474" s="212">
        <v>0</v>
      </c>
      <c r="I474" s="177"/>
      <c r="J474" s="153"/>
      <c r="K474" s="153"/>
      <c r="L474" s="153"/>
      <c r="M474" s="153"/>
      <c r="N474" s="153"/>
      <c r="O474" s="153"/>
      <c r="P474" s="153"/>
      <c r="Q474" s="153" t="s">
        <v>125</v>
      </c>
      <c r="R474" s="153">
        <v>0</v>
      </c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</row>
    <row r="475" spans="1:46" ht="22.5" outlineLevel="1" x14ac:dyDescent="0.2">
      <c r="A475" s="178">
        <v>118</v>
      </c>
      <c r="B475" s="180" t="s">
        <v>569</v>
      </c>
      <c r="C475" s="190" t="s">
        <v>570</v>
      </c>
      <c r="D475" s="154" t="s">
        <v>234</v>
      </c>
      <c r="E475" s="182">
        <v>118.94</v>
      </c>
      <c r="F475" s="182"/>
      <c r="G475" s="159">
        <f>ROUND(E475*F475,2)</f>
        <v>0</v>
      </c>
      <c r="H475" s="212" t="s">
        <v>1339</v>
      </c>
      <c r="I475" s="177"/>
      <c r="J475" s="153"/>
      <c r="K475" s="153"/>
      <c r="L475" s="153"/>
      <c r="M475" s="153"/>
      <c r="N475" s="153"/>
      <c r="O475" s="153"/>
      <c r="P475" s="153"/>
      <c r="Q475" s="153" t="s">
        <v>123</v>
      </c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</row>
    <row r="476" spans="1:46" outlineLevel="1" x14ac:dyDescent="0.2">
      <c r="A476" s="178"/>
      <c r="B476" s="180"/>
      <c r="C476" s="191" t="s">
        <v>559</v>
      </c>
      <c r="D476" s="155"/>
      <c r="E476" s="205"/>
      <c r="F476" s="182"/>
      <c r="G476" s="159"/>
      <c r="H476" s="212">
        <v>0</v>
      </c>
      <c r="I476" s="177"/>
      <c r="J476" s="153"/>
      <c r="K476" s="153"/>
      <c r="L476" s="153"/>
      <c r="M476" s="153"/>
      <c r="N476" s="153"/>
      <c r="O476" s="153"/>
      <c r="P476" s="153"/>
      <c r="Q476" s="153" t="s">
        <v>125</v>
      </c>
      <c r="R476" s="153">
        <v>0</v>
      </c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</row>
    <row r="477" spans="1:46" outlineLevel="1" x14ac:dyDescent="0.2">
      <c r="A477" s="178"/>
      <c r="B477" s="180"/>
      <c r="C477" s="191" t="s">
        <v>571</v>
      </c>
      <c r="D477" s="155"/>
      <c r="E477" s="205">
        <v>118.94</v>
      </c>
      <c r="F477" s="182"/>
      <c r="G477" s="159"/>
      <c r="H477" s="212">
        <v>0</v>
      </c>
      <c r="I477" s="177"/>
      <c r="J477" s="153"/>
      <c r="K477" s="153"/>
      <c r="L477" s="153"/>
      <c r="M477" s="153"/>
      <c r="N477" s="153"/>
      <c r="O477" s="153"/>
      <c r="P477" s="153"/>
      <c r="Q477" s="153" t="s">
        <v>125</v>
      </c>
      <c r="R477" s="153">
        <v>0</v>
      </c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</row>
    <row r="478" spans="1:46" outlineLevel="1" x14ac:dyDescent="0.2">
      <c r="A478" s="178">
        <v>119</v>
      </c>
      <c r="B478" s="180" t="s">
        <v>572</v>
      </c>
      <c r="C478" s="190" t="s">
        <v>573</v>
      </c>
      <c r="D478" s="154" t="s">
        <v>234</v>
      </c>
      <c r="E478" s="182">
        <v>215</v>
      </c>
      <c r="F478" s="182"/>
      <c r="G478" s="159">
        <f>ROUND(E478*F478,2)</f>
        <v>0</v>
      </c>
      <c r="H478" s="212" t="s">
        <v>1339</v>
      </c>
      <c r="I478" s="177"/>
      <c r="J478" s="153"/>
      <c r="K478" s="153"/>
      <c r="L478" s="153"/>
      <c r="M478" s="153"/>
      <c r="N478" s="153"/>
      <c r="O478" s="153"/>
      <c r="P478" s="153"/>
      <c r="Q478" s="153" t="s">
        <v>123</v>
      </c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</row>
    <row r="479" spans="1:46" outlineLevel="1" x14ac:dyDescent="0.2">
      <c r="A479" s="178"/>
      <c r="B479" s="180"/>
      <c r="C479" s="191" t="s">
        <v>559</v>
      </c>
      <c r="D479" s="155"/>
      <c r="E479" s="205"/>
      <c r="F479" s="182"/>
      <c r="G479" s="159"/>
      <c r="H479" s="212">
        <v>0</v>
      </c>
      <c r="I479" s="177"/>
      <c r="J479" s="153"/>
      <c r="K479" s="153"/>
      <c r="L479" s="153"/>
      <c r="M479" s="153"/>
      <c r="N479" s="153"/>
      <c r="O479" s="153"/>
      <c r="P479" s="153"/>
      <c r="Q479" s="153" t="s">
        <v>125</v>
      </c>
      <c r="R479" s="153">
        <v>0</v>
      </c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</row>
    <row r="480" spans="1:46" outlineLevel="1" x14ac:dyDescent="0.2">
      <c r="A480" s="178"/>
      <c r="B480" s="180"/>
      <c r="C480" s="191" t="s">
        <v>574</v>
      </c>
      <c r="D480" s="155"/>
      <c r="E480" s="205">
        <v>215</v>
      </c>
      <c r="F480" s="182"/>
      <c r="G480" s="159"/>
      <c r="H480" s="212">
        <v>0</v>
      </c>
      <c r="I480" s="177"/>
      <c r="J480" s="153"/>
      <c r="K480" s="153"/>
      <c r="L480" s="153"/>
      <c r="M480" s="153"/>
      <c r="N480" s="153"/>
      <c r="O480" s="153"/>
      <c r="P480" s="153"/>
      <c r="Q480" s="153" t="s">
        <v>125</v>
      </c>
      <c r="R480" s="153">
        <v>0</v>
      </c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</row>
    <row r="481" spans="1:46" outlineLevel="1" x14ac:dyDescent="0.2">
      <c r="A481" s="178">
        <v>120</v>
      </c>
      <c r="B481" s="180" t="s">
        <v>575</v>
      </c>
      <c r="C481" s="190" t="s">
        <v>576</v>
      </c>
      <c r="D481" s="154" t="s">
        <v>142</v>
      </c>
      <c r="E481" s="182">
        <v>1611.6659999999999</v>
      </c>
      <c r="F481" s="182"/>
      <c r="G481" s="159">
        <f>ROUND(E481*F481,2)</f>
        <v>0</v>
      </c>
      <c r="H481" s="212" t="s">
        <v>1339</v>
      </c>
      <c r="I481" s="177"/>
      <c r="J481" s="153"/>
      <c r="K481" s="153"/>
      <c r="L481" s="153"/>
      <c r="M481" s="153"/>
      <c r="N481" s="153"/>
      <c r="O481" s="153"/>
      <c r="P481" s="153"/>
      <c r="Q481" s="153" t="s">
        <v>123</v>
      </c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</row>
    <row r="482" spans="1:46" outlineLevel="1" x14ac:dyDescent="0.2">
      <c r="A482" s="178"/>
      <c r="B482" s="180"/>
      <c r="C482" s="191" t="s">
        <v>1333</v>
      </c>
      <c r="D482" s="155"/>
      <c r="E482" s="205">
        <v>1611.6659999999999</v>
      </c>
      <c r="F482" s="182"/>
      <c r="G482" s="159"/>
      <c r="H482" s="212">
        <v>0</v>
      </c>
      <c r="I482" s="177"/>
      <c r="J482" s="153"/>
      <c r="K482" s="153"/>
      <c r="L482" s="153"/>
      <c r="M482" s="153"/>
      <c r="N482" s="153"/>
      <c r="O482" s="153"/>
      <c r="P482" s="153"/>
      <c r="Q482" s="153" t="s">
        <v>125</v>
      </c>
      <c r="R482" s="153">
        <v>0</v>
      </c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</row>
    <row r="483" spans="1:46" outlineLevel="1" x14ac:dyDescent="0.2">
      <c r="A483" s="178">
        <v>121</v>
      </c>
      <c r="B483" s="180" t="s">
        <v>577</v>
      </c>
      <c r="C483" s="190" t="s">
        <v>578</v>
      </c>
      <c r="D483" s="154" t="s">
        <v>142</v>
      </c>
      <c r="E483" s="182">
        <v>225.6</v>
      </c>
      <c r="F483" s="182"/>
      <c r="G483" s="159">
        <f>ROUND(E483*F483,2)</f>
        <v>0</v>
      </c>
      <c r="H483" s="212" t="s">
        <v>1339</v>
      </c>
      <c r="I483" s="177"/>
      <c r="J483" s="153"/>
      <c r="K483" s="153"/>
      <c r="L483" s="153"/>
      <c r="M483" s="153"/>
      <c r="N483" s="153"/>
      <c r="O483" s="153"/>
      <c r="P483" s="153"/>
      <c r="Q483" s="153" t="s">
        <v>123</v>
      </c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53"/>
      <c r="AG483" s="153"/>
      <c r="AH483" s="153"/>
      <c r="AI483" s="153"/>
      <c r="AJ483" s="153"/>
      <c r="AK483" s="153"/>
      <c r="AL483" s="153"/>
      <c r="AM483" s="153"/>
      <c r="AN483" s="153"/>
      <c r="AO483" s="153"/>
      <c r="AP483" s="153"/>
      <c r="AQ483" s="153"/>
      <c r="AR483" s="153"/>
      <c r="AS483" s="153"/>
      <c r="AT483" s="153"/>
    </row>
    <row r="484" spans="1:46" outlineLevel="1" x14ac:dyDescent="0.2">
      <c r="A484" s="178"/>
      <c r="B484" s="180"/>
      <c r="C484" s="191" t="s">
        <v>559</v>
      </c>
      <c r="D484" s="155"/>
      <c r="E484" s="205"/>
      <c r="F484" s="182"/>
      <c r="G484" s="159"/>
      <c r="H484" s="212">
        <v>0</v>
      </c>
      <c r="I484" s="177"/>
      <c r="J484" s="153"/>
      <c r="K484" s="153"/>
      <c r="L484" s="153"/>
      <c r="M484" s="153"/>
      <c r="N484" s="153"/>
      <c r="O484" s="153"/>
      <c r="P484" s="153"/>
      <c r="Q484" s="153" t="s">
        <v>125</v>
      </c>
      <c r="R484" s="153">
        <v>0</v>
      </c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  <c r="AC484" s="153"/>
      <c r="AD484" s="153"/>
      <c r="AE484" s="153"/>
      <c r="AF484" s="153"/>
      <c r="AG484" s="153"/>
      <c r="AH484" s="153"/>
      <c r="AI484" s="153"/>
      <c r="AJ484" s="153"/>
      <c r="AK484" s="153"/>
      <c r="AL484" s="153"/>
      <c r="AM484" s="153"/>
      <c r="AN484" s="153"/>
      <c r="AO484" s="153"/>
      <c r="AP484" s="153"/>
      <c r="AQ484" s="153"/>
      <c r="AR484" s="153"/>
      <c r="AS484" s="153"/>
      <c r="AT484" s="153"/>
    </row>
    <row r="485" spans="1:46" outlineLevel="1" x14ac:dyDescent="0.2">
      <c r="A485" s="178"/>
      <c r="B485" s="180"/>
      <c r="C485" s="191" t="s">
        <v>579</v>
      </c>
      <c r="D485" s="155"/>
      <c r="E485" s="205">
        <v>225.6</v>
      </c>
      <c r="F485" s="182"/>
      <c r="G485" s="159"/>
      <c r="H485" s="212">
        <v>0</v>
      </c>
      <c r="I485" s="177"/>
      <c r="J485" s="153"/>
      <c r="K485" s="153"/>
      <c r="L485" s="153"/>
      <c r="M485" s="153"/>
      <c r="N485" s="153"/>
      <c r="O485" s="153"/>
      <c r="P485" s="153"/>
      <c r="Q485" s="153" t="s">
        <v>125</v>
      </c>
      <c r="R485" s="153">
        <v>0</v>
      </c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  <c r="AC485" s="153"/>
      <c r="AD485" s="153"/>
      <c r="AE485" s="153"/>
      <c r="AF485" s="153"/>
      <c r="AG485" s="153"/>
      <c r="AH485" s="153"/>
      <c r="AI485" s="153"/>
      <c r="AJ485" s="153"/>
      <c r="AK485" s="153"/>
      <c r="AL485" s="153"/>
      <c r="AM485" s="153"/>
      <c r="AN485" s="153"/>
      <c r="AO485" s="153"/>
      <c r="AP485" s="153"/>
      <c r="AQ485" s="153"/>
      <c r="AR485" s="153"/>
      <c r="AS485" s="153"/>
      <c r="AT485" s="153"/>
    </row>
    <row r="486" spans="1:46" outlineLevel="1" x14ac:dyDescent="0.2">
      <c r="A486" s="178">
        <v>122</v>
      </c>
      <c r="B486" s="180" t="s">
        <v>1385</v>
      </c>
      <c r="C486" s="190" t="s">
        <v>1386</v>
      </c>
      <c r="D486" s="154" t="s">
        <v>142</v>
      </c>
      <c r="E486" s="182">
        <v>86</v>
      </c>
      <c r="F486" s="182"/>
      <c r="G486" s="159">
        <f>ROUND(E486*F486,2)</f>
        <v>0</v>
      </c>
      <c r="H486" s="212" t="s">
        <v>1339</v>
      </c>
      <c r="I486" s="177"/>
      <c r="J486" s="153"/>
      <c r="K486" s="153"/>
      <c r="L486" s="153"/>
      <c r="M486" s="153"/>
      <c r="N486" s="153"/>
      <c r="O486" s="153"/>
      <c r="P486" s="153"/>
      <c r="Q486" s="153" t="s">
        <v>123</v>
      </c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  <c r="AC486" s="153"/>
      <c r="AD486" s="153"/>
      <c r="AE486" s="153"/>
      <c r="AF486" s="153"/>
      <c r="AG486" s="153"/>
      <c r="AH486" s="153"/>
      <c r="AI486" s="153"/>
      <c r="AJ486" s="153"/>
      <c r="AK486" s="153"/>
      <c r="AL486" s="153"/>
      <c r="AM486" s="153"/>
      <c r="AN486" s="153"/>
      <c r="AO486" s="153"/>
      <c r="AP486" s="153"/>
      <c r="AQ486" s="153"/>
      <c r="AR486" s="153"/>
      <c r="AS486" s="153"/>
      <c r="AT486" s="153"/>
    </row>
    <row r="487" spans="1:46" outlineLevel="1" x14ac:dyDescent="0.2">
      <c r="A487" s="178"/>
      <c r="B487" s="180"/>
      <c r="C487" s="191" t="s">
        <v>559</v>
      </c>
      <c r="D487" s="155"/>
      <c r="E487" s="205"/>
      <c r="F487" s="182"/>
      <c r="G487" s="159"/>
      <c r="H487" s="212">
        <v>0</v>
      </c>
      <c r="I487" s="177"/>
      <c r="J487" s="153"/>
      <c r="K487" s="153"/>
      <c r="L487" s="153"/>
      <c r="M487" s="153"/>
      <c r="N487" s="153"/>
      <c r="O487" s="153"/>
      <c r="P487" s="153"/>
      <c r="Q487" s="153" t="s">
        <v>125</v>
      </c>
      <c r="R487" s="153">
        <v>0</v>
      </c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  <c r="AC487" s="153"/>
      <c r="AD487" s="153"/>
      <c r="AE487" s="153"/>
      <c r="AF487" s="153"/>
      <c r="AG487" s="153"/>
      <c r="AH487" s="153"/>
      <c r="AI487" s="153"/>
      <c r="AJ487" s="153"/>
      <c r="AK487" s="153"/>
      <c r="AL487" s="153"/>
      <c r="AM487" s="153"/>
      <c r="AN487" s="153"/>
      <c r="AO487" s="153"/>
      <c r="AP487" s="153"/>
      <c r="AQ487" s="153"/>
      <c r="AR487" s="153"/>
      <c r="AS487" s="153"/>
      <c r="AT487" s="153"/>
    </row>
    <row r="488" spans="1:46" outlineLevel="1" x14ac:dyDescent="0.2">
      <c r="A488" s="178"/>
      <c r="B488" s="180"/>
      <c r="C488" s="191" t="s">
        <v>580</v>
      </c>
      <c r="D488" s="155"/>
      <c r="E488" s="205">
        <v>86</v>
      </c>
      <c r="F488" s="182"/>
      <c r="G488" s="159"/>
      <c r="H488" s="212">
        <v>0</v>
      </c>
      <c r="I488" s="177"/>
      <c r="J488" s="153"/>
      <c r="K488" s="153"/>
      <c r="L488" s="153"/>
      <c r="M488" s="153"/>
      <c r="N488" s="153"/>
      <c r="O488" s="153"/>
      <c r="P488" s="153"/>
      <c r="Q488" s="153" t="s">
        <v>125</v>
      </c>
      <c r="R488" s="153">
        <v>0</v>
      </c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  <c r="AC488" s="153"/>
      <c r="AD488" s="153"/>
      <c r="AE488" s="153"/>
      <c r="AF488" s="153"/>
      <c r="AG488" s="153"/>
      <c r="AH488" s="153"/>
      <c r="AI488" s="153"/>
      <c r="AJ488" s="153"/>
      <c r="AK488" s="153"/>
      <c r="AL488" s="153"/>
      <c r="AM488" s="153"/>
      <c r="AN488" s="153"/>
      <c r="AO488" s="153"/>
      <c r="AP488" s="153"/>
      <c r="AQ488" s="153"/>
      <c r="AR488" s="153"/>
      <c r="AS488" s="153"/>
      <c r="AT488" s="153"/>
    </row>
    <row r="489" spans="1:46" ht="22.5" outlineLevel="1" x14ac:dyDescent="0.2">
      <c r="A489" s="178">
        <v>123</v>
      </c>
      <c r="B489" s="180" t="s">
        <v>1387</v>
      </c>
      <c r="C489" s="190" t="s">
        <v>1388</v>
      </c>
      <c r="D489" s="154" t="s">
        <v>142</v>
      </c>
      <c r="E489" s="182">
        <v>1244.8575000000001</v>
      </c>
      <c r="F489" s="182"/>
      <c r="G489" s="159">
        <f>ROUND(E489*F489,2)</f>
        <v>0</v>
      </c>
      <c r="H489" s="212" t="s">
        <v>1340</v>
      </c>
      <c r="I489" s="177"/>
      <c r="J489" s="153"/>
      <c r="K489" s="153"/>
      <c r="L489" s="153"/>
      <c r="M489" s="153"/>
      <c r="N489" s="153"/>
      <c r="O489" s="153"/>
      <c r="P489" s="153"/>
      <c r="Q489" s="153" t="s">
        <v>123</v>
      </c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  <c r="AC489" s="153"/>
      <c r="AD489" s="153"/>
      <c r="AE489" s="153"/>
      <c r="AF489" s="153"/>
      <c r="AG489" s="153"/>
      <c r="AH489" s="153"/>
      <c r="AI489" s="153"/>
      <c r="AJ489" s="153"/>
      <c r="AK489" s="153"/>
      <c r="AL489" s="153"/>
      <c r="AM489" s="153"/>
      <c r="AN489" s="153"/>
      <c r="AO489" s="153"/>
      <c r="AP489" s="153"/>
      <c r="AQ489" s="153"/>
      <c r="AR489" s="153"/>
      <c r="AS489" s="153"/>
      <c r="AT489" s="153"/>
    </row>
    <row r="490" spans="1:46" outlineLevel="1" x14ac:dyDescent="0.2">
      <c r="A490" s="178"/>
      <c r="B490" s="180"/>
      <c r="C490" s="191" t="s">
        <v>559</v>
      </c>
      <c r="D490" s="155"/>
      <c r="E490" s="205"/>
      <c r="F490" s="182"/>
      <c r="G490" s="159"/>
      <c r="H490" s="212">
        <v>0</v>
      </c>
      <c r="I490" s="177"/>
      <c r="J490" s="153"/>
      <c r="K490" s="153"/>
      <c r="L490" s="153"/>
      <c r="M490" s="153"/>
      <c r="N490" s="153"/>
      <c r="O490" s="153"/>
      <c r="P490" s="153"/>
      <c r="Q490" s="153" t="s">
        <v>125</v>
      </c>
      <c r="R490" s="153">
        <v>0</v>
      </c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  <c r="AC490" s="153"/>
      <c r="AD490" s="153"/>
      <c r="AE490" s="153"/>
      <c r="AF490" s="153"/>
      <c r="AG490" s="153"/>
      <c r="AH490" s="153"/>
      <c r="AI490" s="153"/>
      <c r="AJ490" s="153"/>
      <c r="AK490" s="153"/>
      <c r="AL490" s="153"/>
      <c r="AM490" s="153"/>
      <c r="AN490" s="153"/>
      <c r="AO490" s="153"/>
      <c r="AP490" s="153"/>
      <c r="AQ490" s="153"/>
      <c r="AR490" s="153"/>
      <c r="AS490" s="153"/>
      <c r="AT490" s="153"/>
    </row>
    <row r="491" spans="1:46" outlineLevel="1" x14ac:dyDescent="0.2">
      <c r="A491" s="178"/>
      <c r="B491" s="180"/>
      <c r="C491" s="191" t="s">
        <v>201</v>
      </c>
      <c r="D491" s="155"/>
      <c r="E491" s="205"/>
      <c r="F491" s="182"/>
      <c r="G491" s="159"/>
      <c r="H491" s="212">
        <v>0</v>
      </c>
      <c r="I491" s="177"/>
      <c r="J491" s="153"/>
      <c r="K491" s="153"/>
      <c r="L491" s="153"/>
      <c r="M491" s="153"/>
      <c r="N491" s="153"/>
      <c r="O491" s="153"/>
      <c r="P491" s="153"/>
      <c r="Q491" s="153" t="s">
        <v>125</v>
      </c>
      <c r="R491" s="153">
        <v>0</v>
      </c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  <c r="AC491" s="153"/>
      <c r="AD491" s="153"/>
      <c r="AE491" s="153"/>
      <c r="AF491" s="153"/>
      <c r="AG491" s="153"/>
      <c r="AH491" s="153"/>
      <c r="AI491" s="153"/>
      <c r="AJ491" s="153"/>
      <c r="AK491" s="153"/>
      <c r="AL491" s="153"/>
      <c r="AM491" s="153"/>
      <c r="AN491" s="153"/>
      <c r="AO491" s="153"/>
      <c r="AP491" s="153"/>
      <c r="AQ491" s="153"/>
      <c r="AR491" s="153"/>
      <c r="AS491" s="153"/>
      <c r="AT491" s="153"/>
    </row>
    <row r="492" spans="1:46" outlineLevel="1" x14ac:dyDescent="0.2">
      <c r="A492" s="178"/>
      <c r="B492" s="180"/>
      <c r="C492" s="191" t="s">
        <v>202</v>
      </c>
      <c r="D492" s="155"/>
      <c r="E492" s="205"/>
      <c r="F492" s="182"/>
      <c r="G492" s="159"/>
      <c r="H492" s="212">
        <v>0</v>
      </c>
      <c r="I492" s="177"/>
      <c r="J492" s="153"/>
      <c r="K492" s="153"/>
      <c r="L492" s="153"/>
      <c r="M492" s="153"/>
      <c r="N492" s="153"/>
      <c r="O492" s="153"/>
      <c r="P492" s="153"/>
      <c r="Q492" s="153" t="s">
        <v>125</v>
      </c>
      <c r="R492" s="153">
        <v>0</v>
      </c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</row>
    <row r="493" spans="1:46" outlineLevel="1" x14ac:dyDescent="0.2">
      <c r="A493" s="178"/>
      <c r="B493" s="180"/>
      <c r="C493" s="191" t="s">
        <v>581</v>
      </c>
      <c r="D493" s="155"/>
      <c r="E493" s="205">
        <v>790.125</v>
      </c>
      <c r="F493" s="182"/>
      <c r="G493" s="159"/>
      <c r="H493" s="212">
        <v>0</v>
      </c>
      <c r="I493" s="177"/>
      <c r="J493" s="153"/>
      <c r="K493" s="153"/>
      <c r="L493" s="153"/>
      <c r="M493" s="153"/>
      <c r="N493" s="153"/>
      <c r="O493" s="153"/>
      <c r="P493" s="153"/>
      <c r="Q493" s="153" t="s">
        <v>125</v>
      </c>
      <c r="R493" s="153">
        <v>0</v>
      </c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</row>
    <row r="494" spans="1:46" outlineLevel="1" x14ac:dyDescent="0.2">
      <c r="A494" s="178"/>
      <c r="B494" s="180"/>
      <c r="C494" s="191" t="s">
        <v>204</v>
      </c>
      <c r="D494" s="155"/>
      <c r="E494" s="205">
        <v>-116.14700000000001</v>
      </c>
      <c r="F494" s="182"/>
      <c r="G494" s="159"/>
      <c r="H494" s="212">
        <v>0</v>
      </c>
      <c r="I494" s="177"/>
      <c r="J494" s="153"/>
      <c r="K494" s="153"/>
      <c r="L494" s="153"/>
      <c r="M494" s="153"/>
      <c r="N494" s="153"/>
      <c r="O494" s="153"/>
      <c r="P494" s="153"/>
      <c r="Q494" s="153" t="s">
        <v>125</v>
      </c>
      <c r="R494" s="153">
        <v>0</v>
      </c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</row>
    <row r="495" spans="1:46" outlineLevel="1" x14ac:dyDescent="0.2">
      <c r="A495" s="178"/>
      <c r="B495" s="180"/>
      <c r="C495" s="191" t="s">
        <v>205</v>
      </c>
      <c r="D495" s="155"/>
      <c r="E495" s="205">
        <v>-35</v>
      </c>
      <c r="F495" s="182"/>
      <c r="G495" s="159"/>
      <c r="H495" s="212">
        <v>0</v>
      </c>
      <c r="I495" s="177"/>
      <c r="J495" s="153"/>
      <c r="K495" s="153"/>
      <c r="L495" s="153"/>
      <c r="M495" s="153"/>
      <c r="N495" s="153"/>
      <c r="O495" s="153"/>
      <c r="P495" s="153"/>
      <c r="Q495" s="153" t="s">
        <v>125</v>
      </c>
      <c r="R495" s="153">
        <v>0</v>
      </c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</row>
    <row r="496" spans="1:46" outlineLevel="1" x14ac:dyDescent="0.2">
      <c r="A496" s="178"/>
      <c r="B496" s="180"/>
      <c r="C496" s="191" t="s">
        <v>206</v>
      </c>
      <c r="D496" s="155"/>
      <c r="E496" s="205">
        <v>-45.058500000000002</v>
      </c>
      <c r="F496" s="182"/>
      <c r="G496" s="159"/>
      <c r="H496" s="212">
        <v>0</v>
      </c>
      <c r="I496" s="177"/>
      <c r="J496" s="153"/>
      <c r="K496" s="153"/>
      <c r="L496" s="153"/>
      <c r="M496" s="153"/>
      <c r="N496" s="153"/>
      <c r="O496" s="153"/>
      <c r="P496" s="153"/>
      <c r="Q496" s="153" t="s">
        <v>125</v>
      </c>
      <c r="R496" s="153">
        <v>0</v>
      </c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</row>
    <row r="497" spans="1:46" outlineLevel="1" x14ac:dyDescent="0.2">
      <c r="A497" s="178"/>
      <c r="B497" s="180"/>
      <c r="C497" s="191" t="s">
        <v>207</v>
      </c>
      <c r="D497" s="155"/>
      <c r="E497" s="205">
        <v>-12.954000000000001</v>
      </c>
      <c r="F497" s="182"/>
      <c r="G497" s="159"/>
      <c r="H497" s="212">
        <v>0</v>
      </c>
      <c r="I497" s="177"/>
      <c r="J497" s="153"/>
      <c r="K497" s="153"/>
      <c r="L497" s="153"/>
      <c r="M497" s="153"/>
      <c r="N497" s="153"/>
      <c r="O497" s="153"/>
      <c r="P497" s="153"/>
      <c r="Q497" s="153" t="s">
        <v>125</v>
      </c>
      <c r="R497" s="153">
        <v>0</v>
      </c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</row>
    <row r="498" spans="1:46" outlineLevel="1" x14ac:dyDescent="0.2">
      <c r="A498" s="178"/>
      <c r="B498" s="180"/>
      <c r="C498" s="191" t="s">
        <v>208</v>
      </c>
      <c r="D498" s="155"/>
      <c r="E498" s="205"/>
      <c r="F498" s="182"/>
      <c r="G498" s="159"/>
      <c r="H498" s="212">
        <v>0</v>
      </c>
      <c r="I498" s="177"/>
      <c r="J498" s="153"/>
      <c r="K498" s="153"/>
      <c r="L498" s="153"/>
      <c r="M498" s="153"/>
      <c r="N498" s="153"/>
      <c r="O498" s="153"/>
      <c r="P498" s="153"/>
      <c r="Q498" s="153" t="s">
        <v>125</v>
      </c>
      <c r="R498" s="153">
        <v>0</v>
      </c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</row>
    <row r="499" spans="1:46" outlineLevel="1" x14ac:dyDescent="0.2">
      <c r="A499" s="178"/>
      <c r="B499" s="180"/>
      <c r="C499" s="191" t="s">
        <v>202</v>
      </c>
      <c r="D499" s="155"/>
      <c r="E499" s="205"/>
      <c r="F499" s="182"/>
      <c r="G499" s="159"/>
      <c r="H499" s="212">
        <v>0</v>
      </c>
      <c r="I499" s="177"/>
      <c r="J499" s="153"/>
      <c r="K499" s="153"/>
      <c r="L499" s="153"/>
      <c r="M499" s="153"/>
      <c r="N499" s="153"/>
      <c r="O499" s="153"/>
      <c r="P499" s="153"/>
      <c r="Q499" s="153" t="s">
        <v>125</v>
      </c>
      <c r="R499" s="153">
        <v>0</v>
      </c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</row>
    <row r="500" spans="1:46" outlineLevel="1" x14ac:dyDescent="0.2">
      <c r="A500" s="178"/>
      <c r="B500" s="180"/>
      <c r="C500" s="191" t="s">
        <v>582</v>
      </c>
      <c r="D500" s="155"/>
      <c r="E500" s="205">
        <v>625.66999999999996</v>
      </c>
      <c r="F500" s="182"/>
      <c r="G500" s="159"/>
      <c r="H500" s="212">
        <v>0</v>
      </c>
      <c r="I500" s="177"/>
      <c r="J500" s="153"/>
      <c r="K500" s="153"/>
      <c r="L500" s="153"/>
      <c r="M500" s="153"/>
      <c r="N500" s="153"/>
      <c r="O500" s="153"/>
      <c r="P500" s="153"/>
      <c r="Q500" s="153" t="s">
        <v>125</v>
      </c>
      <c r="R500" s="153">
        <v>0</v>
      </c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</row>
    <row r="501" spans="1:46" outlineLevel="1" x14ac:dyDescent="0.2">
      <c r="A501" s="178"/>
      <c r="B501" s="180"/>
      <c r="C501" s="191" t="s">
        <v>210</v>
      </c>
      <c r="D501" s="155"/>
      <c r="E501" s="205">
        <v>-138.5</v>
      </c>
      <c r="F501" s="182"/>
      <c r="G501" s="159"/>
      <c r="H501" s="212">
        <v>0</v>
      </c>
      <c r="I501" s="177"/>
      <c r="J501" s="153"/>
      <c r="K501" s="153"/>
      <c r="L501" s="153"/>
      <c r="M501" s="153"/>
      <c r="N501" s="153"/>
      <c r="O501" s="153"/>
      <c r="P501" s="153"/>
      <c r="Q501" s="153" t="s">
        <v>125</v>
      </c>
      <c r="R501" s="153">
        <v>0</v>
      </c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  <c r="AC501" s="153"/>
      <c r="AD501" s="153"/>
      <c r="AE501" s="153"/>
      <c r="AF501" s="153"/>
      <c r="AG501" s="153"/>
      <c r="AH501" s="153"/>
      <c r="AI501" s="153"/>
      <c r="AJ501" s="153"/>
      <c r="AK501" s="153"/>
      <c r="AL501" s="153"/>
      <c r="AM501" s="153"/>
      <c r="AN501" s="153"/>
      <c r="AO501" s="153"/>
      <c r="AP501" s="153"/>
      <c r="AQ501" s="153"/>
      <c r="AR501" s="153"/>
      <c r="AS501" s="153"/>
      <c r="AT501" s="153"/>
    </row>
    <row r="502" spans="1:46" outlineLevel="1" x14ac:dyDescent="0.2">
      <c r="A502" s="178"/>
      <c r="B502" s="180"/>
      <c r="C502" s="191" t="s">
        <v>211</v>
      </c>
      <c r="D502" s="155"/>
      <c r="E502" s="205">
        <v>-12.138</v>
      </c>
      <c r="F502" s="182"/>
      <c r="G502" s="159"/>
      <c r="H502" s="212">
        <v>0</v>
      </c>
      <c r="I502" s="177"/>
      <c r="J502" s="153"/>
      <c r="K502" s="153"/>
      <c r="L502" s="153"/>
      <c r="M502" s="153"/>
      <c r="N502" s="153"/>
      <c r="O502" s="153"/>
      <c r="P502" s="153"/>
      <c r="Q502" s="153" t="s">
        <v>125</v>
      </c>
      <c r="R502" s="153">
        <v>0</v>
      </c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  <c r="AC502" s="153"/>
      <c r="AD502" s="153"/>
      <c r="AE502" s="153"/>
      <c r="AF502" s="153"/>
      <c r="AG502" s="153"/>
      <c r="AH502" s="153"/>
      <c r="AI502" s="153"/>
      <c r="AJ502" s="153"/>
      <c r="AK502" s="153"/>
      <c r="AL502" s="153"/>
      <c r="AM502" s="153"/>
      <c r="AN502" s="153"/>
      <c r="AO502" s="153"/>
      <c r="AP502" s="153"/>
      <c r="AQ502" s="153"/>
      <c r="AR502" s="153"/>
      <c r="AS502" s="153"/>
      <c r="AT502" s="153"/>
    </row>
    <row r="503" spans="1:46" outlineLevel="1" x14ac:dyDescent="0.2">
      <c r="A503" s="178"/>
      <c r="B503" s="180"/>
      <c r="C503" s="191" t="s">
        <v>583</v>
      </c>
      <c r="D503" s="155"/>
      <c r="E503" s="205">
        <v>188.86</v>
      </c>
      <c r="F503" s="182"/>
      <c r="G503" s="159"/>
      <c r="H503" s="212">
        <v>0</v>
      </c>
      <c r="I503" s="177"/>
      <c r="J503" s="153"/>
      <c r="K503" s="153"/>
      <c r="L503" s="153"/>
      <c r="M503" s="153"/>
      <c r="N503" s="153"/>
      <c r="O503" s="153"/>
      <c r="P503" s="153"/>
      <c r="Q503" s="153" t="s">
        <v>125</v>
      </c>
      <c r="R503" s="153">
        <v>0</v>
      </c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  <c r="AC503" s="153"/>
      <c r="AD503" s="153"/>
      <c r="AE503" s="153"/>
      <c r="AF503" s="153"/>
      <c r="AG503" s="153"/>
      <c r="AH503" s="153"/>
      <c r="AI503" s="153"/>
      <c r="AJ503" s="153"/>
      <c r="AK503" s="153"/>
      <c r="AL503" s="153"/>
      <c r="AM503" s="153"/>
      <c r="AN503" s="153"/>
      <c r="AO503" s="153"/>
      <c r="AP503" s="153"/>
      <c r="AQ503" s="153"/>
      <c r="AR503" s="153"/>
      <c r="AS503" s="153"/>
      <c r="AT503" s="153"/>
    </row>
    <row r="504" spans="1:46" ht="22.5" outlineLevel="1" x14ac:dyDescent="0.2">
      <c r="A504" s="178">
        <v>124</v>
      </c>
      <c r="B504" s="180" t="s">
        <v>1390</v>
      </c>
      <c r="C504" s="190" t="s">
        <v>1389</v>
      </c>
      <c r="D504" s="154" t="s">
        <v>142</v>
      </c>
      <c r="E504" s="182">
        <v>21.36</v>
      </c>
      <c r="F504" s="182"/>
      <c r="G504" s="159">
        <f>ROUND(E504*F504,2)</f>
        <v>0</v>
      </c>
      <c r="H504" s="212" t="s">
        <v>1340</v>
      </c>
      <c r="I504" s="177"/>
      <c r="J504" s="153"/>
      <c r="K504" s="153"/>
      <c r="L504" s="153"/>
      <c r="M504" s="153"/>
      <c r="N504" s="153"/>
      <c r="O504" s="153"/>
      <c r="P504" s="153"/>
      <c r="Q504" s="153" t="s">
        <v>123</v>
      </c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  <c r="AC504" s="153"/>
      <c r="AD504" s="153"/>
      <c r="AE504" s="153"/>
      <c r="AF504" s="153"/>
      <c r="AG504" s="153"/>
      <c r="AH504" s="153"/>
      <c r="AI504" s="153"/>
      <c r="AJ504" s="153"/>
      <c r="AK504" s="153"/>
      <c r="AL504" s="153"/>
      <c r="AM504" s="153"/>
      <c r="AN504" s="153"/>
      <c r="AO504" s="153"/>
      <c r="AP504" s="153"/>
      <c r="AQ504" s="153"/>
      <c r="AR504" s="153"/>
      <c r="AS504" s="153"/>
      <c r="AT504" s="153"/>
    </row>
    <row r="505" spans="1:46" outlineLevel="1" x14ac:dyDescent="0.2">
      <c r="A505" s="178"/>
      <c r="B505" s="180"/>
      <c r="C505" s="191" t="s">
        <v>559</v>
      </c>
      <c r="D505" s="155"/>
      <c r="E505" s="205"/>
      <c r="F505" s="182"/>
      <c r="G505" s="159"/>
      <c r="H505" s="212">
        <v>0</v>
      </c>
      <c r="I505" s="177"/>
      <c r="J505" s="153"/>
      <c r="K505" s="153"/>
      <c r="L505" s="153"/>
      <c r="M505" s="153"/>
      <c r="N505" s="153"/>
      <c r="O505" s="153"/>
      <c r="P505" s="153"/>
      <c r="Q505" s="153" t="s">
        <v>125</v>
      </c>
      <c r="R505" s="153">
        <v>0</v>
      </c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  <c r="AC505" s="153"/>
      <c r="AD505" s="153"/>
      <c r="AE505" s="153"/>
      <c r="AF505" s="153"/>
      <c r="AG505" s="153"/>
      <c r="AH505" s="153"/>
      <c r="AI505" s="153"/>
      <c r="AJ505" s="153"/>
      <c r="AK505" s="153"/>
      <c r="AL505" s="153"/>
      <c r="AM505" s="153"/>
      <c r="AN505" s="153"/>
      <c r="AO505" s="153"/>
      <c r="AP505" s="153"/>
      <c r="AQ505" s="153"/>
      <c r="AR505" s="153"/>
      <c r="AS505" s="153"/>
      <c r="AT505" s="153"/>
    </row>
    <row r="506" spans="1:46" outlineLevel="1" x14ac:dyDescent="0.2">
      <c r="A506" s="178"/>
      <c r="B506" s="180"/>
      <c r="C506" s="191" t="s">
        <v>584</v>
      </c>
      <c r="D506" s="155"/>
      <c r="E506" s="205">
        <v>9.6</v>
      </c>
      <c r="F506" s="182"/>
      <c r="G506" s="159"/>
      <c r="H506" s="212">
        <v>0</v>
      </c>
      <c r="I506" s="177"/>
      <c r="J506" s="153"/>
      <c r="K506" s="153"/>
      <c r="L506" s="153"/>
      <c r="M506" s="153"/>
      <c r="N506" s="153"/>
      <c r="O506" s="153"/>
      <c r="P506" s="153"/>
      <c r="Q506" s="153" t="s">
        <v>125</v>
      </c>
      <c r="R506" s="153">
        <v>0</v>
      </c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  <c r="AC506" s="153"/>
      <c r="AD506" s="153"/>
      <c r="AE506" s="153"/>
      <c r="AF506" s="153"/>
      <c r="AG506" s="153"/>
      <c r="AH506" s="153"/>
      <c r="AI506" s="153"/>
      <c r="AJ506" s="153"/>
      <c r="AK506" s="153"/>
      <c r="AL506" s="153"/>
      <c r="AM506" s="153"/>
      <c r="AN506" s="153"/>
      <c r="AO506" s="153"/>
      <c r="AP506" s="153"/>
      <c r="AQ506" s="153"/>
      <c r="AR506" s="153"/>
      <c r="AS506" s="153"/>
      <c r="AT506" s="153"/>
    </row>
    <row r="507" spans="1:46" outlineLevel="1" x14ac:dyDescent="0.2">
      <c r="A507" s="178"/>
      <c r="B507" s="180"/>
      <c r="C507" s="191" t="s">
        <v>585</v>
      </c>
      <c r="D507" s="155"/>
      <c r="E507" s="205">
        <v>11.76</v>
      </c>
      <c r="F507" s="182"/>
      <c r="G507" s="159"/>
      <c r="H507" s="212">
        <v>0</v>
      </c>
      <c r="I507" s="177"/>
      <c r="J507" s="153"/>
      <c r="K507" s="153"/>
      <c r="L507" s="153"/>
      <c r="M507" s="153"/>
      <c r="N507" s="153"/>
      <c r="O507" s="153"/>
      <c r="P507" s="153"/>
      <c r="Q507" s="153" t="s">
        <v>125</v>
      </c>
      <c r="R507" s="153">
        <v>0</v>
      </c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  <c r="AC507" s="153"/>
      <c r="AD507" s="153"/>
      <c r="AE507" s="153"/>
      <c r="AF507" s="153"/>
      <c r="AG507" s="153"/>
      <c r="AH507" s="153"/>
      <c r="AI507" s="153"/>
      <c r="AJ507" s="153"/>
      <c r="AK507" s="153"/>
      <c r="AL507" s="153"/>
      <c r="AM507" s="153"/>
      <c r="AN507" s="153"/>
      <c r="AO507" s="153"/>
      <c r="AP507" s="153"/>
      <c r="AQ507" s="153"/>
      <c r="AR507" s="153"/>
      <c r="AS507" s="153"/>
      <c r="AT507" s="153"/>
    </row>
    <row r="508" spans="1:46" ht="22.5" outlineLevel="1" x14ac:dyDescent="0.2">
      <c r="A508" s="178">
        <v>125</v>
      </c>
      <c r="B508" s="180" t="s">
        <v>1392</v>
      </c>
      <c r="C508" s="190" t="s">
        <v>1391</v>
      </c>
      <c r="D508" s="154" t="s">
        <v>142</v>
      </c>
      <c r="E508" s="182">
        <v>95.736000000000004</v>
      </c>
      <c r="F508" s="182"/>
      <c r="G508" s="159">
        <f>ROUND(E508*F508,2)</f>
        <v>0</v>
      </c>
      <c r="H508" s="212" t="s">
        <v>1340</v>
      </c>
      <c r="I508" s="177"/>
      <c r="J508" s="153"/>
      <c r="K508" s="153"/>
      <c r="L508" s="153"/>
      <c r="M508" s="153"/>
      <c r="N508" s="153"/>
      <c r="O508" s="153"/>
      <c r="P508" s="153"/>
      <c r="Q508" s="153" t="s">
        <v>123</v>
      </c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  <c r="AC508" s="153"/>
      <c r="AD508" s="153"/>
      <c r="AE508" s="153"/>
      <c r="AF508" s="153"/>
      <c r="AG508" s="153"/>
      <c r="AH508" s="153"/>
      <c r="AI508" s="153"/>
      <c r="AJ508" s="153"/>
      <c r="AK508" s="153"/>
      <c r="AL508" s="153"/>
      <c r="AM508" s="153"/>
      <c r="AN508" s="153"/>
      <c r="AO508" s="153"/>
      <c r="AP508" s="153"/>
      <c r="AQ508" s="153"/>
      <c r="AR508" s="153"/>
      <c r="AS508" s="153"/>
      <c r="AT508" s="153"/>
    </row>
    <row r="509" spans="1:46" outlineLevel="1" x14ac:dyDescent="0.2">
      <c r="A509" s="178"/>
      <c r="B509" s="180"/>
      <c r="C509" s="191" t="s">
        <v>559</v>
      </c>
      <c r="D509" s="155"/>
      <c r="E509" s="205"/>
      <c r="F509" s="182"/>
      <c r="G509" s="159"/>
      <c r="H509" s="212">
        <v>0</v>
      </c>
      <c r="I509" s="177"/>
      <c r="J509" s="153"/>
      <c r="K509" s="153"/>
      <c r="L509" s="153"/>
      <c r="M509" s="153"/>
      <c r="N509" s="153"/>
      <c r="O509" s="153"/>
      <c r="P509" s="153"/>
      <c r="Q509" s="153" t="s">
        <v>125</v>
      </c>
      <c r="R509" s="153">
        <v>0</v>
      </c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  <c r="AC509" s="153"/>
      <c r="AD509" s="153"/>
      <c r="AE509" s="153"/>
      <c r="AF509" s="153"/>
      <c r="AG509" s="153"/>
      <c r="AH509" s="153"/>
      <c r="AI509" s="153"/>
      <c r="AJ509" s="153"/>
      <c r="AK509" s="153"/>
      <c r="AL509" s="153"/>
      <c r="AM509" s="153"/>
      <c r="AN509" s="153"/>
      <c r="AO509" s="153"/>
      <c r="AP509" s="153"/>
      <c r="AQ509" s="153"/>
      <c r="AR509" s="153"/>
      <c r="AS509" s="153"/>
      <c r="AT509" s="153"/>
    </row>
    <row r="510" spans="1:46" outlineLevel="1" x14ac:dyDescent="0.2">
      <c r="A510" s="178"/>
      <c r="B510" s="180"/>
      <c r="C510" s="191" t="s">
        <v>201</v>
      </c>
      <c r="D510" s="155"/>
      <c r="E510" s="205"/>
      <c r="F510" s="182"/>
      <c r="G510" s="159"/>
      <c r="H510" s="212">
        <v>0</v>
      </c>
      <c r="I510" s="177"/>
      <c r="J510" s="153"/>
      <c r="K510" s="153"/>
      <c r="L510" s="153"/>
      <c r="M510" s="153"/>
      <c r="N510" s="153"/>
      <c r="O510" s="153"/>
      <c r="P510" s="153"/>
      <c r="Q510" s="153" t="s">
        <v>125</v>
      </c>
      <c r="R510" s="153">
        <v>0</v>
      </c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</row>
    <row r="511" spans="1:46" outlineLevel="1" x14ac:dyDescent="0.2">
      <c r="A511" s="178"/>
      <c r="B511" s="180"/>
      <c r="C511" s="191" t="s">
        <v>586</v>
      </c>
      <c r="D511" s="155"/>
      <c r="E511" s="205">
        <v>23.742000000000001</v>
      </c>
      <c r="F511" s="182"/>
      <c r="G511" s="159"/>
      <c r="H511" s="212">
        <v>0</v>
      </c>
      <c r="I511" s="177"/>
      <c r="J511" s="153"/>
      <c r="K511" s="153"/>
      <c r="L511" s="153"/>
      <c r="M511" s="153"/>
      <c r="N511" s="153"/>
      <c r="O511" s="153"/>
      <c r="P511" s="153"/>
      <c r="Q511" s="153" t="s">
        <v>125</v>
      </c>
      <c r="R511" s="153">
        <v>0</v>
      </c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</row>
    <row r="512" spans="1:46" outlineLevel="1" x14ac:dyDescent="0.2">
      <c r="A512" s="178"/>
      <c r="B512" s="180"/>
      <c r="C512" s="191" t="s">
        <v>587</v>
      </c>
      <c r="D512" s="155"/>
      <c r="E512" s="205">
        <v>10.32</v>
      </c>
      <c r="F512" s="182"/>
      <c r="G512" s="159"/>
      <c r="H512" s="212">
        <v>0</v>
      </c>
      <c r="I512" s="177"/>
      <c r="J512" s="153"/>
      <c r="K512" s="153"/>
      <c r="L512" s="153"/>
      <c r="M512" s="153"/>
      <c r="N512" s="153"/>
      <c r="O512" s="153"/>
      <c r="P512" s="153"/>
      <c r="Q512" s="153" t="s">
        <v>125</v>
      </c>
      <c r="R512" s="153">
        <v>0</v>
      </c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</row>
    <row r="513" spans="1:46" outlineLevel="1" x14ac:dyDescent="0.2">
      <c r="A513" s="178"/>
      <c r="B513" s="180"/>
      <c r="C513" s="191" t="s">
        <v>588</v>
      </c>
      <c r="D513" s="155"/>
      <c r="E513" s="205">
        <v>20.600999999999999</v>
      </c>
      <c r="F513" s="182"/>
      <c r="G513" s="159"/>
      <c r="H513" s="212">
        <v>0</v>
      </c>
      <c r="I513" s="177"/>
      <c r="J513" s="153"/>
      <c r="K513" s="153"/>
      <c r="L513" s="153"/>
      <c r="M513" s="153"/>
      <c r="N513" s="153"/>
      <c r="O513" s="153"/>
      <c r="P513" s="153"/>
      <c r="Q513" s="153" t="s">
        <v>125</v>
      </c>
      <c r="R513" s="153">
        <v>0</v>
      </c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</row>
    <row r="514" spans="1:46" outlineLevel="1" x14ac:dyDescent="0.2">
      <c r="A514" s="178"/>
      <c r="B514" s="180"/>
      <c r="C514" s="191" t="s">
        <v>589</v>
      </c>
      <c r="D514" s="155"/>
      <c r="E514" s="205">
        <v>4.5839999999999996</v>
      </c>
      <c r="F514" s="182"/>
      <c r="G514" s="159"/>
      <c r="H514" s="212">
        <v>0</v>
      </c>
      <c r="I514" s="177"/>
      <c r="J514" s="153"/>
      <c r="K514" s="153"/>
      <c r="L514" s="153"/>
      <c r="M514" s="153"/>
      <c r="N514" s="153"/>
      <c r="O514" s="153"/>
      <c r="P514" s="153"/>
      <c r="Q514" s="153" t="s">
        <v>125</v>
      </c>
      <c r="R514" s="153">
        <v>0</v>
      </c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</row>
    <row r="515" spans="1:46" outlineLevel="1" x14ac:dyDescent="0.2">
      <c r="A515" s="178"/>
      <c r="B515" s="180"/>
      <c r="C515" s="191" t="s">
        <v>208</v>
      </c>
      <c r="D515" s="155"/>
      <c r="E515" s="205"/>
      <c r="F515" s="182"/>
      <c r="G515" s="159"/>
      <c r="H515" s="212">
        <v>0</v>
      </c>
      <c r="I515" s="177"/>
      <c r="J515" s="153"/>
      <c r="K515" s="153"/>
      <c r="L515" s="153"/>
      <c r="M515" s="153"/>
      <c r="N515" s="153"/>
      <c r="O515" s="153"/>
      <c r="P515" s="153"/>
      <c r="Q515" s="153" t="s">
        <v>125</v>
      </c>
      <c r="R515" s="153">
        <v>0</v>
      </c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</row>
    <row r="516" spans="1:46" outlineLevel="1" x14ac:dyDescent="0.2">
      <c r="A516" s="178"/>
      <c r="B516" s="180"/>
      <c r="C516" s="191" t="s">
        <v>590</v>
      </c>
      <c r="D516" s="155"/>
      <c r="E516" s="205">
        <v>30.975000000000001</v>
      </c>
      <c r="F516" s="182"/>
      <c r="G516" s="159"/>
      <c r="H516" s="212">
        <v>0</v>
      </c>
      <c r="I516" s="177"/>
      <c r="J516" s="153"/>
      <c r="K516" s="153"/>
      <c r="L516" s="153"/>
      <c r="M516" s="153"/>
      <c r="N516" s="153"/>
      <c r="O516" s="153"/>
      <c r="P516" s="153"/>
      <c r="Q516" s="153" t="s">
        <v>125</v>
      </c>
      <c r="R516" s="153">
        <v>0</v>
      </c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</row>
    <row r="517" spans="1:46" outlineLevel="1" x14ac:dyDescent="0.2">
      <c r="A517" s="178"/>
      <c r="B517" s="180"/>
      <c r="C517" s="191" t="s">
        <v>591</v>
      </c>
      <c r="D517" s="155"/>
      <c r="E517" s="205">
        <v>5.5140000000000002</v>
      </c>
      <c r="F517" s="182"/>
      <c r="G517" s="159"/>
      <c r="H517" s="212">
        <v>0</v>
      </c>
      <c r="I517" s="177"/>
      <c r="J517" s="153"/>
      <c r="K517" s="153"/>
      <c r="L517" s="153"/>
      <c r="M517" s="153"/>
      <c r="N517" s="153"/>
      <c r="O517" s="153"/>
      <c r="P517" s="153"/>
      <c r="Q517" s="153" t="s">
        <v>125</v>
      </c>
      <c r="R517" s="153">
        <v>0</v>
      </c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</row>
    <row r="518" spans="1:46" outlineLevel="1" x14ac:dyDescent="0.2">
      <c r="A518" s="178">
        <v>126</v>
      </c>
      <c r="B518" s="180" t="s">
        <v>592</v>
      </c>
      <c r="C518" s="190" t="s">
        <v>593</v>
      </c>
      <c r="D518" s="154" t="s">
        <v>142</v>
      </c>
      <c r="E518" s="182">
        <v>163.71250000000001</v>
      </c>
      <c r="F518" s="182"/>
      <c r="G518" s="159">
        <f>ROUND(E518*F518,2)</f>
        <v>0</v>
      </c>
      <c r="H518" s="212" t="s">
        <v>1340</v>
      </c>
      <c r="I518" s="177"/>
      <c r="J518" s="153"/>
      <c r="K518" s="153"/>
      <c r="L518" s="153"/>
      <c r="M518" s="153"/>
      <c r="N518" s="153"/>
      <c r="O518" s="153"/>
      <c r="P518" s="153"/>
      <c r="Q518" s="153" t="s">
        <v>123</v>
      </c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</row>
    <row r="519" spans="1:46" outlineLevel="1" x14ac:dyDescent="0.2">
      <c r="A519" s="178"/>
      <c r="B519" s="180"/>
      <c r="C519" s="191" t="s">
        <v>594</v>
      </c>
      <c r="D519" s="155"/>
      <c r="E519" s="205"/>
      <c r="F519" s="182"/>
      <c r="G519" s="159"/>
      <c r="H519" s="212">
        <v>0</v>
      </c>
      <c r="I519" s="177"/>
      <c r="J519" s="153"/>
      <c r="K519" s="153"/>
      <c r="L519" s="153"/>
      <c r="M519" s="153"/>
      <c r="N519" s="153"/>
      <c r="O519" s="153"/>
      <c r="P519" s="153"/>
      <c r="Q519" s="153" t="s">
        <v>125</v>
      </c>
      <c r="R519" s="153">
        <v>0</v>
      </c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  <c r="AC519" s="153"/>
      <c r="AD519" s="153"/>
      <c r="AE519" s="153"/>
      <c r="AF519" s="153"/>
      <c r="AG519" s="153"/>
      <c r="AH519" s="153"/>
      <c r="AI519" s="153"/>
      <c r="AJ519" s="153"/>
      <c r="AK519" s="153"/>
      <c r="AL519" s="153"/>
      <c r="AM519" s="153"/>
      <c r="AN519" s="153"/>
      <c r="AO519" s="153"/>
      <c r="AP519" s="153"/>
      <c r="AQ519" s="153"/>
      <c r="AR519" s="153"/>
      <c r="AS519" s="153"/>
      <c r="AT519" s="153"/>
    </row>
    <row r="520" spans="1:46" outlineLevel="1" x14ac:dyDescent="0.2">
      <c r="A520" s="178"/>
      <c r="B520" s="180"/>
      <c r="C520" s="193">
        <v>0</v>
      </c>
      <c r="D520" s="157"/>
      <c r="E520" s="206"/>
      <c r="F520" s="182"/>
      <c r="G520" s="159"/>
      <c r="H520" s="212">
        <v>0</v>
      </c>
      <c r="I520" s="177"/>
      <c r="J520" s="153"/>
      <c r="K520" s="153"/>
      <c r="L520" s="153"/>
      <c r="M520" s="153"/>
      <c r="N520" s="153"/>
      <c r="O520" s="153"/>
      <c r="P520" s="153"/>
      <c r="Q520" s="153" t="s">
        <v>125</v>
      </c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  <c r="AC520" s="153"/>
      <c r="AD520" s="153"/>
      <c r="AE520" s="153"/>
      <c r="AF520" s="153"/>
      <c r="AG520" s="153"/>
      <c r="AH520" s="153"/>
      <c r="AI520" s="153"/>
      <c r="AJ520" s="153"/>
      <c r="AK520" s="153"/>
      <c r="AL520" s="153"/>
      <c r="AM520" s="153"/>
      <c r="AN520" s="153"/>
      <c r="AO520" s="153"/>
      <c r="AP520" s="153"/>
      <c r="AQ520" s="153"/>
      <c r="AR520" s="153"/>
      <c r="AS520" s="153"/>
      <c r="AT520" s="153"/>
    </row>
    <row r="521" spans="1:46" outlineLevel="1" x14ac:dyDescent="0.2">
      <c r="A521" s="178"/>
      <c r="B521" s="180"/>
      <c r="C521" s="194" t="s">
        <v>595</v>
      </c>
      <c r="D521" s="157"/>
      <c r="E521" s="206"/>
      <c r="F521" s="182"/>
      <c r="G521" s="159"/>
      <c r="H521" s="212">
        <v>0</v>
      </c>
      <c r="I521" s="177"/>
      <c r="J521" s="153"/>
      <c r="K521" s="153"/>
      <c r="L521" s="153"/>
      <c r="M521" s="153"/>
      <c r="N521" s="153"/>
      <c r="O521" s="153"/>
      <c r="P521" s="153"/>
      <c r="Q521" s="153" t="s">
        <v>125</v>
      </c>
      <c r="R521" s="153">
        <v>2</v>
      </c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  <c r="AC521" s="153"/>
      <c r="AD521" s="153"/>
      <c r="AE521" s="153"/>
      <c r="AF521" s="153"/>
      <c r="AG521" s="153"/>
      <c r="AH521" s="153"/>
      <c r="AI521" s="153"/>
      <c r="AJ521" s="153"/>
      <c r="AK521" s="153"/>
      <c r="AL521" s="153"/>
      <c r="AM521" s="153"/>
      <c r="AN521" s="153"/>
      <c r="AO521" s="153"/>
      <c r="AP521" s="153"/>
      <c r="AQ521" s="153"/>
      <c r="AR521" s="153"/>
      <c r="AS521" s="153"/>
      <c r="AT521" s="153"/>
    </row>
    <row r="522" spans="1:46" outlineLevel="1" x14ac:dyDescent="0.2">
      <c r="A522" s="178"/>
      <c r="B522" s="180"/>
      <c r="C522" s="194" t="s">
        <v>596</v>
      </c>
      <c r="D522" s="157"/>
      <c r="E522" s="206">
        <v>194.42</v>
      </c>
      <c r="F522" s="182"/>
      <c r="G522" s="159"/>
      <c r="H522" s="212">
        <v>0</v>
      </c>
      <c r="I522" s="177"/>
      <c r="J522" s="153"/>
      <c r="K522" s="153"/>
      <c r="L522" s="153"/>
      <c r="M522" s="153"/>
      <c r="N522" s="153"/>
      <c r="O522" s="153"/>
      <c r="P522" s="153"/>
      <c r="Q522" s="153" t="s">
        <v>125</v>
      </c>
      <c r="R522" s="153">
        <v>2</v>
      </c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  <c r="AC522" s="153"/>
      <c r="AD522" s="153"/>
      <c r="AE522" s="153"/>
      <c r="AF522" s="153"/>
      <c r="AG522" s="153"/>
      <c r="AH522" s="153"/>
      <c r="AI522" s="153"/>
      <c r="AJ522" s="153"/>
      <c r="AK522" s="153"/>
      <c r="AL522" s="153"/>
      <c r="AM522" s="153"/>
      <c r="AN522" s="153"/>
      <c r="AO522" s="153"/>
      <c r="AP522" s="153"/>
      <c r="AQ522" s="153"/>
      <c r="AR522" s="153"/>
      <c r="AS522" s="153"/>
      <c r="AT522" s="153"/>
    </row>
    <row r="523" spans="1:46" outlineLevel="1" x14ac:dyDescent="0.2">
      <c r="A523" s="178"/>
      <c r="B523" s="180"/>
      <c r="C523" s="194" t="s">
        <v>597</v>
      </c>
      <c r="D523" s="157"/>
      <c r="E523" s="206">
        <v>93.6</v>
      </c>
      <c r="F523" s="182"/>
      <c r="G523" s="159"/>
      <c r="H523" s="212">
        <v>0</v>
      </c>
      <c r="I523" s="177"/>
      <c r="J523" s="153"/>
      <c r="K523" s="153"/>
      <c r="L523" s="153"/>
      <c r="M523" s="153"/>
      <c r="N523" s="153"/>
      <c r="O523" s="153"/>
      <c r="P523" s="153"/>
      <c r="Q523" s="153" t="s">
        <v>125</v>
      </c>
      <c r="R523" s="153">
        <v>2</v>
      </c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  <c r="AC523" s="153"/>
      <c r="AD523" s="153"/>
      <c r="AE523" s="153"/>
      <c r="AF523" s="153"/>
      <c r="AG523" s="153"/>
      <c r="AH523" s="153"/>
      <c r="AI523" s="153"/>
      <c r="AJ523" s="153"/>
      <c r="AK523" s="153"/>
      <c r="AL523" s="153"/>
      <c r="AM523" s="153"/>
      <c r="AN523" s="153"/>
      <c r="AO523" s="153"/>
      <c r="AP523" s="153"/>
      <c r="AQ523" s="153"/>
      <c r="AR523" s="153"/>
      <c r="AS523" s="153"/>
      <c r="AT523" s="153"/>
    </row>
    <row r="524" spans="1:46" outlineLevel="1" x14ac:dyDescent="0.2">
      <c r="A524" s="178"/>
      <c r="B524" s="180"/>
      <c r="C524" s="194" t="s">
        <v>598</v>
      </c>
      <c r="D524" s="157"/>
      <c r="E524" s="206">
        <v>68.67</v>
      </c>
      <c r="F524" s="182"/>
      <c r="G524" s="159"/>
      <c r="H524" s="212">
        <v>0</v>
      </c>
      <c r="I524" s="177"/>
      <c r="J524" s="153"/>
      <c r="K524" s="153"/>
      <c r="L524" s="153"/>
      <c r="M524" s="153"/>
      <c r="N524" s="153"/>
      <c r="O524" s="153"/>
      <c r="P524" s="153"/>
      <c r="Q524" s="153" t="s">
        <v>125</v>
      </c>
      <c r="R524" s="153">
        <v>2</v>
      </c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  <c r="AC524" s="153"/>
      <c r="AD524" s="153"/>
      <c r="AE524" s="153"/>
      <c r="AF524" s="153"/>
      <c r="AG524" s="153"/>
      <c r="AH524" s="153"/>
      <c r="AI524" s="153"/>
      <c r="AJ524" s="153"/>
      <c r="AK524" s="153"/>
      <c r="AL524" s="153"/>
      <c r="AM524" s="153"/>
      <c r="AN524" s="153"/>
      <c r="AO524" s="153"/>
      <c r="AP524" s="153"/>
      <c r="AQ524" s="153"/>
      <c r="AR524" s="153"/>
      <c r="AS524" s="153"/>
      <c r="AT524" s="153"/>
    </row>
    <row r="525" spans="1:46" outlineLevel="1" x14ac:dyDescent="0.2">
      <c r="A525" s="178"/>
      <c r="B525" s="180"/>
      <c r="C525" s="194" t="s">
        <v>599</v>
      </c>
      <c r="D525" s="157"/>
      <c r="E525" s="206">
        <v>15.28</v>
      </c>
      <c r="F525" s="182"/>
      <c r="G525" s="159"/>
      <c r="H525" s="212">
        <v>0</v>
      </c>
      <c r="I525" s="177"/>
      <c r="J525" s="153"/>
      <c r="K525" s="153"/>
      <c r="L525" s="153"/>
      <c r="M525" s="153"/>
      <c r="N525" s="153"/>
      <c r="O525" s="153"/>
      <c r="P525" s="153"/>
      <c r="Q525" s="153" t="s">
        <v>125</v>
      </c>
      <c r="R525" s="153">
        <v>2</v>
      </c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  <c r="AC525" s="153"/>
      <c r="AD525" s="153"/>
      <c r="AE525" s="153"/>
      <c r="AF525" s="153"/>
      <c r="AG525" s="153"/>
      <c r="AH525" s="153"/>
      <c r="AI525" s="153"/>
      <c r="AJ525" s="153"/>
      <c r="AK525" s="153"/>
      <c r="AL525" s="153"/>
      <c r="AM525" s="153"/>
      <c r="AN525" s="153"/>
      <c r="AO525" s="153"/>
      <c r="AP525" s="153"/>
      <c r="AQ525" s="153"/>
      <c r="AR525" s="153"/>
      <c r="AS525" s="153"/>
      <c r="AT525" s="153"/>
    </row>
    <row r="526" spans="1:46" outlineLevel="1" x14ac:dyDescent="0.2">
      <c r="A526" s="178"/>
      <c r="B526" s="180"/>
      <c r="C526" s="194" t="s">
        <v>600</v>
      </c>
      <c r="D526" s="157"/>
      <c r="E526" s="206"/>
      <c r="F526" s="182"/>
      <c r="G526" s="159"/>
      <c r="H526" s="212">
        <v>0</v>
      </c>
      <c r="I526" s="177"/>
      <c r="J526" s="153"/>
      <c r="K526" s="153"/>
      <c r="L526" s="153"/>
      <c r="M526" s="153"/>
      <c r="N526" s="153"/>
      <c r="O526" s="153"/>
      <c r="P526" s="153"/>
      <c r="Q526" s="153" t="s">
        <v>125</v>
      </c>
      <c r="R526" s="153">
        <v>2</v>
      </c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  <c r="AC526" s="153"/>
      <c r="AD526" s="153"/>
      <c r="AE526" s="153"/>
      <c r="AF526" s="153"/>
      <c r="AG526" s="153"/>
      <c r="AH526" s="153"/>
      <c r="AI526" s="153"/>
      <c r="AJ526" s="153"/>
      <c r="AK526" s="153"/>
      <c r="AL526" s="153"/>
      <c r="AM526" s="153"/>
      <c r="AN526" s="153"/>
      <c r="AO526" s="153"/>
      <c r="AP526" s="153"/>
      <c r="AQ526" s="153"/>
      <c r="AR526" s="153"/>
      <c r="AS526" s="153"/>
      <c r="AT526" s="153"/>
    </row>
    <row r="527" spans="1:46" outlineLevel="1" x14ac:dyDescent="0.2">
      <c r="A527" s="178"/>
      <c r="B527" s="180"/>
      <c r="C527" s="194" t="s">
        <v>601</v>
      </c>
      <c r="D527" s="157"/>
      <c r="E527" s="206">
        <v>264.5</v>
      </c>
      <c r="F527" s="182"/>
      <c r="G527" s="159"/>
      <c r="H527" s="212">
        <v>0</v>
      </c>
      <c r="I527" s="177"/>
      <c r="J527" s="153"/>
      <c r="K527" s="153"/>
      <c r="L527" s="153"/>
      <c r="M527" s="153"/>
      <c r="N527" s="153"/>
      <c r="O527" s="153"/>
      <c r="P527" s="153"/>
      <c r="Q527" s="153" t="s">
        <v>125</v>
      </c>
      <c r="R527" s="153">
        <v>2</v>
      </c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  <c r="AC527" s="153"/>
      <c r="AD527" s="153"/>
      <c r="AE527" s="153"/>
      <c r="AF527" s="153"/>
      <c r="AG527" s="153"/>
      <c r="AH527" s="153"/>
      <c r="AI527" s="153"/>
      <c r="AJ527" s="153"/>
      <c r="AK527" s="153"/>
      <c r="AL527" s="153"/>
      <c r="AM527" s="153"/>
      <c r="AN527" s="153"/>
      <c r="AO527" s="153"/>
      <c r="AP527" s="153"/>
      <c r="AQ527" s="153"/>
      <c r="AR527" s="153"/>
      <c r="AS527" s="153"/>
      <c r="AT527" s="153"/>
    </row>
    <row r="528" spans="1:46" outlineLevel="1" x14ac:dyDescent="0.2">
      <c r="A528" s="178"/>
      <c r="B528" s="180"/>
      <c r="C528" s="194" t="s">
        <v>602</v>
      </c>
      <c r="D528" s="157"/>
      <c r="E528" s="206">
        <v>18.38</v>
      </c>
      <c r="F528" s="182"/>
      <c r="G528" s="159"/>
      <c r="H528" s="212">
        <v>0</v>
      </c>
      <c r="I528" s="177"/>
      <c r="J528" s="153"/>
      <c r="K528" s="153"/>
      <c r="L528" s="153"/>
      <c r="M528" s="153"/>
      <c r="N528" s="153"/>
      <c r="O528" s="153"/>
      <c r="P528" s="153"/>
      <c r="Q528" s="153" t="s">
        <v>125</v>
      </c>
      <c r="R528" s="153">
        <v>2</v>
      </c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</row>
    <row r="529" spans="1:46" outlineLevel="1" x14ac:dyDescent="0.2">
      <c r="A529" s="178"/>
      <c r="B529" s="180"/>
      <c r="C529" s="193">
        <v>1</v>
      </c>
      <c r="D529" s="157"/>
      <c r="E529" s="206"/>
      <c r="F529" s="182"/>
      <c r="G529" s="159"/>
      <c r="H529" s="212">
        <v>0</v>
      </c>
      <c r="I529" s="177"/>
      <c r="J529" s="153"/>
      <c r="K529" s="153"/>
      <c r="L529" s="153"/>
      <c r="M529" s="153"/>
      <c r="N529" s="153"/>
      <c r="O529" s="153"/>
      <c r="P529" s="153"/>
      <c r="Q529" s="153" t="s">
        <v>125</v>
      </c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</row>
    <row r="530" spans="1:46" outlineLevel="1" x14ac:dyDescent="0.2">
      <c r="A530" s="178"/>
      <c r="B530" s="180"/>
      <c r="C530" s="191" t="s">
        <v>603</v>
      </c>
      <c r="D530" s="155"/>
      <c r="E530" s="205">
        <v>163.71250000000001</v>
      </c>
      <c r="F530" s="182"/>
      <c r="G530" s="159"/>
      <c r="H530" s="212">
        <v>0</v>
      </c>
      <c r="I530" s="177"/>
      <c r="J530" s="153"/>
      <c r="K530" s="153"/>
      <c r="L530" s="153"/>
      <c r="M530" s="153"/>
      <c r="N530" s="153"/>
      <c r="O530" s="153"/>
      <c r="P530" s="153"/>
      <c r="Q530" s="153" t="s">
        <v>125</v>
      </c>
      <c r="R530" s="153">
        <v>0</v>
      </c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</row>
    <row r="531" spans="1:46" outlineLevel="1" x14ac:dyDescent="0.2">
      <c r="A531" s="178">
        <v>127</v>
      </c>
      <c r="B531" s="180" t="s">
        <v>604</v>
      </c>
      <c r="C531" s="190" t="s">
        <v>605</v>
      </c>
      <c r="D531" s="154" t="s">
        <v>142</v>
      </c>
      <c r="E531" s="182">
        <v>1244.8575000000001</v>
      </c>
      <c r="F531" s="182"/>
      <c r="G531" s="159">
        <f>ROUND(E531*F531,2)</f>
        <v>0</v>
      </c>
      <c r="H531" s="212" t="s">
        <v>1339</v>
      </c>
      <c r="I531" s="177"/>
      <c r="J531" s="153"/>
      <c r="K531" s="153"/>
      <c r="L531" s="153"/>
      <c r="M531" s="153"/>
      <c r="N531" s="153"/>
      <c r="O531" s="153"/>
      <c r="P531" s="153"/>
      <c r="Q531" s="153" t="s">
        <v>123</v>
      </c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</row>
    <row r="532" spans="1:46" outlineLevel="1" x14ac:dyDescent="0.2">
      <c r="A532" s="178"/>
      <c r="B532" s="180"/>
      <c r="C532" s="191" t="s">
        <v>201</v>
      </c>
      <c r="D532" s="155"/>
      <c r="E532" s="205"/>
      <c r="F532" s="182"/>
      <c r="G532" s="159"/>
      <c r="H532" s="212">
        <v>0</v>
      </c>
      <c r="I532" s="177"/>
      <c r="J532" s="153"/>
      <c r="K532" s="153"/>
      <c r="L532" s="153"/>
      <c r="M532" s="153"/>
      <c r="N532" s="153"/>
      <c r="O532" s="153"/>
      <c r="P532" s="153"/>
      <c r="Q532" s="153" t="s">
        <v>125</v>
      </c>
      <c r="R532" s="153">
        <v>0</v>
      </c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</row>
    <row r="533" spans="1:46" outlineLevel="1" x14ac:dyDescent="0.2">
      <c r="A533" s="178"/>
      <c r="B533" s="180"/>
      <c r="C533" s="191" t="s">
        <v>202</v>
      </c>
      <c r="D533" s="155"/>
      <c r="E533" s="205"/>
      <c r="F533" s="182"/>
      <c r="G533" s="159"/>
      <c r="H533" s="212">
        <v>0</v>
      </c>
      <c r="I533" s="177"/>
      <c r="J533" s="153"/>
      <c r="K533" s="153"/>
      <c r="L533" s="153"/>
      <c r="M533" s="153"/>
      <c r="N533" s="153"/>
      <c r="O533" s="153"/>
      <c r="P533" s="153"/>
      <c r="Q533" s="153" t="s">
        <v>125</v>
      </c>
      <c r="R533" s="153">
        <v>0</v>
      </c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</row>
    <row r="534" spans="1:46" outlineLevel="1" x14ac:dyDescent="0.2">
      <c r="A534" s="178"/>
      <c r="B534" s="180"/>
      <c r="C534" s="191" t="s">
        <v>581</v>
      </c>
      <c r="D534" s="155"/>
      <c r="E534" s="205">
        <v>790.125</v>
      </c>
      <c r="F534" s="182"/>
      <c r="G534" s="159"/>
      <c r="H534" s="212">
        <v>0</v>
      </c>
      <c r="I534" s="177"/>
      <c r="J534" s="153"/>
      <c r="K534" s="153"/>
      <c r="L534" s="153"/>
      <c r="M534" s="153"/>
      <c r="N534" s="153"/>
      <c r="O534" s="153"/>
      <c r="P534" s="153"/>
      <c r="Q534" s="153" t="s">
        <v>125</v>
      </c>
      <c r="R534" s="153">
        <v>0</v>
      </c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</row>
    <row r="535" spans="1:46" outlineLevel="1" x14ac:dyDescent="0.2">
      <c r="A535" s="178"/>
      <c r="B535" s="180"/>
      <c r="C535" s="191" t="s">
        <v>606</v>
      </c>
      <c r="D535" s="155"/>
      <c r="E535" s="205">
        <v>-116.14700000000001</v>
      </c>
      <c r="F535" s="182"/>
      <c r="G535" s="159"/>
      <c r="H535" s="212">
        <v>0</v>
      </c>
      <c r="I535" s="177"/>
      <c r="J535" s="153"/>
      <c r="K535" s="153"/>
      <c r="L535" s="153"/>
      <c r="M535" s="153"/>
      <c r="N535" s="153"/>
      <c r="O535" s="153"/>
      <c r="P535" s="153"/>
      <c r="Q535" s="153" t="s">
        <v>125</v>
      </c>
      <c r="R535" s="153">
        <v>0</v>
      </c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</row>
    <row r="536" spans="1:46" outlineLevel="1" x14ac:dyDescent="0.2">
      <c r="A536" s="178"/>
      <c r="B536" s="180"/>
      <c r="C536" s="191" t="s">
        <v>205</v>
      </c>
      <c r="D536" s="155"/>
      <c r="E536" s="205">
        <v>-35</v>
      </c>
      <c r="F536" s="182"/>
      <c r="G536" s="159"/>
      <c r="H536" s="212">
        <v>0</v>
      </c>
      <c r="I536" s="177"/>
      <c r="J536" s="153"/>
      <c r="K536" s="153"/>
      <c r="L536" s="153"/>
      <c r="M536" s="153"/>
      <c r="N536" s="153"/>
      <c r="O536" s="153"/>
      <c r="P536" s="153"/>
      <c r="Q536" s="153" t="s">
        <v>125</v>
      </c>
      <c r="R536" s="153">
        <v>0</v>
      </c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</row>
    <row r="537" spans="1:46" outlineLevel="1" x14ac:dyDescent="0.2">
      <c r="A537" s="178"/>
      <c r="B537" s="180"/>
      <c r="C537" s="191" t="s">
        <v>607</v>
      </c>
      <c r="D537" s="155"/>
      <c r="E537" s="205">
        <v>-45.058500000000002</v>
      </c>
      <c r="F537" s="182"/>
      <c r="G537" s="159"/>
      <c r="H537" s="212">
        <v>0</v>
      </c>
      <c r="I537" s="177"/>
      <c r="J537" s="153"/>
      <c r="K537" s="153"/>
      <c r="L537" s="153"/>
      <c r="M537" s="153"/>
      <c r="N537" s="153"/>
      <c r="O537" s="153"/>
      <c r="P537" s="153"/>
      <c r="Q537" s="153" t="s">
        <v>125</v>
      </c>
      <c r="R537" s="153">
        <v>0</v>
      </c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  <c r="AC537" s="153"/>
      <c r="AD537" s="153"/>
      <c r="AE537" s="153"/>
      <c r="AF537" s="153"/>
      <c r="AG537" s="153"/>
      <c r="AH537" s="153"/>
      <c r="AI537" s="153"/>
      <c r="AJ537" s="153"/>
      <c r="AK537" s="153"/>
      <c r="AL537" s="153"/>
      <c r="AM537" s="153"/>
      <c r="AN537" s="153"/>
      <c r="AO537" s="153"/>
      <c r="AP537" s="153"/>
      <c r="AQ537" s="153"/>
      <c r="AR537" s="153"/>
      <c r="AS537" s="153"/>
      <c r="AT537" s="153"/>
    </row>
    <row r="538" spans="1:46" outlineLevel="1" x14ac:dyDescent="0.2">
      <c r="A538" s="178"/>
      <c r="B538" s="180"/>
      <c r="C538" s="191" t="s">
        <v>207</v>
      </c>
      <c r="D538" s="155"/>
      <c r="E538" s="205">
        <v>-12.954000000000001</v>
      </c>
      <c r="F538" s="182"/>
      <c r="G538" s="159"/>
      <c r="H538" s="212">
        <v>0</v>
      </c>
      <c r="I538" s="177"/>
      <c r="J538" s="153"/>
      <c r="K538" s="153"/>
      <c r="L538" s="153"/>
      <c r="M538" s="153"/>
      <c r="N538" s="153"/>
      <c r="O538" s="153"/>
      <c r="P538" s="153"/>
      <c r="Q538" s="153" t="s">
        <v>125</v>
      </c>
      <c r="R538" s="153">
        <v>0</v>
      </c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  <c r="AC538" s="153"/>
      <c r="AD538" s="153"/>
      <c r="AE538" s="153"/>
      <c r="AF538" s="153"/>
      <c r="AG538" s="153"/>
      <c r="AH538" s="153"/>
      <c r="AI538" s="153"/>
      <c r="AJ538" s="153"/>
      <c r="AK538" s="153"/>
      <c r="AL538" s="153"/>
      <c r="AM538" s="153"/>
      <c r="AN538" s="153"/>
      <c r="AO538" s="153"/>
      <c r="AP538" s="153"/>
      <c r="AQ538" s="153"/>
      <c r="AR538" s="153"/>
      <c r="AS538" s="153"/>
      <c r="AT538" s="153"/>
    </row>
    <row r="539" spans="1:46" outlineLevel="1" x14ac:dyDescent="0.2">
      <c r="A539" s="178"/>
      <c r="B539" s="180"/>
      <c r="C539" s="191" t="s">
        <v>208</v>
      </c>
      <c r="D539" s="155"/>
      <c r="E539" s="205"/>
      <c r="F539" s="182"/>
      <c r="G539" s="159"/>
      <c r="H539" s="212">
        <v>0</v>
      </c>
      <c r="I539" s="177"/>
      <c r="J539" s="153"/>
      <c r="K539" s="153"/>
      <c r="L539" s="153"/>
      <c r="M539" s="153"/>
      <c r="N539" s="153"/>
      <c r="O539" s="153"/>
      <c r="P539" s="153"/>
      <c r="Q539" s="153" t="s">
        <v>125</v>
      </c>
      <c r="R539" s="153">
        <v>0</v>
      </c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  <c r="AC539" s="153"/>
      <c r="AD539" s="153"/>
      <c r="AE539" s="153"/>
      <c r="AF539" s="153"/>
      <c r="AG539" s="153"/>
      <c r="AH539" s="153"/>
      <c r="AI539" s="153"/>
      <c r="AJ539" s="153"/>
      <c r="AK539" s="153"/>
      <c r="AL539" s="153"/>
      <c r="AM539" s="153"/>
      <c r="AN539" s="153"/>
      <c r="AO539" s="153"/>
      <c r="AP539" s="153"/>
      <c r="AQ539" s="153"/>
      <c r="AR539" s="153"/>
      <c r="AS539" s="153"/>
      <c r="AT539" s="153"/>
    </row>
    <row r="540" spans="1:46" outlineLevel="1" x14ac:dyDescent="0.2">
      <c r="A540" s="178"/>
      <c r="B540" s="180"/>
      <c r="C540" s="191" t="s">
        <v>202</v>
      </c>
      <c r="D540" s="155"/>
      <c r="E540" s="205"/>
      <c r="F540" s="182"/>
      <c r="G540" s="159"/>
      <c r="H540" s="212">
        <v>0</v>
      </c>
      <c r="I540" s="177"/>
      <c r="J540" s="153"/>
      <c r="K540" s="153"/>
      <c r="L540" s="153"/>
      <c r="M540" s="153"/>
      <c r="N540" s="153"/>
      <c r="O540" s="153"/>
      <c r="P540" s="153"/>
      <c r="Q540" s="153" t="s">
        <v>125</v>
      </c>
      <c r="R540" s="153">
        <v>0</v>
      </c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  <c r="AC540" s="153"/>
      <c r="AD540" s="153"/>
      <c r="AE540" s="153"/>
      <c r="AF540" s="153"/>
      <c r="AG540" s="153"/>
      <c r="AH540" s="153"/>
      <c r="AI540" s="153"/>
      <c r="AJ540" s="153"/>
      <c r="AK540" s="153"/>
      <c r="AL540" s="153"/>
      <c r="AM540" s="153"/>
      <c r="AN540" s="153"/>
      <c r="AO540" s="153"/>
      <c r="AP540" s="153"/>
      <c r="AQ540" s="153"/>
      <c r="AR540" s="153"/>
      <c r="AS540" s="153"/>
      <c r="AT540" s="153"/>
    </row>
    <row r="541" spans="1:46" outlineLevel="1" x14ac:dyDescent="0.2">
      <c r="A541" s="178"/>
      <c r="B541" s="180"/>
      <c r="C541" s="191" t="s">
        <v>582</v>
      </c>
      <c r="D541" s="155"/>
      <c r="E541" s="205">
        <v>625.66999999999996</v>
      </c>
      <c r="F541" s="182"/>
      <c r="G541" s="159"/>
      <c r="H541" s="212">
        <v>0</v>
      </c>
      <c r="I541" s="177"/>
      <c r="J541" s="153"/>
      <c r="K541" s="153"/>
      <c r="L541" s="153"/>
      <c r="M541" s="153"/>
      <c r="N541" s="153"/>
      <c r="O541" s="153"/>
      <c r="P541" s="153"/>
      <c r="Q541" s="153" t="s">
        <v>125</v>
      </c>
      <c r="R541" s="153">
        <v>0</v>
      </c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  <c r="AC541" s="153"/>
      <c r="AD541" s="153"/>
      <c r="AE541" s="153"/>
      <c r="AF541" s="153"/>
      <c r="AG541" s="153"/>
      <c r="AH541" s="153"/>
      <c r="AI541" s="153"/>
      <c r="AJ541" s="153"/>
      <c r="AK541" s="153"/>
      <c r="AL541" s="153"/>
      <c r="AM541" s="153"/>
      <c r="AN541" s="153"/>
      <c r="AO541" s="153"/>
      <c r="AP541" s="153"/>
      <c r="AQ541" s="153"/>
      <c r="AR541" s="153"/>
      <c r="AS541" s="153"/>
      <c r="AT541" s="153"/>
    </row>
    <row r="542" spans="1:46" outlineLevel="1" x14ac:dyDescent="0.2">
      <c r="A542" s="178"/>
      <c r="B542" s="180"/>
      <c r="C542" s="191" t="s">
        <v>608</v>
      </c>
      <c r="D542" s="155"/>
      <c r="E542" s="205">
        <v>-138.5</v>
      </c>
      <c r="F542" s="182"/>
      <c r="G542" s="159"/>
      <c r="H542" s="212">
        <v>0</v>
      </c>
      <c r="I542" s="177"/>
      <c r="J542" s="153"/>
      <c r="K542" s="153"/>
      <c r="L542" s="153"/>
      <c r="M542" s="153"/>
      <c r="N542" s="153"/>
      <c r="O542" s="153"/>
      <c r="P542" s="153"/>
      <c r="Q542" s="153" t="s">
        <v>125</v>
      </c>
      <c r="R542" s="153">
        <v>0</v>
      </c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  <c r="AC542" s="153"/>
      <c r="AD542" s="153"/>
      <c r="AE542" s="153"/>
      <c r="AF542" s="153"/>
      <c r="AG542" s="153"/>
      <c r="AH542" s="153"/>
      <c r="AI542" s="153"/>
      <c r="AJ542" s="153"/>
      <c r="AK542" s="153"/>
      <c r="AL542" s="153"/>
      <c r="AM542" s="153"/>
      <c r="AN542" s="153"/>
      <c r="AO542" s="153"/>
      <c r="AP542" s="153"/>
      <c r="AQ542" s="153"/>
      <c r="AR542" s="153"/>
      <c r="AS542" s="153"/>
      <c r="AT542" s="153"/>
    </row>
    <row r="543" spans="1:46" outlineLevel="1" x14ac:dyDescent="0.2">
      <c r="A543" s="178"/>
      <c r="B543" s="180"/>
      <c r="C543" s="191" t="s">
        <v>609</v>
      </c>
      <c r="D543" s="155"/>
      <c r="E543" s="205">
        <v>-12.138</v>
      </c>
      <c r="F543" s="182"/>
      <c r="G543" s="159"/>
      <c r="H543" s="212">
        <v>0</v>
      </c>
      <c r="I543" s="177"/>
      <c r="J543" s="153"/>
      <c r="K543" s="153"/>
      <c r="L543" s="153"/>
      <c r="M543" s="153"/>
      <c r="N543" s="153"/>
      <c r="O543" s="153"/>
      <c r="P543" s="153"/>
      <c r="Q543" s="153" t="s">
        <v>125</v>
      </c>
      <c r="R543" s="153">
        <v>0</v>
      </c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  <c r="AC543" s="153"/>
      <c r="AD543" s="153"/>
      <c r="AE543" s="153"/>
      <c r="AF543" s="153"/>
      <c r="AG543" s="153"/>
      <c r="AH543" s="153"/>
      <c r="AI543" s="153"/>
      <c r="AJ543" s="153"/>
      <c r="AK543" s="153"/>
      <c r="AL543" s="153"/>
      <c r="AM543" s="153"/>
      <c r="AN543" s="153"/>
      <c r="AO543" s="153"/>
      <c r="AP543" s="153"/>
      <c r="AQ543" s="153"/>
      <c r="AR543" s="153"/>
      <c r="AS543" s="153"/>
      <c r="AT543" s="153"/>
    </row>
    <row r="544" spans="1:46" outlineLevel="1" x14ac:dyDescent="0.2">
      <c r="A544" s="178"/>
      <c r="B544" s="180"/>
      <c r="C544" s="191" t="s">
        <v>610</v>
      </c>
      <c r="D544" s="155"/>
      <c r="E544" s="205">
        <v>188.86</v>
      </c>
      <c r="F544" s="182"/>
      <c r="G544" s="159"/>
      <c r="H544" s="212"/>
      <c r="I544" s="177"/>
      <c r="J544" s="153"/>
      <c r="K544" s="153"/>
      <c r="L544" s="153"/>
      <c r="M544" s="153"/>
      <c r="N544" s="153"/>
      <c r="O544" s="153"/>
      <c r="P544" s="153"/>
      <c r="Q544" s="153" t="s">
        <v>125</v>
      </c>
      <c r="R544" s="153">
        <v>0</v>
      </c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  <c r="AC544" s="153"/>
      <c r="AD544" s="153"/>
      <c r="AE544" s="153"/>
      <c r="AF544" s="153"/>
      <c r="AG544" s="153"/>
      <c r="AH544" s="153"/>
      <c r="AI544" s="153"/>
      <c r="AJ544" s="153"/>
      <c r="AK544" s="153"/>
      <c r="AL544" s="153"/>
      <c r="AM544" s="153"/>
      <c r="AN544" s="153"/>
      <c r="AO544" s="153"/>
      <c r="AP544" s="153"/>
      <c r="AQ544" s="153"/>
      <c r="AR544" s="153"/>
      <c r="AS544" s="153"/>
      <c r="AT544" s="153"/>
    </row>
    <row r="545" spans="1:46" outlineLevel="1" x14ac:dyDescent="0.2">
      <c r="A545" s="178">
        <v>128</v>
      </c>
      <c r="B545" s="180" t="s">
        <v>558</v>
      </c>
      <c r="C545" s="190" t="s">
        <v>552</v>
      </c>
      <c r="D545" s="154" t="s">
        <v>234</v>
      </c>
      <c r="E545" s="182">
        <v>654.85</v>
      </c>
      <c r="F545" s="182"/>
      <c r="G545" s="159">
        <f>ROUND(E545*F545,2)</f>
        <v>0</v>
      </c>
      <c r="H545" s="212" t="s">
        <v>1340</v>
      </c>
      <c r="I545" s="177"/>
      <c r="J545" s="153"/>
      <c r="K545" s="153"/>
      <c r="L545" s="153"/>
      <c r="M545" s="153"/>
      <c r="N545" s="153"/>
      <c r="O545" s="153"/>
      <c r="P545" s="153"/>
      <c r="Q545" s="153" t="s">
        <v>317</v>
      </c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  <c r="AC545" s="153"/>
      <c r="AD545" s="153"/>
      <c r="AE545" s="153"/>
      <c r="AF545" s="153"/>
      <c r="AG545" s="153"/>
      <c r="AH545" s="153"/>
      <c r="AI545" s="153"/>
      <c r="AJ545" s="153"/>
      <c r="AK545" s="153"/>
      <c r="AL545" s="153"/>
      <c r="AM545" s="153"/>
      <c r="AN545" s="153"/>
      <c r="AO545" s="153"/>
      <c r="AP545" s="153"/>
      <c r="AQ545" s="153"/>
      <c r="AR545" s="153"/>
      <c r="AS545" s="153"/>
      <c r="AT545" s="153"/>
    </row>
    <row r="546" spans="1:46" outlineLevel="1" x14ac:dyDescent="0.2">
      <c r="A546" s="178"/>
      <c r="B546" s="180"/>
      <c r="C546" s="191" t="s">
        <v>559</v>
      </c>
      <c r="D546" s="155"/>
      <c r="E546" s="205"/>
      <c r="F546" s="182"/>
      <c r="G546" s="159"/>
      <c r="H546" s="212">
        <v>0</v>
      </c>
      <c r="I546" s="177"/>
      <c r="J546" s="153"/>
      <c r="K546" s="153"/>
      <c r="L546" s="153"/>
      <c r="M546" s="153"/>
      <c r="N546" s="153"/>
      <c r="O546" s="153"/>
      <c r="P546" s="153"/>
      <c r="Q546" s="153" t="s">
        <v>125</v>
      </c>
      <c r="R546" s="153">
        <v>0</v>
      </c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</row>
    <row r="547" spans="1:46" outlineLevel="1" x14ac:dyDescent="0.2">
      <c r="A547" s="178"/>
      <c r="B547" s="180"/>
      <c r="C547" s="191" t="s">
        <v>201</v>
      </c>
      <c r="D547" s="155"/>
      <c r="E547" s="205"/>
      <c r="F547" s="182"/>
      <c r="G547" s="159"/>
      <c r="H547" s="212">
        <v>0</v>
      </c>
      <c r="I547" s="177"/>
      <c r="J547" s="153"/>
      <c r="K547" s="153"/>
      <c r="L547" s="153"/>
      <c r="M547" s="153"/>
      <c r="N547" s="153"/>
      <c r="O547" s="153"/>
      <c r="P547" s="153"/>
      <c r="Q547" s="153" t="s">
        <v>125</v>
      </c>
      <c r="R547" s="153">
        <v>0</v>
      </c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</row>
    <row r="548" spans="1:46" outlineLevel="1" x14ac:dyDescent="0.2">
      <c r="A548" s="178"/>
      <c r="B548" s="180"/>
      <c r="C548" s="191" t="s">
        <v>553</v>
      </c>
      <c r="D548" s="155"/>
      <c r="E548" s="205">
        <v>194.42</v>
      </c>
      <c r="F548" s="182"/>
      <c r="G548" s="159"/>
      <c r="H548" s="212">
        <v>0</v>
      </c>
      <c r="I548" s="177"/>
      <c r="J548" s="153"/>
      <c r="K548" s="153"/>
      <c r="L548" s="153"/>
      <c r="M548" s="153"/>
      <c r="N548" s="153"/>
      <c r="O548" s="153"/>
      <c r="P548" s="153"/>
      <c r="Q548" s="153" t="s">
        <v>125</v>
      </c>
      <c r="R548" s="153">
        <v>0</v>
      </c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</row>
    <row r="549" spans="1:46" outlineLevel="1" x14ac:dyDescent="0.2">
      <c r="A549" s="178"/>
      <c r="B549" s="180"/>
      <c r="C549" s="191" t="s">
        <v>546</v>
      </c>
      <c r="D549" s="155"/>
      <c r="E549" s="205">
        <v>93.6</v>
      </c>
      <c r="F549" s="182"/>
      <c r="G549" s="159"/>
      <c r="H549" s="212">
        <v>0</v>
      </c>
      <c r="I549" s="177"/>
      <c r="J549" s="153"/>
      <c r="K549" s="153"/>
      <c r="L549" s="153"/>
      <c r="M549" s="153"/>
      <c r="N549" s="153"/>
      <c r="O549" s="153"/>
      <c r="P549" s="153"/>
      <c r="Q549" s="153" t="s">
        <v>125</v>
      </c>
      <c r="R549" s="153">
        <v>0</v>
      </c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</row>
    <row r="550" spans="1:46" outlineLevel="1" x14ac:dyDescent="0.2">
      <c r="A550" s="178"/>
      <c r="B550" s="180"/>
      <c r="C550" s="191" t="s">
        <v>554</v>
      </c>
      <c r="D550" s="155"/>
      <c r="E550" s="205">
        <v>68.67</v>
      </c>
      <c r="F550" s="182"/>
      <c r="G550" s="159"/>
      <c r="H550" s="212">
        <v>0</v>
      </c>
      <c r="I550" s="177"/>
      <c r="J550" s="153"/>
      <c r="K550" s="153"/>
      <c r="L550" s="153"/>
      <c r="M550" s="153"/>
      <c r="N550" s="153"/>
      <c r="O550" s="153"/>
      <c r="P550" s="153"/>
      <c r="Q550" s="153" t="s">
        <v>125</v>
      </c>
      <c r="R550" s="153">
        <v>0</v>
      </c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</row>
    <row r="551" spans="1:46" outlineLevel="1" x14ac:dyDescent="0.2">
      <c r="A551" s="178"/>
      <c r="B551" s="180"/>
      <c r="C551" s="191" t="s">
        <v>548</v>
      </c>
      <c r="D551" s="155"/>
      <c r="E551" s="205">
        <v>15.28</v>
      </c>
      <c r="F551" s="182"/>
      <c r="G551" s="159"/>
      <c r="H551" s="212">
        <v>0</v>
      </c>
      <c r="I551" s="177"/>
      <c r="J551" s="153"/>
      <c r="K551" s="153"/>
      <c r="L551" s="153"/>
      <c r="M551" s="153"/>
      <c r="N551" s="153"/>
      <c r="O551" s="153"/>
      <c r="P551" s="153"/>
      <c r="Q551" s="153" t="s">
        <v>125</v>
      </c>
      <c r="R551" s="153">
        <v>0</v>
      </c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</row>
    <row r="552" spans="1:46" outlineLevel="1" x14ac:dyDescent="0.2">
      <c r="A552" s="178"/>
      <c r="B552" s="180"/>
      <c r="C552" s="191" t="s">
        <v>208</v>
      </c>
      <c r="D552" s="155"/>
      <c r="E552" s="205"/>
      <c r="F552" s="182"/>
      <c r="G552" s="159"/>
      <c r="H552" s="212">
        <v>0</v>
      </c>
      <c r="I552" s="177"/>
      <c r="J552" s="153"/>
      <c r="K552" s="153"/>
      <c r="L552" s="153"/>
      <c r="M552" s="153"/>
      <c r="N552" s="153"/>
      <c r="O552" s="153"/>
      <c r="P552" s="153"/>
      <c r="Q552" s="153" t="s">
        <v>125</v>
      </c>
      <c r="R552" s="153">
        <v>0</v>
      </c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</row>
    <row r="553" spans="1:46" outlineLevel="1" x14ac:dyDescent="0.2">
      <c r="A553" s="178"/>
      <c r="B553" s="180"/>
      <c r="C553" s="191" t="s">
        <v>549</v>
      </c>
      <c r="D553" s="155"/>
      <c r="E553" s="205">
        <v>264.5</v>
      </c>
      <c r="F553" s="182"/>
      <c r="G553" s="159"/>
      <c r="H553" s="212">
        <v>0</v>
      </c>
      <c r="I553" s="177"/>
      <c r="J553" s="153"/>
      <c r="K553" s="153"/>
      <c r="L553" s="153"/>
      <c r="M553" s="153"/>
      <c r="N553" s="153"/>
      <c r="O553" s="153"/>
      <c r="P553" s="153"/>
      <c r="Q553" s="153" t="s">
        <v>125</v>
      </c>
      <c r="R553" s="153">
        <v>0</v>
      </c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</row>
    <row r="554" spans="1:46" outlineLevel="1" x14ac:dyDescent="0.2">
      <c r="A554" s="178"/>
      <c r="B554" s="180"/>
      <c r="C554" s="191" t="s">
        <v>555</v>
      </c>
      <c r="D554" s="155"/>
      <c r="E554" s="205">
        <v>18.38</v>
      </c>
      <c r="F554" s="182"/>
      <c r="G554" s="159"/>
      <c r="H554" s="212">
        <v>0</v>
      </c>
      <c r="I554" s="177"/>
      <c r="J554" s="153"/>
      <c r="K554" s="153"/>
      <c r="L554" s="153"/>
      <c r="M554" s="153"/>
      <c r="N554" s="153"/>
      <c r="O554" s="153"/>
      <c r="P554" s="153"/>
      <c r="Q554" s="153" t="s">
        <v>125</v>
      </c>
      <c r="R554" s="153">
        <v>0</v>
      </c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</row>
    <row r="555" spans="1:46" outlineLevel="1" x14ac:dyDescent="0.2">
      <c r="A555" s="178">
        <v>129</v>
      </c>
      <c r="B555" s="180" t="s">
        <v>611</v>
      </c>
      <c r="C555" s="190" t="s">
        <v>612</v>
      </c>
      <c r="D555" s="154" t="s">
        <v>122</v>
      </c>
      <c r="E555" s="182">
        <v>1.5</v>
      </c>
      <c r="F555" s="182"/>
      <c r="G555" s="159">
        <f>ROUND(E555*F555,2)</f>
        <v>0</v>
      </c>
      <c r="H555" s="212" t="s">
        <v>1340</v>
      </c>
      <c r="I555" s="177"/>
      <c r="J555" s="153"/>
      <c r="K555" s="153"/>
      <c r="L555" s="153"/>
      <c r="M555" s="153"/>
      <c r="N555" s="153"/>
      <c r="O555" s="153"/>
      <c r="P555" s="153"/>
      <c r="Q555" s="153" t="s">
        <v>317</v>
      </c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  <c r="AC555" s="153"/>
      <c r="AD555" s="153"/>
      <c r="AE555" s="153"/>
      <c r="AF555" s="153"/>
      <c r="AG555" s="153"/>
      <c r="AH555" s="153"/>
      <c r="AI555" s="153"/>
      <c r="AJ555" s="153"/>
      <c r="AK555" s="153"/>
      <c r="AL555" s="153"/>
      <c r="AM555" s="153"/>
      <c r="AN555" s="153"/>
      <c r="AO555" s="153"/>
      <c r="AP555" s="153"/>
      <c r="AQ555" s="153"/>
      <c r="AR555" s="153"/>
      <c r="AS555" s="153"/>
      <c r="AT555" s="153"/>
    </row>
    <row r="556" spans="1:46" outlineLevel="1" x14ac:dyDescent="0.2">
      <c r="A556" s="178"/>
      <c r="B556" s="180"/>
      <c r="C556" s="191" t="s">
        <v>613</v>
      </c>
      <c r="D556" s="155"/>
      <c r="E556" s="205">
        <v>1.5</v>
      </c>
      <c r="F556" s="182"/>
      <c r="G556" s="159"/>
      <c r="H556" s="212">
        <v>0</v>
      </c>
      <c r="I556" s="177"/>
      <c r="J556" s="153"/>
      <c r="K556" s="153"/>
      <c r="L556" s="153"/>
      <c r="M556" s="153"/>
      <c r="N556" s="153"/>
      <c r="O556" s="153"/>
      <c r="P556" s="153"/>
      <c r="Q556" s="153" t="s">
        <v>125</v>
      </c>
      <c r="R556" s="153">
        <v>0</v>
      </c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  <c r="AC556" s="153"/>
      <c r="AD556" s="153"/>
      <c r="AE556" s="153"/>
      <c r="AF556" s="153"/>
      <c r="AG556" s="153"/>
      <c r="AH556" s="153"/>
      <c r="AI556" s="153"/>
      <c r="AJ556" s="153"/>
      <c r="AK556" s="153"/>
      <c r="AL556" s="153"/>
      <c r="AM556" s="153"/>
      <c r="AN556" s="153"/>
      <c r="AO556" s="153"/>
      <c r="AP556" s="153"/>
      <c r="AQ556" s="153"/>
      <c r="AR556" s="153"/>
      <c r="AS556" s="153"/>
      <c r="AT556" s="153"/>
    </row>
    <row r="557" spans="1:46" ht="22.5" outlineLevel="1" x14ac:dyDescent="0.2">
      <c r="A557" s="178">
        <v>130</v>
      </c>
      <c r="B557" s="180" t="s">
        <v>614</v>
      </c>
      <c r="C557" s="190" t="s">
        <v>615</v>
      </c>
      <c r="D557" s="154" t="s">
        <v>142</v>
      </c>
      <c r="E557" s="182">
        <v>7</v>
      </c>
      <c r="F557" s="182"/>
      <c r="G557" s="159">
        <f>ROUND(E557*F557,2)</f>
        <v>0</v>
      </c>
      <c r="H557" s="212" t="s">
        <v>1340</v>
      </c>
      <c r="I557" s="177"/>
      <c r="J557" s="153"/>
      <c r="K557" s="153"/>
      <c r="L557" s="153"/>
      <c r="M557" s="153"/>
      <c r="N557" s="153"/>
      <c r="O557" s="153"/>
      <c r="P557" s="153"/>
      <c r="Q557" s="153" t="s">
        <v>317</v>
      </c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  <c r="AC557" s="153"/>
      <c r="AD557" s="153"/>
      <c r="AE557" s="153"/>
      <c r="AF557" s="153"/>
      <c r="AG557" s="153"/>
      <c r="AH557" s="153"/>
      <c r="AI557" s="153"/>
      <c r="AJ557" s="153"/>
      <c r="AK557" s="153"/>
      <c r="AL557" s="153"/>
      <c r="AM557" s="153"/>
      <c r="AN557" s="153"/>
      <c r="AO557" s="153"/>
      <c r="AP557" s="153"/>
      <c r="AQ557" s="153"/>
      <c r="AR557" s="153"/>
      <c r="AS557" s="153"/>
      <c r="AT557" s="153"/>
    </row>
    <row r="558" spans="1:46" outlineLevel="1" x14ac:dyDescent="0.2">
      <c r="A558" s="178"/>
      <c r="B558" s="180"/>
      <c r="C558" s="191" t="s">
        <v>616</v>
      </c>
      <c r="D558" s="155"/>
      <c r="E558" s="205">
        <v>7</v>
      </c>
      <c r="F558" s="182"/>
      <c r="G558" s="159"/>
      <c r="H558" s="212">
        <v>0</v>
      </c>
      <c r="I558" s="177"/>
      <c r="J558" s="153"/>
      <c r="K558" s="153"/>
      <c r="L558" s="153"/>
      <c r="M558" s="153"/>
      <c r="N558" s="153"/>
      <c r="O558" s="153"/>
      <c r="P558" s="153"/>
      <c r="Q558" s="153" t="s">
        <v>125</v>
      </c>
      <c r="R558" s="153">
        <v>0</v>
      </c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  <c r="AC558" s="153"/>
      <c r="AD558" s="153"/>
      <c r="AE558" s="153"/>
      <c r="AF558" s="153"/>
      <c r="AG558" s="153"/>
      <c r="AH558" s="153"/>
      <c r="AI558" s="153"/>
      <c r="AJ558" s="153"/>
      <c r="AK558" s="153"/>
      <c r="AL558" s="153"/>
      <c r="AM558" s="153"/>
      <c r="AN558" s="153"/>
      <c r="AO558" s="153"/>
      <c r="AP558" s="153"/>
      <c r="AQ558" s="153"/>
      <c r="AR558" s="153"/>
      <c r="AS558" s="153"/>
      <c r="AT558" s="153"/>
    </row>
    <row r="559" spans="1:46" x14ac:dyDescent="0.2">
      <c r="A559" s="179" t="s">
        <v>118</v>
      </c>
      <c r="B559" s="181" t="s">
        <v>63</v>
      </c>
      <c r="C559" s="192" t="s">
        <v>64</v>
      </c>
      <c r="D559" s="156"/>
      <c r="E559" s="183"/>
      <c r="F559" s="183"/>
      <c r="G559" s="160">
        <f>SUMIF(Q560:Q601,"&lt;&gt;NOR",G560:G601)</f>
        <v>0</v>
      </c>
      <c r="H559" s="213"/>
      <c r="I559" s="177"/>
      <c r="Q559" t="s">
        <v>119</v>
      </c>
    </row>
    <row r="560" spans="1:46" ht="22.5" outlineLevel="1" x14ac:dyDescent="0.2">
      <c r="A560" s="178">
        <v>131</v>
      </c>
      <c r="B560" s="180" t="s">
        <v>617</v>
      </c>
      <c r="C560" s="190" t="s">
        <v>618</v>
      </c>
      <c r="D560" s="154" t="s">
        <v>142</v>
      </c>
      <c r="E560" s="182">
        <v>571.17999999999995</v>
      </c>
      <c r="F560" s="182"/>
      <c r="G560" s="159">
        <f>ROUND(E560*F560,2)</f>
        <v>0</v>
      </c>
      <c r="H560" s="212" t="s">
        <v>1339</v>
      </c>
      <c r="I560" s="177"/>
      <c r="J560" s="153"/>
      <c r="K560" s="153"/>
      <c r="L560" s="153"/>
      <c r="M560" s="153"/>
      <c r="N560" s="153"/>
      <c r="O560" s="153"/>
      <c r="P560" s="153"/>
      <c r="Q560" s="153" t="s">
        <v>123</v>
      </c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  <c r="AC560" s="153"/>
      <c r="AD560" s="153"/>
      <c r="AE560" s="153"/>
      <c r="AF560" s="153"/>
      <c r="AG560" s="153"/>
      <c r="AH560" s="153"/>
      <c r="AI560" s="153"/>
      <c r="AJ560" s="153"/>
      <c r="AK560" s="153"/>
      <c r="AL560" s="153"/>
      <c r="AM560" s="153"/>
      <c r="AN560" s="153"/>
      <c r="AO560" s="153"/>
      <c r="AP560" s="153"/>
      <c r="AQ560" s="153"/>
      <c r="AR560" s="153"/>
      <c r="AS560" s="153"/>
      <c r="AT560" s="153"/>
    </row>
    <row r="561" spans="1:46" outlineLevel="1" x14ac:dyDescent="0.2">
      <c r="A561" s="178"/>
      <c r="B561" s="180"/>
      <c r="C561" s="191" t="s">
        <v>619</v>
      </c>
      <c r="D561" s="155"/>
      <c r="E561" s="205"/>
      <c r="F561" s="182"/>
      <c r="G561" s="159"/>
      <c r="H561" s="212">
        <v>0</v>
      </c>
      <c r="I561" s="177"/>
      <c r="J561" s="153"/>
      <c r="K561" s="153"/>
      <c r="L561" s="153"/>
      <c r="M561" s="153"/>
      <c r="N561" s="153"/>
      <c r="O561" s="153"/>
      <c r="P561" s="153"/>
      <c r="Q561" s="153" t="s">
        <v>125</v>
      </c>
      <c r="R561" s="153">
        <v>0</v>
      </c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  <c r="AC561" s="153"/>
      <c r="AD561" s="153"/>
      <c r="AE561" s="153"/>
      <c r="AF561" s="153"/>
      <c r="AG561" s="153"/>
      <c r="AH561" s="153"/>
      <c r="AI561" s="153"/>
      <c r="AJ561" s="153"/>
      <c r="AK561" s="153"/>
      <c r="AL561" s="153"/>
      <c r="AM561" s="153"/>
      <c r="AN561" s="153"/>
      <c r="AO561" s="153"/>
      <c r="AP561" s="153"/>
      <c r="AQ561" s="153"/>
      <c r="AR561" s="153"/>
      <c r="AS561" s="153"/>
      <c r="AT561" s="153"/>
    </row>
    <row r="562" spans="1:46" outlineLevel="1" x14ac:dyDescent="0.2">
      <c r="A562" s="178"/>
      <c r="B562" s="180"/>
      <c r="C562" s="191" t="s">
        <v>620</v>
      </c>
      <c r="D562" s="155"/>
      <c r="E562" s="205">
        <v>218.9</v>
      </c>
      <c r="F562" s="182"/>
      <c r="G562" s="159"/>
      <c r="H562" s="212">
        <v>0</v>
      </c>
      <c r="I562" s="177"/>
      <c r="J562" s="153"/>
      <c r="K562" s="153"/>
      <c r="L562" s="153"/>
      <c r="M562" s="153"/>
      <c r="N562" s="153"/>
      <c r="O562" s="153"/>
      <c r="P562" s="153"/>
      <c r="Q562" s="153" t="s">
        <v>125</v>
      </c>
      <c r="R562" s="153">
        <v>0</v>
      </c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  <c r="AC562" s="153"/>
      <c r="AD562" s="153"/>
      <c r="AE562" s="153"/>
      <c r="AF562" s="153"/>
      <c r="AG562" s="153"/>
      <c r="AH562" s="153"/>
      <c r="AI562" s="153"/>
      <c r="AJ562" s="153"/>
      <c r="AK562" s="153"/>
      <c r="AL562" s="153"/>
      <c r="AM562" s="153"/>
      <c r="AN562" s="153"/>
      <c r="AO562" s="153"/>
      <c r="AP562" s="153"/>
      <c r="AQ562" s="153"/>
      <c r="AR562" s="153"/>
      <c r="AS562" s="153"/>
      <c r="AT562" s="153"/>
    </row>
    <row r="563" spans="1:46" outlineLevel="1" x14ac:dyDescent="0.2">
      <c r="A563" s="178"/>
      <c r="B563" s="180"/>
      <c r="C563" s="191" t="s">
        <v>621</v>
      </c>
      <c r="D563" s="155"/>
      <c r="E563" s="205">
        <v>352.28</v>
      </c>
      <c r="F563" s="182"/>
      <c r="G563" s="159"/>
      <c r="H563" s="212">
        <v>0</v>
      </c>
      <c r="I563" s="177"/>
      <c r="J563" s="153"/>
      <c r="K563" s="153"/>
      <c r="L563" s="153"/>
      <c r="M563" s="153"/>
      <c r="N563" s="153"/>
      <c r="O563" s="153"/>
      <c r="P563" s="153"/>
      <c r="Q563" s="153" t="s">
        <v>125</v>
      </c>
      <c r="R563" s="153">
        <v>0</v>
      </c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  <c r="AC563" s="153"/>
      <c r="AD563" s="153"/>
      <c r="AE563" s="153"/>
      <c r="AF563" s="153"/>
      <c r="AG563" s="153"/>
      <c r="AH563" s="153"/>
      <c r="AI563" s="153"/>
      <c r="AJ563" s="153"/>
      <c r="AK563" s="153"/>
      <c r="AL563" s="153"/>
      <c r="AM563" s="153"/>
      <c r="AN563" s="153"/>
      <c r="AO563" s="153"/>
      <c r="AP563" s="153"/>
      <c r="AQ563" s="153"/>
      <c r="AR563" s="153"/>
      <c r="AS563" s="153"/>
      <c r="AT563" s="153"/>
    </row>
    <row r="564" spans="1:46" ht="22.5" outlineLevel="1" x14ac:dyDescent="0.2">
      <c r="A564" s="178">
        <v>132</v>
      </c>
      <c r="B564" s="180" t="s">
        <v>622</v>
      </c>
      <c r="C564" s="190" t="s">
        <v>623</v>
      </c>
      <c r="D564" s="154" t="s">
        <v>142</v>
      </c>
      <c r="E564" s="182">
        <v>691.86</v>
      </c>
      <c r="F564" s="182"/>
      <c r="G564" s="159">
        <f>ROUND(E564*F564,2)</f>
        <v>0</v>
      </c>
      <c r="H564" s="212" t="s">
        <v>1339</v>
      </c>
      <c r="I564" s="177"/>
      <c r="J564" s="153"/>
      <c r="K564" s="153"/>
      <c r="L564" s="153"/>
      <c r="M564" s="153"/>
      <c r="N564" s="153"/>
      <c r="O564" s="153"/>
      <c r="P564" s="153"/>
      <c r="Q564" s="153" t="s">
        <v>123</v>
      </c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</row>
    <row r="565" spans="1:46" outlineLevel="1" x14ac:dyDescent="0.2">
      <c r="A565" s="178"/>
      <c r="B565" s="180"/>
      <c r="C565" s="191" t="s">
        <v>619</v>
      </c>
      <c r="D565" s="155"/>
      <c r="E565" s="205"/>
      <c r="F565" s="182"/>
      <c r="G565" s="159"/>
      <c r="H565" s="212">
        <v>0</v>
      </c>
      <c r="I565" s="177"/>
      <c r="J565" s="153"/>
      <c r="K565" s="153"/>
      <c r="L565" s="153"/>
      <c r="M565" s="153"/>
      <c r="N565" s="153"/>
      <c r="O565" s="153"/>
      <c r="P565" s="153"/>
      <c r="Q565" s="153" t="s">
        <v>125</v>
      </c>
      <c r="R565" s="153">
        <v>0</v>
      </c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</row>
    <row r="566" spans="1:46" outlineLevel="1" x14ac:dyDescent="0.2">
      <c r="A566" s="178"/>
      <c r="B566" s="180"/>
      <c r="C566" s="191" t="s">
        <v>624</v>
      </c>
      <c r="D566" s="155"/>
      <c r="E566" s="205">
        <v>339.58</v>
      </c>
      <c r="F566" s="182"/>
      <c r="G566" s="159"/>
      <c r="H566" s="212">
        <v>0</v>
      </c>
      <c r="I566" s="177"/>
      <c r="J566" s="153"/>
      <c r="K566" s="153"/>
      <c r="L566" s="153"/>
      <c r="M566" s="153"/>
      <c r="N566" s="153"/>
      <c r="O566" s="153"/>
      <c r="P566" s="153"/>
      <c r="Q566" s="153" t="s">
        <v>125</v>
      </c>
      <c r="R566" s="153">
        <v>0</v>
      </c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</row>
    <row r="567" spans="1:46" outlineLevel="1" x14ac:dyDescent="0.2">
      <c r="A567" s="178"/>
      <c r="B567" s="180"/>
      <c r="C567" s="191" t="s">
        <v>625</v>
      </c>
      <c r="D567" s="155"/>
      <c r="E567" s="205">
        <v>352.28</v>
      </c>
      <c r="F567" s="182"/>
      <c r="G567" s="159"/>
      <c r="H567" s="212">
        <v>0</v>
      </c>
      <c r="I567" s="177"/>
      <c r="J567" s="153"/>
      <c r="K567" s="153"/>
      <c r="L567" s="153"/>
      <c r="M567" s="153"/>
      <c r="N567" s="153"/>
      <c r="O567" s="153"/>
      <c r="P567" s="153"/>
      <c r="Q567" s="153" t="s">
        <v>125</v>
      </c>
      <c r="R567" s="153">
        <v>0</v>
      </c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</row>
    <row r="568" spans="1:46" outlineLevel="1" x14ac:dyDescent="0.2">
      <c r="A568" s="178">
        <v>133</v>
      </c>
      <c r="B568" s="180" t="s">
        <v>626</v>
      </c>
      <c r="C568" s="190" t="s">
        <v>627</v>
      </c>
      <c r="D568" s="154" t="s">
        <v>142</v>
      </c>
      <c r="E568" s="182">
        <v>664.46</v>
      </c>
      <c r="F568" s="182"/>
      <c r="G568" s="159">
        <f>ROUND(E568*F568,2)</f>
        <v>0</v>
      </c>
      <c r="H568" s="212" t="s">
        <v>1339</v>
      </c>
      <c r="I568" s="177"/>
      <c r="J568" s="153"/>
      <c r="K568" s="153"/>
      <c r="L568" s="153"/>
      <c r="M568" s="153"/>
      <c r="N568" s="153"/>
      <c r="O568" s="153"/>
      <c r="P568" s="153"/>
      <c r="Q568" s="153" t="s">
        <v>123</v>
      </c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</row>
    <row r="569" spans="1:46" outlineLevel="1" x14ac:dyDescent="0.2">
      <c r="A569" s="178"/>
      <c r="B569" s="180"/>
      <c r="C569" s="191" t="s">
        <v>619</v>
      </c>
      <c r="D569" s="155"/>
      <c r="E569" s="205"/>
      <c r="F569" s="182"/>
      <c r="G569" s="159"/>
      <c r="H569" s="212">
        <v>0</v>
      </c>
      <c r="I569" s="177"/>
      <c r="J569" s="153"/>
      <c r="K569" s="153"/>
      <c r="L569" s="153"/>
      <c r="M569" s="153"/>
      <c r="N569" s="153"/>
      <c r="O569" s="153"/>
      <c r="P569" s="153"/>
      <c r="Q569" s="153" t="s">
        <v>125</v>
      </c>
      <c r="R569" s="153">
        <v>0</v>
      </c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</row>
    <row r="570" spans="1:46" outlineLevel="1" x14ac:dyDescent="0.2">
      <c r="A570" s="178"/>
      <c r="B570" s="180"/>
      <c r="C570" s="191" t="s">
        <v>628</v>
      </c>
      <c r="D570" s="155"/>
      <c r="E570" s="205">
        <v>506.94</v>
      </c>
      <c r="F570" s="182"/>
      <c r="G570" s="159"/>
      <c r="H570" s="212">
        <v>0</v>
      </c>
      <c r="I570" s="177"/>
      <c r="J570" s="153"/>
      <c r="K570" s="153"/>
      <c r="L570" s="153"/>
      <c r="M570" s="153"/>
      <c r="N570" s="153"/>
      <c r="O570" s="153"/>
      <c r="P570" s="153"/>
      <c r="Q570" s="153" t="s">
        <v>125</v>
      </c>
      <c r="R570" s="153">
        <v>0</v>
      </c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</row>
    <row r="571" spans="1:46" outlineLevel="1" x14ac:dyDescent="0.2">
      <c r="A571" s="178"/>
      <c r="B571" s="180"/>
      <c r="C571" s="191" t="s">
        <v>629</v>
      </c>
      <c r="D571" s="155"/>
      <c r="E571" s="205">
        <v>157.52000000000001</v>
      </c>
      <c r="F571" s="182"/>
      <c r="G571" s="159"/>
      <c r="H571" s="212">
        <v>0</v>
      </c>
      <c r="I571" s="177"/>
      <c r="J571" s="153"/>
      <c r="K571" s="153"/>
      <c r="L571" s="153"/>
      <c r="M571" s="153"/>
      <c r="N571" s="153"/>
      <c r="O571" s="153"/>
      <c r="P571" s="153"/>
      <c r="Q571" s="153" t="s">
        <v>125</v>
      </c>
      <c r="R571" s="153">
        <v>0</v>
      </c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</row>
    <row r="572" spans="1:46" outlineLevel="1" x14ac:dyDescent="0.2">
      <c r="A572" s="178">
        <v>134</v>
      </c>
      <c r="B572" s="180" t="s">
        <v>630</v>
      </c>
      <c r="C572" s="190" t="s">
        <v>631</v>
      </c>
      <c r="D572" s="154" t="s">
        <v>142</v>
      </c>
      <c r="E572" s="182">
        <v>2657.84</v>
      </c>
      <c r="F572" s="182"/>
      <c r="G572" s="159">
        <f>ROUND(E572*F572,2)</f>
        <v>0</v>
      </c>
      <c r="H572" s="212" t="s">
        <v>1339</v>
      </c>
      <c r="I572" s="177"/>
      <c r="J572" s="153"/>
      <c r="K572" s="153"/>
      <c r="L572" s="153"/>
      <c r="M572" s="153"/>
      <c r="N572" s="153"/>
      <c r="O572" s="153"/>
      <c r="P572" s="153"/>
      <c r="Q572" s="153" t="s">
        <v>123</v>
      </c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</row>
    <row r="573" spans="1:46" outlineLevel="1" x14ac:dyDescent="0.2">
      <c r="A573" s="178"/>
      <c r="B573" s="180"/>
      <c r="C573" s="191" t="s">
        <v>619</v>
      </c>
      <c r="D573" s="155"/>
      <c r="E573" s="205"/>
      <c r="F573" s="182"/>
      <c r="G573" s="159"/>
      <c r="H573" s="212">
        <v>0</v>
      </c>
      <c r="I573" s="177"/>
      <c r="J573" s="153"/>
      <c r="K573" s="153"/>
      <c r="L573" s="153"/>
      <c r="M573" s="153"/>
      <c r="N573" s="153"/>
      <c r="O573" s="153"/>
      <c r="P573" s="153"/>
      <c r="Q573" s="153" t="s">
        <v>125</v>
      </c>
      <c r="R573" s="153">
        <v>0</v>
      </c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  <c r="AC573" s="153"/>
      <c r="AD573" s="153"/>
      <c r="AE573" s="153"/>
      <c r="AF573" s="153"/>
      <c r="AG573" s="153"/>
      <c r="AH573" s="153"/>
      <c r="AI573" s="153"/>
      <c r="AJ573" s="153"/>
      <c r="AK573" s="153"/>
      <c r="AL573" s="153"/>
      <c r="AM573" s="153"/>
      <c r="AN573" s="153"/>
      <c r="AO573" s="153"/>
      <c r="AP573" s="153"/>
      <c r="AQ573" s="153"/>
      <c r="AR573" s="153"/>
      <c r="AS573" s="153"/>
      <c r="AT573" s="153"/>
    </row>
    <row r="574" spans="1:46" outlineLevel="1" x14ac:dyDescent="0.2">
      <c r="A574" s="178"/>
      <c r="B574" s="180"/>
      <c r="C574" s="191" t="s">
        <v>632</v>
      </c>
      <c r="D574" s="155"/>
      <c r="E574" s="205">
        <v>2027.76</v>
      </c>
      <c r="F574" s="182"/>
      <c r="G574" s="159"/>
      <c r="H574" s="212">
        <v>0</v>
      </c>
      <c r="I574" s="177"/>
      <c r="J574" s="153"/>
      <c r="K574" s="153"/>
      <c r="L574" s="153"/>
      <c r="M574" s="153"/>
      <c r="N574" s="153"/>
      <c r="O574" s="153"/>
      <c r="P574" s="153"/>
      <c r="Q574" s="153" t="s">
        <v>125</v>
      </c>
      <c r="R574" s="153">
        <v>0</v>
      </c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  <c r="AC574" s="153"/>
      <c r="AD574" s="153"/>
      <c r="AE574" s="153"/>
      <c r="AF574" s="153"/>
      <c r="AG574" s="153"/>
      <c r="AH574" s="153"/>
      <c r="AI574" s="153"/>
      <c r="AJ574" s="153"/>
      <c r="AK574" s="153"/>
      <c r="AL574" s="153"/>
      <c r="AM574" s="153"/>
      <c r="AN574" s="153"/>
      <c r="AO574" s="153"/>
      <c r="AP574" s="153"/>
      <c r="AQ574" s="153"/>
      <c r="AR574" s="153"/>
      <c r="AS574" s="153"/>
      <c r="AT574" s="153"/>
    </row>
    <row r="575" spans="1:46" outlineLevel="1" x14ac:dyDescent="0.2">
      <c r="A575" s="178"/>
      <c r="B575" s="180"/>
      <c r="C575" s="191" t="s">
        <v>633</v>
      </c>
      <c r="D575" s="155"/>
      <c r="E575" s="205">
        <v>630.08000000000004</v>
      </c>
      <c r="F575" s="182"/>
      <c r="G575" s="159"/>
      <c r="H575" s="212">
        <v>0</v>
      </c>
      <c r="I575" s="177"/>
      <c r="J575" s="153"/>
      <c r="K575" s="153"/>
      <c r="L575" s="153"/>
      <c r="M575" s="153"/>
      <c r="N575" s="153"/>
      <c r="O575" s="153"/>
      <c r="P575" s="153"/>
      <c r="Q575" s="153" t="s">
        <v>125</v>
      </c>
      <c r="R575" s="153">
        <v>0</v>
      </c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  <c r="AC575" s="153"/>
      <c r="AD575" s="153"/>
      <c r="AE575" s="153"/>
      <c r="AF575" s="153"/>
      <c r="AG575" s="153"/>
      <c r="AH575" s="153"/>
      <c r="AI575" s="153"/>
      <c r="AJ575" s="153"/>
      <c r="AK575" s="153"/>
      <c r="AL575" s="153"/>
      <c r="AM575" s="153"/>
      <c r="AN575" s="153"/>
      <c r="AO575" s="153"/>
      <c r="AP575" s="153"/>
      <c r="AQ575" s="153"/>
      <c r="AR575" s="153"/>
      <c r="AS575" s="153"/>
      <c r="AT575" s="153"/>
    </row>
    <row r="576" spans="1:46" outlineLevel="1" x14ac:dyDescent="0.2">
      <c r="A576" s="178">
        <v>135</v>
      </c>
      <c r="B576" s="180" t="s">
        <v>634</v>
      </c>
      <c r="C576" s="190" t="s">
        <v>635</v>
      </c>
      <c r="D576" s="154" t="s">
        <v>142</v>
      </c>
      <c r="E576" s="182">
        <v>1927.5</v>
      </c>
      <c r="F576" s="182"/>
      <c r="G576" s="159">
        <f>ROUND(E576*F576,2)</f>
        <v>0</v>
      </c>
      <c r="H576" s="212" t="s">
        <v>1339</v>
      </c>
      <c r="I576" s="177"/>
      <c r="J576" s="153"/>
      <c r="K576" s="153"/>
      <c r="L576" s="153"/>
      <c r="M576" s="153"/>
      <c r="N576" s="153"/>
      <c r="O576" s="153"/>
      <c r="P576" s="153"/>
      <c r="Q576" s="153" t="s">
        <v>123</v>
      </c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  <c r="AC576" s="153"/>
      <c r="AD576" s="153"/>
      <c r="AE576" s="153"/>
      <c r="AF576" s="153"/>
      <c r="AG576" s="153"/>
      <c r="AH576" s="153"/>
      <c r="AI576" s="153"/>
      <c r="AJ576" s="153"/>
      <c r="AK576" s="153"/>
      <c r="AL576" s="153"/>
      <c r="AM576" s="153"/>
      <c r="AN576" s="153"/>
      <c r="AO576" s="153"/>
      <c r="AP576" s="153"/>
      <c r="AQ576" s="153"/>
      <c r="AR576" s="153"/>
      <c r="AS576" s="153"/>
      <c r="AT576" s="153"/>
    </row>
    <row r="577" spans="1:46" outlineLevel="1" x14ac:dyDescent="0.2">
      <c r="A577" s="178"/>
      <c r="B577" s="180"/>
      <c r="C577" s="191" t="s">
        <v>619</v>
      </c>
      <c r="D577" s="155"/>
      <c r="E577" s="205"/>
      <c r="F577" s="182"/>
      <c r="G577" s="159"/>
      <c r="H577" s="212">
        <v>0</v>
      </c>
      <c r="I577" s="177"/>
      <c r="J577" s="153"/>
      <c r="K577" s="153"/>
      <c r="L577" s="153"/>
      <c r="M577" s="153"/>
      <c r="N577" s="153"/>
      <c r="O577" s="153"/>
      <c r="P577" s="153"/>
      <c r="Q577" s="153" t="s">
        <v>125</v>
      </c>
      <c r="R577" s="153">
        <v>0</v>
      </c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  <c r="AC577" s="153"/>
      <c r="AD577" s="153"/>
      <c r="AE577" s="153"/>
      <c r="AF577" s="153"/>
      <c r="AG577" s="153"/>
      <c r="AH577" s="153"/>
      <c r="AI577" s="153"/>
      <c r="AJ577" s="153"/>
      <c r="AK577" s="153"/>
      <c r="AL577" s="153"/>
      <c r="AM577" s="153"/>
      <c r="AN577" s="153"/>
      <c r="AO577" s="153"/>
      <c r="AP577" s="153"/>
      <c r="AQ577" s="153"/>
      <c r="AR577" s="153"/>
      <c r="AS577" s="153"/>
      <c r="AT577" s="153"/>
    </row>
    <row r="578" spans="1:46" outlineLevel="1" x14ac:dyDescent="0.2">
      <c r="A578" s="178"/>
      <c r="B578" s="180"/>
      <c r="C578" s="191" t="s">
        <v>624</v>
      </c>
      <c r="D578" s="155"/>
      <c r="E578" s="205">
        <v>339.58</v>
      </c>
      <c r="F578" s="182"/>
      <c r="G578" s="159"/>
      <c r="H578" s="212">
        <v>0</v>
      </c>
      <c r="I578" s="177"/>
      <c r="J578" s="153"/>
      <c r="K578" s="153"/>
      <c r="L578" s="153"/>
      <c r="M578" s="153"/>
      <c r="N578" s="153"/>
      <c r="O578" s="153"/>
      <c r="P578" s="153"/>
      <c r="Q578" s="153" t="s">
        <v>125</v>
      </c>
      <c r="R578" s="153">
        <v>0</v>
      </c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  <c r="AC578" s="153"/>
      <c r="AD578" s="153"/>
      <c r="AE578" s="153"/>
      <c r="AF578" s="153"/>
      <c r="AG578" s="153"/>
      <c r="AH578" s="153"/>
      <c r="AI578" s="153"/>
      <c r="AJ578" s="153"/>
      <c r="AK578" s="153"/>
      <c r="AL578" s="153"/>
      <c r="AM578" s="153"/>
      <c r="AN578" s="153"/>
      <c r="AO578" s="153"/>
      <c r="AP578" s="153"/>
      <c r="AQ578" s="153"/>
      <c r="AR578" s="153"/>
      <c r="AS578" s="153"/>
      <c r="AT578" s="153"/>
    </row>
    <row r="579" spans="1:46" outlineLevel="1" x14ac:dyDescent="0.2">
      <c r="A579" s="178"/>
      <c r="B579" s="180"/>
      <c r="C579" s="191" t="s">
        <v>625</v>
      </c>
      <c r="D579" s="155"/>
      <c r="E579" s="205">
        <v>352.28</v>
      </c>
      <c r="F579" s="182"/>
      <c r="G579" s="159"/>
      <c r="H579" s="212">
        <v>0</v>
      </c>
      <c r="I579" s="177"/>
      <c r="J579" s="153"/>
      <c r="K579" s="153"/>
      <c r="L579" s="153"/>
      <c r="M579" s="153"/>
      <c r="N579" s="153"/>
      <c r="O579" s="153"/>
      <c r="P579" s="153"/>
      <c r="Q579" s="153" t="s">
        <v>125</v>
      </c>
      <c r="R579" s="153">
        <v>0</v>
      </c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</row>
    <row r="580" spans="1:46" outlineLevel="1" x14ac:dyDescent="0.2">
      <c r="A580" s="178"/>
      <c r="B580" s="180"/>
      <c r="C580" s="191" t="s">
        <v>628</v>
      </c>
      <c r="D580" s="155"/>
      <c r="E580" s="205">
        <v>506.94</v>
      </c>
      <c r="F580" s="182"/>
      <c r="G580" s="159"/>
      <c r="H580" s="212">
        <v>0</v>
      </c>
      <c r="I580" s="177"/>
      <c r="J580" s="153"/>
      <c r="K580" s="153"/>
      <c r="L580" s="153"/>
      <c r="M580" s="153"/>
      <c r="N580" s="153"/>
      <c r="O580" s="153"/>
      <c r="P580" s="153"/>
      <c r="Q580" s="153" t="s">
        <v>125</v>
      </c>
      <c r="R580" s="153">
        <v>0</v>
      </c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  <c r="AC580" s="153"/>
      <c r="AD580" s="153"/>
      <c r="AE580" s="153"/>
      <c r="AF580" s="153"/>
      <c r="AG580" s="153"/>
      <c r="AH580" s="153"/>
      <c r="AI580" s="153"/>
      <c r="AJ580" s="153"/>
      <c r="AK580" s="153"/>
      <c r="AL580" s="153"/>
      <c r="AM580" s="153"/>
      <c r="AN580" s="153"/>
      <c r="AO580" s="153"/>
      <c r="AP580" s="153"/>
      <c r="AQ580" s="153"/>
      <c r="AR580" s="153"/>
      <c r="AS580" s="153"/>
      <c r="AT580" s="153"/>
    </row>
    <row r="581" spans="1:46" outlineLevel="1" x14ac:dyDescent="0.2">
      <c r="A581" s="178"/>
      <c r="B581" s="180"/>
      <c r="C581" s="191" t="s">
        <v>620</v>
      </c>
      <c r="D581" s="155"/>
      <c r="E581" s="205">
        <v>218.9</v>
      </c>
      <c r="F581" s="182"/>
      <c r="G581" s="159"/>
      <c r="H581" s="212">
        <v>0</v>
      </c>
      <c r="I581" s="177"/>
      <c r="J581" s="153"/>
      <c r="K581" s="153"/>
      <c r="L581" s="153"/>
      <c r="M581" s="153"/>
      <c r="N581" s="153"/>
      <c r="O581" s="153"/>
      <c r="P581" s="153"/>
      <c r="Q581" s="153" t="s">
        <v>125</v>
      </c>
      <c r="R581" s="153">
        <v>0</v>
      </c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  <c r="AC581" s="153"/>
      <c r="AD581" s="153"/>
      <c r="AE581" s="153"/>
      <c r="AF581" s="153"/>
      <c r="AG581" s="153"/>
      <c r="AH581" s="153"/>
      <c r="AI581" s="153"/>
      <c r="AJ581" s="153"/>
      <c r="AK581" s="153"/>
      <c r="AL581" s="153"/>
      <c r="AM581" s="153"/>
      <c r="AN581" s="153"/>
      <c r="AO581" s="153"/>
      <c r="AP581" s="153"/>
      <c r="AQ581" s="153"/>
      <c r="AR581" s="153"/>
      <c r="AS581" s="153"/>
      <c r="AT581" s="153"/>
    </row>
    <row r="582" spans="1:46" outlineLevel="1" x14ac:dyDescent="0.2">
      <c r="A582" s="178"/>
      <c r="B582" s="180"/>
      <c r="C582" s="191" t="s">
        <v>621</v>
      </c>
      <c r="D582" s="155"/>
      <c r="E582" s="205">
        <v>352.28</v>
      </c>
      <c r="F582" s="182"/>
      <c r="G582" s="159"/>
      <c r="H582" s="212">
        <v>0</v>
      </c>
      <c r="I582" s="177"/>
      <c r="J582" s="153"/>
      <c r="K582" s="153"/>
      <c r="L582" s="153"/>
      <c r="M582" s="153"/>
      <c r="N582" s="153"/>
      <c r="O582" s="153"/>
      <c r="P582" s="153"/>
      <c r="Q582" s="153" t="s">
        <v>125</v>
      </c>
      <c r="R582" s="153">
        <v>0</v>
      </c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</row>
    <row r="583" spans="1:46" outlineLevel="1" x14ac:dyDescent="0.2">
      <c r="A583" s="178"/>
      <c r="B583" s="180"/>
      <c r="C583" s="191" t="s">
        <v>629</v>
      </c>
      <c r="D583" s="155"/>
      <c r="E583" s="205">
        <v>157.52000000000001</v>
      </c>
      <c r="F583" s="182"/>
      <c r="G583" s="159"/>
      <c r="H583" s="212">
        <v>0</v>
      </c>
      <c r="I583" s="177"/>
      <c r="J583" s="153"/>
      <c r="K583" s="153"/>
      <c r="L583" s="153"/>
      <c r="M583" s="153"/>
      <c r="N583" s="153"/>
      <c r="O583" s="153"/>
      <c r="P583" s="153"/>
      <c r="Q583" s="153" t="s">
        <v>125</v>
      </c>
      <c r="R583" s="153">
        <v>0</v>
      </c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</row>
    <row r="584" spans="1:46" outlineLevel="1" x14ac:dyDescent="0.2">
      <c r="A584" s="178">
        <v>136</v>
      </c>
      <c r="B584" s="180" t="s">
        <v>636</v>
      </c>
      <c r="C584" s="190" t="s">
        <v>637</v>
      </c>
      <c r="D584" s="154" t="s">
        <v>142</v>
      </c>
      <c r="E584" s="182">
        <v>750.7</v>
      </c>
      <c r="F584" s="182"/>
      <c r="G584" s="159">
        <f>ROUND(E584*F584,2)</f>
        <v>0</v>
      </c>
      <c r="H584" s="212" t="s">
        <v>1339</v>
      </c>
      <c r="I584" s="177"/>
      <c r="J584" s="153"/>
      <c r="K584" s="153"/>
      <c r="L584" s="153"/>
      <c r="M584" s="153"/>
      <c r="N584" s="153"/>
      <c r="O584" s="153"/>
      <c r="P584" s="153"/>
      <c r="Q584" s="153" t="s">
        <v>123</v>
      </c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</row>
    <row r="585" spans="1:46" outlineLevel="1" x14ac:dyDescent="0.2">
      <c r="A585" s="178"/>
      <c r="B585" s="180"/>
      <c r="C585" s="191" t="s">
        <v>619</v>
      </c>
      <c r="D585" s="155"/>
      <c r="E585" s="205"/>
      <c r="F585" s="182"/>
      <c r="G585" s="159"/>
      <c r="H585" s="212">
        <v>0</v>
      </c>
      <c r="I585" s="177"/>
      <c r="J585" s="153"/>
      <c r="K585" s="153"/>
      <c r="L585" s="153"/>
      <c r="M585" s="153"/>
      <c r="N585" s="153"/>
      <c r="O585" s="153"/>
      <c r="P585" s="153"/>
      <c r="Q585" s="153" t="s">
        <v>125</v>
      </c>
      <c r="R585" s="153">
        <v>0</v>
      </c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</row>
    <row r="586" spans="1:46" outlineLevel="1" x14ac:dyDescent="0.2">
      <c r="A586" s="178"/>
      <c r="B586" s="180"/>
      <c r="C586" s="191" t="s">
        <v>620</v>
      </c>
      <c r="D586" s="155"/>
      <c r="E586" s="205">
        <v>218.9</v>
      </c>
      <c r="F586" s="182"/>
      <c r="G586" s="159"/>
      <c r="H586" s="212">
        <v>0</v>
      </c>
      <c r="I586" s="177"/>
      <c r="J586" s="153"/>
      <c r="K586" s="153"/>
      <c r="L586" s="153"/>
      <c r="M586" s="153"/>
      <c r="N586" s="153"/>
      <c r="O586" s="153"/>
      <c r="P586" s="153"/>
      <c r="Q586" s="153" t="s">
        <v>125</v>
      </c>
      <c r="R586" s="153">
        <v>0</v>
      </c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</row>
    <row r="587" spans="1:46" outlineLevel="1" x14ac:dyDescent="0.2">
      <c r="A587" s="178"/>
      <c r="B587" s="180"/>
      <c r="C587" s="191" t="s">
        <v>621</v>
      </c>
      <c r="D587" s="155"/>
      <c r="E587" s="205">
        <v>352.28</v>
      </c>
      <c r="F587" s="182"/>
      <c r="G587" s="159"/>
      <c r="H587" s="212">
        <v>0</v>
      </c>
      <c r="I587" s="177"/>
      <c r="J587" s="153"/>
      <c r="K587" s="153"/>
      <c r="L587" s="153"/>
      <c r="M587" s="153"/>
      <c r="N587" s="153"/>
      <c r="O587" s="153"/>
      <c r="P587" s="153"/>
      <c r="Q587" s="153" t="s">
        <v>125</v>
      </c>
      <c r="R587" s="153">
        <v>0</v>
      </c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</row>
    <row r="588" spans="1:46" outlineLevel="1" x14ac:dyDescent="0.2">
      <c r="A588" s="178"/>
      <c r="B588" s="180"/>
      <c r="C588" s="191" t="s">
        <v>629</v>
      </c>
      <c r="D588" s="155"/>
      <c r="E588" s="205">
        <v>157.52000000000001</v>
      </c>
      <c r="F588" s="182"/>
      <c r="G588" s="159"/>
      <c r="H588" s="212">
        <v>0</v>
      </c>
      <c r="I588" s="177"/>
      <c r="J588" s="153"/>
      <c r="K588" s="153"/>
      <c r="L588" s="153"/>
      <c r="M588" s="153"/>
      <c r="N588" s="153"/>
      <c r="O588" s="153"/>
      <c r="P588" s="153"/>
      <c r="Q588" s="153" t="s">
        <v>125</v>
      </c>
      <c r="R588" s="153">
        <v>0</v>
      </c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</row>
    <row r="589" spans="1:46" outlineLevel="1" x14ac:dyDescent="0.2">
      <c r="A589" s="178"/>
      <c r="B589" s="180"/>
      <c r="C589" s="216" t="s">
        <v>1368</v>
      </c>
      <c r="D589" s="155"/>
      <c r="E589" s="205">
        <v>22</v>
      </c>
      <c r="F589" s="182"/>
      <c r="G589" s="182"/>
      <c r="H589" s="212"/>
      <c r="I589" s="177"/>
      <c r="J589" s="177"/>
      <c r="K589" s="177"/>
      <c r="L589" s="177"/>
      <c r="M589" s="177"/>
      <c r="N589" s="177"/>
      <c r="O589" s="177"/>
      <c r="P589" s="177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77"/>
      <c r="AT589" s="177"/>
    </row>
    <row r="590" spans="1:46" outlineLevel="1" x14ac:dyDescent="0.2">
      <c r="A590" s="178">
        <v>137</v>
      </c>
      <c r="B590" s="180" t="s">
        <v>638</v>
      </c>
      <c r="C590" s="190" t="s">
        <v>639</v>
      </c>
      <c r="D590" s="154" t="s">
        <v>142</v>
      </c>
      <c r="E590" s="182">
        <v>1365</v>
      </c>
      <c r="F590" s="182"/>
      <c r="G590" s="159">
        <f>ROUND(E590*F590,2)</f>
        <v>0</v>
      </c>
      <c r="H590" s="212" t="s">
        <v>1339</v>
      </c>
      <c r="I590" s="177"/>
      <c r="J590" s="153"/>
      <c r="K590" s="153"/>
      <c r="L590" s="153"/>
      <c r="M590" s="153"/>
      <c r="N590" s="153"/>
      <c r="O590" s="153"/>
      <c r="P590" s="153"/>
      <c r="Q590" s="153" t="s">
        <v>123</v>
      </c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</row>
    <row r="591" spans="1:46" outlineLevel="1" x14ac:dyDescent="0.2">
      <c r="A591" s="178"/>
      <c r="B591" s="180"/>
      <c r="C591" s="191" t="s">
        <v>640</v>
      </c>
      <c r="D591" s="155"/>
      <c r="E591" s="205">
        <v>1365</v>
      </c>
      <c r="F591" s="182"/>
      <c r="G591" s="159"/>
      <c r="H591" s="212">
        <v>0</v>
      </c>
      <c r="I591" s="177"/>
      <c r="J591" s="153"/>
      <c r="K591" s="153"/>
      <c r="L591" s="153"/>
      <c r="M591" s="153"/>
      <c r="N591" s="153"/>
      <c r="O591" s="153"/>
      <c r="P591" s="153"/>
      <c r="Q591" s="153" t="s">
        <v>125</v>
      </c>
      <c r="R591" s="153">
        <v>0</v>
      </c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  <c r="AC591" s="153"/>
      <c r="AD591" s="153"/>
      <c r="AE591" s="153"/>
      <c r="AF591" s="153"/>
      <c r="AG591" s="153"/>
      <c r="AH591" s="153"/>
      <c r="AI591" s="153"/>
      <c r="AJ591" s="153"/>
      <c r="AK591" s="153"/>
      <c r="AL591" s="153"/>
      <c r="AM591" s="153"/>
      <c r="AN591" s="153"/>
      <c r="AO591" s="153"/>
      <c r="AP591" s="153"/>
      <c r="AQ591" s="153"/>
      <c r="AR591" s="153"/>
      <c r="AS591" s="153"/>
      <c r="AT591" s="153"/>
    </row>
    <row r="592" spans="1:46" outlineLevel="1" x14ac:dyDescent="0.2">
      <c r="A592" s="178">
        <v>138</v>
      </c>
      <c r="B592" s="180" t="s">
        <v>641</v>
      </c>
      <c r="C592" s="190" t="s">
        <v>642</v>
      </c>
      <c r="D592" s="154" t="s">
        <v>122</v>
      </c>
      <c r="E592" s="182">
        <v>4.76</v>
      </c>
      <c r="F592" s="182"/>
      <c r="G592" s="159">
        <f>ROUND(E592*F592,2)</f>
        <v>0</v>
      </c>
      <c r="H592" s="212" t="s">
        <v>1339</v>
      </c>
      <c r="I592" s="177"/>
      <c r="J592" s="153"/>
      <c r="K592" s="153"/>
      <c r="L592" s="153"/>
      <c r="M592" s="153"/>
      <c r="N592" s="153"/>
      <c r="O592" s="153"/>
      <c r="P592" s="153"/>
      <c r="Q592" s="153" t="s">
        <v>123</v>
      </c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  <c r="AC592" s="153"/>
      <c r="AD592" s="153"/>
      <c r="AE592" s="153"/>
      <c r="AF592" s="153"/>
      <c r="AG592" s="153"/>
      <c r="AH592" s="153"/>
      <c r="AI592" s="153"/>
      <c r="AJ592" s="153"/>
      <c r="AK592" s="153"/>
      <c r="AL592" s="153"/>
      <c r="AM592" s="153"/>
      <c r="AN592" s="153"/>
      <c r="AO592" s="153"/>
      <c r="AP592" s="153"/>
      <c r="AQ592" s="153"/>
      <c r="AR592" s="153"/>
      <c r="AS592" s="153"/>
      <c r="AT592" s="153"/>
    </row>
    <row r="593" spans="1:46" outlineLevel="1" x14ac:dyDescent="0.2">
      <c r="A593" s="178"/>
      <c r="B593" s="180"/>
      <c r="C593" s="191" t="s">
        <v>643</v>
      </c>
      <c r="D593" s="155"/>
      <c r="E593" s="205"/>
      <c r="F593" s="182"/>
      <c r="G593" s="159"/>
      <c r="H593" s="212">
        <v>0</v>
      </c>
      <c r="I593" s="177"/>
      <c r="J593" s="153"/>
      <c r="K593" s="153"/>
      <c r="L593" s="153"/>
      <c r="M593" s="153"/>
      <c r="N593" s="153"/>
      <c r="O593" s="153"/>
      <c r="P593" s="153"/>
      <c r="Q593" s="153" t="s">
        <v>125</v>
      </c>
      <c r="R593" s="153">
        <v>0</v>
      </c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  <c r="AC593" s="153"/>
      <c r="AD593" s="153"/>
      <c r="AE593" s="153"/>
      <c r="AF593" s="153"/>
      <c r="AG593" s="153"/>
      <c r="AH593" s="153"/>
      <c r="AI593" s="153"/>
      <c r="AJ593" s="153"/>
      <c r="AK593" s="153"/>
      <c r="AL593" s="153"/>
      <c r="AM593" s="153"/>
      <c r="AN593" s="153"/>
      <c r="AO593" s="153"/>
      <c r="AP593" s="153"/>
      <c r="AQ593" s="153"/>
      <c r="AR593" s="153"/>
      <c r="AS593" s="153"/>
      <c r="AT593" s="153"/>
    </row>
    <row r="594" spans="1:46" outlineLevel="1" x14ac:dyDescent="0.2">
      <c r="A594" s="178"/>
      <c r="B594" s="180"/>
      <c r="C594" s="191" t="s">
        <v>619</v>
      </c>
      <c r="D594" s="155"/>
      <c r="E594" s="205"/>
      <c r="F594" s="182"/>
      <c r="G594" s="159"/>
      <c r="H594" s="212">
        <v>0</v>
      </c>
      <c r="I594" s="177"/>
      <c r="J594" s="153"/>
      <c r="K594" s="153"/>
      <c r="L594" s="153"/>
      <c r="M594" s="153"/>
      <c r="N594" s="153"/>
      <c r="O594" s="153"/>
      <c r="P594" s="153"/>
      <c r="Q594" s="153" t="s">
        <v>125</v>
      </c>
      <c r="R594" s="153">
        <v>0</v>
      </c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  <c r="AC594" s="153"/>
      <c r="AD594" s="153"/>
      <c r="AE594" s="153"/>
      <c r="AF594" s="153"/>
      <c r="AG594" s="153"/>
      <c r="AH594" s="153"/>
      <c r="AI594" s="153"/>
      <c r="AJ594" s="153"/>
      <c r="AK594" s="153"/>
      <c r="AL594" s="153"/>
      <c r="AM594" s="153"/>
      <c r="AN594" s="153"/>
      <c r="AO594" s="153"/>
      <c r="AP594" s="153"/>
      <c r="AQ594" s="153"/>
      <c r="AR594" s="153"/>
      <c r="AS594" s="153"/>
      <c r="AT594" s="153"/>
    </row>
    <row r="595" spans="1:46" outlineLevel="1" x14ac:dyDescent="0.2">
      <c r="A595" s="178"/>
      <c r="B595" s="180"/>
      <c r="C595" s="191" t="s">
        <v>1423</v>
      </c>
      <c r="D595" s="155"/>
      <c r="E595" s="205">
        <v>4.76</v>
      </c>
      <c r="F595" s="182"/>
      <c r="G595" s="159"/>
      <c r="H595" s="212">
        <v>0</v>
      </c>
      <c r="I595" s="177"/>
      <c r="J595" s="153"/>
      <c r="K595" s="153"/>
      <c r="L595" s="153"/>
      <c r="M595" s="153"/>
      <c r="N595" s="153"/>
      <c r="O595" s="153"/>
      <c r="P595" s="153"/>
      <c r="Q595" s="153" t="s">
        <v>125</v>
      </c>
      <c r="R595" s="153">
        <v>0</v>
      </c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  <c r="AC595" s="153"/>
      <c r="AD595" s="153"/>
      <c r="AE595" s="153"/>
      <c r="AF595" s="153"/>
      <c r="AG595" s="153"/>
      <c r="AH595" s="153"/>
      <c r="AI595" s="153"/>
      <c r="AJ595" s="153"/>
      <c r="AK595" s="153"/>
      <c r="AL595" s="153"/>
      <c r="AM595" s="153"/>
      <c r="AN595" s="153"/>
      <c r="AO595" s="153"/>
      <c r="AP595" s="153"/>
      <c r="AQ595" s="153"/>
      <c r="AR595" s="153"/>
      <c r="AS595" s="153"/>
      <c r="AT595" s="153"/>
    </row>
    <row r="596" spans="1:46" outlineLevel="1" x14ac:dyDescent="0.2">
      <c r="A596" s="178" t="s">
        <v>1369</v>
      </c>
      <c r="B596" s="180" t="s">
        <v>1370</v>
      </c>
      <c r="C596" s="190" t="s">
        <v>1371</v>
      </c>
      <c r="D596" s="154" t="s">
        <v>142</v>
      </c>
      <c r="E596" s="182">
        <v>1263.04</v>
      </c>
      <c r="F596" s="182"/>
      <c r="G596" s="182">
        <f>ROUND(E596*F596,2)</f>
        <v>0</v>
      </c>
      <c r="H596" s="212" t="s">
        <v>1339</v>
      </c>
      <c r="I596" s="177"/>
      <c r="J596" s="177"/>
      <c r="K596" s="177"/>
      <c r="L596" s="177"/>
      <c r="M596" s="177"/>
      <c r="N596" s="177"/>
      <c r="O596" s="177"/>
      <c r="P596" s="177"/>
      <c r="Q596" s="177"/>
      <c r="R596" s="177"/>
      <c r="S596" s="177"/>
      <c r="T596" s="177"/>
      <c r="U596" s="177"/>
      <c r="V596" s="177"/>
      <c r="W596" s="177"/>
      <c r="X596" s="177"/>
      <c r="Y596" s="177"/>
      <c r="Z596" s="177"/>
      <c r="AA596" s="177"/>
      <c r="AB596" s="177"/>
      <c r="AC596" s="177"/>
      <c r="AD596" s="177"/>
      <c r="AE596" s="177"/>
      <c r="AF596" s="177"/>
      <c r="AG596" s="177"/>
      <c r="AH596" s="177"/>
      <c r="AI596" s="177"/>
      <c r="AJ596" s="177"/>
      <c r="AK596" s="177"/>
      <c r="AL596" s="177"/>
      <c r="AM596" s="177"/>
      <c r="AN596" s="177"/>
      <c r="AO596" s="177"/>
      <c r="AP596" s="177"/>
      <c r="AQ596" s="177"/>
      <c r="AR596" s="177"/>
      <c r="AS596" s="177"/>
      <c r="AT596" s="177"/>
    </row>
    <row r="597" spans="1:46" outlineLevel="1" x14ac:dyDescent="0.2">
      <c r="A597" s="178"/>
      <c r="B597" s="180"/>
      <c r="C597" s="191" t="s">
        <v>619</v>
      </c>
      <c r="D597" s="154"/>
      <c r="E597" s="182"/>
      <c r="F597" s="182"/>
      <c r="G597" s="182"/>
      <c r="H597" s="212"/>
      <c r="I597" s="177"/>
      <c r="J597" s="177"/>
      <c r="K597" s="177"/>
      <c r="L597" s="177"/>
      <c r="M597" s="177"/>
      <c r="N597" s="177"/>
      <c r="O597" s="177"/>
      <c r="P597" s="177"/>
      <c r="Q597" s="177"/>
      <c r="R597" s="177"/>
      <c r="S597" s="177"/>
      <c r="T597" s="177"/>
      <c r="U597" s="177"/>
      <c r="V597" s="177"/>
      <c r="W597" s="177"/>
      <c r="X597" s="177"/>
      <c r="Y597" s="177"/>
      <c r="Z597" s="177"/>
      <c r="AA597" s="177"/>
      <c r="AB597" s="177"/>
      <c r="AC597" s="177"/>
      <c r="AD597" s="177"/>
      <c r="AE597" s="177"/>
      <c r="AF597" s="177"/>
      <c r="AG597" s="177"/>
      <c r="AH597" s="177"/>
      <c r="AI597" s="177"/>
      <c r="AJ597" s="177"/>
      <c r="AK597" s="177"/>
      <c r="AL597" s="177"/>
      <c r="AM597" s="177"/>
      <c r="AN597" s="177"/>
      <c r="AO597" s="177"/>
      <c r="AP597" s="177"/>
      <c r="AQ597" s="177"/>
      <c r="AR597" s="177"/>
      <c r="AS597" s="177"/>
      <c r="AT597" s="177"/>
    </row>
    <row r="598" spans="1:46" outlineLevel="1" x14ac:dyDescent="0.2">
      <c r="A598" s="178"/>
      <c r="B598" s="180"/>
      <c r="C598" s="191" t="s">
        <v>624</v>
      </c>
      <c r="D598" s="155"/>
      <c r="E598" s="205">
        <v>339.58</v>
      </c>
      <c r="F598" s="182"/>
      <c r="G598" s="182"/>
      <c r="H598" s="212"/>
      <c r="I598" s="177"/>
      <c r="J598" s="177"/>
      <c r="K598" s="177"/>
      <c r="L598" s="177"/>
      <c r="M598" s="177"/>
      <c r="N598" s="177"/>
      <c r="O598" s="177"/>
      <c r="P598" s="177"/>
      <c r="Q598" s="177"/>
      <c r="R598" s="177"/>
      <c r="S598" s="177"/>
      <c r="T598" s="177"/>
      <c r="U598" s="177"/>
      <c r="V598" s="177"/>
      <c r="W598" s="177"/>
      <c r="X598" s="177"/>
      <c r="Y598" s="177"/>
      <c r="Z598" s="177"/>
      <c r="AA598" s="177"/>
      <c r="AB598" s="177"/>
      <c r="AC598" s="177"/>
      <c r="AD598" s="177"/>
      <c r="AE598" s="177"/>
      <c r="AF598" s="177"/>
      <c r="AG598" s="177"/>
      <c r="AH598" s="177"/>
      <c r="AI598" s="177"/>
      <c r="AJ598" s="177"/>
      <c r="AK598" s="177"/>
      <c r="AL598" s="177"/>
      <c r="AM598" s="177"/>
      <c r="AN598" s="177"/>
      <c r="AO598" s="177"/>
      <c r="AP598" s="177"/>
      <c r="AQ598" s="177"/>
      <c r="AR598" s="177"/>
      <c r="AS598" s="177"/>
      <c r="AT598" s="177"/>
    </row>
    <row r="599" spans="1:46" outlineLevel="1" x14ac:dyDescent="0.2">
      <c r="A599" s="178"/>
      <c r="B599" s="180"/>
      <c r="C599" s="191" t="s">
        <v>625</v>
      </c>
      <c r="D599" s="155"/>
      <c r="E599" s="205">
        <v>352.28</v>
      </c>
      <c r="F599" s="182"/>
      <c r="G599" s="182"/>
      <c r="H599" s="212"/>
      <c r="I599" s="177"/>
      <c r="J599" s="177"/>
      <c r="K599" s="177"/>
      <c r="L599" s="177"/>
      <c r="M599" s="177"/>
      <c r="N599" s="177"/>
      <c r="O599" s="177"/>
      <c r="P599" s="177"/>
      <c r="Q599" s="177"/>
      <c r="R599" s="177"/>
      <c r="S599" s="177"/>
      <c r="T599" s="177"/>
      <c r="U599" s="177"/>
      <c r="V599" s="177"/>
      <c r="W599" s="177"/>
      <c r="X599" s="177"/>
      <c r="Y599" s="177"/>
      <c r="Z599" s="177"/>
      <c r="AA599" s="177"/>
      <c r="AB599" s="177"/>
      <c r="AC599" s="177"/>
      <c r="AD599" s="177"/>
      <c r="AE599" s="177"/>
      <c r="AF599" s="177"/>
      <c r="AG599" s="177"/>
      <c r="AH599" s="177"/>
      <c r="AI599" s="177"/>
      <c r="AJ599" s="177"/>
      <c r="AK599" s="177"/>
      <c r="AL599" s="177"/>
      <c r="AM599" s="177"/>
      <c r="AN599" s="177"/>
      <c r="AO599" s="177"/>
      <c r="AP599" s="177"/>
      <c r="AQ599" s="177"/>
      <c r="AR599" s="177"/>
      <c r="AS599" s="177"/>
      <c r="AT599" s="177"/>
    </row>
    <row r="600" spans="1:46" outlineLevel="1" x14ac:dyDescent="0.2">
      <c r="A600" s="178"/>
      <c r="B600" s="180"/>
      <c r="C600" s="191" t="s">
        <v>620</v>
      </c>
      <c r="D600" s="155"/>
      <c r="E600" s="205">
        <v>218.9</v>
      </c>
      <c r="F600" s="182"/>
      <c r="G600" s="182"/>
      <c r="H600" s="212"/>
      <c r="I600" s="177"/>
      <c r="J600" s="177"/>
      <c r="K600" s="177"/>
      <c r="L600" s="177"/>
      <c r="M600" s="177"/>
      <c r="N600" s="177"/>
      <c r="O600" s="177"/>
      <c r="P600" s="177"/>
      <c r="Q600" s="177"/>
      <c r="R600" s="177"/>
      <c r="S600" s="177"/>
      <c r="T600" s="177"/>
      <c r="U600" s="177"/>
      <c r="V600" s="177"/>
      <c r="W600" s="177"/>
      <c r="X600" s="177"/>
      <c r="Y600" s="177"/>
      <c r="Z600" s="177"/>
      <c r="AA600" s="177"/>
      <c r="AB600" s="177"/>
      <c r="AC600" s="177"/>
      <c r="AD600" s="177"/>
      <c r="AE600" s="177"/>
      <c r="AF600" s="177"/>
      <c r="AG600" s="177"/>
      <c r="AH600" s="177"/>
      <c r="AI600" s="177"/>
      <c r="AJ600" s="177"/>
      <c r="AK600" s="177"/>
      <c r="AL600" s="177"/>
      <c r="AM600" s="177"/>
      <c r="AN600" s="177"/>
      <c r="AO600" s="177"/>
      <c r="AP600" s="177"/>
      <c r="AQ600" s="177"/>
      <c r="AR600" s="177"/>
      <c r="AS600" s="177"/>
      <c r="AT600" s="177"/>
    </row>
    <row r="601" spans="1:46" outlineLevel="1" x14ac:dyDescent="0.2">
      <c r="A601" s="178"/>
      <c r="B601" s="180"/>
      <c r="C601" s="191" t="s">
        <v>621</v>
      </c>
      <c r="D601" s="155"/>
      <c r="E601" s="205">
        <v>352.28</v>
      </c>
      <c r="F601" s="182"/>
      <c r="G601" s="182"/>
      <c r="H601" s="212"/>
      <c r="I601" s="177"/>
      <c r="J601" s="177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/>
      <c r="Y601" s="177"/>
      <c r="Z601" s="177"/>
      <c r="AA601" s="177"/>
      <c r="AB601" s="177"/>
      <c r="AC601" s="177"/>
      <c r="AD601" s="177"/>
      <c r="AE601" s="177"/>
      <c r="AF601" s="177"/>
      <c r="AG601" s="177"/>
      <c r="AH601" s="177"/>
      <c r="AI601" s="177"/>
      <c r="AJ601" s="177"/>
      <c r="AK601" s="177"/>
      <c r="AL601" s="177"/>
      <c r="AM601" s="177"/>
      <c r="AN601" s="177"/>
      <c r="AO601" s="177"/>
      <c r="AP601" s="177"/>
      <c r="AQ601" s="177"/>
      <c r="AR601" s="177"/>
      <c r="AS601" s="177"/>
      <c r="AT601" s="177"/>
    </row>
    <row r="602" spans="1:46" x14ac:dyDescent="0.2">
      <c r="A602" s="179" t="s">
        <v>118</v>
      </c>
      <c r="B602" s="181" t="s">
        <v>65</v>
      </c>
      <c r="C602" s="192" t="s">
        <v>66</v>
      </c>
      <c r="D602" s="156"/>
      <c r="E602" s="183"/>
      <c r="F602" s="183"/>
      <c r="G602" s="160">
        <f>SUMIF(Q603:Q604,"&lt;&gt;NOR",G603:G604)</f>
        <v>0</v>
      </c>
      <c r="H602" s="213"/>
      <c r="I602" s="177"/>
      <c r="Q602" t="s">
        <v>119</v>
      </c>
    </row>
    <row r="603" spans="1:46" outlineLevel="1" x14ac:dyDescent="0.2">
      <c r="A603" s="178">
        <v>139</v>
      </c>
      <c r="B603" s="180" t="s">
        <v>645</v>
      </c>
      <c r="C603" s="190" t="s">
        <v>646</v>
      </c>
      <c r="D603" s="154" t="s">
        <v>142</v>
      </c>
      <c r="E603" s="182">
        <v>9.4079999999999995</v>
      </c>
      <c r="F603" s="182"/>
      <c r="G603" s="159">
        <f>ROUND(E603*F603,2)</f>
        <v>0</v>
      </c>
      <c r="H603" s="212" t="s">
        <v>1339</v>
      </c>
      <c r="I603" s="177"/>
      <c r="J603" s="153"/>
      <c r="K603" s="153"/>
      <c r="L603" s="153"/>
      <c r="M603" s="153"/>
      <c r="N603" s="153"/>
      <c r="O603" s="153"/>
      <c r="P603" s="153"/>
      <c r="Q603" s="153" t="s">
        <v>123</v>
      </c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</row>
    <row r="604" spans="1:46" outlineLevel="1" x14ac:dyDescent="0.2">
      <c r="A604" s="178"/>
      <c r="B604" s="180"/>
      <c r="C604" s="191" t="s">
        <v>647</v>
      </c>
      <c r="D604" s="155"/>
      <c r="E604" s="205">
        <v>9.4079999999999995</v>
      </c>
      <c r="F604" s="182"/>
      <c r="G604" s="159"/>
      <c r="H604" s="212">
        <v>0</v>
      </c>
      <c r="I604" s="177"/>
      <c r="J604" s="153"/>
      <c r="K604" s="153"/>
      <c r="L604" s="153"/>
      <c r="M604" s="153"/>
      <c r="N604" s="153"/>
      <c r="O604" s="153"/>
      <c r="P604" s="153"/>
      <c r="Q604" s="153" t="s">
        <v>125</v>
      </c>
      <c r="R604" s="153">
        <v>0</v>
      </c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</row>
    <row r="605" spans="1:46" x14ac:dyDescent="0.2">
      <c r="A605" s="179" t="s">
        <v>118</v>
      </c>
      <c r="B605" s="181" t="s">
        <v>67</v>
      </c>
      <c r="C605" s="192" t="s">
        <v>68</v>
      </c>
      <c r="D605" s="156"/>
      <c r="E605" s="183"/>
      <c r="F605" s="183"/>
      <c r="G605" s="160">
        <f>SUMIF(Q606:Q633,"&lt;&gt;NOR",G606:G633)</f>
        <v>0</v>
      </c>
      <c r="H605" s="213"/>
      <c r="I605" s="177"/>
      <c r="Q605" t="s">
        <v>119</v>
      </c>
    </row>
    <row r="606" spans="1:46" outlineLevel="1" x14ac:dyDescent="0.2">
      <c r="A606" s="178">
        <v>140</v>
      </c>
      <c r="B606" s="180" t="s">
        <v>648</v>
      </c>
      <c r="C606" s="190" t="s">
        <v>649</v>
      </c>
      <c r="D606" s="154" t="s">
        <v>142</v>
      </c>
      <c r="E606" s="182">
        <v>1967.91</v>
      </c>
      <c r="F606" s="182"/>
      <c r="G606" s="159">
        <f>ROUND(E606*F606,2)</f>
        <v>0</v>
      </c>
      <c r="H606" s="212" t="s">
        <v>1339</v>
      </c>
      <c r="I606" s="177"/>
      <c r="J606" s="153"/>
      <c r="K606" s="153"/>
      <c r="L606" s="153"/>
      <c r="M606" s="153"/>
      <c r="N606" s="153"/>
      <c r="O606" s="153"/>
      <c r="P606" s="153"/>
      <c r="Q606" s="153" t="s">
        <v>123</v>
      </c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</row>
    <row r="607" spans="1:46" outlineLevel="1" x14ac:dyDescent="0.2">
      <c r="A607" s="178"/>
      <c r="B607" s="180"/>
      <c r="C607" s="191" t="s">
        <v>650</v>
      </c>
      <c r="D607" s="155"/>
      <c r="E607" s="205">
        <v>1967.91</v>
      </c>
      <c r="F607" s="182"/>
      <c r="G607" s="159"/>
      <c r="H607" s="212">
        <v>0</v>
      </c>
      <c r="I607" s="177"/>
      <c r="J607" s="153"/>
      <c r="K607" s="153"/>
      <c r="L607" s="153"/>
      <c r="M607" s="153"/>
      <c r="N607" s="153"/>
      <c r="O607" s="153"/>
      <c r="P607" s="153"/>
      <c r="Q607" s="153" t="s">
        <v>125</v>
      </c>
      <c r="R607" s="153">
        <v>0</v>
      </c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</row>
    <row r="608" spans="1:46" outlineLevel="1" x14ac:dyDescent="0.2">
      <c r="A608" s="178">
        <v>141</v>
      </c>
      <c r="B608" s="180" t="s">
        <v>651</v>
      </c>
      <c r="C608" s="190" t="s">
        <v>652</v>
      </c>
      <c r="D608" s="154" t="s">
        <v>122</v>
      </c>
      <c r="E608" s="182">
        <v>326.2</v>
      </c>
      <c r="F608" s="182"/>
      <c r="G608" s="159">
        <f>ROUND(E608*F608,2)</f>
        <v>0</v>
      </c>
      <c r="H608" s="212" t="s">
        <v>1339</v>
      </c>
      <c r="I608" s="177"/>
      <c r="J608" s="153"/>
      <c r="K608" s="153"/>
      <c r="L608" s="153"/>
      <c r="M608" s="153"/>
      <c r="N608" s="153"/>
      <c r="O608" s="153"/>
      <c r="P608" s="153"/>
      <c r="Q608" s="153" t="s">
        <v>123</v>
      </c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</row>
    <row r="609" spans="1:46" outlineLevel="1" x14ac:dyDescent="0.2">
      <c r="A609" s="178"/>
      <c r="B609" s="180"/>
      <c r="C609" s="191" t="s">
        <v>653</v>
      </c>
      <c r="D609" s="155"/>
      <c r="E609" s="205">
        <v>210.7</v>
      </c>
      <c r="F609" s="182"/>
      <c r="G609" s="159"/>
      <c r="H609" s="212">
        <v>0</v>
      </c>
      <c r="I609" s="177"/>
      <c r="J609" s="153"/>
      <c r="K609" s="153"/>
      <c r="L609" s="153"/>
      <c r="M609" s="153"/>
      <c r="N609" s="153"/>
      <c r="O609" s="153"/>
      <c r="P609" s="153"/>
      <c r="Q609" s="153" t="s">
        <v>125</v>
      </c>
      <c r="R609" s="153">
        <v>0</v>
      </c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  <c r="AC609" s="153"/>
      <c r="AD609" s="153"/>
      <c r="AE609" s="153"/>
      <c r="AF609" s="153"/>
      <c r="AG609" s="153"/>
      <c r="AH609" s="153"/>
      <c r="AI609" s="153"/>
      <c r="AJ609" s="153"/>
      <c r="AK609" s="153"/>
      <c r="AL609" s="153"/>
      <c r="AM609" s="153"/>
      <c r="AN609" s="153"/>
      <c r="AO609" s="153"/>
      <c r="AP609" s="153"/>
      <c r="AQ609" s="153"/>
      <c r="AR609" s="153"/>
      <c r="AS609" s="153"/>
      <c r="AT609" s="153"/>
    </row>
    <row r="610" spans="1:46" outlineLevel="1" x14ac:dyDescent="0.2">
      <c r="A610" s="178"/>
      <c r="B610" s="180"/>
      <c r="C610" s="191" t="s">
        <v>654</v>
      </c>
      <c r="D610" s="155"/>
      <c r="E610" s="205">
        <v>115.5</v>
      </c>
      <c r="F610" s="182"/>
      <c r="G610" s="159"/>
      <c r="H610" s="212">
        <v>0</v>
      </c>
      <c r="I610" s="177"/>
      <c r="J610" s="153"/>
      <c r="K610" s="153"/>
      <c r="L610" s="153"/>
      <c r="M610" s="153"/>
      <c r="N610" s="153"/>
      <c r="O610" s="153"/>
      <c r="P610" s="153"/>
      <c r="Q610" s="153" t="s">
        <v>125</v>
      </c>
      <c r="R610" s="153">
        <v>0</v>
      </c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  <c r="AC610" s="153"/>
      <c r="AD610" s="153"/>
      <c r="AE610" s="153"/>
      <c r="AF610" s="153"/>
      <c r="AG610" s="153"/>
      <c r="AH610" s="153"/>
      <c r="AI610" s="153"/>
      <c r="AJ610" s="153"/>
      <c r="AK610" s="153"/>
      <c r="AL610" s="153"/>
      <c r="AM610" s="153"/>
      <c r="AN610" s="153"/>
      <c r="AO610" s="153"/>
      <c r="AP610" s="153"/>
      <c r="AQ610" s="153"/>
      <c r="AR610" s="153"/>
      <c r="AS610" s="153"/>
      <c r="AT610" s="153"/>
    </row>
    <row r="611" spans="1:46" outlineLevel="1" x14ac:dyDescent="0.2">
      <c r="A611" s="178">
        <v>142</v>
      </c>
      <c r="B611" s="180" t="s">
        <v>655</v>
      </c>
      <c r="C611" s="190" t="s">
        <v>656</v>
      </c>
      <c r="D611" s="154" t="s">
        <v>122</v>
      </c>
      <c r="E611" s="182">
        <v>1631</v>
      </c>
      <c r="F611" s="182"/>
      <c r="G611" s="159">
        <f>ROUND(E611*F611,2)</f>
        <v>0</v>
      </c>
      <c r="H611" s="212" t="s">
        <v>1339</v>
      </c>
      <c r="I611" s="177"/>
      <c r="J611" s="153"/>
      <c r="K611" s="153"/>
      <c r="L611" s="153"/>
      <c r="M611" s="153"/>
      <c r="N611" s="153"/>
      <c r="O611" s="153"/>
      <c r="P611" s="153"/>
      <c r="Q611" s="153" t="s">
        <v>123</v>
      </c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  <c r="AC611" s="153"/>
      <c r="AD611" s="153"/>
      <c r="AE611" s="153"/>
      <c r="AF611" s="153"/>
      <c r="AG611" s="153"/>
      <c r="AH611" s="153"/>
      <c r="AI611" s="153"/>
      <c r="AJ611" s="153"/>
      <c r="AK611" s="153"/>
      <c r="AL611" s="153"/>
      <c r="AM611" s="153"/>
      <c r="AN611" s="153"/>
      <c r="AO611" s="153"/>
      <c r="AP611" s="153"/>
      <c r="AQ611" s="153"/>
      <c r="AR611" s="153"/>
      <c r="AS611" s="153"/>
      <c r="AT611" s="153"/>
    </row>
    <row r="612" spans="1:46" outlineLevel="1" x14ac:dyDescent="0.2">
      <c r="A612" s="178"/>
      <c r="B612" s="180"/>
      <c r="C612" s="191" t="s">
        <v>657</v>
      </c>
      <c r="D612" s="155"/>
      <c r="E612" s="205">
        <v>1631</v>
      </c>
      <c r="F612" s="182"/>
      <c r="G612" s="159"/>
      <c r="H612" s="212">
        <v>0</v>
      </c>
      <c r="I612" s="177"/>
      <c r="J612" s="153"/>
      <c r="K612" s="153"/>
      <c r="L612" s="153"/>
      <c r="M612" s="153"/>
      <c r="N612" s="153"/>
      <c r="O612" s="153"/>
      <c r="P612" s="153"/>
      <c r="Q612" s="153" t="s">
        <v>125</v>
      </c>
      <c r="R612" s="153">
        <v>0</v>
      </c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  <c r="AC612" s="153"/>
      <c r="AD612" s="153"/>
      <c r="AE612" s="153"/>
      <c r="AF612" s="153"/>
      <c r="AG612" s="153"/>
      <c r="AH612" s="153"/>
      <c r="AI612" s="153"/>
      <c r="AJ612" s="153"/>
      <c r="AK612" s="153"/>
      <c r="AL612" s="153"/>
      <c r="AM612" s="153"/>
      <c r="AN612" s="153"/>
      <c r="AO612" s="153"/>
      <c r="AP612" s="153"/>
      <c r="AQ612" s="153"/>
      <c r="AR612" s="153"/>
      <c r="AS612" s="153"/>
      <c r="AT612" s="153"/>
    </row>
    <row r="613" spans="1:46" outlineLevel="1" x14ac:dyDescent="0.2">
      <c r="A613" s="178">
        <v>143</v>
      </c>
      <c r="B613" s="180" t="s">
        <v>658</v>
      </c>
      <c r="C613" s="190" t="s">
        <v>659</v>
      </c>
      <c r="D613" s="154" t="s">
        <v>122</v>
      </c>
      <c r="E613" s="182">
        <v>326.2</v>
      </c>
      <c r="F613" s="182"/>
      <c r="G613" s="159">
        <f>ROUND(E613*F613,2)</f>
        <v>0</v>
      </c>
      <c r="H613" s="212" t="s">
        <v>1339</v>
      </c>
      <c r="I613" s="177"/>
      <c r="J613" s="153"/>
      <c r="K613" s="153"/>
      <c r="L613" s="153"/>
      <c r="M613" s="153"/>
      <c r="N613" s="153"/>
      <c r="O613" s="153"/>
      <c r="P613" s="153"/>
      <c r="Q613" s="153" t="s">
        <v>123</v>
      </c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  <c r="AC613" s="153"/>
      <c r="AD613" s="153"/>
      <c r="AE613" s="153"/>
      <c r="AF613" s="153"/>
      <c r="AG613" s="153"/>
      <c r="AH613" s="153"/>
      <c r="AI613" s="153"/>
      <c r="AJ613" s="153"/>
      <c r="AK613" s="153"/>
      <c r="AL613" s="153"/>
      <c r="AM613" s="153"/>
      <c r="AN613" s="153"/>
      <c r="AO613" s="153"/>
      <c r="AP613" s="153"/>
      <c r="AQ613" s="153"/>
      <c r="AR613" s="153"/>
      <c r="AS613" s="153"/>
      <c r="AT613" s="153"/>
    </row>
    <row r="614" spans="1:46" outlineLevel="1" x14ac:dyDescent="0.2">
      <c r="A614" s="178"/>
      <c r="B614" s="180"/>
      <c r="C614" s="191" t="s">
        <v>660</v>
      </c>
      <c r="D614" s="155"/>
      <c r="E614" s="205">
        <v>210.7</v>
      </c>
      <c r="F614" s="182"/>
      <c r="G614" s="159"/>
      <c r="H614" s="212">
        <v>0</v>
      </c>
      <c r="I614" s="177"/>
      <c r="J614" s="153"/>
      <c r="K614" s="153"/>
      <c r="L614" s="153"/>
      <c r="M614" s="153"/>
      <c r="N614" s="153"/>
      <c r="O614" s="153"/>
      <c r="P614" s="153"/>
      <c r="Q614" s="153" t="s">
        <v>125</v>
      </c>
      <c r="R614" s="153">
        <v>0</v>
      </c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  <c r="AC614" s="153"/>
      <c r="AD614" s="153"/>
      <c r="AE614" s="153"/>
      <c r="AF614" s="153"/>
      <c r="AG614" s="153"/>
      <c r="AH614" s="153"/>
      <c r="AI614" s="153"/>
      <c r="AJ614" s="153"/>
      <c r="AK614" s="153"/>
      <c r="AL614" s="153"/>
      <c r="AM614" s="153"/>
      <c r="AN614" s="153"/>
      <c r="AO614" s="153"/>
      <c r="AP614" s="153"/>
      <c r="AQ614" s="153"/>
      <c r="AR614" s="153"/>
      <c r="AS614" s="153"/>
      <c r="AT614" s="153"/>
    </row>
    <row r="615" spans="1:46" outlineLevel="1" x14ac:dyDescent="0.2">
      <c r="A615" s="178"/>
      <c r="B615" s="180"/>
      <c r="C615" s="191" t="s">
        <v>661</v>
      </c>
      <c r="D615" s="155"/>
      <c r="E615" s="205">
        <v>115.5</v>
      </c>
      <c r="F615" s="182"/>
      <c r="G615" s="159"/>
      <c r="H615" s="212">
        <v>0</v>
      </c>
      <c r="I615" s="177"/>
      <c r="J615" s="153"/>
      <c r="K615" s="153"/>
      <c r="L615" s="153"/>
      <c r="M615" s="153"/>
      <c r="N615" s="153"/>
      <c r="O615" s="153"/>
      <c r="P615" s="153"/>
      <c r="Q615" s="153" t="s">
        <v>125</v>
      </c>
      <c r="R615" s="153">
        <v>0</v>
      </c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  <c r="AC615" s="153"/>
      <c r="AD615" s="153"/>
      <c r="AE615" s="153"/>
      <c r="AF615" s="153"/>
      <c r="AG615" s="153"/>
      <c r="AH615" s="153"/>
      <c r="AI615" s="153"/>
      <c r="AJ615" s="153"/>
      <c r="AK615" s="153"/>
      <c r="AL615" s="153"/>
      <c r="AM615" s="153"/>
      <c r="AN615" s="153"/>
      <c r="AO615" s="153"/>
      <c r="AP615" s="153"/>
      <c r="AQ615" s="153"/>
      <c r="AR615" s="153"/>
      <c r="AS615" s="153"/>
      <c r="AT615" s="153"/>
    </row>
    <row r="616" spans="1:46" outlineLevel="1" x14ac:dyDescent="0.2">
      <c r="A616" s="178">
        <v>144</v>
      </c>
      <c r="B616" s="180" t="s">
        <v>662</v>
      </c>
      <c r="C616" s="190" t="s">
        <v>663</v>
      </c>
      <c r="D616" s="154" t="s">
        <v>142</v>
      </c>
      <c r="E616" s="182">
        <v>1261.5</v>
      </c>
      <c r="F616" s="182"/>
      <c r="G616" s="159">
        <f>ROUND(E616*F616,2)</f>
        <v>0</v>
      </c>
      <c r="H616" s="212" t="s">
        <v>1339</v>
      </c>
      <c r="I616" s="177"/>
      <c r="J616" s="153"/>
      <c r="K616" s="153"/>
      <c r="L616" s="153"/>
      <c r="M616" s="153"/>
      <c r="N616" s="153"/>
      <c r="O616" s="153"/>
      <c r="P616" s="153"/>
      <c r="Q616" s="153" t="s">
        <v>123</v>
      </c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  <c r="AC616" s="153"/>
      <c r="AD616" s="153"/>
      <c r="AE616" s="153"/>
      <c r="AF616" s="153"/>
      <c r="AG616" s="153"/>
      <c r="AH616" s="153"/>
      <c r="AI616" s="153"/>
      <c r="AJ616" s="153"/>
      <c r="AK616" s="153"/>
      <c r="AL616" s="153"/>
      <c r="AM616" s="153"/>
      <c r="AN616" s="153"/>
      <c r="AO616" s="153"/>
      <c r="AP616" s="153"/>
      <c r="AQ616" s="153"/>
      <c r="AR616" s="153"/>
      <c r="AS616" s="153"/>
      <c r="AT616" s="153"/>
    </row>
    <row r="617" spans="1:46" outlineLevel="1" x14ac:dyDescent="0.2">
      <c r="A617" s="178"/>
      <c r="B617" s="180"/>
      <c r="C617" s="191" t="s">
        <v>664</v>
      </c>
      <c r="D617" s="155"/>
      <c r="E617" s="205">
        <v>1261.5</v>
      </c>
      <c r="F617" s="182"/>
      <c r="G617" s="159"/>
      <c r="H617" s="212">
        <v>0</v>
      </c>
      <c r="I617" s="177"/>
      <c r="J617" s="153"/>
      <c r="K617" s="153"/>
      <c r="L617" s="153"/>
      <c r="M617" s="153"/>
      <c r="N617" s="153"/>
      <c r="O617" s="153"/>
      <c r="P617" s="153"/>
      <c r="Q617" s="153" t="s">
        <v>125</v>
      </c>
      <c r="R617" s="153">
        <v>0</v>
      </c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  <c r="AC617" s="153"/>
      <c r="AD617" s="153"/>
      <c r="AE617" s="153"/>
      <c r="AF617" s="153"/>
      <c r="AG617" s="153"/>
      <c r="AH617" s="153"/>
      <c r="AI617" s="153"/>
      <c r="AJ617" s="153"/>
      <c r="AK617" s="153"/>
      <c r="AL617" s="153"/>
      <c r="AM617" s="153"/>
      <c r="AN617" s="153"/>
      <c r="AO617" s="153"/>
      <c r="AP617" s="153"/>
      <c r="AQ617" s="153"/>
      <c r="AR617" s="153"/>
      <c r="AS617" s="153"/>
      <c r="AT617" s="153"/>
    </row>
    <row r="618" spans="1:46" outlineLevel="1" x14ac:dyDescent="0.2">
      <c r="A618" s="178">
        <v>145</v>
      </c>
      <c r="B618" s="180" t="s">
        <v>665</v>
      </c>
      <c r="C618" s="190" t="s">
        <v>666</v>
      </c>
      <c r="D618" s="154" t="s">
        <v>142</v>
      </c>
      <c r="E618" s="182">
        <v>6307.5</v>
      </c>
      <c r="F618" s="182"/>
      <c r="G618" s="159">
        <f>ROUND(E618*F618,2)</f>
        <v>0</v>
      </c>
      <c r="H618" s="212" t="s">
        <v>1339</v>
      </c>
      <c r="I618" s="177"/>
      <c r="J618" s="153"/>
      <c r="K618" s="153"/>
      <c r="L618" s="153"/>
      <c r="M618" s="153"/>
      <c r="N618" s="153"/>
      <c r="O618" s="153"/>
      <c r="P618" s="153"/>
      <c r="Q618" s="153" t="s">
        <v>123</v>
      </c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</row>
    <row r="619" spans="1:46" outlineLevel="1" x14ac:dyDescent="0.2">
      <c r="A619" s="178"/>
      <c r="B619" s="180"/>
      <c r="C619" s="191" t="s">
        <v>667</v>
      </c>
      <c r="D619" s="155"/>
      <c r="E619" s="205">
        <v>6307.5</v>
      </c>
      <c r="F619" s="182"/>
      <c r="G619" s="159"/>
      <c r="H619" s="212">
        <v>0</v>
      </c>
      <c r="I619" s="177"/>
      <c r="J619" s="153"/>
      <c r="K619" s="153"/>
      <c r="L619" s="153"/>
      <c r="M619" s="153"/>
      <c r="N619" s="153"/>
      <c r="O619" s="153"/>
      <c r="P619" s="153"/>
      <c r="Q619" s="153" t="s">
        <v>125</v>
      </c>
      <c r="R619" s="153">
        <v>0</v>
      </c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</row>
    <row r="620" spans="1:46" outlineLevel="1" x14ac:dyDescent="0.2">
      <c r="A620" s="178">
        <v>146</v>
      </c>
      <c r="B620" s="180" t="s">
        <v>668</v>
      </c>
      <c r="C620" s="190" t="s">
        <v>669</v>
      </c>
      <c r="D620" s="154" t="s">
        <v>142</v>
      </c>
      <c r="E620" s="182">
        <v>1261.5</v>
      </c>
      <c r="F620" s="182"/>
      <c r="G620" s="159">
        <f>ROUND(E620*F620,2)</f>
        <v>0</v>
      </c>
      <c r="H620" s="212" t="s">
        <v>1339</v>
      </c>
      <c r="I620" s="177"/>
      <c r="J620" s="153"/>
      <c r="K620" s="153"/>
      <c r="L620" s="153"/>
      <c r="M620" s="153"/>
      <c r="N620" s="153"/>
      <c r="O620" s="153"/>
      <c r="P620" s="153"/>
      <c r="Q620" s="153" t="s">
        <v>123</v>
      </c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</row>
    <row r="621" spans="1:46" outlineLevel="1" x14ac:dyDescent="0.2">
      <c r="A621" s="178"/>
      <c r="B621" s="180"/>
      <c r="C621" s="191" t="s">
        <v>664</v>
      </c>
      <c r="D621" s="155"/>
      <c r="E621" s="205">
        <v>1261.5</v>
      </c>
      <c r="F621" s="182"/>
      <c r="G621" s="159"/>
      <c r="H621" s="212">
        <v>0</v>
      </c>
      <c r="I621" s="177"/>
      <c r="J621" s="153"/>
      <c r="K621" s="153"/>
      <c r="L621" s="153"/>
      <c r="M621" s="153"/>
      <c r="N621" s="153"/>
      <c r="O621" s="153"/>
      <c r="P621" s="153"/>
      <c r="Q621" s="153" t="s">
        <v>125</v>
      </c>
      <c r="R621" s="153">
        <v>0</v>
      </c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</row>
    <row r="622" spans="1:46" outlineLevel="1" x14ac:dyDescent="0.2">
      <c r="A622" s="178">
        <v>147</v>
      </c>
      <c r="B622" s="180" t="s">
        <v>670</v>
      </c>
      <c r="C622" s="190" t="s">
        <v>671</v>
      </c>
      <c r="D622" s="154" t="s">
        <v>142</v>
      </c>
      <c r="E622" s="182">
        <v>1261.5</v>
      </c>
      <c r="F622" s="182"/>
      <c r="G622" s="159">
        <f>ROUND(E622*F622,2)</f>
        <v>0</v>
      </c>
      <c r="H622" s="212" t="s">
        <v>1339</v>
      </c>
      <c r="I622" s="177"/>
      <c r="J622" s="153"/>
      <c r="K622" s="153"/>
      <c r="L622" s="153"/>
      <c r="M622" s="153"/>
      <c r="N622" s="153"/>
      <c r="O622" s="153"/>
      <c r="P622" s="153"/>
      <c r="Q622" s="153" t="s">
        <v>123</v>
      </c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</row>
    <row r="623" spans="1:46" outlineLevel="1" x14ac:dyDescent="0.2">
      <c r="A623" s="178"/>
      <c r="B623" s="180"/>
      <c r="C623" s="191" t="s">
        <v>664</v>
      </c>
      <c r="D623" s="155"/>
      <c r="E623" s="205">
        <v>1261.5</v>
      </c>
      <c r="F623" s="182"/>
      <c r="G623" s="159"/>
      <c r="H623" s="212">
        <v>0</v>
      </c>
      <c r="I623" s="177"/>
      <c r="J623" s="153"/>
      <c r="K623" s="153"/>
      <c r="L623" s="153"/>
      <c r="M623" s="153"/>
      <c r="N623" s="153"/>
      <c r="O623" s="153"/>
      <c r="P623" s="153"/>
      <c r="Q623" s="153" t="s">
        <v>125</v>
      </c>
      <c r="R623" s="153">
        <v>0</v>
      </c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</row>
    <row r="624" spans="1:46" outlineLevel="1" x14ac:dyDescent="0.2">
      <c r="A624" s="178">
        <v>148</v>
      </c>
      <c r="B624" s="180" t="s">
        <v>672</v>
      </c>
      <c r="C624" s="190" t="s">
        <v>673</v>
      </c>
      <c r="D624" s="154" t="s">
        <v>142</v>
      </c>
      <c r="E624" s="182">
        <v>6307.5</v>
      </c>
      <c r="F624" s="182"/>
      <c r="G624" s="159">
        <f>ROUND(E624*F624,2)</f>
        <v>0</v>
      </c>
      <c r="H624" s="212" t="s">
        <v>1339</v>
      </c>
      <c r="I624" s="177"/>
      <c r="J624" s="153"/>
      <c r="K624" s="153"/>
      <c r="L624" s="153"/>
      <c r="M624" s="153"/>
      <c r="N624" s="153"/>
      <c r="O624" s="153"/>
      <c r="P624" s="153"/>
      <c r="Q624" s="153" t="s">
        <v>123</v>
      </c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</row>
    <row r="625" spans="1:46" outlineLevel="1" x14ac:dyDescent="0.2">
      <c r="A625" s="178"/>
      <c r="B625" s="180"/>
      <c r="C625" s="191" t="s">
        <v>667</v>
      </c>
      <c r="D625" s="155"/>
      <c r="E625" s="205">
        <v>6307.5</v>
      </c>
      <c r="F625" s="182"/>
      <c r="G625" s="159"/>
      <c r="H625" s="212">
        <v>0</v>
      </c>
      <c r="I625" s="177"/>
      <c r="J625" s="153"/>
      <c r="K625" s="153"/>
      <c r="L625" s="153"/>
      <c r="M625" s="153"/>
      <c r="N625" s="153"/>
      <c r="O625" s="153"/>
      <c r="P625" s="153"/>
      <c r="Q625" s="153" t="s">
        <v>125</v>
      </c>
      <c r="R625" s="153">
        <v>0</v>
      </c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</row>
    <row r="626" spans="1:46" outlineLevel="1" x14ac:dyDescent="0.2">
      <c r="A626" s="178">
        <v>149</v>
      </c>
      <c r="B626" s="180" t="s">
        <v>674</v>
      </c>
      <c r="C626" s="190" t="s">
        <v>675</v>
      </c>
      <c r="D626" s="154" t="s">
        <v>142</v>
      </c>
      <c r="E626" s="182">
        <v>1261.5</v>
      </c>
      <c r="F626" s="182"/>
      <c r="G626" s="159">
        <f>ROUND(E626*F626,2)</f>
        <v>0</v>
      </c>
      <c r="H626" s="212" t="s">
        <v>1339</v>
      </c>
      <c r="I626" s="177"/>
      <c r="J626" s="153"/>
      <c r="K626" s="153"/>
      <c r="L626" s="153"/>
      <c r="M626" s="153"/>
      <c r="N626" s="153"/>
      <c r="O626" s="153"/>
      <c r="P626" s="153"/>
      <c r="Q626" s="153" t="s">
        <v>123</v>
      </c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</row>
    <row r="627" spans="1:46" outlineLevel="1" x14ac:dyDescent="0.2">
      <c r="A627" s="178"/>
      <c r="B627" s="180"/>
      <c r="C627" s="191" t="s">
        <v>664</v>
      </c>
      <c r="D627" s="155"/>
      <c r="E627" s="205">
        <v>1261.5</v>
      </c>
      <c r="F627" s="182"/>
      <c r="G627" s="159"/>
      <c r="H627" s="212">
        <v>0</v>
      </c>
      <c r="I627" s="177"/>
      <c r="J627" s="153"/>
      <c r="K627" s="153"/>
      <c r="L627" s="153"/>
      <c r="M627" s="153"/>
      <c r="N627" s="153"/>
      <c r="O627" s="153"/>
      <c r="P627" s="153"/>
      <c r="Q627" s="153" t="s">
        <v>125</v>
      </c>
      <c r="R627" s="153">
        <v>0</v>
      </c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  <c r="AC627" s="153"/>
      <c r="AD627" s="153"/>
      <c r="AE627" s="153"/>
      <c r="AF627" s="153"/>
      <c r="AG627" s="153"/>
      <c r="AH627" s="153"/>
      <c r="AI627" s="153"/>
      <c r="AJ627" s="153"/>
      <c r="AK627" s="153"/>
      <c r="AL627" s="153"/>
      <c r="AM627" s="153"/>
      <c r="AN627" s="153"/>
      <c r="AO627" s="153"/>
      <c r="AP627" s="153"/>
      <c r="AQ627" s="153"/>
      <c r="AR627" s="153"/>
      <c r="AS627" s="153"/>
      <c r="AT627" s="153"/>
    </row>
    <row r="628" spans="1:46" outlineLevel="1" x14ac:dyDescent="0.2">
      <c r="A628" s="178">
        <v>150</v>
      </c>
      <c r="B628" s="180" t="s">
        <v>676</v>
      </c>
      <c r="C628" s="190" t="s">
        <v>677</v>
      </c>
      <c r="D628" s="154" t="s">
        <v>234</v>
      </c>
      <c r="E628" s="182">
        <v>23</v>
      </c>
      <c r="F628" s="182"/>
      <c r="G628" s="159">
        <f>ROUND(E628*F628,2)</f>
        <v>0</v>
      </c>
      <c r="H628" s="212" t="s">
        <v>1339</v>
      </c>
      <c r="I628" s="177"/>
      <c r="J628" s="153"/>
      <c r="K628" s="153"/>
      <c r="L628" s="153"/>
      <c r="M628" s="153"/>
      <c r="N628" s="153"/>
      <c r="O628" s="153"/>
      <c r="P628" s="153"/>
      <c r="Q628" s="153" t="s">
        <v>123</v>
      </c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  <c r="AC628" s="153"/>
      <c r="AD628" s="153"/>
      <c r="AE628" s="153"/>
      <c r="AF628" s="153"/>
      <c r="AG628" s="153"/>
      <c r="AH628" s="153"/>
      <c r="AI628" s="153"/>
      <c r="AJ628" s="153"/>
      <c r="AK628" s="153"/>
      <c r="AL628" s="153"/>
      <c r="AM628" s="153"/>
      <c r="AN628" s="153"/>
      <c r="AO628" s="153"/>
      <c r="AP628" s="153"/>
      <c r="AQ628" s="153"/>
      <c r="AR628" s="153"/>
      <c r="AS628" s="153"/>
      <c r="AT628" s="153"/>
    </row>
    <row r="629" spans="1:46" outlineLevel="1" x14ac:dyDescent="0.2">
      <c r="A629" s="178"/>
      <c r="B629" s="180"/>
      <c r="C629" s="191" t="s">
        <v>678</v>
      </c>
      <c r="D629" s="155"/>
      <c r="E629" s="205">
        <v>23</v>
      </c>
      <c r="F629" s="182"/>
      <c r="G629" s="159"/>
      <c r="H629" s="212">
        <v>0</v>
      </c>
      <c r="I629" s="177"/>
      <c r="J629" s="153"/>
      <c r="K629" s="153"/>
      <c r="L629" s="153"/>
      <c r="M629" s="153"/>
      <c r="N629" s="153"/>
      <c r="O629" s="153"/>
      <c r="P629" s="153"/>
      <c r="Q629" s="153" t="s">
        <v>125</v>
      </c>
      <c r="R629" s="153">
        <v>0</v>
      </c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  <c r="AC629" s="153"/>
      <c r="AD629" s="153"/>
      <c r="AE629" s="153"/>
      <c r="AF629" s="153"/>
      <c r="AG629" s="153"/>
      <c r="AH629" s="153"/>
      <c r="AI629" s="153"/>
      <c r="AJ629" s="153"/>
      <c r="AK629" s="153"/>
      <c r="AL629" s="153"/>
      <c r="AM629" s="153"/>
      <c r="AN629" s="153"/>
      <c r="AO629" s="153"/>
      <c r="AP629" s="153"/>
      <c r="AQ629" s="153"/>
      <c r="AR629" s="153"/>
      <c r="AS629" s="153"/>
      <c r="AT629" s="153"/>
    </row>
    <row r="630" spans="1:46" outlineLevel="1" x14ac:dyDescent="0.2">
      <c r="A630" s="178">
        <v>151</v>
      </c>
      <c r="B630" s="180" t="s">
        <v>679</v>
      </c>
      <c r="C630" s="190" t="s">
        <v>680</v>
      </c>
      <c r="D630" s="154" t="s">
        <v>234</v>
      </c>
      <c r="E630" s="182">
        <v>115</v>
      </c>
      <c r="F630" s="182"/>
      <c r="G630" s="159">
        <f>ROUND(E630*F630,2)</f>
        <v>0</v>
      </c>
      <c r="H630" s="212" t="s">
        <v>1339</v>
      </c>
      <c r="I630" s="177"/>
      <c r="J630" s="153"/>
      <c r="K630" s="153"/>
      <c r="L630" s="153"/>
      <c r="M630" s="153"/>
      <c r="N630" s="153"/>
      <c r="O630" s="153"/>
      <c r="P630" s="153"/>
      <c r="Q630" s="153" t="s">
        <v>123</v>
      </c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  <c r="AC630" s="153"/>
      <c r="AD630" s="153"/>
      <c r="AE630" s="153"/>
      <c r="AF630" s="153"/>
      <c r="AG630" s="153"/>
      <c r="AH630" s="153"/>
      <c r="AI630" s="153"/>
      <c r="AJ630" s="153"/>
      <c r="AK630" s="153"/>
      <c r="AL630" s="153"/>
      <c r="AM630" s="153"/>
      <c r="AN630" s="153"/>
      <c r="AO630" s="153"/>
      <c r="AP630" s="153"/>
      <c r="AQ630" s="153"/>
      <c r="AR630" s="153"/>
      <c r="AS630" s="153"/>
      <c r="AT630" s="153"/>
    </row>
    <row r="631" spans="1:46" outlineLevel="1" x14ac:dyDescent="0.2">
      <c r="A631" s="178"/>
      <c r="B631" s="180"/>
      <c r="C631" s="191" t="s">
        <v>681</v>
      </c>
      <c r="D631" s="155"/>
      <c r="E631" s="205">
        <v>115</v>
      </c>
      <c r="F631" s="182"/>
      <c r="G631" s="159"/>
      <c r="H631" s="212">
        <v>0</v>
      </c>
      <c r="I631" s="177"/>
      <c r="J631" s="153"/>
      <c r="K631" s="153"/>
      <c r="L631" s="153"/>
      <c r="M631" s="153"/>
      <c r="N631" s="153"/>
      <c r="O631" s="153"/>
      <c r="P631" s="153"/>
      <c r="Q631" s="153" t="s">
        <v>125</v>
      </c>
      <c r="R631" s="153">
        <v>0</v>
      </c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  <c r="AC631" s="153"/>
      <c r="AD631" s="153"/>
      <c r="AE631" s="153"/>
      <c r="AF631" s="153"/>
      <c r="AG631" s="153"/>
      <c r="AH631" s="153"/>
      <c r="AI631" s="153"/>
      <c r="AJ631" s="153"/>
      <c r="AK631" s="153"/>
      <c r="AL631" s="153"/>
      <c r="AM631" s="153"/>
      <c r="AN631" s="153"/>
      <c r="AO631" s="153"/>
      <c r="AP631" s="153"/>
      <c r="AQ631" s="153"/>
      <c r="AR631" s="153"/>
      <c r="AS631" s="153"/>
      <c r="AT631" s="153"/>
    </row>
    <row r="632" spans="1:46" outlineLevel="1" x14ac:dyDescent="0.2">
      <c r="A632" s="178">
        <v>152</v>
      </c>
      <c r="B632" s="180" t="s">
        <v>682</v>
      </c>
      <c r="C632" s="190" t="s">
        <v>683</v>
      </c>
      <c r="D632" s="154" t="s">
        <v>234</v>
      </c>
      <c r="E632" s="182">
        <v>23</v>
      </c>
      <c r="F632" s="182"/>
      <c r="G632" s="159">
        <f>ROUND(E632*F632,2)</f>
        <v>0</v>
      </c>
      <c r="H632" s="212" t="s">
        <v>1339</v>
      </c>
      <c r="I632" s="177"/>
      <c r="J632" s="153"/>
      <c r="K632" s="153"/>
      <c r="L632" s="153"/>
      <c r="M632" s="153"/>
      <c r="N632" s="153"/>
      <c r="O632" s="153"/>
      <c r="P632" s="153"/>
      <c r="Q632" s="153" t="s">
        <v>123</v>
      </c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  <c r="AC632" s="153"/>
      <c r="AD632" s="153"/>
      <c r="AE632" s="153"/>
      <c r="AF632" s="153"/>
      <c r="AG632" s="153"/>
      <c r="AH632" s="153"/>
      <c r="AI632" s="153"/>
      <c r="AJ632" s="153"/>
      <c r="AK632" s="153"/>
      <c r="AL632" s="153"/>
      <c r="AM632" s="153"/>
      <c r="AN632" s="153"/>
      <c r="AO632" s="153"/>
      <c r="AP632" s="153"/>
      <c r="AQ632" s="153"/>
      <c r="AR632" s="153"/>
      <c r="AS632" s="153"/>
      <c r="AT632" s="153"/>
    </row>
    <row r="633" spans="1:46" outlineLevel="1" x14ac:dyDescent="0.2">
      <c r="A633" s="178"/>
      <c r="B633" s="180"/>
      <c r="C633" s="191" t="s">
        <v>678</v>
      </c>
      <c r="D633" s="155"/>
      <c r="E633" s="205">
        <v>23</v>
      </c>
      <c r="F633" s="182"/>
      <c r="G633" s="159"/>
      <c r="H633" s="212">
        <v>0</v>
      </c>
      <c r="I633" s="177"/>
      <c r="J633" s="153"/>
      <c r="K633" s="153"/>
      <c r="L633" s="153"/>
      <c r="M633" s="153"/>
      <c r="N633" s="153"/>
      <c r="O633" s="153"/>
      <c r="P633" s="153"/>
      <c r="Q633" s="153" t="s">
        <v>125</v>
      </c>
      <c r="R633" s="153">
        <v>0</v>
      </c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  <c r="AC633" s="153"/>
      <c r="AD633" s="153"/>
      <c r="AE633" s="153"/>
      <c r="AF633" s="153"/>
      <c r="AG633" s="153"/>
      <c r="AH633" s="153"/>
      <c r="AI633" s="153"/>
      <c r="AJ633" s="153"/>
      <c r="AK633" s="153"/>
      <c r="AL633" s="153"/>
      <c r="AM633" s="153"/>
      <c r="AN633" s="153"/>
      <c r="AO633" s="153"/>
      <c r="AP633" s="153"/>
      <c r="AQ633" s="153"/>
      <c r="AR633" s="153"/>
      <c r="AS633" s="153"/>
      <c r="AT633" s="153"/>
    </row>
    <row r="634" spans="1:46" x14ac:dyDescent="0.2">
      <c r="A634" s="179" t="s">
        <v>118</v>
      </c>
      <c r="B634" s="181" t="s">
        <v>69</v>
      </c>
      <c r="C634" s="192" t="s">
        <v>70</v>
      </c>
      <c r="D634" s="156"/>
      <c r="E634" s="183"/>
      <c r="F634" s="183"/>
      <c r="G634" s="160">
        <f>SUMIF(Q635:Q646,"&lt;&gt;NOR",G635:G646)</f>
        <v>0</v>
      </c>
      <c r="H634" s="213"/>
      <c r="I634" s="177"/>
      <c r="Q634" t="s">
        <v>119</v>
      </c>
    </row>
    <row r="635" spans="1:46" outlineLevel="1" x14ac:dyDescent="0.2">
      <c r="A635" s="178">
        <v>153</v>
      </c>
      <c r="B635" s="180" t="s">
        <v>684</v>
      </c>
      <c r="C635" s="190" t="s">
        <v>685</v>
      </c>
      <c r="D635" s="154" t="s">
        <v>686</v>
      </c>
      <c r="E635" s="182">
        <v>110</v>
      </c>
      <c r="F635" s="182"/>
      <c r="G635" s="159">
        <f>ROUND(E635*F635,2)</f>
        <v>0</v>
      </c>
      <c r="H635" s="212" t="s">
        <v>1339</v>
      </c>
      <c r="I635" s="177"/>
      <c r="J635" s="153"/>
      <c r="K635" s="153"/>
      <c r="L635" s="153"/>
      <c r="M635" s="153"/>
      <c r="N635" s="153"/>
      <c r="O635" s="153"/>
      <c r="P635" s="153"/>
      <c r="Q635" s="153" t="s">
        <v>123</v>
      </c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  <c r="AC635" s="153"/>
      <c r="AD635" s="153"/>
      <c r="AE635" s="153"/>
      <c r="AF635" s="153"/>
      <c r="AG635" s="153"/>
      <c r="AH635" s="153"/>
      <c r="AI635" s="153"/>
      <c r="AJ635" s="153"/>
      <c r="AK635" s="153"/>
      <c r="AL635" s="153"/>
      <c r="AM635" s="153"/>
      <c r="AN635" s="153"/>
      <c r="AO635" s="153"/>
      <c r="AP635" s="153"/>
      <c r="AQ635" s="153"/>
      <c r="AR635" s="153"/>
      <c r="AS635" s="153"/>
      <c r="AT635" s="153"/>
    </row>
    <row r="636" spans="1:46" outlineLevel="1" x14ac:dyDescent="0.2">
      <c r="A636" s="178"/>
      <c r="B636" s="180"/>
      <c r="C636" s="191" t="s">
        <v>687</v>
      </c>
      <c r="D636" s="155"/>
      <c r="E636" s="205">
        <v>110</v>
      </c>
      <c r="F636" s="182"/>
      <c r="G636" s="159"/>
      <c r="H636" s="212">
        <v>0</v>
      </c>
      <c r="I636" s="177"/>
      <c r="J636" s="153"/>
      <c r="K636" s="153"/>
      <c r="L636" s="153"/>
      <c r="M636" s="153"/>
      <c r="N636" s="153"/>
      <c r="O636" s="153"/>
      <c r="P636" s="153"/>
      <c r="Q636" s="153" t="s">
        <v>125</v>
      </c>
      <c r="R636" s="153">
        <v>0</v>
      </c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</row>
    <row r="637" spans="1:46" outlineLevel="1" x14ac:dyDescent="0.2">
      <c r="A637" s="178">
        <v>154</v>
      </c>
      <c r="B637" s="180" t="s">
        <v>688</v>
      </c>
      <c r="C637" s="190" t="s">
        <v>689</v>
      </c>
      <c r="D637" s="154" t="s">
        <v>686</v>
      </c>
      <c r="E637" s="182">
        <v>70</v>
      </c>
      <c r="F637" s="182"/>
      <c r="G637" s="159">
        <f>ROUND(E637*F637,2)</f>
        <v>0</v>
      </c>
      <c r="H637" s="212" t="s">
        <v>1339</v>
      </c>
      <c r="I637" s="177"/>
      <c r="J637" s="153"/>
      <c r="K637" s="153"/>
      <c r="L637" s="153"/>
      <c r="M637" s="153"/>
      <c r="N637" s="153"/>
      <c r="O637" s="153"/>
      <c r="P637" s="153"/>
      <c r="Q637" s="153" t="s">
        <v>123</v>
      </c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</row>
    <row r="638" spans="1:46" outlineLevel="1" x14ac:dyDescent="0.2">
      <c r="A638" s="178"/>
      <c r="B638" s="180"/>
      <c r="C638" s="191" t="s">
        <v>690</v>
      </c>
      <c r="D638" s="155"/>
      <c r="E638" s="205">
        <v>70</v>
      </c>
      <c r="F638" s="182"/>
      <c r="G638" s="159"/>
      <c r="H638" s="212">
        <v>0</v>
      </c>
      <c r="I638" s="177"/>
      <c r="J638" s="153"/>
      <c r="K638" s="153"/>
      <c r="L638" s="153"/>
      <c r="M638" s="153"/>
      <c r="N638" s="153"/>
      <c r="O638" s="153"/>
      <c r="P638" s="153"/>
      <c r="Q638" s="153" t="s">
        <v>125</v>
      </c>
      <c r="R638" s="153">
        <v>0</v>
      </c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</row>
    <row r="639" spans="1:46" outlineLevel="1" x14ac:dyDescent="0.2">
      <c r="A639" s="178">
        <v>155</v>
      </c>
      <c r="B639" s="180" t="s">
        <v>691</v>
      </c>
      <c r="C639" s="190" t="s">
        <v>692</v>
      </c>
      <c r="D639" s="154" t="s">
        <v>142</v>
      </c>
      <c r="E639" s="182">
        <v>1976.77</v>
      </c>
      <c r="F639" s="182"/>
      <c r="G639" s="159">
        <f>ROUND(E639*F639,2)</f>
        <v>0</v>
      </c>
      <c r="H639" s="212" t="s">
        <v>1339</v>
      </c>
      <c r="I639" s="177"/>
      <c r="J639" s="153"/>
      <c r="K639" s="153"/>
      <c r="L639" s="153"/>
      <c r="M639" s="153"/>
      <c r="N639" s="153"/>
      <c r="O639" s="153"/>
      <c r="P639" s="153"/>
      <c r="Q639" s="153" t="s">
        <v>123</v>
      </c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</row>
    <row r="640" spans="1:46" outlineLevel="1" x14ac:dyDescent="0.2">
      <c r="A640" s="178"/>
      <c r="B640" s="180"/>
      <c r="C640" s="191" t="s">
        <v>693</v>
      </c>
      <c r="D640" s="155"/>
      <c r="E640" s="205">
        <v>1976.77</v>
      </c>
      <c r="F640" s="182"/>
      <c r="G640" s="159"/>
      <c r="H640" s="212">
        <v>0</v>
      </c>
      <c r="I640" s="177"/>
      <c r="J640" s="153"/>
      <c r="K640" s="153"/>
      <c r="L640" s="153"/>
      <c r="M640" s="153"/>
      <c r="N640" s="153"/>
      <c r="O640" s="153"/>
      <c r="P640" s="153"/>
      <c r="Q640" s="153" t="s">
        <v>125</v>
      </c>
      <c r="R640" s="153">
        <v>0</v>
      </c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</row>
    <row r="641" spans="1:46" outlineLevel="1" x14ac:dyDescent="0.2">
      <c r="A641" s="178">
        <v>156</v>
      </c>
      <c r="B641" s="180" t="s">
        <v>694</v>
      </c>
      <c r="C641" s="190" t="s">
        <v>695</v>
      </c>
      <c r="D641" s="154" t="s">
        <v>696</v>
      </c>
      <c r="E641" s="182">
        <v>170</v>
      </c>
      <c r="F641" s="182"/>
      <c r="G641" s="159">
        <f>ROUND(E641*F641,2)</f>
        <v>0</v>
      </c>
      <c r="H641" s="212" t="s">
        <v>1340</v>
      </c>
      <c r="I641" s="177"/>
      <c r="J641" s="153"/>
      <c r="K641" s="153"/>
      <c r="L641" s="153"/>
      <c r="M641" s="153"/>
      <c r="N641" s="153"/>
      <c r="O641" s="153"/>
      <c r="P641" s="153"/>
      <c r="Q641" s="153" t="s">
        <v>123</v>
      </c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</row>
    <row r="642" spans="1:46" outlineLevel="1" x14ac:dyDescent="0.2">
      <c r="A642" s="178"/>
      <c r="B642" s="180"/>
      <c r="C642" s="191" t="s">
        <v>697</v>
      </c>
      <c r="D642" s="155"/>
      <c r="E642" s="205">
        <v>170</v>
      </c>
      <c r="F642" s="182"/>
      <c r="G642" s="159"/>
      <c r="H642" s="212">
        <v>0</v>
      </c>
      <c r="I642" s="177"/>
      <c r="J642" s="153"/>
      <c r="K642" s="153"/>
      <c r="L642" s="153"/>
      <c r="M642" s="153"/>
      <c r="N642" s="153"/>
      <c r="O642" s="153"/>
      <c r="P642" s="153"/>
      <c r="Q642" s="153" t="s">
        <v>125</v>
      </c>
      <c r="R642" s="153">
        <v>0</v>
      </c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</row>
    <row r="643" spans="1:46" outlineLevel="1" x14ac:dyDescent="0.2">
      <c r="A643" s="178">
        <v>157</v>
      </c>
      <c r="B643" s="180" t="s">
        <v>698</v>
      </c>
      <c r="C643" s="190" t="s">
        <v>699</v>
      </c>
      <c r="D643" s="154" t="s">
        <v>696</v>
      </c>
      <c r="E643" s="182">
        <v>45</v>
      </c>
      <c r="F643" s="182"/>
      <c r="G643" s="159">
        <f>ROUND(E643*F643,2)</f>
        <v>0</v>
      </c>
      <c r="H643" s="212" t="s">
        <v>1340</v>
      </c>
      <c r="I643" s="177"/>
      <c r="J643" s="153"/>
      <c r="K643" s="153"/>
      <c r="L643" s="153"/>
      <c r="M643" s="153"/>
      <c r="N643" s="153"/>
      <c r="O643" s="153"/>
      <c r="P643" s="153"/>
      <c r="Q643" s="153" t="s">
        <v>123</v>
      </c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</row>
    <row r="644" spans="1:46" outlineLevel="1" x14ac:dyDescent="0.2">
      <c r="A644" s="178"/>
      <c r="B644" s="180"/>
      <c r="C644" s="191" t="s">
        <v>700</v>
      </c>
      <c r="D644" s="155"/>
      <c r="E644" s="205">
        <v>45</v>
      </c>
      <c r="F644" s="182"/>
      <c r="G644" s="159"/>
      <c r="H644" s="212">
        <v>0</v>
      </c>
      <c r="I644" s="177"/>
      <c r="J644" s="153"/>
      <c r="K644" s="153"/>
      <c r="L644" s="153"/>
      <c r="M644" s="153"/>
      <c r="N644" s="153"/>
      <c r="O644" s="153"/>
      <c r="P644" s="153"/>
      <c r="Q644" s="153" t="s">
        <v>125</v>
      </c>
      <c r="R644" s="153">
        <v>0</v>
      </c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</row>
    <row r="645" spans="1:46" outlineLevel="1" x14ac:dyDescent="0.2">
      <c r="A645" s="178">
        <v>158</v>
      </c>
      <c r="B645" s="180" t="s">
        <v>701</v>
      </c>
      <c r="C645" s="190" t="s">
        <v>702</v>
      </c>
      <c r="D645" s="154" t="s">
        <v>243</v>
      </c>
      <c r="E645" s="182">
        <v>1</v>
      </c>
      <c r="F645" s="182"/>
      <c r="G645" s="159">
        <f>ROUND(E645*F645,2)</f>
        <v>0</v>
      </c>
      <c r="H645" s="212" t="s">
        <v>1340</v>
      </c>
      <c r="I645" s="177"/>
      <c r="J645" s="153"/>
      <c r="K645" s="153"/>
      <c r="L645" s="153"/>
      <c r="M645" s="153"/>
      <c r="N645" s="153"/>
      <c r="O645" s="153"/>
      <c r="P645" s="153"/>
      <c r="Q645" s="153" t="s">
        <v>123</v>
      </c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  <c r="AC645" s="153"/>
      <c r="AD645" s="153"/>
      <c r="AE645" s="153"/>
      <c r="AF645" s="153"/>
      <c r="AG645" s="153"/>
      <c r="AH645" s="153"/>
      <c r="AI645" s="153"/>
      <c r="AJ645" s="153"/>
      <c r="AK645" s="153"/>
      <c r="AL645" s="153"/>
      <c r="AM645" s="153"/>
      <c r="AN645" s="153"/>
      <c r="AO645" s="153"/>
      <c r="AP645" s="153"/>
      <c r="AQ645" s="153"/>
      <c r="AR645" s="153"/>
      <c r="AS645" s="153"/>
      <c r="AT645" s="153"/>
    </row>
    <row r="646" spans="1:46" outlineLevel="1" x14ac:dyDescent="0.2">
      <c r="A646" s="178"/>
      <c r="B646" s="180"/>
      <c r="C646" s="191" t="s">
        <v>703</v>
      </c>
      <c r="D646" s="155"/>
      <c r="E646" s="205">
        <v>1</v>
      </c>
      <c r="F646" s="182"/>
      <c r="G646" s="159"/>
      <c r="H646" s="212">
        <v>0</v>
      </c>
      <c r="I646" s="177"/>
      <c r="J646" s="153"/>
      <c r="K646" s="153"/>
      <c r="L646" s="153"/>
      <c r="M646" s="153"/>
      <c r="N646" s="153"/>
      <c r="O646" s="153"/>
      <c r="P646" s="153"/>
      <c r="Q646" s="153" t="s">
        <v>125</v>
      </c>
      <c r="R646" s="153">
        <v>0</v>
      </c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  <c r="AC646" s="153"/>
      <c r="AD646" s="153"/>
      <c r="AE646" s="153"/>
      <c r="AF646" s="153"/>
      <c r="AG646" s="153"/>
      <c r="AH646" s="153"/>
      <c r="AI646" s="153"/>
      <c r="AJ646" s="153"/>
      <c r="AK646" s="153"/>
      <c r="AL646" s="153"/>
      <c r="AM646" s="153"/>
      <c r="AN646" s="153"/>
      <c r="AO646" s="153"/>
      <c r="AP646" s="153"/>
      <c r="AQ646" s="153"/>
      <c r="AR646" s="153"/>
      <c r="AS646" s="153"/>
      <c r="AT646" s="153"/>
    </row>
    <row r="647" spans="1:46" x14ac:dyDescent="0.2">
      <c r="A647" s="179" t="s">
        <v>118</v>
      </c>
      <c r="B647" s="181" t="s">
        <v>71</v>
      </c>
      <c r="C647" s="192" t="s">
        <v>72</v>
      </c>
      <c r="D647" s="156"/>
      <c r="E647" s="183"/>
      <c r="F647" s="183"/>
      <c r="G647" s="160">
        <f>SUMIF(Q648:Q707,"&lt;&gt;NOR",G648:G707)</f>
        <v>0</v>
      </c>
      <c r="H647" s="213"/>
      <c r="I647" s="177"/>
      <c r="Q647" t="s">
        <v>119</v>
      </c>
    </row>
    <row r="648" spans="1:46" outlineLevel="1" x14ac:dyDescent="0.2">
      <c r="A648" s="178">
        <v>159</v>
      </c>
      <c r="B648" s="180" t="s">
        <v>704</v>
      </c>
      <c r="C648" s="190" t="s">
        <v>705</v>
      </c>
      <c r="D648" s="154" t="s">
        <v>234</v>
      </c>
      <c r="E648" s="182">
        <v>430</v>
      </c>
      <c r="F648" s="182"/>
      <c r="G648" s="159">
        <f>ROUND(E648*F648,2)</f>
        <v>0</v>
      </c>
      <c r="H648" s="212" t="s">
        <v>1339</v>
      </c>
      <c r="I648" s="177"/>
      <c r="J648" s="153"/>
      <c r="K648" s="153"/>
      <c r="L648" s="153"/>
      <c r="M648" s="153"/>
      <c r="N648" s="153"/>
      <c r="O648" s="153"/>
      <c r="P648" s="153"/>
      <c r="Q648" s="153" t="s">
        <v>123</v>
      </c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  <c r="AC648" s="153"/>
      <c r="AD648" s="153"/>
      <c r="AE648" s="153"/>
      <c r="AF648" s="153"/>
      <c r="AG648" s="153"/>
      <c r="AH648" s="153"/>
      <c r="AI648" s="153"/>
      <c r="AJ648" s="153"/>
      <c r="AK648" s="153"/>
      <c r="AL648" s="153"/>
      <c r="AM648" s="153"/>
      <c r="AN648" s="153"/>
      <c r="AO648" s="153"/>
      <c r="AP648" s="153"/>
      <c r="AQ648" s="153"/>
      <c r="AR648" s="153"/>
      <c r="AS648" s="153"/>
      <c r="AT648" s="153"/>
    </row>
    <row r="649" spans="1:46" outlineLevel="1" x14ac:dyDescent="0.2">
      <c r="A649" s="178"/>
      <c r="B649" s="180"/>
      <c r="C649" s="191" t="s">
        <v>534</v>
      </c>
      <c r="D649" s="155"/>
      <c r="E649" s="205">
        <v>430</v>
      </c>
      <c r="F649" s="182"/>
      <c r="G649" s="159"/>
      <c r="H649" s="212">
        <v>0</v>
      </c>
      <c r="I649" s="177"/>
      <c r="J649" s="153"/>
      <c r="K649" s="153"/>
      <c r="L649" s="153"/>
      <c r="M649" s="153"/>
      <c r="N649" s="153"/>
      <c r="O649" s="153"/>
      <c r="P649" s="153"/>
      <c r="Q649" s="153" t="s">
        <v>125</v>
      </c>
      <c r="R649" s="153">
        <v>0</v>
      </c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  <c r="AC649" s="153"/>
      <c r="AD649" s="153"/>
      <c r="AE649" s="153"/>
      <c r="AF649" s="153"/>
      <c r="AG649" s="153"/>
      <c r="AH649" s="153"/>
      <c r="AI649" s="153"/>
      <c r="AJ649" s="153"/>
      <c r="AK649" s="153"/>
      <c r="AL649" s="153"/>
      <c r="AM649" s="153"/>
      <c r="AN649" s="153"/>
      <c r="AO649" s="153"/>
      <c r="AP649" s="153"/>
      <c r="AQ649" s="153"/>
      <c r="AR649" s="153"/>
      <c r="AS649" s="153"/>
      <c r="AT649" s="153"/>
    </row>
    <row r="650" spans="1:46" outlineLevel="1" x14ac:dyDescent="0.2">
      <c r="A650" s="178">
        <v>160</v>
      </c>
      <c r="B650" s="180" t="s">
        <v>706</v>
      </c>
      <c r="C650" s="190" t="s">
        <v>707</v>
      </c>
      <c r="D650" s="154" t="s">
        <v>234</v>
      </c>
      <c r="E650" s="182">
        <v>200</v>
      </c>
      <c r="F650" s="182"/>
      <c r="G650" s="159">
        <f>ROUND(E650*F650,2)</f>
        <v>0</v>
      </c>
      <c r="H650" s="212" t="s">
        <v>1339</v>
      </c>
      <c r="I650" s="177"/>
      <c r="J650" s="153"/>
      <c r="K650" s="153"/>
      <c r="L650" s="153"/>
      <c r="M650" s="153"/>
      <c r="N650" s="153"/>
      <c r="O650" s="153"/>
      <c r="P650" s="153"/>
      <c r="Q650" s="153" t="s">
        <v>123</v>
      </c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  <c r="AC650" s="153"/>
      <c r="AD650" s="153"/>
      <c r="AE650" s="153"/>
      <c r="AF650" s="153"/>
      <c r="AG650" s="153"/>
      <c r="AH650" s="153"/>
      <c r="AI650" s="153"/>
      <c r="AJ650" s="153"/>
      <c r="AK650" s="153"/>
      <c r="AL650" s="153"/>
      <c r="AM650" s="153"/>
      <c r="AN650" s="153"/>
      <c r="AO650" s="153"/>
      <c r="AP650" s="153"/>
      <c r="AQ650" s="153"/>
      <c r="AR650" s="153"/>
      <c r="AS650" s="153"/>
      <c r="AT650" s="153"/>
    </row>
    <row r="651" spans="1:46" outlineLevel="1" x14ac:dyDescent="0.2">
      <c r="A651" s="178"/>
      <c r="B651" s="180"/>
      <c r="C651" s="191" t="s">
        <v>537</v>
      </c>
      <c r="D651" s="155"/>
      <c r="E651" s="205">
        <v>200</v>
      </c>
      <c r="F651" s="182"/>
      <c r="G651" s="159"/>
      <c r="H651" s="212">
        <v>0</v>
      </c>
      <c r="I651" s="177"/>
      <c r="J651" s="153"/>
      <c r="K651" s="153"/>
      <c r="L651" s="153"/>
      <c r="M651" s="153"/>
      <c r="N651" s="153"/>
      <c r="O651" s="153"/>
      <c r="P651" s="153"/>
      <c r="Q651" s="153" t="s">
        <v>125</v>
      </c>
      <c r="R651" s="153">
        <v>0</v>
      </c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  <c r="AC651" s="153"/>
      <c r="AD651" s="153"/>
      <c r="AE651" s="153"/>
      <c r="AF651" s="153"/>
      <c r="AG651" s="153"/>
      <c r="AH651" s="153"/>
      <c r="AI651" s="153"/>
      <c r="AJ651" s="153"/>
      <c r="AK651" s="153"/>
      <c r="AL651" s="153"/>
      <c r="AM651" s="153"/>
      <c r="AN651" s="153"/>
      <c r="AO651" s="153"/>
      <c r="AP651" s="153"/>
      <c r="AQ651" s="153"/>
      <c r="AR651" s="153"/>
      <c r="AS651" s="153"/>
      <c r="AT651" s="153"/>
    </row>
    <row r="652" spans="1:46" outlineLevel="1" x14ac:dyDescent="0.2">
      <c r="A652" s="178">
        <v>161</v>
      </c>
      <c r="B652" s="180" t="s">
        <v>708</v>
      </c>
      <c r="C652" s="190" t="s">
        <v>709</v>
      </c>
      <c r="D652" s="154" t="s">
        <v>243</v>
      </c>
      <c r="E652" s="182">
        <v>30</v>
      </c>
      <c r="F652" s="182"/>
      <c r="G652" s="159">
        <f>ROUND(E652*F652,2)</f>
        <v>0</v>
      </c>
      <c r="H652" s="212" t="s">
        <v>1339</v>
      </c>
      <c r="I652" s="177"/>
      <c r="J652" s="153"/>
      <c r="K652" s="153"/>
      <c r="L652" s="153"/>
      <c r="M652" s="153"/>
      <c r="N652" s="153"/>
      <c r="O652" s="153"/>
      <c r="P652" s="153"/>
      <c r="Q652" s="153" t="s">
        <v>123</v>
      </c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  <c r="AC652" s="153"/>
      <c r="AD652" s="153"/>
      <c r="AE652" s="153"/>
      <c r="AF652" s="153"/>
      <c r="AG652" s="153"/>
      <c r="AH652" s="153"/>
      <c r="AI652" s="153"/>
      <c r="AJ652" s="153"/>
      <c r="AK652" s="153"/>
      <c r="AL652" s="153"/>
      <c r="AM652" s="153"/>
      <c r="AN652" s="153"/>
      <c r="AO652" s="153"/>
      <c r="AP652" s="153"/>
      <c r="AQ652" s="153"/>
      <c r="AR652" s="153"/>
      <c r="AS652" s="153"/>
      <c r="AT652" s="153"/>
    </row>
    <row r="653" spans="1:46" outlineLevel="1" x14ac:dyDescent="0.2">
      <c r="A653" s="178"/>
      <c r="B653" s="180"/>
      <c r="C653" s="191" t="s">
        <v>710</v>
      </c>
      <c r="D653" s="155"/>
      <c r="E653" s="205">
        <v>30</v>
      </c>
      <c r="F653" s="182"/>
      <c r="G653" s="159"/>
      <c r="H653" s="212">
        <v>0</v>
      </c>
      <c r="I653" s="177"/>
      <c r="J653" s="153"/>
      <c r="K653" s="153"/>
      <c r="L653" s="153"/>
      <c r="M653" s="153"/>
      <c r="N653" s="153"/>
      <c r="O653" s="153"/>
      <c r="P653" s="153"/>
      <c r="Q653" s="153" t="s">
        <v>125</v>
      </c>
      <c r="R653" s="153">
        <v>0</v>
      </c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  <c r="AC653" s="153"/>
      <c r="AD653" s="153"/>
      <c r="AE653" s="153"/>
      <c r="AF653" s="153"/>
      <c r="AG653" s="153"/>
      <c r="AH653" s="153"/>
      <c r="AI653" s="153"/>
      <c r="AJ653" s="153"/>
      <c r="AK653" s="153"/>
      <c r="AL653" s="153"/>
      <c r="AM653" s="153"/>
      <c r="AN653" s="153"/>
      <c r="AO653" s="153"/>
      <c r="AP653" s="153"/>
      <c r="AQ653" s="153"/>
      <c r="AR653" s="153"/>
      <c r="AS653" s="153"/>
      <c r="AT653" s="153"/>
    </row>
    <row r="654" spans="1:46" outlineLevel="1" x14ac:dyDescent="0.2">
      <c r="A654" s="178">
        <v>162</v>
      </c>
      <c r="B654" s="180" t="s">
        <v>711</v>
      </c>
      <c r="C654" s="190" t="s">
        <v>712</v>
      </c>
      <c r="D654" s="154" t="s">
        <v>243</v>
      </c>
      <c r="E654" s="182">
        <v>26</v>
      </c>
      <c r="F654" s="182"/>
      <c r="G654" s="159">
        <f>ROUND(E654*F654,2)</f>
        <v>0</v>
      </c>
      <c r="H654" s="212" t="s">
        <v>1339</v>
      </c>
      <c r="I654" s="177"/>
      <c r="J654" s="153"/>
      <c r="K654" s="153"/>
      <c r="L654" s="153"/>
      <c r="M654" s="153"/>
      <c r="N654" s="153"/>
      <c r="O654" s="153"/>
      <c r="P654" s="153"/>
      <c r="Q654" s="153" t="s">
        <v>123</v>
      </c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</row>
    <row r="655" spans="1:46" outlineLevel="1" x14ac:dyDescent="0.2">
      <c r="A655" s="178"/>
      <c r="B655" s="180"/>
      <c r="C655" s="191" t="s">
        <v>713</v>
      </c>
      <c r="D655" s="155"/>
      <c r="E655" s="205">
        <v>26</v>
      </c>
      <c r="F655" s="182"/>
      <c r="G655" s="159"/>
      <c r="H655" s="212">
        <v>0</v>
      </c>
      <c r="I655" s="177"/>
      <c r="J655" s="153"/>
      <c r="K655" s="153"/>
      <c r="L655" s="153"/>
      <c r="M655" s="153"/>
      <c r="N655" s="153"/>
      <c r="O655" s="153"/>
      <c r="P655" s="153"/>
      <c r="Q655" s="153" t="s">
        <v>125</v>
      </c>
      <c r="R655" s="153">
        <v>0</v>
      </c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</row>
    <row r="656" spans="1:46" outlineLevel="1" x14ac:dyDescent="0.2">
      <c r="A656" s="178">
        <v>163</v>
      </c>
      <c r="B656" s="180" t="s">
        <v>714</v>
      </c>
      <c r="C656" s="190" t="s">
        <v>715</v>
      </c>
      <c r="D656" s="154" t="s">
        <v>243</v>
      </c>
      <c r="E656" s="182">
        <v>22</v>
      </c>
      <c r="F656" s="182"/>
      <c r="G656" s="159">
        <f>ROUND(E656*F656,2)</f>
        <v>0</v>
      </c>
      <c r="H656" s="212" t="s">
        <v>1339</v>
      </c>
      <c r="I656" s="177"/>
      <c r="J656" s="153"/>
      <c r="K656" s="153"/>
      <c r="L656" s="153"/>
      <c r="M656" s="153"/>
      <c r="N656" s="153"/>
      <c r="O656" s="153"/>
      <c r="P656" s="153"/>
      <c r="Q656" s="153" t="s">
        <v>123</v>
      </c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</row>
    <row r="657" spans="1:46" outlineLevel="1" x14ac:dyDescent="0.2">
      <c r="A657" s="178"/>
      <c r="B657" s="180"/>
      <c r="C657" s="191" t="s">
        <v>716</v>
      </c>
      <c r="D657" s="155"/>
      <c r="E657" s="205">
        <v>22</v>
      </c>
      <c r="F657" s="182"/>
      <c r="G657" s="159"/>
      <c r="H657" s="212">
        <v>0</v>
      </c>
      <c r="I657" s="177"/>
      <c r="J657" s="153"/>
      <c r="K657" s="153"/>
      <c r="L657" s="153"/>
      <c r="M657" s="153"/>
      <c r="N657" s="153"/>
      <c r="O657" s="153"/>
      <c r="P657" s="153"/>
      <c r="Q657" s="153" t="s">
        <v>125</v>
      </c>
      <c r="R657" s="153">
        <v>0</v>
      </c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</row>
    <row r="658" spans="1:46" outlineLevel="1" x14ac:dyDescent="0.2">
      <c r="A658" s="178">
        <v>164</v>
      </c>
      <c r="B658" s="180" t="s">
        <v>717</v>
      </c>
      <c r="C658" s="190" t="s">
        <v>718</v>
      </c>
      <c r="D658" s="154" t="s">
        <v>243</v>
      </c>
      <c r="E658" s="182">
        <v>14</v>
      </c>
      <c r="F658" s="182"/>
      <c r="G658" s="159">
        <f>ROUND(E658*F658,2)</f>
        <v>0</v>
      </c>
      <c r="H658" s="212" t="s">
        <v>1339</v>
      </c>
      <c r="I658" s="177"/>
      <c r="J658" s="153"/>
      <c r="K658" s="153"/>
      <c r="L658" s="153"/>
      <c r="M658" s="153"/>
      <c r="N658" s="153"/>
      <c r="O658" s="153"/>
      <c r="P658" s="153"/>
      <c r="Q658" s="153" t="s">
        <v>123</v>
      </c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</row>
    <row r="659" spans="1:46" outlineLevel="1" x14ac:dyDescent="0.2">
      <c r="A659" s="178"/>
      <c r="B659" s="180"/>
      <c r="C659" s="191" t="s">
        <v>719</v>
      </c>
      <c r="D659" s="155"/>
      <c r="E659" s="205">
        <v>14</v>
      </c>
      <c r="F659" s="182"/>
      <c r="G659" s="159"/>
      <c r="H659" s="212">
        <v>0</v>
      </c>
      <c r="I659" s="177"/>
      <c r="J659" s="153"/>
      <c r="K659" s="153"/>
      <c r="L659" s="153"/>
      <c r="M659" s="153"/>
      <c r="N659" s="153"/>
      <c r="O659" s="153"/>
      <c r="P659" s="153"/>
      <c r="Q659" s="153" t="s">
        <v>125</v>
      </c>
      <c r="R659" s="153">
        <v>0</v>
      </c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</row>
    <row r="660" spans="1:46" outlineLevel="1" x14ac:dyDescent="0.2">
      <c r="A660" s="178">
        <v>165</v>
      </c>
      <c r="B660" s="180" t="s">
        <v>720</v>
      </c>
      <c r="C660" s="190" t="s">
        <v>721</v>
      </c>
      <c r="D660" s="154" t="s">
        <v>243</v>
      </c>
      <c r="E660" s="182">
        <v>9</v>
      </c>
      <c r="F660" s="182"/>
      <c r="G660" s="159">
        <f>ROUND(E660*F660,2)</f>
        <v>0</v>
      </c>
      <c r="H660" s="212" t="s">
        <v>1339</v>
      </c>
      <c r="I660" s="177"/>
      <c r="J660" s="153"/>
      <c r="K660" s="153"/>
      <c r="L660" s="153"/>
      <c r="M660" s="153"/>
      <c r="N660" s="153"/>
      <c r="O660" s="153"/>
      <c r="P660" s="153"/>
      <c r="Q660" s="153" t="s">
        <v>123</v>
      </c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</row>
    <row r="661" spans="1:46" outlineLevel="1" x14ac:dyDescent="0.2">
      <c r="A661" s="178"/>
      <c r="B661" s="180"/>
      <c r="C661" s="191" t="s">
        <v>722</v>
      </c>
      <c r="D661" s="155"/>
      <c r="E661" s="205">
        <v>9</v>
      </c>
      <c r="F661" s="182"/>
      <c r="G661" s="159"/>
      <c r="H661" s="212">
        <v>0</v>
      </c>
      <c r="I661" s="177"/>
      <c r="J661" s="153"/>
      <c r="K661" s="153"/>
      <c r="L661" s="153"/>
      <c r="M661" s="153"/>
      <c r="N661" s="153"/>
      <c r="O661" s="153"/>
      <c r="P661" s="153"/>
      <c r="Q661" s="153" t="s">
        <v>125</v>
      </c>
      <c r="R661" s="153">
        <v>0</v>
      </c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</row>
    <row r="662" spans="1:46" outlineLevel="1" x14ac:dyDescent="0.2">
      <c r="A662" s="178">
        <v>166</v>
      </c>
      <c r="B662" s="180" t="s">
        <v>723</v>
      </c>
      <c r="C662" s="190" t="s">
        <v>724</v>
      </c>
      <c r="D662" s="154" t="s">
        <v>243</v>
      </c>
      <c r="E662" s="182">
        <v>8</v>
      </c>
      <c r="F662" s="182"/>
      <c r="G662" s="159">
        <f>ROUND(E662*F662,2)</f>
        <v>0</v>
      </c>
      <c r="H662" s="212" t="s">
        <v>1339</v>
      </c>
      <c r="I662" s="177"/>
      <c r="J662" s="153"/>
      <c r="K662" s="153"/>
      <c r="L662" s="153"/>
      <c r="M662" s="153"/>
      <c r="N662" s="153"/>
      <c r="O662" s="153"/>
      <c r="P662" s="153"/>
      <c r="Q662" s="153" t="s">
        <v>123</v>
      </c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</row>
    <row r="663" spans="1:46" outlineLevel="1" x14ac:dyDescent="0.2">
      <c r="A663" s="178"/>
      <c r="B663" s="180"/>
      <c r="C663" s="191" t="s">
        <v>725</v>
      </c>
      <c r="D663" s="155"/>
      <c r="E663" s="205">
        <v>8</v>
      </c>
      <c r="F663" s="182"/>
      <c r="G663" s="159"/>
      <c r="H663" s="212">
        <v>0</v>
      </c>
      <c r="I663" s="177"/>
      <c r="J663" s="153"/>
      <c r="K663" s="153"/>
      <c r="L663" s="153"/>
      <c r="M663" s="153"/>
      <c r="N663" s="153"/>
      <c r="O663" s="153"/>
      <c r="P663" s="153"/>
      <c r="Q663" s="153" t="s">
        <v>125</v>
      </c>
      <c r="R663" s="153">
        <v>0</v>
      </c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  <c r="AC663" s="153"/>
      <c r="AD663" s="153"/>
      <c r="AE663" s="153"/>
      <c r="AF663" s="153"/>
      <c r="AG663" s="153"/>
      <c r="AH663" s="153"/>
      <c r="AI663" s="153"/>
      <c r="AJ663" s="153"/>
      <c r="AK663" s="153"/>
      <c r="AL663" s="153"/>
      <c r="AM663" s="153"/>
      <c r="AN663" s="153"/>
      <c r="AO663" s="153"/>
      <c r="AP663" s="153"/>
      <c r="AQ663" s="153"/>
      <c r="AR663" s="153"/>
      <c r="AS663" s="153"/>
      <c r="AT663" s="153"/>
    </row>
    <row r="664" spans="1:46" outlineLevel="1" x14ac:dyDescent="0.2">
      <c r="A664" s="178">
        <v>167</v>
      </c>
      <c r="B664" s="180" t="s">
        <v>726</v>
      </c>
      <c r="C664" s="190" t="s">
        <v>727</v>
      </c>
      <c r="D664" s="154" t="s">
        <v>234</v>
      </c>
      <c r="E664" s="182">
        <v>7.5</v>
      </c>
      <c r="F664" s="182"/>
      <c r="G664" s="159">
        <f>ROUND(E664*F664,2)</f>
        <v>0</v>
      </c>
      <c r="H664" s="212" t="s">
        <v>1339</v>
      </c>
      <c r="I664" s="177"/>
      <c r="J664" s="153"/>
      <c r="K664" s="153"/>
      <c r="L664" s="153"/>
      <c r="M664" s="153"/>
      <c r="N664" s="153"/>
      <c r="O664" s="153"/>
      <c r="P664" s="153"/>
      <c r="Q664" s="153" t="s">
        <v>123</v>
      </c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  <c r="AC664" s="153"/>
      <c r="AD664" s="153"/>
      <c r="AE664" s="153"/>
      <c r="AF664" s="153"/>
      <c r="AG664" s="153"/>
      <c r="AH664" s="153"/>
      <c r="AI664" s="153"/>
      <c r="AJ664" s="153"/>
      <c r="AK664" s="153"/>
      <c r="AL664" s="153"/>
      <c r="AM664" s="153"/>
      <c r="AN664" s="153"/>
      <c r="AO664" s="153"/>
      <c r="AP664" s="153"/>
      <c r="AQ664" s="153"/>
      <c r="AR664" s="153"/>
      <c r="AS664" s="153"/>
      <c r="AT664" s="153"/>
    </row>
    <row r="665" spans="1:46" outlineLevel="1" x14ac:dyDescent="0.2">
      <c r="A665" s="178"/>
      <c r="B665" s="180"/>
      <c r="C665" s="191" t="s">
        <v>728</v>
      </c>
      <c r="D665" s="155"/>
      <c r="E665" s="205">
        <v>7.5</v>
      </c>
      <c r="F665" s="182"/>
      <c r="G665" s="159"/>
      <c r="H665" s="212">
        <v>0</v>
      </c>
      <c r="I665" s="177"/>
      <c r="J665" s="153"/>
      <c r="K665" s="153"/>
      <c r="L665" s="153"/>
      <c r="M665" s="153"/>
      <c r="N665" s="153"/>
      <c r="O665" s="153"/>
      <c r="P665" s="153"/>
      <c r="Q665" s="153" t="s">
        <v>125</v>
      </c>
      <c r="R665" s="153">
        <v>0</v>
      </c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  <c r="AC665" s="153"/>
      <c r="AD665" s="153"/>
      <c r="AE665" s="153"/>
      <c r="AF665" s="153"/>
      <c r="AG665" s="153"/>
      <c r="AH665" s="153"/>
      <c r="AI665" s="153"/>
      <c r="AJ665" s="153"/>
      <c r="AK665" s="153"/>
      <c r="AL665" s="153"/>
      <c r="AM665" s="153"/>
      <c r="AN665" s="153"/>
      <c r="AO665" s="153"/>
      <c r="AP665" s="153"/>
      <c r="AQ665" s="153"/>
      <c r="AR665" s="153"/>
      <c r="AS665" s="153"/>
      <c r="AT665" s="153"/>
    </row>
    <row r="666" spans="1:46" outlineLevel="1" x14ac:dyDescent="0.2">
      <c r="A666" s="178">
        <v>168</v>
      </c>
      <c r="B666" s="180" t="s">
        <v>729</v>
      </c>
      <c r="C666" s="190" t="s">
        <v>730</v>
      </c>
      <c r="D666" s="154" t="s">
        <v>234</v>
      </c>
      <c r="E666" s="182">
        <v>6</v>
      </c>
      <c r="F666" s="182"/>
      <c r="G666" s="159">
        <f>ROUND(E666*F666,2)</f>
        <v>0</v>
      </c>
      <c r="H666" s="212" t="s">
        <v>1339</v>
      </c>
      <c r="I666" s="177"/>
      <c r="J666" s="153"/>
      <c r="K666" s="153"/>
      <c r="L666" s="153"/>
      <c r="M666" s="153"/>
      <c r="N666" s="153"/>
      <c r="O666" s="153"/>
      <c r="P666" s="153"/>
      <c r="Q666" s="153" t="s">
        <v>123</v>
      </c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  <c r="AC666" s="153"/>
      <c r="AD666" s="153"/>
      <c r="AE666" s="153"/>
      <c r="AF666" s="153"/>
      <c r="AG666" s="153"/>
      <c r="AH666" s="153"/>
      <c r="AI666" s="153"/>
      <c r="AJ666" s="153"/>
      <c r="AK666" s="153"/>
      <c r="AL666" s="153"/>
      <c r="AM666" s="153"/>
      <c r="AN666" s="153"/>
      <c r="AO666" s="153"/>
      <c r="AP666" s="153"/>
      <c r="AQ666" s="153"/>
      <c r="AR666" s="153"/>
      <c r="AS666" s="153"/>
      <c r="AT666" s="153"/>
    </row>
    <row r="667" spans="1:46" outlineLevel="1" x14ac:dyDescent="0.2">
      <c r="A667" s="178"/>
      <c r="B667" s="180"/>
      <c r="C667" s="191" t="s">
        <v>731</v>
      </c>
      <c r="D667" s="155"/>
      <c r="E667" s="205">
        <v>6</v>
      </c>
      <c r="F667" s="182"/>
      <c r="G667" s="159"/>
      <c r="H667" s="212">
        <v>0</v>
      </c>
      <c r="I667" s="177"/>
      <c r="J667" s="153"/>
      <c r="K667" s="153"/>
      <c r="L667" s="153"/>
      <c r="M667" s="153"/>
      <c r="N667" s="153"/>
      <c r="O667" s="153"/>
      <c r="P667" s="153"/>
      <c r="Q667" s="153" t="s">
        <v>125</v>
      </c>
      <c r="R667" s="153">
        <v>0</v>
      </c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  <c r="AC667" s="153"/>
      <c r="AD667" s="153"/>
      <c r="AE667" s="153"/>
      <c r="AF667" s="153"/>
      <c r="AG667" s="153"/>
      <c r="AH667" s="153"/>
      <c r="AI667" s="153"/>
      <c r="AJ667" s="153"/>
      <c r="AK667" s="153"/>
      <c r="AL667" s="153"/>
      <c r="AM667" s="153"/>
      <c r="AN667" s="153"/>
      <c r="AO667" s="153"/>
      <c r="AP667" s="153"/>
      <c r="AQ667" s="153"/>
      <c r="AR667" s="153"/>
      <c r="AS667" s="153"/>
      <c r="AT667" s="153"/>
    </row>
    <row r="668" spans="1:46" outlineLevel="1" x14ac:dyDescent="0.2">
      <c r="A668" s="178">
        <v>169</v>
      </c>
      <c r="B668" s="180" t="s">
        <v>732</v>
      </c>
      <c r="C668" s="190" t="s">
        <v>733</v>
      </c>
      <c r="D668" s="154" t="s">
        <v>234</v>
      </c>
      <c r="E668" s="182">
        <v>6</v>
      </c>
      <c r="F668" s="182"/>
      <c r="G668" s="159">
        <f>ROUND(E668*F668,2)</f>
        <v>0</v>
      </c>
      <c r="H668" s="212" t="s">
        <v>1339</v>
      </c>
      <c r="I668" s="177"/>
      <c r="J668" s="153"/>
      <c r="K668" s="153"/>
      <c r="L668" s="153"/>
      <c r="M668" s="153"/>
      <c r="N668" s="153"/>
      <c r="O668" s="153"/>
      <c r="P668" s="153"/>
      <c r="Q668" s="153" t="s">
        <v>123</v>
      </c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  <c r="AC668" s="153"/>
      <c r="AD668" s="153"/>
      <c r="AE668" s="153"/>
      <c r="AF668" s="153"/>
      <c r="AG668" s="153"/>
      <c r="AH668" s="153"/>
      <c r="AI668" s="153"/>
      <c r="AJ668" s="153"/>
      <c r="AK668" s="153"/>
      <c r="AL668" s="153"/>
      <c r="AM668" s="153"/>
      <c r="AN668" s="153"/>
      <c r="AO668" s="153"/>
      <c r="AP668" s="153"/>
      <c r="AQ668" s="153"/>
      <c r="AR668" s="153"/>
      <c r="AS668" s="153"/>
      <c r="AT668" s="153"/>
    </row>
    <row r="669" spans="1:46" outlineLevel="1" x14ac:dyDescent="0.2">
      <c r="A669" s="178"/>
      <c r="B669" s="180"/>
      <c r="C669" s="191" t="s">
        <v>731</v>
      </c>
      <c r="D669" s="155"/>
      <c r="E669" s="205">
        <v>6</v>
      </c>
      <c r="F669" s="182"/>
      <c r="G669" s="159"/>
      <c r="H669" s="212">
        <v>0</v>
      </c>
      <c r="I669" s="177"/>
      <c r="J669" s="153"/>
      <c r="K669" s="153"/>
      <c r="L669" s="153"/>
      <c r="M669" s="153"/>
      <c r="N669" s="153"/>
      <c r="O669" s="153"/>
      <c r="P669" s="153"/>
      <c r="Q669" s="153" t="s">
        <v>125</v>
      </c>
      <c r="R669" s="153">
        <v>0</v>
      </c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  <c r="AC669" s="153"/>
      <c r="AD669" s="153"/>
      <c r="AE669" s="153"/>
      <c r="AF669" s="153"/>
      <c r="AG669" s="153"/>
      <c r="AH669" s="153"/>
      <c r="AI669" s="153"/>
      <c r="AJ669" s="153"/>
      <c r="AK669" s="153"/>
      <c r="AL669" s="153"/>
      <c r="AM669" s="153"/>
      <c r="AN669" s="153"/>
      <c r="AO669" s="153"/>
      <c r="AP669" s="153"/>
      <c r="AQ669" s="153"/>
      <c r="AR669" s="153"/>
      <c r="AS669" s="153"/>
      <c r="AT669" s="153"/>
    </row>
    <row r="670" spans="1:46" outlineLevel="1" x14ac:dyDescent="0.2">
      <c r="A670" s="178">
        <v>170</v>
      </c>
      <c r="B670" s="180" t="s">
        <v>734</v>
      </c>
      <c r="C670" s="190" t="s">
        <v>735</v>
      </c>
      <c r="D670" s="154" t="s">
        <v>234</v>
      </c>
      <c r="E670" s="182">
        <v>5.4</v>
      </c>
      <c r="F670" s="182"/>
      <c r="G670" s="159">
        <f>ROUND(E670*F670,2)</f>
        <v>0</v>
      </c>
      <c r="H670" s="212" t="s">
        <v>1339</v>
      </c>
      <c r="I670" s="177"/>
      <c r="J670" s="153"/>
      <c r="K670" s="153"/>
      <c r="L670" s="153"/>
      <c r="M670" s="153"/>
      <c r="N670" s="153"/>
      <c r="O670" s="153"/>
      <c r="P670" s="153"/>
      <c r="Q670" s="153" t="s">
        <v>123</v>
      </c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  <c r="AC670" s="153"/>
      <c r="AD670" s="153"/>
      <c r="AE670" s="153"/>
      <c r="AF670" s="153"/>
      <c r="AG670" s="153"/>
      <c r="AH670" s="153"/>
      <c r="AI670" s="153"/>
      <c r="AJ670" s="153"/>
      <c r="AK670" s="153"/>
      <c r="AL670" s="153"/>
      <c r="AM670" s="153"/>
      <c r="AN670" s="153"/>
      <c r="AO670" s="153"/>
      <c r="AP670" s="153"/>
      <c r="AQ670" s="153"/>
      <c r="AR670" s="153"/>
      <c r="AS670" s="153"/>
      <c r="AT670" s="153"/>
    </row>
    <row r="671" spans="1:46" outlineLevel="1" x14ac:dyDescent="0.2">
      <c r="A671" s="178"/>
      <c r="B671" s="180"/>
      <c r="C671" s="191" t="s">
        <v>736</v>
      </c>
      <c r="D671" s="155"/>
      <c r="E671" s="205">
        <v>5.4</v>
      </c>
      <c r="F671" s="182"/>
      <c r="G671" s="159"/>
      <c r="H671" s="212">
        <v>0</v>
      </c>
      <c r="I671" s="177"/>
      <c r="J671" s="153"/>
      <c r="K671" s="153"/>
      <c r="L671" s="153"/>
      <c r="M671" s="153"/>
      <c r="N671" s="153"/>
      <c r="O671" s="153"/>
      <c r="P671" s="153"/>
      <c r="Q671" s="153" t="s">
        <v>125</v>
      </c>
      <c r="R671" s="153">
        <v>0</v>
      </c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  <c r="AC671" s="153"/>
      <c r="AD671" s="153"/>
      <c r="AE671" s="153"/>
      <c r="AF671" s="153"/>
      <c r="AG671" s="153"/>
      <c r="AH671" s="153"/>
      <c r="AI671" s="153"/>
      <c r="AJ671" s="153"/>
      <c r="AK671" s="153"/>
      <c r="AL671" s="153"/>
      <c r="AM671" s="153"/>
      <c r="AN671" s="153"/>
      <c r="AO671" s="153"/>
      <c r="AP671" s="153"/>
      <c r="AQ671" s="153"/>
      <c r="AR671" s="153"/>
      <c r="AS671" s="153"/>
      <c r="AT671" s="153"/>
    </row>
    <row r="672" spans="1:46" outlineLevel="1" x14ac:dyDescent="0.2">
      <c r="A672" s="178">
        <v>171</v>
      </c>
      <c r="B672" s="180" t="s">
        <v>737</v>
      </c>
      <c r="C672" s="190" t="s">
        <v>738</v>
      </c>
      <c r="D672" s="154" t="s">
        <v>234</v>
      </c>
      <c r="E672" s="182">
        <v>4.5</v>
      </c>
      <c r="F672" s="182"/>
      <c r="G672" s="159">
        <f>ROUND(E672*F672,2)</f>
        <v>0</v>
      </c>
      <c r="H672" s="212" t="s">
        <v>1339</v>
      </c>
      <c r="I672" s="177"/>
      <c r="J672" s="153"/>
      <c r="K672" s="153"/>
      <c r="L672" s="153"/>
      <c r="M672" s="153"/>
      <c r="N672" s="153"/>
      <c r="O672" s="153"/>
      <c r="P672" s="153"/>
      <c r="Q672" s="153" t="s">
        <v>123</v>
      </c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</row>
    <row r="673" spans="1:46" outlineLevel="1" x14ac:dyDescent="0.2">
      <c r="A673" s="178"/>
      <c r="B673" s="180"/>
      <c r="C673" s="191" t="s">
        <v>739</v>
      </c>
      <c r="D673" s="155"/>
      <c r="E673" s="205">
        <v>4.5</v>
      </c>
      <c r="F673" s="182"/>
      <c r="G673" s="159"/>
      <c r="H673" s="212">
        <v>0</v>
      </c>
      <c r="I673" s="177"/>
      <c r="J673" s="153"/>
      <c r="K673" s="153"/>
      <c r="L673" s="153"/>
      <c r="M673" s="153"/>
      <c r="N673" s="153"/>
      <c r="O673" s="153"/>
      <c r="P673" s="153"/>
      <c r="Q673" s="153" t="s">
        <v>125</v>
      </c>
      <c r="R673" s="153">
        <v>0</v>
      </c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</row>
    <row r="674" spans="1:46" outlineLevel="1" x14ac:dyDescent="0.2">
      <c r="A674" s="178">
        <v>172</v>
      </c>
      <c r="B674" s="180" t="s">
        <v>740</v>
      </c>
      <c r="C674" s="190" t="s">
        <v>741</v>
      </c>
      <c r="D674" s="154" t="s">
        <v>234</v>
      </c>
      <c r="E674" s="182">
        <v>4.5</v>
      </c>
      <c r="F674" s="182"/>
      <c r="G674" s="159">
        <f>ROUND(E674*F674,2)</f>
        <v>0</v>
      </c>
      <c r="H674" s="212" t="s">
        <v>1339</v>
      </c>
      <c r="I674" s="177"/>
      <c r="J674" s="153"/>
      <c r="K674" s="153"/>
      <c r="L674" s="153"/>
      <c r="M674" s="153"/>
      <c r="N674" s="153"/>
      <c r="O674" s="153"/>
      <c r="P674" s="153"/>
      <c r="Q674" s="153" t="s">
        <v>123</v>
      </c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</row>
    <row r="675" spans="1:46" outlineLevel="1" x14ac:dyDescent="0.2">
      <c r="A675" s="178"/>
      <c r="B675" s="180"/>
      <c r="C675" s="191" t="s">
        <v>739</v>
      </c>
      <c r="D675" s="155"/>
      <c r="E675" s="205">
        <v>4.5</v>
      </c>
      <c r="F675" s="182"/>
      <c r="G675" s="159"/>
      <c r="H675" s="212">
        <v>0</v>
      </c>
      <c r="I675" s="177"/>
      <c r="J675" s="153"/>
      <c r="K675" s="153"/>
      <c r="L675" s="153"/>
      <c r="M675" s="153"/>
      <c r="N675" s="153"/>
      <c r="O675" s="153"/>
      <c r="P675" s="153"/>
      <c r="Q675" s="153" t="s">
        <v>125</v>
      </c>
      <c r="R675" s="153">
        <v>0</v>
      </c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</row>
    <row r="676" spans="1:46" outlineLevel="1" x14ac:dyDescent="0.2">
      <c r="A676" s="178">
        <v>173</v>
      </c>
      <c r="B676" s="180" t="s">
        <v>742</v>
      </c>
      <c r="C676" s="190" t="s">
        <v>743</v>
      </c>
      <c r="D676" s="154" t="s">
        <v>234</v>
      </c>
      <c r="E676" s="182">
        <v>15</v>
      </c>
      <c r="F676" s="182"/>
      <c r="G676" s="159">
        <f>ROUND(E676*F676,2)</f>
        <v>0</v>
      </c>
      <c r="H676" s="212" t="s">
        <v>1339</v>
      </c>
      <c r="I676" s="177"/>
      <c r="J676" s="153"/>
      <c r="K676" s="153"/>
      <c r="L676" s="153"/>
      <c r="M676" s="153"/>
      <c r="N676" s="153"/>
      <c r="O676" s="153"/>
      <c r="P676" s="153"/>
      <c r="Q676" s="153" t="s">
        <v>123</v>
      </c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</row>
    <row r="677" spans="1:46" outlineLevel="1" x14ac:dyDescent="0.2">
      <c r="A677" s="178"/>
      <c r="B677" s="180"/>
      <c r="C677" s="191" t="s">
        <v>744</v>
      </c>
      <c r="D677" s="155"/>
      <c r="E677" s="205">
        <v>15</v>
      </c>
      <c r="F677" s="182"/>
      <c r="G677" s="159"/>
      <c r="H677" s="212">
        <v>0</v>
      </c>
      <c r="I677" s="177"/>
      <c r="J677" s="153"/>
      <c r="K677" s="153"/>
      <c r="L677" s="153"/>
      <c r="M677" s="153"/>
      <c r="N677" s="153"/>
      <c r="O677" s="153"/>
      <c r="P677" s="153"/>
      <c r="Q677" s="153" t="s">
        <v>125</v>
      </c>
      <c r="R677" s="153">
        <v>0</v>
      </c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</row>
    <row r="678" spans="1:46" outlineLevel="1" x14ac:dyDescent="0.2">
      <c r="A678" s="178">
        <v>174</v>
      </c>
      <c r="B678" s="180" t="s">
        <v>745</v>
      </c>
      <c r="C678" s="190" t="s">
        <v>746</v>
      </c>
      <c r="D678" s="154" t="s">
        <v>234</v>
      </c>
      <c r="E678" s="182">
        <v>12</v>
      </c>
      <c r="F678" s="182"/>
      <c r="G678" s="159">
        <f>ROUND(E678*F678,2)</f>
        <v>0</v>
      </c>
      <c r="H678" s="212" t="s">
        <v>1339</v>
      </c>
      <c r="I678" s="177"/>
      <c r="J678" s="153"/>
      <c r="K678" s="153"/>
      <c r="L678" s="153"/>
      <c r="M678" s="153"/>
      <c r="N678" s="153"/>
      <c r="O678" s="153"/>
      <c r="P678" s="153"/>
      <c r="Q678" s="153" t="s">
        <v>123</v>
      </c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</row>
    <row r="679" spans="1:46" outlineLevel="1" x14ac:dyDescent="0.2">
      <c r="A679" s="178"/>
      <c r="B679" s="180"/>
      <c r="C679" s="191" t="s">
        <v>747</v>
      </c>
      <c r="D679" s="155"/>
      <c r="E679" s="205">
        <v>12</v>
      </c>
      <c r="F679" s="182"/>
      <c r="G679" s="159"/>
      <c r="H679" s="212">
        <v>0</v>
      </c>
      <c r="I679" s="177"/>
      <c r="J679" s="153"/>
      <c r="K679" s="153"/>
      <c r="L679" s="153"/>
      <c r="M679" s="153"/>
      <c r="N679" s="153"/>
      <c r="O679" s="153"/>
      <c r="P679" s="153"/>
      <c r="Q679" s="153" t="s">
        <v>125</v>
      </c>
      <c r="R679" s="153">
        <v>0</v>
      </c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</row>
    <row r="680" spans="1:46" outlineLevel="1" x14ac:dyDescent="0.2">
      <c r="A680" s="178">
        <v>175</v>
      </c>
      <c r="B680" s="180" t="s">
        <v>748</v>
      </c>
      <c r="C680" s="190" t="s">
        <v>749</v>
      </c>
      <c r="D680" s="154" t="s">
        <v>234</v>
      </c>
      <c r="E680" s="182">
        <v>9</v>
      </c>
      <c r="F680" s="182"/>
      <c r="G680" s="159">
        <f>ROUND(E680*F680,2)</f>
        <v>0</v>
      </c>
      <c r="H680" s="212" t="s">
        <v>1339</v>
      </c>
      <c r="I680" s="177"/>
      <c r="J680" s="153"/>
      <c r="K680" s="153"/>
      <c r="L680" s="153"/>
      <c r="M680" s="153"/>
      <c r="N680" s="153"/>
      <c r="O680" s="153"/>
      <c r="P680" s="153"/>
      <c r="Q680" s="153" t="s">
        <v>123</v>
      </c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</row>
    <row r="681" spans="1:46" outlineLevel="1" x14ac:dyDescent="0.2">
      <c r="A681" s="178"/>
      <c r="B681" s="180"/>
      <c r="C681" s="191" t="s">
        <v>750</v>
      </c>
      <c r="D681" s="155"/>
      <c r="E681" s="205">
        <v>9</v>
      </c>
      <c r="F681" s="182"/>
      <c r="G681" s="159"/>
      <c r="H681" s="212">
        <v>0</v>
      </c>
      <c r="I681" s="177"/>
      <c r="J681" s="153"/>
      <c r="K681" s="153"/>
      <c r="L681" s="153"/>
      <c r="M681" s="153"/>
      <c r="N681" s="153"/>
      <c r="O681" s="153"/>
      <c r="P681" s="153"/>
      <c r="Q681" s="153" t="s">
        <v>125</v>
      </c>
      <c r="R681" s="153">
        <v>0</v>
      </c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  <c r="AC681" s="153"/>
      <c r="AD681" s="153"/>
      <c r="AE681" s="153"/>
      <c r="AF681" s="153"/>
      <c r="AG681" s="153"/>
      <c r="AH681" s="153"/>
      <c r="AI681" s="153"/>
      <c r="AJ681" s="153"/>
      <c r="AK681" s="153"/>
      <c r="AL681" s="153"/>
      <c r="AM681" s="153"/>
      <c r="AN681" s="153"/>
      <c r="AO681" s="153"/>
      <c r="AP681" s="153"/>
      <c r="AQ681" s="153"/>
      <c r="AR681" s="153"/>
      <c r="AS681" s="153"/>
      <c r="AT681" s="153"/>
    </row>
    <row r="682" spans="1:46" outlineLevel="1" x14ac:dyDescent="0.2">
      <c r="A682" s="178">
        <v>176</v>
      </c>
      <c r="B682" s="180" t="s">
        <v>751</v>
      </c>
      <c r="C682" s="190" t="s">
        <v>752</v>
      </c>
      <c r="D682" s="154" t="s">
        <v>234</v>
      </c>
      <c r="E682" s="182">
        <v>6</v>
      </c>
      <c r="F682" s="182"/>
      <c r="G682" s="159">
        <f>ROUND(E682*F682,2)</f>
        <v>0</v>
      </c>
      <c r="H682" s="212" t="s">
        <v>1339</v>
      </c>
      <c r="I682" s="177"/>
      <c r="J682" s="153"/>
      <c r="K682" s="153"/>
      <c r="L682" s="153"/>
      <c r="M682" s="153"/>
      <c r="N682" s="153"/>
      <c r="O682" s="153"/>
      <c r="P682" s="153"/>
      <c r="Q682" s="153" t="s">
        <v>123</v>
      </c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  <c r="AC682" s="153"/>
      <c r="AD682" s="153"/>
      <c r="AE682" s="153"/>
      <c r="AF682" s="153"/>
      <c r="AG682" s="153"/>
      <c r="AH682" s="153"/>
      <c r="AI682" s="153"/>
      <c r="AJ682" s="153"/>
      <c r="AK682" s="153"/>
      <c r="AL682" s="153"/>
      <c r="AM682" s="153"/>
      <c r="AN682" s="153"/>
      <c r="AO682" s="153"/>
      <c r="AP682" s="153"/>
      <c r="AQ682" s="153"/>
      <c r="AR682" s="153"/>
      <c r="AS682" s="153"/>
      <c r="AT682" s="153"/>
    </row>
    <row r="683" spans="1:46" outlineLevel="1" x14ac:dyDescent="0.2">
      <c r="A683" s="178"/>
      <c r="B683" s="180"/>
      <c r="C683" s="191" t="s">
        <v>731</v>
      </c>
      <c r="D683" s="155"/>
      <c r="E683" s="205">
        <v>6</v>
      </c>
      <c r="F683" s="182"/>
      <c r="G683" s="159"/>
      <c r="H683" s="212">
        <v>0</v>
      </c>
      <c r="I683" s="177"/>
      <c r="J683" s="153"/>
      <c r="K683" s="153"/>
      <c r="L683" s="153"/>
      <c r="M683" s="153"/>
      <c r="N683" s="153"/>
      <c r="O683" s="153"/>
      <c r="P683" s="153"/>
      <c r="Q683" s="153" t="s">
        <v>125</v>
      </c>
      <c r="R683" s="153">
        <v>0</v>
      </c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  <c r="AC683" s="153"/>
      <c r="AD683" s="153"/>
      <c r="AE683" s="153"/>
      <c r="AF683" s="153"/>
      <c r="AG683" s="153"/>
      <c r="AH683" s="153"/>
      <c r="AI683" s="153"/>
      <c r="AJ683" s="153"/>
      <c r="AK683" s="153"/>
      <c r="AL683" s="153"/>
      <c r="AM683" s="153"/>
      <c r="AN683" s="153"/>
      <c r="AO683" s="153"/>
      <c r="AP683" s="153"/>
      <c r="AQ683" s="153"/>
      <c r="AR683" s="153"/>
      <c r="AS683" s="153"/>
      <c r="AT683" s="153"/>
    </row>
    <row r="684" spans="1:46" outlineLevel="1" x14ac:dyDescent="0.2">
      <c r="A684" s="178">
        <v>177</v>
      </c>
      <c r="B684" s="180" t="s">
        <v>753</v>
      </c>
      <c r="C684" s="190" t="s">
        <v>754</v>
      </c>
      <c r="D684" s="154" t="s">
        <v>234</v>
      </c>
      <c r="E684" s="182">
        <v>6</v>
      </c>
      <c r="F684" s="182"/>
      <c r="G684" s="159">
        <f>ROUND(E684*F684,2)</f>
        <v>0</v>
      </c>
      <c r="H684" s="212" t="s">
        <v>1339</v>
      </c>
      <c r="I684" s="177"/>
      <c r="J684" s="153"/>
      <c r="K684" s="153"/>
      <c r="L684" s="153"/>
      <c r="M684" s="153"/>
      <c r="N684" s="153"/>
      <c r="O684" s="153"/>
      <c r="P684" s="153"/>
      <c r="Q684" s="153" t="s">
        <v>123</v>
      </c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  <c r="AC684" s="153"/>
      <c r="AD684" s="153"/>
      <c r="AE684" s="153"/>
      <c r="AF684" s="153"/>
      <c r="AG684" s="153"/>
      <c r="AH684" s="153"/>
      <c r="AI684" s="153"/>
      <c r="AJ684" s="153"/>
      <c r="AK684" s="153"/>
      <c r="AL684" s="153"/>
      <c r="AM684" s="153"/>
      <c r="AN684" s="153"/>
      <c r="AO684" s="153"/>
      <c r="AP684" s="153"/>
      <c r="AQ684" s="153"/>
      <c r="AR684" s="153"/>
      <c r="AS684" s="153"/>
      <c r="AT684" s="153"/>
    </row>
    <row r="685" spans="1:46" outlineLevel="1" x14ac:dyDescent="0.2">
      <c r="A685" s="178"/>
      <c r="B685" s="180"/>
      <c r="C685" s="191" t="s">
        <v>731</v>
      </c>
      <c r="D685" s="155"/>
      <c r="E685" s="205">
        <v>6</v>
      </c>
      <c r="F685" s="182"/>
      <c r="G685" s="159"/>
      <c r="H685" s="212">
        <v>0</v>
      </c>
      <c r="I685" s="177"/>
      <c r="J685" s="153"/>
      <c r="K685" s="153"/>
      <c r="L685" s="153"/>
      <c r="M685" s="153"/>
      <c r="N685" s="153"/>
      <c r="O685" s="153"/>
      <c r="P685" s="153"/>
      <c r="Q685" s="153" t="s">
        <v>125</v>
      </c>
      <c r="R685" s="153">
        <v>0</v>
      </c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  <c r="AC685" s="153"/>
      <c r="AD685" s="153"/>
      <c r="AE685" s="153"/>
      <c r="AF685" s="153"/>
      <c r="AG685" s="153"/>
      <c r="AH685" s="153"/>
      <c r="AI685" s="153"/>
      <c r="AJ685" s="153"/>
      <c r="AK685" s="153"/>
      <c r="AL685" s="153"/>
      <c r="AM685" s="153"/>
      <c r="AN685" s="153"/>
      <c r="AO685" s="153"/>
      <c r="AP685" s="153"/>
      <c r="AQ685" s="153"/>
      <c r="AR685" s="153"/>
      <c r="AS685" s="153"/>
      <c r="AT685" s="153"/>
    </row>
    <row r="686" spans="1:46" outlineLevel="1" x14ac:dyDescent="0.2">
      <c r="A686" s="178">
        <v>178</v>
      </c>
      <c r="B686" s="180" t="s">
        <v>755</v>
      </c>
      <c r="C686" s="190" t="s">
        <v>756</v>
      </c>
      <c r="D686" s="154" t="s">
        <v>234</v>
      </c>
      <c r="E686" s="182">
        <v>4.5</v>
      </c>
      <c r="F686" s="182"/>
      <c r="G686" s="159">
        <f>ROUND(E686*F686,2)</f>
        <v>0</v>
      </c>
      <c r="H686" s="212" t="s">
        <v>1339</v>
      </c>
      <c r="I686" s="177"/>
      <c r="J686" s="153"/>
      <c r="K686" s="153"/>
      <c r="L686" s="153"/>
      <c r="M686" s="153"/>
      <c r="N686" s="153"/>
      <c r="O686" s="153"/>
      <c r="P686" s="153"/>
      <c r="Q686" s="153" t="s">
        <v>123</v>
      </c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  <c r="AC686" s="153"/>
      <c r="AD686" s="153"/>
      <c r="AE686" s="153"/>
      <c r="AF686" s="153"/>
      <c r="AG686" s="153"/>
      <c r="AH686" s="153"/>
      <c r="AI686" s="153"/>
      <c r="AJ686" s="153"/>
      <c r="AK686" s="153"/>
      <c r="AL686" s="153"/>
      <c r="AM686" s="153"/>
      <c r="AN686" s="153"/>
      <c r="AO686" s="153"/>
      <c r="AP686" s="153"/>
      <c r="AQ686" s="153"/>
      <c r="AR686" s="153"/>
      <c r="AS686" s="153"/>
      <c r="AT686" s="153"/>
    </row>
    <row r="687" spans="1:46" outlineLevel="1" x14ac:dyDescent="0.2">
      <c r="A687" s="178"/>
      <c r="B687" s="180"/>
      <c r="C687" s="191" t="s">
        <v>739</v>
      </c>
      <c r="D687" s="155"/>
      <c r="E687" s="205">
        <v>4.5</v>
      </c>
      <c r="F687" s="182"/>
      <c r="G687" s="159"/>
      <c r="H687" s="212">
        <v>0</v>
      </c>
      <c r="I687" s="177"/>
      <c r="J687" s="153"/>
      <c r="K687" s="153"/>
      <c r="L687" s="153"/>
      <c r="M687" s="153"/>
      <c r="N687" s="153"/>
      <c r="O687" s="153"/>
      <c r="P687" s="153"/>
      <c r="Q687" s="153" t="s">
        <v>125</v>
      </c>
      <c r="R687" s="153">
        <v>0</v>
      </c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  <c r="AC687" s="153"/>
      <c r="AD687" s="153"/>
      <c r="AE687" s="153"/>
      <c r="AF687" s="153"/>
      <c r="AG687" s="153"/>
      <c r="AH687" s="153"/>
      <c r="AI687" s="153"/>
      <c r="AJ687" s="153"/>
      <c r="AK687" s="153"/>
      <c r="AL687" s="153"/>
      <c r="AM687" s="153"/>
      <c r="AN687" s="153"/>
      <c r="AO687" s="153"/>
      <c r="AP687" s="153"/>
      <c r="AQ687" s="153"/>
      <c r="AR687" s="153"/>
      <c r="AS687" s="153"/>
      <c r="AT687" s="153"/>
    </row>
    <row r="688" spans="1:46" outlineLevel="1" x14ac:dyDescent="0.2">
      <c r="A688" s="178">
        <v>179</v>
      </c>
      <c r="B688" s="180" t="s">
        <v>757</v>
      </c>
      <c r="C688" s="190" t="s">
        <v>758</v>
      </c>
      <c r="D688" s="154" t="s">
        <v>243</v>
      </c>
      <c r="E688" s="182">
        <v>17</v>
      </c>
      <c r="F688" s="182"/>
      <c r="G688" s="159">
        <f>ROUND(E688*F688,2)</f>
        <v>0</v>
      </c>
      <c r="H688" s="212" t="s">
        <v>1339</v>
      </c>
      <c r="I688" s="177"/>
      <c r="J688" s="153"/>
      <c r="K688" s="153"/>
      <c r="L688" s="153"/>
      <c r="M688" s="153"/>
      <c r="N688" s="153"/>
      <c r="O688" s="153"/>
      <c r="P688" s="153"/>
      <c r="Q688" s="153" t="s">
        <v>123</v>
      </c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  <c r="AC688" s="153"/>
      <c r="AD688" s="153"/>
      <c r="AE688" s="153"/>
      <c r="AF688" s="153"/>
      <c r="AG688" s="153"/>
      <c r="AH688" s="153"/>
      <c r="AI688" s="153"/>
      <c r="AJ688" s="153"/>
      <c r="AK688" s="153"/>
      <c r="AL688" s="153"/>
      <c r="AM688" s="153"/>
      <c r="AN688" s="153"/>
      <c r="AO688" s="153"/>
      <c r="AP688" s="153"/>
      <c r="AQ688" s="153"/>
      <c r="AR688" s="153"/>
      <c r="AS688" s="153"/>
      <c r="AT688" s="153"/>
    </row>
    <row r="689" spans="1:46" outlineLevel="1" x14ac:dyDescent="0.2">
      <c r="A689" s="178"/>
      <c r="B689" s="180"/>
      <c r="C689" s="191" t="s">
        <v>759</v>
      </c>
      <c r="D689" s="155"/>
      <c r="E689" s="205">
        <v>17</v>
      </c>
      <c r="F689" s="182"/>
      <c r="G689" s="159"/>
      <c r="H689" s="212">
        <v>0</v>
      </c>
      <c r="I689" s="177"/>
      <c r="J689" s="153"/>
      <c r="K689" s="153"/>
      <c r="L689" s="153"/>
      <c r="M689" s="153"/>
      <c r="N689" s="153"/>
      <c r="O689" s="153"/>
      <c r="P689" s="153"/>
      <c r="Q689" s="153" t="s">
        <v>125</v>
      </c>
      <c r="R689" s="153">
        <v>0</v>
      </c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  <c r="AC689" s="153"/>
      <c r="AD689" s="153"/>
      <c r="AE689" s="153"/>
      <c r="AF689" s="153"/>
      <c r="AG689" s="153"/>
      <c r="AH689" s="153"/>
      <c r="AI689" s="153"/>
      <c r="AJ689" s="153"/>
      <c r="AK689" s="153"/>
      <c r="AL689" s="153"/>
      <c r="AM689" s="153"/>
      <c r="AN689" s="153"/>
      <c r="AO689" s="153"/>
      <c r="AP689" s="153"/>
      <c r="AQ689" s="153"/>
      <c r="AR689" s="153"/>
      <c r="AS689" s="153"/>
      <c r="AT689" s="153"/>
    </row>
    <row r="690" spans="1:46" outlineLevel="1" x14ac:dyDescent="0.2">
      <c r="A690" s="178">
        <v>180</v>
      </c>
      <c r="B690" s="180" t="s">
        <v>760</v>
      </c>
      <c r="C690" s="190" t="s">
        <v>761</v>
      </c>
      <c r="D690" s="154" t="s">
        <v>243</v>
      </c>
      <c r="E690" s="182">
        <v>13</v>
      </c>
      <c r="F690" s="182"/>
      <c r="G690" s="159">
        <f>ROUND(E690*F690,2)</f>
        <v>0</v>
      </c>
      <c r="H690" s="212" t="s">
        <v>1339</v>
      </c>
      <c r="I690" s="177"/>
      <c r="J690" s="153"/>
      <c r="K690" s="153"/>
      <c r="L690" s="153"/>
      <c r="M690" s="153"/>
      <c r="N690" s="153"/>
      <c r="O690" s="153"/>
      <c r="P690" s="153"/>
      <c r="Q690" s="153" t="s">
        <v>123</v>
      </c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</row>
    <row r="691" spans="1:46" outlineLevel="1" x14ac:dyDescent="0.2">
      <c r="A691" s="178"/>
      <c r="B691" s="180"/>
      <c r="C691" s="191" t="s">
        <v>762</v>
      </c>
      <c r="D691" s="155"/>
      <c r="E691" s="205">
        <v>13</v>
      </c>
      <c r="F691" s="182"/>
      <c r="G691" s="159"/>
      <c r="H691" s="212">
        <v>0</v>
      </c>
      <c r="I691" s="177"/>
      <c r="J691" s="153"/>
      <c r="K691" s="153"/>
      <c r="L691" s="153"/>
      <c r="M691" s="153"/>
      <c r="N691" s="153"/>
      <c r="O691" s="153"/>
      <c r="P691" s="153"/>
      <c r="Q691" s="153" t="s">
        <v>125</v>
      </c>
      <c r="R691" s="153">
        <v>0</v>
      </c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</row>
    <row r="692" spans="1:46" outlineLevel="1" x14ac:dyDescent="0.2">
      <c r="A692" s="178">
        <v>181</v>
      </c>
      <c r="B692" s="180" t="s">
        <v>763</v>
      </c>
      <c r="C692" s="190" t="s">
        <v>764</v>
      </c>
      <c r="D692" s="154" t="s">
        <v>243</v>
      </c>
      <c r="E692" s="182">
        <v>9</v>
      </c>
      <c r="F692" s="182"/>
      <c r="G692" s="159">
        <f>ROUND(E692*F692,2)</f>
        <v>0</v>
      </c>
      <c r="H692" s="212" t="s">
        <v>1339</v>
      </c>
      <c r="I692" s="177"/>
      <c r="J692" s="153"/>
      <c r="K692" s="153"/>
      <c r="L692" s="153"/>
      <c r="M692" s="153"/>
      <c r="N692" s="153"/>
      <c r="O692" s="153"/>
      <c r="P692" s="153"/>
      <c r="Q692" s="153" t="s">
        <v>123</v>
      </c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</row>
    <row r="693" spans="1:46" outlineLevel="1" x14ac:dyDescent="0.2">
      <c r="A693" s="178"/>
      <c r="B693" s="180"/>
      <c r="C693" s="191" t="s">
        <v>765</v>
      </c>
      <c r="D693" s="155"/>
      <c r="E693" s="205">
        <v>9</v>
      </c>
      <c r="F693" s="182"/>
      <c r="G693" s="159"/>
      <c r="H693" s="212">
        <v>0</v>
      </c>
      <c r="I693" s="177"/>
      <c r="J693" s="153"/>
      <c r="K693" s="153"/>
      <c r="L693" s="153"/>
      <c r="M693" s="153"/>
      <c r="N693" s="153"/>
      <c r="O693" s="153"/>
      <c r="P693" s="153"/>
      <c r="Q693" s="153" t="s">
        <v>125</v>
      </c>
      <c r="R693" s="153">
        <v>0</v>
      </c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</row>
    <row r="694" spans="1:46" outlineLevel="1" x14ac:dyDescent="0.2">
      <c r="A694" s="178">
        <v>182</v>
      </c>
      <c r="B694" s="180" t="s">
        <v>766</v>
      </c>
      <c r="C694" s="190" t="s">
        <v>767</v>
      </c>
      <c r="D694" s="154" t="s">
        <v>243</v>
      </c>
      <c r="E694" s="182">
        <v>7</v>
      </c>
      <c r="F694" s="182"/>
      <c r="G694" s="159">
        <f>ROUND(E694*F694,2)</f>
        <v>0</v>
      </c>
      <c r="H694" s="212" t="s">
        <v>1339</v>
      </c>
      <c r="I694" s="177"/>
      <c r="J694" s="153"/>
      <c r="K694" s="153"/>
      <c r="L694" s="153"/>
      <c r="M694" s="153"/>
      <c r="N694" s="153"/>
      <c r="O694" s="153"/>
      <c r="P694" s="153"/>
      <c r="Q694" s="153" t="s">
        <v>123</v>
      </c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</row>
    <row r="695" spans="1:46" outlineLevel="1" x14ac:dyDescent="0.2">
      <c r="A695" s="178"/>
      <c r="B695" s="180"/>
      <c r="C695" s="191" t="s">
        <v>768</v>
      </c>
      <c r="D695" s="155"/>
      <c r="E695" s="205">
        <v>7</v>
      </c>
      <c r="F695" s="182"/>
      <c r="G695" s="159"/>
      <c r="H695" s="212">
        <v>0</v>
      </c>
      <c r="I695" s="177"/>
      <c r="J695" s="153"/>
      <c r="K695" s="153"/>
      <c r="L695" s="153"/>
      <c r="M695" s="153"/>
      <c r="N695" s="153"/>
      <c r="O695" s="153"/>
      <c r="P695" s="153"/>
      <c r="Q695" s="153" t="s">
        <v>125</v>
      </c>
      <c r="R695" s="153">
        <v>0</v>
      </c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</row>
    <row r="696" spans="1:46" outlineLevel="1" x14ac:dyDescent="0.2">
      <c r="A696" s="178">
        <v>183</v>
      </c>
      <c r="B696" s="180" t="s">
        <v>769</v>
      </c>
      <c r="C696" s="190" t="s">
        <v>770</v>
      </c>
      <c r="D696" s="154" t="s">
        <v>158</v>
      </c>
      <c r="E696" s="182">
        <v>10.15</v>
      </c>
      <c r="F696" s="182"/>
      <c r="G696" s="159">
        <f>ROUND(E696*F696,2)</f>
        <v>0</v>
      </c>
      <c r="H696" s="212" t="s">
        <v>1339</v>
      </c>
      <c r="I696" s="177"/>
      <c r="J696" s="153"/>
      <c r="K696" s="153"/>
      <c r="L696" s="153"/>
      <c r="M696" s="153"/>
      <c r="N696" s="153"/>
      <c r="O696" s="153"/>
      <c r="P696" s="153"/>
      <c r="Q696" s="153" t="s">
        <v>123</v>
      </c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</row>
    <row r="697" spans="1:46" outlineLevel="1" x14ac:dyDescent="0.2">
      <c r="A697" s="178"/>
      <c r="B697" s="180"/>
      <c r="C697" s="191" t="s">
        <v>771</v>
      </c>
      <c r="D697" s="155"/>
      <c r="E697" s="205">
        <v>10.15</v>
      </c>
      <c r="F697" s="182"/>
      <c r="G697" s="159"/>
      <c r="H697" s="212">
        <v>0</v>
      </c>
      <c r="I697" s="177"/>
      <c r="J697" s="153"/>
      <c r="K697" s="153"/>
      <c r="L697" s="153"/>
      <c r="M697" s="153"/>
      <c r="N697" s="153"/>
      <c r="O697" s="153"/>
      <c r="P697" s="153"/>
      <c r="Q697" s="153" t="s">
        <v>125</v>
      </c>
      <c r="R697" s="153">
        <v>0</v>
      </c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</row>
    <row r="698" spans="1:46" outlineLevel="1" x14ac:dyDescent="0.2">
      <c r="A698" s="178">
        <v>184</v>
      </c>
      <c r="B698" s="180" t="s">
        <v>772</v>
      </c>
      <c r="C698" s="190" t="s">
        <v>773</v>
      </c>
      <c r="D698" s="154" t="s">
        <v>158</v>
      </c>
      <c r="E698" s="182">
        <v>111.65</v>
      </c>
      <c r="F698" s="182"/>
      <c r="G698" s="159">
        <f>ROUND(E698*F698,2)</f>
        <v>0</v>
      </c>
      <c r="H698" s="212" t="s">
        <v>1339</v>
      </c>
      <c r="I698" s="177"/>
      <c r="J698" s="153"/>
      <c r="K698" s="153"/>
      <c r="L698" s="153"/>
      <c r="M698" s="153"/>
      <c r="N698" s="153"/>
      <c r="O698" s="153"/>
      <c r="P698" s="153"/>
      <c r="Q698" s="153" t="s">
        <v>123</v>
      </c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</row>
    <row r="699" spans="1:46" outlineLevel="1" x14ac:dyDescent="0.2">
      <c r="A699" s="178"/>
      <c r="B699" s="180"/>
      <c r="C699" s="191" t="s">
        <v>774</v>
      </c>
      <c r="D699" s="155"/>
      <c r="E699" s="205">
        <v>111.65</v>
      </c>
      <c r="F699" s="182"/>
      <c r="G699" s="159"/>
      <c r="H699" s="212">
        <v>0</v>
      </c>
      <c r="I699" s="177"/>
      <c r="J699" s="153"/>
      <c r="K699" s="153"/>
      <c r="L699" s="153"/>
      <c r="M699" s="153"/>
      <c r="N699" s="153"/>
      <c r="O699" s="153"/>
      <c r="P699" s="153"/>
      <c r="Q699" s="153" t="s">
        <v>125</v>
      </c>
      <c r="R699" s="153">
        <v>0</v>
      </c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  <c r="AC699" s="153"/>
      <c r="AD699" s="153"/>
      <c r="AE699" s="153"/>
      <c r="AF699" s="153"/>
      <c r="AG699" s="153"/>
      <c r="AH699" s="153"/>
      <c r="AI699" s="153"/>
      <c r="AJ699" s="153"/>
      <c r="AK699" s="153"/>
      <c r="AL699" s="153"/>
      <c r="AM699" s="153"/>
      <c r="AN699" s="153"/>
      <c r="AO699" s="153"/>
      <c r="AP699" s="153"/>
      <c r="AQ699" s="153"/>
      <c r="AR699" s="153"/>
      <c r="AS699" s="153"/>
      <c r="AT699" s="153"/>
    </row>
    <row r="700" spans="1:46" outlineLevel="1" x14ac:dyDescent="0.2">
      <c r="A700" s="178">
        <v>185</v>
      </c>
      <c r="B700" s="180" t="s">
        <v>775</v>
      </c>
      <c r="C700" s="190" t="s">
        <v>776</v>
      </c>
      <c r="D700" s="154" t="s">
        <v>158</v>
      </c>
      <c r="E700" s="182">
        <v>10.15</v>
      </c>
      <c r="F700" s="182"/>
      <c r="G700" s="159">
        <f>ROUND(E700*F700,2)</f>
        <v>0</v>
      </c>
      <c r="H700" s="212" t="s">
        <v>1339</v>
      </c>
      <c r="I700" s="177"/>
      <c r="J700" s="153"/>
      <c r="K700" s="153"/>
      <c r="L700" s="153"/>
      <c r="M700" s="153"/>
      <c r="N700" s="153"/>
      <c r="O700" s="153"/>
      <c r="P700" s="153"/>
      <c r="Q700" s="153" t="s">
        <v>123</v>
      </c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  <c r="AC700" s="153"/>
      <c r="AD700" s="153"/>
      <c r="AE700" s="153"/>
      <c r="AF700" s="153"/>
      <c r="AG700" s="153"/>
      <c r="AH700" s="153"/>
      <c r="AI700" s="153"/>
      <c r="AJ700" s="153"/>
      <c r="AK700" s="153"/>
      <c r="AL700" s="153"/>
      <c r="AM700" s="153"/>
      <c r="AN700" s="153"/>
      <c r="AO700" s="153"/>
      <c r="AP700" s="153"/>
      <c r="AQ700" s="153"/>
      <c r="AR700" s="153"/>
      <c r="AS700" s="153"/>
      <c r="AT700" s="153"/>
    </row>
    <row r="701" spans="1:46" outlineLevel="1" x14ac:dyDescent="0.2">
      <c r="A701" s="178"/>
      <c r="B701" s="180"/>
      <c r="C701" s="191" t="s">
        <v>771</v>
      </c>
      <c r="D701" s="155"/>
      <c r="E701" s="205">
        <v>10.15</v>
      </c>
      <c r="F701" s="182"/>
      <c r="G701" s="159"/>
      <c r="H701" s="212">
        <v>0</v>
      </c>
      <c r="I701" s="177"/>
      <c r="J701" s="153"/>
      <c r="K701" s="153"/>
      <c r="L701" s="153"/>
      <c r="M701" s="153"/>
      <c r="N701" s="153"/>
      <c r="O701" s="153"/>
      <c r="P701" s="153"/>
      <c r="Q701" s="153" t="s">
        <v>125</v>
      </c>
      <c r="R701" s="153">
        <v>0</v>
      </c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  <c r="AC701" s="153"/>
      <c r="AD701" s="153"/>
      <c r="AE701" s="153"/>
      <c r="AF701" s="153"/>
      <c r="AG701" s="153"/>
      <c r="AH701" s="153"/>
      <c r="AI701" s="153"/>
      <c r="AJ701" s="153"/>
      <c r="AK701" s="153"/>
      <c r="AL701" s="153"/>
      <c r="AM701" s="153"/>
      <c r="AN701" s="153"/>
      <c r="AO701" s="153"/>
      <c r="AP701" s="153"/>
      <c r="AQ701" s="153"/>
      <c r="AR701" s="153"/>
      <c r="AS701" s="153"/>
      <c r="AT701" s="153"/>
    </row>
    <row r="702" spans="1:46" outlineLevel="1" x14ac:dyDescent="0.2">
      <c r="A702" s="178">
        <v>186</v>
      </c>
      <c r="B702" s="180" t="s">
        <v>777</v>
      </c>
      <c r="C702" s="190" t="s">
        <v>778</v>
      </c>
      <c r="D702" s="154" t="s">
        <v>158</v>
      </c>
      <c r="E702" s="182">
        <v>10.15</v>
      </c>
      <c r="F702" s="182"/>
      <c r="G702" s="159">
        <f>ROUND(E702*F702,2)</f>
        <v>0</v>
      </c>
      <c r="H702" s="212" t="s">
        <v>1339</v>
      </c>
      <c r="I702" s="177"/>
      <c r="J702" s="153"/>
      <c r="K702" s="153"/>
      <c r="L702" s="153"/>
      <c r="M702" s="153"/>
      <c r="N702" s="153"/>
      <c r="O702" s="153"/>
      <c r="P702" s="153"/>
      <c r="Q702" s="153" t="s">
        <v>123</v>
      </c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  <c r="AC702" s="153"/>
      <c r="AD702" s="153"/>
      <c r="AE702" s="153"/>
      <c r="AF702" s="153"/>
      <c r="AG702" s="153"/>
      <c r="AH702" s="153"/>
      <c r="AI702" s="153"/>
      <c r="AJ702" s="153"/>
      <c r="AK702" s="153"/>
      <c r="AL702" s="153"/>
      <c r="AM702" s="153"/>
      <c r="AN702" s="153"/>
      <c r="AO702" s="153"/>
      <c r="AP702" s="153"/>
      <c r="AQ702" s="153"/>
      <c r="AR702" s="153"/>
      <c r="AS702" s="153"/>
      <c r="AT702" s="153"/>
    </row>
    <row r="703" spans="1:46" outlineLevel="1" x14ac:dyDescent="0.2">
      <c r="A703" s="178"/>
      <c r="B703" s="180"/>
      <c r="C703" s="191" t="s">
        <v>771</v>
      </c>
      <c r="D703" s="155"/>
      <c r="E703" s="205">
        <v>10.15</v>
      </c>
      <c r="F703" s="182"/>
      <c r="G703" s="159"/>
      <c r="H703" s="212">
        <v>0</v>
      </c>
      <c r="I703" s="177"/>
      <c r="J703" s="153"/>
      <c r="K703" s="153"/>
      <c r="L703" s="153"/>
      <c r="M703" s="153"/>
      <c r="N703" s="153"/>
      <c r="O703" s="153"/>
      <c r="P703" s="153"/>
      <c r="Q703" s="153" t="s">
        <v>125</v>
      </c>
      <c r="R703" s="153">
        <v>0</v>
      </c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  <c r="AC703" s="153"/>
      <c r="AD703" s="153"/>
      <c r="AE703" s="153"/>
      <c r="AF703" s="153"/>
      <c r="AG703" s="153"/>
      <c r="AH703" s="153"/>
      <c r="AI703" s="153"/>
      <c r="AJ703" s="153"/>
      <c r="AK703" s="153"/>
      <c r="AL703" s="153"/>
      <c r="AM703" s="153"/>
      <c r="AN703" s="153"/>
      <c r="AO703" s="153"/>
      <c r="AP703" s="153"/>
      <c r="AQ703" s="153"/>
      <c r="AR703" s="153"/>
      <c r="AS703" s="153"/>
      <c r="AT703" s="153"/>
    </row>
    <row r="704" spans="1:46" outlineLevel="1" x14ac:dyDescent="0.2">
      <c r="A704" s="178">
        <v>187</v>
      </c>
      <c r="B704" s="180" t="s">
        <v>779</v>
      </c>
      <c r="C704" s="190" t="s">
        <v>780</v>
      </c>
      <c r="D704" s="154" t="s">
        <v>158</v>
      </c>
      <c r="E704" s="182">
        <v>50.75</v>
      </c>
      <c r="F704" s="182"/>
      <c r="G704" s="159">
        <f>ROUND(E704*F704,2)</f>
        <v>0</v>
      </c>
      <c r="H704" s="212" t="s">
        <v>1339</v>
      </c>
      <c r="I704" s="177"/>
      <c r="J704" s="153"/>
      <c r="K704" s="153"/>
      <c r="L704" s="153"/>
      <c r="M704" s="153"/>
      <c r="N704" s="153"/>
      <c r="O704" s="153"/>
      <c r="P704" s="153"/>
      <c r="Q704" s="153" t="s">
        <v>123</v>
      </c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  <c r="AC704" s="153"/>
      <c r="AD704" s="153"/>
      <c r="AE704" s="153"/>
      <c r="AF704" s="153"/>
      <c r="AG704" s="153"/>
      <c r="AH704" s="153"/>
      <c r="AI704" s="153"/>
      <c r="AJ704" s="153"/>
      <c r="AK704" s="153"/>
      <c r="AL704" s="153"/>
      <c r="AM704" s="153"/>
      <c r="AN704" s="153"/>
      <c r="AO704" s="153"/>
      <c r="AP704" s="153"/>
      <c r="AQ704" s="153"/>
      <c r="AR704" s="153"/>
      <c r="AS704" s="153"/>
      <c r="AT704" s="153"/>
    </row>
    <row r="705" spans="1:46" outlineLevel="1" x14ac:dyDescent="0.2">
      <c r="A705" s="178"/>
      <c r="B705" s="180"/>
      <c r="C705" s="191" t="s">
        <v>781</v>
      </c>
      <c r="D705" s="155"/>
      <c r="E705" s="205">
        <v>50.75</v>
      </c>
      <c r="F705" s="182"/>
      <c r="G705" s="159"/>
      <c r="H705" s="212">
        <v>0</v>
      </c>
      <c r="I705" s="177"/>
      <c r="J705" s="153"/>
      <c r="K705" s="153"/>
      <c r="L705" s="153"/>
      <c r="M705" s="153"/>
      <c r="N705" s="153"/>
      <c r="O705" s="153"/>
      <c r="P705" s="153"/>
      <c r="Q705" s="153" t="s">
        <v>125</v>
      </c>
      <c r="R705" s="153">
        <v>0</v>
      </c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  <c r="AC705" s="153"/>
      <c r="AD705" s="153"/>
      <c r="AE705" s="153"/>
      <c r="AF705" s="153"/>
      <c r="AG705" s="153"/>
      <c r="AH705" s="153"/>
      <c r="AI705" s="153"/>
      <c r="AJ705" s="153"/>
      <c r="AK705" s="153"/>
      <c r="AL705" s="153"/>
      <c r="AM705" s="153"/>
      <c r="AN705" s="153"/>
      <c r="AO705" s="153"/>
      <c r="AP705" s="153"/>
      <c r="AQ705" s="153"/>
      <c r="AR705" s="153"/>
      <c r="AS705" s="153"/>
      <c r="AT705" s="153"/>
    </row>
    <row r="706" spans="1:46" outlineLevel="1" x14ac:dyDescent="0.2">
      <c r="A706" s="178">
        <v>188</v>
      </c>
      <c r="B706" s="180" t="s">
        <v>782</v>
      </c>
      <c r="C706" s="190" t="s">
        <v>783</v>
      </c>
      <c r="D706" s="154" t="s">
        <v>158</v>
      </c>
      <c r="E706" s="182">
        <v>10.15</v>
      </c>
      <c r="F706" s="182"/>
      <c r="G706" s="159">
        <f>ROUND(E706*F706,2)</f>
        <v>0</v>
      </c>
      <c r="H706" s="212" t="s">
        <v>1339</v>
      </c>
      <c r="I706" s="177"/>
      <c r="J706" s="153"/>
      <c r="K706" s="153"/>
      <c r="L706" s="153"/>
      <c r="M706" s="153"/>
      <c r="N706" s="153"/>
      <c r="O706" s="153"/>
      <c r="P706" s="153"/>
      <c r="Q706" s="153" t="s">
        <v>123</v>
      </c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  <c r="AC706" s="153"/>
      <c r="AD706" s="153"/>
      <c r="AE706" s="153"/>
      <c r="AF706" s="153"/>
      <c r="AG706" s="153"/>
      <c r="AH706" s="153"/>
      <c r="AI706" s="153"/>
      <c r="AJ706" s="153"/>
      <c r="AK706" s="153"/>
      <c r="AL706" s="153"/>
      <c r="AM706" s="153"/>
      <c r="AN706" s="153"/>
      <c r="AO706" s="153"/>
      <c r="AP706" s="153"/>
      <c r="AQ706" s="153"/>
      <c r="AR706" s="153"/>
      <c r="AS706" s="153"/>
      <c r="AT706" s="153"/>
    </row>
    <row r="707" spans="1:46" outlineLevel="1" x14ac:dyDescent="0.2">
      <c r="A707" s="178"/>
      <c r="B707" s="180"/>
      <c r="C707" s="191" t="s">
        <v>771</v>
      </c>
      <c r="D707" s="155"/>
      <c r="E707" s="205">
        <v>10.15</v>
      </c>
      <c r="F707" s="182"/>
      <c r="G707" s="159"/>
      <c r="H707" s="212">
        <v>0</v>
      </c>
      <c r="I707" s="177"/>
      <c r="J707" s="153"/>
      <c r="K707" s="153"/>
      <c r="L707" s="153"/>
      <c r="M707" s="153"/>
      <c r="N707" s="153"/>
      <c r="O707" s="153"/>
      <c r="P707" s="153"/>
      <c r="Q707" s="153" t="s">
        <v>125</v>
      </c>
      <c r="R707" s="153">
        <v>0</v>
      </c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  <c r="AC707" s="153"/>
      <c r="AD707" s="153"/>
      <c r="AE707" s="153"/>
      <c r="AF707" s="153"/>
      <c r="AG707" s="153"/>
      <c r="AH707" s="153"/>
      <c r="AI707" s="153"/>
      <c r="AJ707" s="153"/>
      <c r="AK707" s="153"/>
      <c r="AL707" s="153"/>
      <c r="AM707" s="153"/>
      <c r="AN707" s="153"/>
      <c r="AO707" s="153"/>
      <c r="AP707" s="153"/>
      <c r="AQ707" s="153"/>
      <c r="AR707" s="153"/>
      <c r="AS707" s="153"/>
      <c r="AT707" s="153"/>
    </row>
    <row r="708" spans="1:46" x14ac:dyDescent="0.2">
      <c r="A708" s="179" t="s">
        <v>118</v>
      </c>
      <c r="B708" s="181" t="s">
        <v>73</v>
      </c>
      <c r="C708" s="192" t="s">
        <v>74</v>
      </c>
      <c r="D708" s="156"/>
      <c r="E708" s="183"/>
      <c r="F708" s="183"/>
      <c r="G708" s="160">
        <f>SUMIF(Q709:Q710,"&lt;&gt;NOR",G709:G710)</f>
        <v>0</v>
      </c>
      <c r="H708" s="213"/>
      <c r="I708" s="177"/>
      <c r="Q708" t="s">
        <v>119</v>
      </c>
    </row>
    <row r="709" spans="1:46" outlineLevel="1" x14ac:dyDescent="0.2">
      <c r="A709" s="178">
        <v>189</v>
      </c>
      <c r="B709" s="180" t="s">
        <v>1332</v>
      </c>
      <c r="C709" s="190" t="s">
        <v>784</v>
      </c>
      <c r="D709" s="154" t="s">
        <v>158</v>
      </c>
      <c r="E709" s="182">
        <v>4739.1000000000004</v>
      </c>
      <c r="F709" s="182"/>
      <c r="G709" s="159">
        <f>ROUND(E709*F709,2)</f>
        <v>0</v>
      </c>
      <c r="H709" s="212" t="s">
        <v>1340</v>
      </c>
      <c r="I709" s="177"/>
      <c r="J709" s="153"/>
      <c r="K709" s="153"/>
      <c r="L709" s="153"/>
      <c r="M709" s="153"/>
      <c r="N709" s="153"/>
      <c r="O709" s="153"/>
      <c r="P709" s="153"/>
      <c r="Q709" s="153" t="s">
        <v>123</v>
      </c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</row>
    <row r="710" spans="1:46" outlineLevel="1" x14ac:dyDescent="0.2">
      <c r="A710" s="178"/>
      <c r="B710" s="180"/>
      <c r="C710" s="191" t="s">
        <v>1334</v>
      </c>
      <c r="D710" s="155"/>
      <c r="E710" s="205">
        <v>4739.1000000000004</v>
      </c>
      <c r="F710" s="182"/>
      <c r="G710" s="159"/>
      <c r="H710" s="212">
        <v>0</v>
      </c>
      <c r="I710" s="177"/>
      <c r="J710" s="153"/>
      <c r="K710" s="153"/>
      <c r="L710" s="153"/>
      <c r="M710" s="153"/>
      <c r="N710" s="153"/>
      <c r="O710" s="153"/>
      <c r="P710" s="153"/>
      <c r="Q710" s="153" t="s">
        <v>125</v>
      </c>
      <c r="R710" s="153">
        <v>0</v>
      </c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</row>
    <row r="711" spans="1:46" x14ac:dyDescent="0.2">
      <c r="A711" s="179" t="s">
        <v>118</v>
      </c>
      <c r="B711" s="181" t="s">
        <v>75</v>
      </c>
      <c r="C711" s="192" t="s">
        <v>76</v>
      </c>
      <c r="D711" s="156"/>
      <c r="E711" s="183"/>
      <c r="F711" s="183"/>
      <c r="G711" s="160">
        <f>SUMIF(Q712:Q742,"&lt;&gt;NOR",G712:G742)</f>
        <v>0</v>
      </c>
      <c r="H711" s="213"/>
      <c r="I711" s="177"/>
      <c r="Q711" t="s">
        <v>119</v>
      </c>
    </row>
    <row r="712" spans="1:46" ht="22.5" outlineLevel="1" x14ac:dyDescent="0.2">
      <c r="A712" s="178">
        <v>190</v>
      </c>
      <c r="B712" s="180" t="s">
        <v>785</v>
      </c>
      <c r="C712" s="190" t="s">
        <v>786</v>
      </c>
      <c r="D712" s="154" t="s">
        <v>142</v>
      </c>
      <c r="E712" s="182">
        <v>1459.6</v>
      </c>
      <c r="F712" s="182"/>
      <c r="G712" s="159">
        <f>ROUND(E712*F712,2)</f>
        <v>0</v>
      </c>
      <c r="H712" s="212" t="s">
        <v>1339</v>
      </c>
      <c r="I712" s="177"/>
      <c r="J712" s="153"/>
      <c r="K712" s="153"/>
      <c r="L712" s="153"/>
      <c r="M712" s="153"/>
      <c r="N712" s="153"/>
      <c r="O712" s="153"/>
      <c r="P712" s="153"/>
      <c r="Q712" s="153" t="s">
        <v>123</v>
      </c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</row>
    <row r="713" spans="1:46" outlineLevel="1" x14ac:dyDescent="0.2">
      <c r="A713" s="178"/>
      <c r="B713" s="180"/>
      <c r="C713" s="191" t="s">
        <v>619</v>
      </c>
      <c r="D713" s="155"/>
      <c r="E713" s="205"/>
      <c r="F713" s="182"/>
      <c r="G713" s="159"/>
      <c r="H713" s="212">
        <v>0</v>
      </c>
      <c r="I713" s="177"/>
      <c r="J713" s="153"/>
      <c r="K713" s="153"/>
      <c r="L713" s="153"/>
      <c r="M713" s="153"/>
      <c r="N713" s="153"/>
      <c r="O713" s="153"/>
      <c r="P713" s="153"/>
      <c r="Q713" s="153" t="s">
        <v>125</v>
      </c>
      <c r="R713" s="153">
        <v>0</v>
      </c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</row>
    <row r="714" spans="1:46" outlineLevel="1" x14ac:dyDescent="0.2">
      <c r="A714" s="178"/>
      <c r="B714" s="180"/>
      <c r="C714" s="191" t="s">
        <v>644</v>
      </c>
      <c r="D714" s="155"/>
      <c r="E714" s="205">
        <v>47.6</v>
      </c>
      <c r="F714" s="182"/>
      <c r="G714" s="159"/>
      <c r="H714" s="212">
        <v>0</v>
      </c>
      <c r="I714" s="177"/>
      <c r="J714" s="153"/>
      <c r="K714" s="153"/>
      <c r="L714" s="153"/>
      <c r="M714" s="153"/>
      <c r="N714" s="153"/>
      <c r="O714" s="153"/>
      <c r="P714" s="153"/>
      <c r="Q714" s="153" t="s">
        <v>125</v>
      </c>
      <c r="R714" s="153">
        <v>0</v>
      </c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</row>
    <row r="715" spans="1:46" outlineLevel="1" x14ac:dyDescent="0.2">
      <c r="A715" s="178"/>
      <c r="B715" s="180"/>
      <c r="C715" s="191" t="s">
        <v>787</v>
      </c>
      <c r="D715" s="155"/>
      <c r="E715" s="205">
        <v>1412</v>
      </c>
      <c r="F715" s="182"/>
      <c r="G715" s="159"/>
      <c r="H715" s="212">
        <v>0</v>
      </c>
      <c r="I715" s="177"/>
      <c r="J715" s="153"/>
      <c r="K715" s="153"/>
      <c r="L715" s="153"/>
      <c r="M715" s="153"/>
      <c r="N715" s="153"/>
      <c r="O715" s="153"/>
      <c r="P715" s="153"/>
      <c r="Q715" s="153" t="s">
        <v>125</v>
      </c>
      <c r="R715" s="153">
        <v>0</v>
      </c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</row>
    <row r="716" spans="1:46" ht="22.5" outlineLevel="1" x14ac:dyDescent="0.2">
      <c r="A716" s="178">
        <v>191</v>
      </c>
      <c r="B716" s="180" t="s">
        <v>788</v>
      </c>
      <c r="C716" s="190" t="s">
        <v>789</v>
      </c>
      <c r="D716" s="154" t="s">
        <v>142</v>
      </c>
      <c r="E716" s="182">
        <v>353.6</v>
      </c>
      <c r="F716" s="182"/>
      <c r="G716" s="159">
        <f>ROUND(E716*F716,2)</f>
        <v>0</v>
      </c>
      <c r="H716" s="212" t="s">
        <v>1339</v>
      </c>
      <c r="I716" s="177"/>
      <c r="J716" s="153"/>
      <c r="K716" s="153"/>
      <c r="L716" s="153"/>
      <c r="M716" s="153"/>
      <c r="N716" s="153"/>
      <c r="O716" s="153"/>
      <c r="P716" s="153"/>
      <c r="Q716" s="153" t="s">
        <v>123</v>
      </c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</row>
    <row r="717" spans="1:46" outlineLevel="1" x14ac:dyDescent="0.2">
      <c r="A717" s="178"/>
      <c r="B717" s="180"/>
      <c r="C717" s="191" t="s">
        <v>790</v>
      </c>
      <c r="D717" s="155"/>
      <c r="E717" s="205">
        <v>225.6</v>
      </c>
      <c r="F717" s="182"/>
      <c r="G717" s="159"/>
      <c r="H717" s="212">
        <v>0</v>
      </c>
      <c r="I717" s="177"/>
      <c r="J717" s="153"/>
      <c r="K717" s="153"/>
      <c r="L717" s="153"/>
      <c r="M717" s="153"/>
      <c r="N717" s="153"/>
      <c r="O717" s="153"/>
      <c r="P717" s="153"/>
      <c r="Q717" s="153" t="s">
        <v>125</v>
      </c>
      <c r="R717" s="153">
        <v>0</v>
      </c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  <c r="AC717" s="153"/>
      <c r="AD717" s="153"/>
      <c r="AE717" s="153"/>
      <c r="AF717" s="153"/>
      <c r="AG717" s="153"/>
      <c r="AH717" s="153"/>
      <c r="AI717" s="153"/>
      <c r="AJ717" s="153"/>
      <c r="AK717" s="153"/>
      <c r="AL717" s="153"/>
      <c r="AM717" s="153"/>
      <c r="AN717" s="153"/>
      <c r="AO717" s="153"/>
      <c r="AP717" s="153"/>
      <c r="AQ717" s="153"/>
      <c r="AR717" s="153"/>
      <c r="AS717" s="153"/>
      <c r="AT717" s="153"/>
    </row>
    <row r="718" spans="1:46" outlineLevel="1" x14ac:dyDescent="0.2">
      <c r="A718" s="178"/>
      <c r="B718" s="180"/>
      <c r="C718" s="191" t="s">
        <v>791</v>
      </c>
      <c r="D718" s="155"/>
      <c r="E718" s="205">
        <v>86</v>
      </c>
      <c r="F718" s="182"/>
      <c r="G718" s="159"/>
      <c r="H718" s="212">
        <v>0</v>
      </c>
      <c r="I718" s="177"/>
      <c r="J718" s="153"/>
      <c r="K718" s="153"/>
      <c r="L718" s="153"/>
      <c r="M718" s="153"/>
      <c r="N718" s="153"/>
      <c r="O718" s="153"/>
      <c r="P718" s="153"/>
      <c r="Q718" s="153" t="s">
        <v>125</v>
      </c>
      <c r="R718" s="153">
        <v>0</v>
      </c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  <c r="AC718" s="153"/>
      <c r="AD718" s="153"/>
      <c r="AE718" s="153"/>
      <c r="AF718" s="153"/>
      <c r="AG718" s="153"/>
      <c r="AH718" s="153"/>
      <c r="AI718" s="153"/>
      <c r="AJ718" s="153"/>
      <c r="AK718" s="153"/>
      <c r="AL718" s="153"/>
      <c r="AM718" s="153"/>
      <c r="AN718" s="153"/>
      <c r="AO718" s="153"/>
      <c r="AP718" s="153"/>
      <c r="AQ718" s="153"/>
      <c r="AR718" s="153"/>
      <c r="AS718" s="153"/>
      <c r="AT718" s="153"/>
    </row>
    <row r="719" spans="1:46" outlineLevel="1" x14ac:dyDescent="0.2">
      <c r="A719" s="178"/>
      <c r="B719" s="180"/>
      <c r="C719" s="216" t="s">
        <v>1424</v>
      </c>
      <c r="D719" s="155"/>
      <c r="E719" s="205">
        <v>42</v>
      </c>
      <c r="F719" s="182"/>
      <c r="G719" s="182"/>
      <c r="H719" s="212"/>
      <c r="I719" s="177"/>
      <c r="J719" s="177"/>
      <c r="K719" s="177"/>
      <c r="L719" s="177"/>
      <c r="M719" s="177"/>
      <c r="N719" s="177"/>
      <c r="O719" s="177"/>
      <c r="P719" s="177"/>
      <c r="Q719" s="177"/>
      <c r="R719" s="177"/>
      <c r="S719" s="177"/>
      <c r="T719" s="177"/>
      <c r="U719" s="177"/>
      <c r="V719" s="177"/>
      <c r="W719" s="177"/>
      <c r="X719" s="177"/>
      <c r="Y719" s="177"/>
      <c r="Z719" s="177"/>
      <c r="AA719" s="177"/>
      <c r="AB719" s="177"/>
      <c r="AC719" s="177"/>
      <c r="AD719" s="177"/>
      <c r="AE719" s="177"/>
      <c r="AF719" s="177"/>
      <c r="AG719" s="177"/>
      <c r="AH719" s="177"/>
      <c r="AI719" s="177"/>
      <c r="AJ719" s="177"/>
      <c r="AK719" s="177"/>
      <c r="AL719" s="177"/>
      <c r="AM719" s="177"/>
      <c r="AN719" s="177"/>
      <c r="AO719" s="177"/>
      <c r="AP719" s="177"/>
      <c r="AQ719" s="177"/>
      <c r="AR719" s="177"/>
      <c r="AS719" s="177"/>
      <c r="AT719" s="177"/>
    </row>
    <row r="720" spans="1:46" outlineLevel="1" x14ac:dyDescent="0.2">
      <c r="A720" s="178">
        <v>192</v>
      </c>
      <c r="B720" s="180" t="s">
        <v>792</v>
      </c>
      <c r="C720" s="190" t="s">
        <v>793</v>
      </c>
      <c r="D720" s="154" t="s">
        <v>142</v>
      </c>
      <c r="E720" s="182">
        <v>1412</v>
      </c>
      <c r="F720" s="182"/>
      <c r="G720" s="159">
        <f>ROUND(E720*F720,2)</f>
        <v>0</v>
      </c>
      <c r="H720" s="212" t="s">
        <v>1339</v>
      </c>
      <c r="I720" s="177"/>
      <c r="J720" s="153"/>
      <c r="K720" s="153"/>
      <c r="L720" s="153"/>
      <c r="M720" s="153"/>
      <c r="N720" s="153"/>
      <c r="O720" s="153"/>
      <c r="P720" s="153"/>
      <c r="Q720" s="153" t="s">
        <v>123</v>
      </c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  <c r="AC720" s="153"/>
      <c r="AD720" s="153"/>
      <c r="AE720" s="153"/>
      <c r="AF720" s="153"/>
      <c r="AG720" s="153"/>
      <c r="AH720" s="153"/>
      <c r="AI720" s="153"/>
      <c r="AJ720" s="153"/>
      <c r="AK720" s="153"/>
      <c r="AL720" s="153"/>
      <c r="AM720" s="153"/>
      <c r="AN720" s="153"/>
      <c r="AO720" s="153"/>
      <c r="AP720" s="153"/>
      <c r="AQ720" s="153"/>
      <c r="AR720" s="153"/>
      <c r="AS720" s="153"/>
      <c r="AT720" s="153"/>
    </row>
    <row r="721" spans="1:46" outlineLevel="1" x14ac:dyDescent="0.2">
      <c r="A721" s="178"/>
      <c r="B721" s="180"/>
      <c r="C721" s="191" t="s">
        <v>619</v>
      </c>
      <c r="D721" s="155"/>
      <c r="E721" s="205"/>
      <c r="F721" s="182"/>
      <c r="G721" s="159"/>
      <c r="H721" s="212">
        <v>0</v>
      </c>
      <c r="I721" s="177"/>
      <c r="J721" s="153"/>
      <c r="K721" s="153"/>
      <c r="L721" s="153"/>
      <c r="M721" s="153"/>
      <c r="N721" s="153"/>
      <c r="O721" s="153"/>
      <c r="P721" s="153"/>
      <c r="Q721" s="153" t="s">
        <v>125</v>
      </c>
      <c r="R721" s="153">
        <v>0</v>
      </c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  <c r="AC721" s="153"/>
      <c r="AD721" s="153"/>
      <c r="AE721" s="153"/>
      <c r="AF721" s="153"/>
      <c r="AG721" s="153"/>
      <c r="AH721" s="153"/>
      <c r="AI721" s="153"/>
      <c r="AJ721" s="153"/>
      <c r="AK721" s="153"/>
      <c r="AL721" s="153"/>
      <c r="AM721" s="153"/>
      <c r="AN721" s="153"/>
      <c r="AO721" s="153"/>
      <c r="AP721" s="153"/>
      <c r="AQ721" s="153"/>
      <c r="AR721" s="153"/>
      <c r="AS721" s="153"/>
      <c r="AT721" s="153"/>
    </row>
    <row r="722" spans="1:46" outlineLevel="1" x14ac:dyDescent="0.2">
      <c r="A722" s="178"/>
      <c r="B722" s="180"/>
      <c r="C722" s="191" t="s">
        <v>787</v>
      </c>
      <c r="D722" s="155"/>
      <c r="E722" s="205">
        <v>1412</v>
      </c>
      <c r="F722" s="182"/>
      <c r="G722" s="159"/>
      <c r="H722" s="212">
        <v>0</v>
      </c>
      <c r="I722" s="177"/>
      <c r="J722" s="153"/>
      <c r="K722" s="153"/>
      <c r="L722" s="153"/>
      <c r="M722" s="153"/>
      <c r="N722" s="153"/>
      <c r="O722" s="153"/>
      <c r="P722" s="153"/>
      <c r="Q722" s="153" t="s">
        <v>125</v>
      </c>
      <c r="R722" s="153">
        <v>0</v>
      </c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  <c r="AC722" s="153"/>
      <c r="AD722" s="153"/>
      <c r="AE722" s="153"/>
      <c r="AF722" s="153"/>
      <c r="AG722" s="153"/>
      <c r="AH722" s="153"/>
      <c r="AI722" s="153"/>
      <c r="AJ722" s="153"/>
      <c r="AK722" s="153"/>
      <c r="AL722" s="153"/>
      <c r="AM722" s="153"/>
      <c r="AN722" s="153"/>
      <c r="AO722" s="153"/>
      <c r="AP722" s="153"/>
      <c r="AQ722" s="153"/>
      <c r="AR722" s="153"/>
      <c r="AS722" s="153"/>
      <c r="AT722" s="153"/>
    </row>
    <row r="723" spans="1:46" outlineLevel="1" x14ac:dyDescent="0.2">
      <c r="A723" s="178">
        <v>193</v>
      </c>
      <c r="B723" s="180" t="s">
        <v>794</v>
      </c>
      <c r="C723" s="190" t="s">
        <v>795</v>
      </c>
      <c r="D723" s="154" t="s">
        <v>142</v>
      </c>
      <c r="E723" s="182">
        <v>311.60000000000002</v>
      </c>
      <c r="F723" s="182"/>
      <c r="G723" s="159">
        <f>ROUND(E723*F723,2)</f>
        <v>0</v>
      </c>
      <c r="H723" s="212" t="s">
        <v>1339</v>
      </c>
      <c r="I723" s="177"/>
      <c r="J723" s="153"/>
      <c r="K723" s="153"/>
      <c r="L723" s="153"/>
      <c r="M723" s="153"/>
      <c r="N723" s="153"/>
      <c r="O723" s="153"/>
      <c r="P723" s="153"/>
      <c r="Q723" s="153" t="s">
        <v>123</v>
      </c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  <c r="AC723" s="153"/>
      <c r="AD723" s="153"/>
      <c r="AE723" s="153"/>
      <c r="AF723" s="153"/>
      <c r="AG723" s="153"/>
      <c r="AH723" s="153"/>
      <c r="AI723" s="153"/>
      <c r="AJ723" s="153"/>
      <c r="AK723" s="153"/>
      <c r="AL723" s="153"/>
      <c r="AM723" s="153"/>
      <c r="AN723" s="153"/>
      <c r="AO723" s="153"/>
      <c r="AP723" s="153"/>
      <c r="AQ723" s="153"/>
      <c r="AR723" s="153"/>
      <c r="AS723" s="153"/>
      <c r="AT723" s="153"/>
    </row>
    <row r="724" spans="1:46" outlineLevel="1" x14ac:dyDescent="0.2">
      <c r="A724" s="178"/>
      <c r="B724" s="180"/>
      <c r="C724" s="191" t="s">
        <v>790</v>
      </c>
      <c r="D724" s="155"/>
      <c r="E724" s="205">
        <v>225.6</v>
      </c>
      <c r="F724" s="182"/>
      <c r="G724" s="159"/>
      <c r="H724" s="212">
        <v>0</v>
      </c>
      <c r="I724" s="177"/>
      <c r="J724" s="153"/>
      <c r="K724" s="153"/>
      <c r="L724" s="153"/>
      <c r="M724" s="153"/>
      <c r="N724" s="153"/>
      <c r="O724" s="153"/>
      <c r="P724" s="153"/>
      <c r="Q724" s="153" t="s">
        <v>125</v>
      </c>
      <c r="R724" s="153">
        <v>0</v>
      </c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  <c r="AC724" s="153"/>
      <c r="AD724" s="153"/>
      <c r="AE724" s="153"/>
      <c r="AF724" s="153"/>
      <c r="AG724" s="153"/>
      <c r="AH724" s="153"/>
      <c r="AI724" s="153"/>
      <c r="AJ724" s="153"/>
      <c r="AK724" s="153"/>
      <c r="AL724" s="153"/>
      <c r="AM724" s="153"/>
      <c r="AN724" s="153"/>
      <c r="AO724" s="153"/>
      <c r="AP724" s="153"/>
      <c r="AQ724" s="153"/>
      <c r="AR724" s="153"/>
      <c r="AS724" s="153"/>
      <c r="AT724" s="153"/>
    </row>
    <row r="725" spans="1:46" outlineLevel="1" x14ac:dyDescent="0.2">
      <c r="A725" s="178"/>
      <c r="B725" s="180"/>
      <c r="C725" s="191" t="s">
        <v>791</v>
      </c>
      <c r="D725" s="155"/>
      <c r="E725" s="205">
        <v>86</v>
      </c>
      <c r="F725" s="182"/>
      <c r="G725" s="159"/>
      <c r="H725" s="212">
        <v>0</v>
      </c>
      <c r="I725" s="177"/>
      <c r="J725" s="153"/>
      <c r="K725" s="153"/>
      <c r="L725" s="153"/>
      <c r="M725" s="153"/>
      <c r="N725" s="153"/>
      <c r="O725" s="153"/>
      <c r="P725" s="153"/>
      <c r="Q725" s="153" t="s">
        <v>125</v>
      </c>
      <c r="R725" s="153">
        <v>0</v>
      </c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  <c r="AC725" s="153"/>
      <c r="AD725" s="153"/>
      <c r="AE725" s="153"/>
      <c r="AF725" s="153"/>
      <c r="AG725" s="153"/>
      <c r="AH725" s="153"/>
      <c r="AI725" s="153"/>
      <c r="AJ725" s="153"/>
      <c r="AK725" s="153"/>
      <c r="AL725" s="153"/>
      <c r="AM725" s="153"/>
      <c r="AN725" s="153"/>
      <c r="AO725" s="153"/>
      <c r="AP725" s="153"/>
      <c r="AQ725" s="153"/>
      <c r="AR725" s="153"/>
      <c r="AS725" s="153"/>
      <c r="AT725" s="153"/>
    </row>
    <row r="726" spans="1:46" outlineLevel="1" x14ac:dyDescent="0.2">
      <c r="A726" s="178">
        <v>194</v>
      </c>
      <c r="B726" s="180" t="s">
        <v>796</v>
      </c>
      <c r="C726" s="190" t="s">
        <v>797</v>
      </c>
      <c r="D726" s="154" t="s">
        <v>142</v>
      </c>
      <c r="E726" s="182">
        <v>1982.14</v>
      </c>
      <c r="F726" s="182"/>
      <c r="G726" s="159">
        <f>ROUND(E726*F726,2)</f>
        <v>0</v>
      </c>
      <c r="H726" s="212" t="s">
        <v>1339</v>
      </c>
      <c r="I726" s="177"/>
      <c r="J726" s="153"/>
      <c r="K726" s="153"/>
      <c r="L726" s="153"/>
      <c r="M726" s="153"/>
      <c r="N726" s="153"/>
      <c r="O726" s="153"/>
      <c r="P726" s="153"/>
      <c r="Q726" s="153" t="s">
        <v>317</v>
      </c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</row>
    <row r="727" spans="1:46" outlineLevel="1" x14ac:dyDescent="0.2">
      <c r="A727" s="178"/>
      <c r="B727" s="180"/>
      <c r="C727" s="191" t="s">
        <v>798</v>
      </c>
      <c r="D727" s="155"/>
      <c r="E727" s="205">
        <v>1982.14</v>
      </c>
      <c r="F727" s="182"/>
      <c r="G727" s="159"/>
      <c r="H727" s="212">
        <v>0</v>
      </c>
      <c r="I727" s="177"/>
      <c r="J727" s="153"/>
      <c r="K727" s="153"/>
      <c r="L727" s="153"/>
      <c r="M727" s="153"/>
      <c r="N727" s="153"/>
      <c r="O727" s="153"/>
      <c r="P727" s="153"/>
      <c r="Q727" s="153" t="s">
        <v>125</v>
      </c>
      <c r="R727" s="153">
        <v>0</v>
      </c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</row>
    <row r="728" spans="1:46" outlineLevel="1" x14ac:dyDescent="0.2">
      <c r="A728" s="178">
        <v>195</v>
      </c>
      <c r="B728" s="180" t="s">
        <v>799</v>
      </c>
      <c r="C728" s="190" t="s">
        <v>797</v>
      </c>
      <c r="D728" s="154" t="s">
        <v>142</v>
      </c>
      <c r="E728" s="182">
        <v>1982.14</v>
      </c>
      <c r="F728" s="182"/>
      <c r="G728" s="159">
        <f>ROUND(E728*F728,2)</f>
        <v>0</v>
      </c>
      <c r="H728" s="212" t="s">
        <v>1339</v>
      </c>
      <c r="I728" s="177"/>
      <c r="J728" s="153"/>
      <c r="K728" s="153"/>
      <c r="L728" s="153"/>
      <c r="M728" s="153"/>
      <c r="N728" s="153"/>
      <c r="O728" s="153"/>
      <c r="P728" s="153"/>
      <c r="Q728" s="153" t="s">
        <v>317</v>
      </c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</row>
    <row r="729" spans="1:46" outlineLevel="1" x14ac:dyDescent="0.2">
      <c r="A729" s="178"/>
      <c r="B729" s="180"/>
      <c r="C729" s="191" t="s">
        <v>798</v>
      </c>
      <c r="D729" s="155"/>
      <c r="E729" s="205">
        <v>1982.14</v>
      </c>
      <c r="F729" s="182"/>
      <c r="G729" s="159"/>
      <c r="H729" s="212">
        <v>0</v>
      </c>
      <c r="I729" s="177"/>
      <c r="J729" s="153"/>
      <c r="K729" s="153"/>
      <c r="L729" s="153"/>
      <c r="M729" s="153"/>
      <c r="N729" s="153"/>
      <c r="O729" s="153"/>
      <c r="P729" s="153"/>
      <c r="Q729" s="153" t="s">
        <v>125</v>
      </c>
      <c r="R729" s="153">
        <v>0</v>
      </c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</row>
    <row r="730" spans="1:46" ht="22.5" outlineLevel="1" x14ac:dyDescent="0.2">
      <c r="A730" s="178">
        <v>196</v>
      </c>
      <c r="B730" s="180" t="s">
        <v>800</v>
      </c>
      <c r="C730" s="190" t="s">
        <v>801</v>
      </c>
      <c r="D730" s="154" t="s">
        <v>142</v>
      </c>
      <c r="E730" s="182">
        <v>225.6</v>
      </c>
      <c r="F730" s="182"/>
      <c r="G730" s="159">
        <f>ROUND(E730*F730,2)</f>
        <v>0</v>
      </c>
      <c r="H730" s="212" t="s">
        <v>1340</v>
      </c>
      <c r="I730" s="177"/>
      <c r="J730" s="153"/>
      <c r="K730" s="153"/>
      <c r="L730" s="153"/>
      <c r="M730" s="153"/>
      <c r="N730" s="153"/>
      <c r="O730" s="153"/>
      <c r="P730" s="153"/>
      <c r="Q730" s="153" t="s">
        <v>123</v>
      </c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</row>
    <row r="731" spans="1:46" outlineLevel="1" x14ac:dyDescent="0.2">
      <c r="A731" s="178"/>
      <c r="B731" s="180"/>
      <c r="C731" s="191" t="s">
        <v>790</v>
      </c>
      <c r="D731" s="155"/>
      <c r="E731" s="205">
        <v>225.6</v>
      </c>
      <c r="F731" s="182"/>
      <c r="G731" s="159"/>
      <c r="H731" s="212">
        <v>0</v>
      </c>
      <c r="I731" s="177"/>
      <c r="J731" s="153"/>
      <c r="K731" s="153"/>
      <c r="L731" s="153"/>
      <c r="M731" s="153"/>
      <c r="N731" s="153"/>
      <c r="O731" s="153"/>
      <c r="P731" s="153"/>
      <c r="Q731" s="153" t="s">
        <v>125</v>
      </c>
      <c r="R731" s="153">
        <v>0</v>
      </c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</row>
    <row r="732" spans="1:46" ht="22.5" outlineLevel="1" x14ac:dyDescent="0.2">
      <c r="A732" s="178">
        <v>197</v>
      </c>
      <c r="B732" s="180" t="s">
        <v>1335</v>
      </c>
      <c r="C732" s="190" t="s">
        <v>802</v>
      </c>
      <c r="D732" s="154" t="s">
        <v>142</v>
      </c>
      <c r="E732" s="182">
        <v>1716.4280000000001</v>
      </c>
      <c r="F732" s="182"/>
      <c r="G732" s="159">
        <f>ROUND(E732*F732,2)</f>
        <v>0</v>
      </c>
      <c r="H732" s="212" t="s">
        <v>1340</v>
      </c>
      <c r="I732" s="177"/>
      <c r="J732" s="153"/>
      <c r="K732" s="153"/>
      <c r="L732" s="153"/>
      <c r="M732" s="153"/>
      <c r="N732" s="153"/>
      <c r="O732" s="153"/>
      <c r="P732" s="153"/>
      <c r="Q732" s="153" t="s">
        <v>136</v>
      </c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</row>
    <row r="733" spans="1:46" outlineLevel="1" x14ac:dyDescent="0.2">
      <c r="A733" s="178"/>
      <c r="B733" s="180"/>
      <c r="C733" s="191" t="s">
        <v>619</v>
      </c>
      <c r="D733" s="155"/>
      <c r="E733" s="205"/>
      <c r="F733" s="182"/>
      <c r="G733" s="159"/>
      <c r="H733" s="212">
        <v>0</v>
      </c>
      <c r="I733" s="177"/>
      <c r="J733" s="153"/>
      <c r="K733" s="153"/>
      <c r="L733" s="153"/>
      <c r="M733" s="153"/>
      <c r="N733" s="153"/>
      <c r="O733" s="153"/>
      <c r="P733" s="153"/>
      <c r="Q733" s="153" t="s">
        <v>125</v>
      </c>
      <c r="R733" s="153">
        <v>0</v>
      </c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</row>
    <row r="734" spans="1:46" outlineLevel="1" x14ac:dyDescent="0.2">
      <c r="A734" s="178"/>
      <c r="B734" s="180"/>
      <c r="C734" s="191" t="s">
        <v>628</v>
      </c>
      <c r="D734" s="155"/>
      <c r="E734" s="205">
        <v>506.94</v>
      </c>
      <c r="F734" s="182"/>
      <c r="G734" s="159"/>
      <c r="H734" s="212">
        <v>0</v>
      </c>
      <c r="I734" s="177"/>
      <c r="J734" s="153"/>
      <c r="K734" s="153"/>
      <c r="L734" s="153"/>
      <c r="M734" s="153"/>
      <c r="N734" s="153"/>
      <c r="O734" s="153"/>
      <c r="P734" s="153"/>
      <c r="Q734" s="153" t="s">
        <v>125</v>
      </c>
      <c r="R734" s="153">
        <v>0</v>
      </c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</row>
    <row r="735" spans="1:46" outlineLevel="1" x14ac:dyDescent="0.2">
      <c r="A735" s="178"/>
      <c r="B735" s="180"/>
      <c r="C735" s="191" t="s">
        <v>629</v>
      </c>
      <c r="D735" s="155"/>
      <c r="E735" s="205">
        <v>157.52000000000001</v>
      </c>
      <c r="F735" s="182"/>
      <c r="G735" s="159"/>
      <c r="H735" s="212">
        <v>0</v>
      </c>
      <c r="I735" s="177"/>
      <c r="J735" s="153"/>
      <c r="K735" s="153"/>
      <c r="L735" s="153"/>
      <c r="M735" s="153"/>
      <c r="N735" s="153"/>
      <c r="O735" s="153"/>
      <c r="P735" s="153"/>
      <c r="Q735" s="153" t="s">
        <v>125</v>
      </c>
      <c r="R735" s="153">
        <v>0</v>
      </c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  <c r="AC735" s="153"/>
      <c r="AD735" s="153"/>
      <c r="AE735" s="153"/>
      <c r="AF735" s="153"/>
      <c r="AG735" s="153"/>
      <c r="AH735" s="153"/>
      <c r="AI735" s="153"/>
      <c r="AJ735" s="153"/>
      <c r="AK735" s="153"/>
      <c r="AL735" s="153"/>
      <c r="AM735" s="153"/>
      <c r="AN735" s="153"/>
      <c r="AO735" s="153"/>
      <c r="AP735" s="153"/>
      <c r="AQ735" s="153"/>
      <c r="AR735" s="153"/>
      <c r="AS735" s="153"/>
      <c r="AT735" s="153"/>
    </row>
    <row r="736" spans="1:46" outlineLevel="1" x14ac:dyDescent="0.2">
      <c r="A736" s="178"/>
      <c r="B736" s="180"/>
      <c r="C736" s="191" t="s">
        <v>803</v>
      </c>
      <c r="D736" s="155"/>
      <c r="E736" s="205"/>
      <c r="F736" s="182"/>
      <c r="G736" s="159"/>
      <c r="H736" s="212">
        <v>0</v>
      </c>
      <c r="I736" s="177"/>
      <c r="J736" s="153"/>
      <c r="K736" s="153"/>
      <c r="L736" s="153"/>
      <c r="M736" s="153"/>
      <c r="N736" s="153"/>
      <c r="O736" s="153"/>
      <c r="P736" s="153"/>
      <c r="Q736" s="153" t="s">
        <v>125</v>
      </c>
      <c r="R736" s="153">
        <v>0</v>
      </c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  <c r="AC736" s="153"/>
      <c r="AD736" s="153"/>
      <c r="AE736" s="153"/>
      <c r="AF736" s="153"/>
      <c r="AG736" s="153"/>
      <c r="AH736" s="153"/>
      <c r="AI736" s="153"/>
      <c r="AJ736" s="153"/>
      <c r="AK736" s="153"/>
      <c r="AL736" s="153"/>
      <c r="AM736" s="153"/>
      <c r="AN736" s="153"/>
      <c r="AO736" s="153"/>
      <c r="AP736" s="153"/>
      <c r="AQ736" s="153"/>
      <c r="AR736" s="153"/>
      <c r="AS736" s="153"/>
      <c r="AT736" s="153"/>
    </row>
    <row r="737" spans="1:46" outlineLevel="1" x14ac:dyDescent="0.2">
      <c r="A737" s="178"/>
      <c r="B737" s="180"/>
      <c r="C737" s="191" t="s">
        <v>518</v>
      </c>
      <c r="D737" s="155"/>
      <c r="E737" s="205"/>
      <c r="F737" s="182"/>
      <c r="G737" s="159"/>
      <c r="H737" s="212">
        <v>0</v>
      </c>
      <c r="I737" s="177"/>
      <c r="J737" s="153"/>
      <c r="K737" s="153"/>
      <c r="L737" s="153"/>
      <c r="M737" s="153"/>
      <c r="N737" s="153"/>
      <c r="O737" s="153"/>
      <c r="P737" s="153"/>
      <c r="Q737" s="153" t="s">
        <v>125</v>
      </c>
      <c r="R737" s="153">
        <v>0</v>
      </c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  <c r="AC737" s="153"/>
      <c r="AD737" s="153"/>
      <c r="AE737" s="153"/>
      <c r="AF737" s="153"/>
      <c r="AG737" s="153"/>
      <c r="AH737" s="153"/>
      <c r="AI737" s="153"/>
      <c r="AJ737" s="153"/>
      <c r="AK737" s="153"/>
      <c r="AL737" s="153"/>
      <c r="AM737" s="153"/>
      <c r="AN737" s="153"/>
      <c r="AO737" s="153"/>
      <c r="AP737" s="153"/>
      <c r="AQ737" s="153"/>
      <c r="AR737" s="153"/>
      <c r="AS737" s="153"/>
      <c r="AT737" s="153"/>
    </row>
    <row r="738" spans="1:46" outlineLevel="1" x14ac:dyDescent="0.2">
      <c r="A738" s="178"/>
      <c r="B738" s="180"/>
      <c r="C738" s="191" t="s">
        <v>804</v>
      </c>
      <c r="D738" s="155"/>
      <c r="E738" s="205">
        <v>313.255</v>
      </c>
      <c r="F738" s="182"/>
      <c r="G738" s="159"/>
      <c r="H738" s="212">
        <v>0</v>
      </c>
      <c r="I738" s="177"/>
      <c r="J738" s="153"/>
      <c r="K738" s="153"/>
      <c r="L738" s="153"/>
      <c r="M738" s="153"/>
      <c r="N738" s="153"/>
      <c r="O738" s="153"/>
      <c r="P738" s="153"/>
      <c r="Q738" s="153" t="s">
        <v>125</v>
      </c>
      <c r="R738" s="153">
        <v>0</v>
      </c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  <c r="AC738" s="153"/>
      <c r="AD738" s="153"/>
      <c r="AE738" s="153"/>
      <c r="AF738" s="153"/>
      <c r="AG738" s="153"/>
      <c r="AH738" s="153"/>
      <c r="AI738" s="153"/>
      <c r="AJ738" s="153"/>
      <c r="AK738" s="153"/>
      <c r="AL738" s="153"/>
      <c r="AM738" s="153"/>
      <c r="AN738" s="153"/>
      <c r="AO738" s="153"/>
      <c r="AP738" s="153"/>
      <c r="AQ738" s="153"/>
      <c r="AR738" s="153"/>
      <c r="AS738" s="153"/>
      <c r="AT738" s="153"/>
    </row>
    <row r="739" spans="1:46" outlineLevel="1" x14ac:dyDescent="0.2">
      <c r="A739" s="178"/>
      <c r="B739" s="180"/>
      <c r="C739" s="191" t="s">
        <v>520</v>
      </c>
      <c r="D739" s="155"/>
      <c r="E739" s="205">
        <v>320.83</v>
      </c>
      <c r="F739" s="182"/>
      <c r="G739" s="159"/>
      <c r="H739" s="212">
        <v>0</v>
      </c>
      <c r="I739" s="177"/>
      <c r="J739" s="153"/>
      <c r="K739" s="153"/>
      <c r="L739" s="153"/>
      <c r="M739" s="153"/>
      <c r="N739" s="153"/>
      <c r="O739" s="153"/>
      <c r="P739" s="153"/>
      <c r="Q739" s="153" t="s">
        <v>125</v>
      </c>
      <c r="R739" s="153">
        <v>0</v>
      </c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  <c r="AC739" s="153"/>
      <c r="AD739" s="153"/>
      <c r="AE739" s="153"/>
      <c r="AF739" s="153"/>
      <c r="AG739" s="153"/>
      <c r="AH739" s="153"/>
      <c r="AI739" s="153"/>
      <c r="AJ739" s="153"/>
      <c r="AK739" s="153"/>
      <c r="AL739" s="153"/>
      <c r="AM739" s="153"/>
      <c r="AN739" s="153"/>
      <c r="AO739" s="153"/>
      <c r="AP739" s="153"/>
      <c r="AQ739" s="153"/>
      <c r="AR739" s="153"/>
      <c r="AS739" s="153"/>
      <c r="AT739" s="153"/>
    </row>
    <row r="740" spans="1:46" outlineLevel="1" x14ac:dyDescent="0.2">
      <c r="A740" s="178"/>
      <c r="B740" s="180"/>
      <c r="C740" s="191" t="s">
        <v>521</v>
      </c>
      <c r="D740" s="155"/>
      <c r="E740" s="205">
        <v>147.66800000000001</v>
      </c>
      <c r="F740" s="182"/>
      <c r="G740" s="159"/>
      <c r="H740" s="212">
        <v>0</v>
      </c>
      <c r="I740" s="177"/>
      <c r="J740" s="153"/>
      <c r="K740" s="153"/>
      <c r="L740" s="153"/>
      <c r="M740" s="153"/>
      <c r="N740" s="153"/>
      <c r="O740" s="153"/>
      <c r="P740" s="153"/>
      <c r="Q740" s="153" t="s">
        <v>125</v>
      </c>
      <c r="R740" s="153">
        <v>0</v>
      </c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  <c r="AC740" s="153"/>
      <c r="AD740" s="153"/>
      <c r="AE740" s="153"/>
      <c r="AF740" s="153"/>
      <c r="AG740" s="153"/>
      <c r="AH740" s="153"/>
      <c r="AI740" s="153"/>
      <c r="AJ740" s="153"/>
      <c r="AK740" s="153"/>
      <c r="AL740" s="153"/>
      <c r="AM740" s="153"/>
      <c r="AN740" s="153"/>
      <c r="AO740" s="153"/>
      <c r="AP740" s="153"/>
      <c r="AQ740" s="153"/>
      <c r="AR740" s="153"/>
      <c r="AS740" s="153"/>
      <c r="AT740" s="153"/>
    </row>
    <row r="741" spans="1:46" outlineLevel="1" x14ac:dyDescent="0.2">
      <c r="A741" s="178"/>
      <c r="B741" s="180"/>
      <c r="C741" s="191" t="s">
        <v>805</v>
      </c>
      <c r="D741" s="155"/>
      <c r="E741" s="205">
        <v>270.21499999999997</v>
      </c>
      <c r="F741" s="182"/>
      <c r="G741" s="159"/>
      <c r="H741" s="212">
        <v>0</v>
      </c>
      <c r="I741" s="177"/>
      <c r="J741" s="153"/>
      <c r="K741" s="153"/>
      <c r="L741" s="153"/>
      <c r="M741" s="153"/>
      <c r="N741" s="153"/>
      <c r="O741" s="153"/>
      <c r="P741" s="153"/>
      <c r="Q741" s="153" t="s">
        <v>125</v>
      </c>
      <c r="R741" s="153">
        <v>0</v>
      </c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  <c r="AC741" s="153"/>
      <c r="AD741" s="153"/>
      <c r="AE741" s="153"/>
      <c r="AF741" s="153"/>
      <c r="AG741" s="153"/>
      <c r="AH741" s="153"/>
      <c r="AI741" s="153"/>
      <c r="AJ741" s="153"/>
      <c r="AK741" s="153"/>
      <c r="AL741" s="153"/>
      <c r="AM741" s="153"/>
      <c r="AN741" s="153"/>
      <c r="AO741" s="153"/>
      <c r="AP741" s="153"/>
      <c r="AQ741" s="153"/>
      <c r="AR741" s="153"/>
      <c r="AS741" s="153"/>
      <c r="AT741" s="153"/>
    </row>
    <row r="742" spans="1:46" outlineLevel="1" x14ac:dyDescent="0.2">
      <c r="A742" s="178">
        <v>198</v>
      </c>
      <c r="B742" s="180" t="s">
        <v>806</v>
      </c>
      <c r="C742" s="190" t="s">
        <v>807</v>
      </c>
      <c r="D742" s="154" t="s">
        <v>0</v>
      </c>
      <c r="E742" s="182">
        <v>4.05</v>
      </c>
      <c r="F742" s="182"/>
      <c r="G742" s="159">
        <f>ROUND(E742*F742,2)</f>
        <v>0</v>
      </c>
      <c r="H742" s="212" t="s">
        <v>1339</v>
      </c>
      <c r="I742" s="177"/>
      <c r="J742" s="153"/>
      <c r="K742" s="153"/>
      <c r="L742" s="153"/>
      <c r="M742" s="153"/>
      <c r="N742" s="153"/>
      <c r="O742" s="153"/>
      <c r="P742" s="153"/>
      <c r="Q742" s="153" t="s">
        <v>123</v>
      </c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  <c r="AC742" s="153"/>
      <c r="AD742" s="153"/>
      <c r="AE742" s="153"/>
      <c r="AF742" s="153"/>
      <c r="AG742" s="153"/>
      <c r="AH742" s="153"/>
      <c r="AI742" s="153"/>
      <c r="AJ742" s="153"/>
      <c r="AK742" s="153"/>
      <c r="AL742" s="153"/>
      <c r="AM742" s="153"/>
      <c r="AN742" s="153"/>
      <c r="AO742" s="153"/>
      <c r="AP742" s="153"/>
      <c r="AQ742" s="153"/>
      <c r="AR742" s="153"/>
      <c r="AS742" s="153"/>
      <c r="AT742" s="153"/>
    </row>
    <row r="743" spans="1:46" x14ac:dyDescent="0.2">
      <c r="A743" s="179" t="s">
        <v>118</v>
      </c>
      <c r="B743" s="181" t="s">
        <v>77</v>
      </c>
      <c r="C743" s="192" t="s">
        <v>78</v>
      </c>
      <c r="D743" s="156"/>
      <c r="E743" s="183"/>
      <c r="F743" s="183"/>
      <c r="G743" s="160">
        <f>SUMIF(Q744:Q806,"&lt;&gt;NOR",G744:G806)</f>
        <v>0</v>
      </c>
      <c r="H743" s="213"/>
      <c r="I743" s="177"/>
      <c r="Q743" t="s">
        <v>119</v>
      </c>
    </row>
    <row r="744" spans="1:46" outlineLevel="1" x14ac:dyDescent="0.2">
      <c r="A744" s="178">
        <v>199</v>
      </c>
      <c r="B744" s="180" t="s">
        <v>808</v>
      </c>
      <c r="C744" s="190" t="s">
        <v>809</v>
      </c>
      <c r="D744" s="154" t="s">
        <v>142</v>
      </c>
      <c r="E744" s="182">
        <v>1736.8</v>
      </c>
      <c r="F744" s="182"/>
      <c r="G744" s="159">
        <f>ROUND(E744*F744,2)</f>
        <v>0</v>
      </c>
      <c r="H744" s="212" t="s">
        <v>1339</v>
      </c>
      <c r="I744" s="177"/>
      <c r="J744" s="153"/>
      <c r="K744" s="153"/>
      <c r="L744" s="153"/>
      <c r="M744" s="153"/>
      <c r="N744" s="153"/>
      <c r="O744" s="153"/>
      <c r="P744" s="153"/>
      <c r="Q744" s="153" t="s">
        <v>123</v>
      </c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  <c r="AO744" s="153"/>
      <c r="AP744" s="153"/>
      <c r="AQ744" s="153"/>
      <c r="AR744" s="153"/>
      <c r="AS744" s="153"/>
      <c r="AT744" s="153"/>
    </row>
    <row r="745" spans="1:46" outlineLevel="1" x14ac:dyDescent="0.2">
      <c r="A745" s="178"/>
      <c r="B745" s="180"/>
      <c r="C745" s="191" t="s">
        <v>810</v>
      </c>
      <c r="D745" s="155"/>
      <c r="E745" s="205"/>
      <c r="F745" s="182"/>
      <c r="G745" s="159"/>
      <c r="H745" s="212">
        <v>0</v>
      </c>
      <c r="I745" s="177"/>
      <c r="J745" s="153"/>
      <c r="K745" s="153"/>
      <c r="L745" s="153"/>
      <c r="M745" s="153"/>
      <c r="N745" s="153"/>
      <c r="O745" s="153"/>
      <c r="P745" s="153"/>
      <c r="Q745" s="153" t="s">
        <v>125</v>
      </c>
      <c r="R745" s="153">
        <v>0</v>
      </c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</row>
    <row r="746" spans="1:46" outlineLevel="1" x14ac:dyDescent="0.2">
      <c r="A746" s="178"/>
      <c r="B746" s="180"/>
      <c r="C746" s="191" t="s">
        <v>811</v>
      </c>
      <c r="D746" s="155"/>
      <c r="E746" s="205">
        <v>1365</v>
      </c>
      <c r="F746" s="182"/>
      <c r="G746" s="159"/>
      <c r="H746" s="212">
        <v>0</v>
      </c>
      <c r="I746" s="177"/>
      <c r="J746" s="153"/>
      <c r="K746" s="153"/>
      <c r="L746" s="153"/>
      <c r="M746" s="153"/>
      <c r="N746" s="153"/>
      <c r="O746" s="153"/>
      <c r="P746" s="153"/>
      <c r="Q746" s="153" t="s">
        <v>125</v>
      </c>
      <c r="R746" s="153">
        <v>0</v>
      </c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/>
      <c r="AG746" s="153"/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</row>
    <row r="747" spans="1:46" outlineLevel="1" x14ac:dyDescent="0.2">
      <c r="A747" s="178"/>
      <c r="B747" s="180"/>
      <c r="C747" s="191" t="s">
        <v>812</v>
      </c>
      <c r="D747" s="155"/>
      <c r="E747" s="205">
        <v>294.8</v>
      </c>
      <c r="F747" s="182"/>
      <c r="G747" s="159"/>
      <c r="H747" s="212">
        <v>0</v>
      </c>
      <c r="I747" s="177"/>
      <c r="J747" s="153"/>
      <c r="K747" s="153"/>
      <c r="L747" s="153"/>
      <c r="M747" s="153"/>
      <c r="N747" s="153"/>
      <c r="O747" s="153"/>
      <c r="P747" s="153"/>
      <c r="Q747" s="153" t="s">
        <v>125</v>
      </c>
      <c r="R747" s="153">
        <v>0</v>
      </c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/>
      <c r="AG747" s="153"/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</row>
    <row r="748" spans="1:46" outlineLevel="1" x14ac:dyDescent="0.2">
      <c r="A748" s="178"/>
      <c r="B748" s="180"/>
      <c r="C748" s="191" t="s">
        <v>813</v>
      </c>
      <c r="D748" s="155"/>
      <c r="E748" s="205">
        <v>44</v>
      </c>
      <c r="F748" s="182"/>
      <c r="G748" s="159"/>
      <c r="H748" s="212">
        <v>0</v>
      </c>
      <c r="I748" s="177"/>
      <c r="J748" s="153"/>
      <c r="K748" s="153"/>
      <c r="L748" s="153"/>
      <c r="M748" s="153"/>
      <c r="N748" s="153"/>
      <c r="O748" s="153"/>
      <c r="P748" s="153"/>
      <c r="Q748" s="153" t="s">
        <v>125</v>
      </c>
      <c r="R748" s="153">
        <v>0</v>
      </c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/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</row>
    <row r="749" spans="1:46" outlineLevel="1" x14ac:dyDescent="0.2">
      <c r="A749" s="178"/>
      <c r="B749" s="180"/>
      <c r="C749" s="191" t="s">
        <v>814</v>
      </c>
      <c r="D749" s="155"/>
      <c r="E749" s="205">
        <v>33</v>
      </c>
      <c r="F749" s="182"/>
      <c r="G749" s="159"/>
      <c r="H749" s="212">
        <v>0</v>
      </c>
      <c r="I749" s="177"/>
      <c r="J749" s="153"/>
      <c r="K749" s="153"/>
      <c r="L749" s="153"/>
      <c r="M749" s="153"/>
      <c r="N749" s="153"/>
      <c r="O749" s="153"/>
      <c r="P749" s="153"/>
      <c r="Q749" s="153" t="s">
        <v>125</v>
      </c>
      <c r="R749" s="153">
        <v>0</v>
      </c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/>
      <c r="AG749" s="153"/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</row>
    <row r="750" spans="1:46" outlineLevel="1" x14ac:dyDescent="0.2">
      <c r="A750" s="178">
        <v>200</v>
      </c>
      <c r="B750" s="180" t="s">
        <v>815</v>
      </c>
      <c r="C750" s="190" t="s">
        <v>816</v>
      </c>
      <c r="D750" s="154" t="s">
        <v>142</v>
      </c>
      <c r="E750" s="182">
        <v>1365</v>
      </c>
      <c r="F750" s="182"/>
      <c r="G750" s="159">
        <f>ROUND(E750*F750,2)</f>
        <v>0</v>
      </c>
      <c r="H750" s="212" t="s">
        <v>1339</v>
      </c>
      <c r="I750" s="177"/>
      <c r="J750" s="153"/>
      <c r="K750" s="153"/>
      <c r="L750" s="153"/>
      <c r="M750" s="153"/>
      <c r="N750" s="153"/>
      <c r="O750" s="153"/>
      <c r="P750" s="153"/>
      <c r="Q750" s="153" t="s">
        <v>123</v>
      </c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/>
      <c r="AG750" s="153"/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</row>
    <row r="751" spans="1:46" outlineLevel="1" x14ac:dyDescent="0.2">
      <c r="A751" s="178"/>
      <c r="B751" s="180"/>
      <c r="C751" s="191" t="s">
        <v>810</v>
      </c>
      <c r="D751" s="155"/>
      <c r="E751" s="205"/>
      <c r="F751" s="182"/>
      <c r="G751" s="159"/>
      <c r="H751" s="212">
        <v>0</v>
      </c>
      <c r="I751" s="177"/>
      <c r="J751" s="153"/>
      <c r="K751" s="153"/>
      <c r="L751" s="153"/>
      <c r="M751" s="153"/>
      <c r="N751" s="153"/>
      <c r="O751" s="153"/>
      <c r="P751" s="153"/>
      <c r="Q751" s="153" t="s">
        <v>125</v>
      </c>
      <c r="R751" s="153">
        <v>0</v>
      </c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</row>
    <row r="752" spans="1:46" outlineLevel="1" x14ac:dyDescent="0.2">
      <c r="A752" s="178"/>
      <c r="B752" s="180"/>
      <c r="C752" s="191" t="s">
        <v>811</v>
      </c>
      <c r="D752" s="155"/>
      <c r="E752" s="205">
        <v>1365</v>
      </c>
      <c r="F752" s="182"/>
      <c r="G752" s="159"/>
      <c r="H752" s="212">
        <v>0</v>
      </c>
      <c r="I752" s="177"/>
      <c r="J752" s="153"/>
      <c r="K752" s="153"/>
      <c r="L752" s="153"/>
      <c r="M752" s="153"/>
      <c r="N752" s="153"/>
      <c r="O752" s="153"/>
      <c r="P752" s="153"/>
      <c r="Q752" s="153" t="s">
        <v>125</v>
      </c>
      <c r="R752" s="153">
        <v>0</v>
      </c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</row>
    <row r="753" spans="1:46" outlineLevel="1" x14ac:dyDescent="0.2">
      <c r="A753" s="178">
        <v>201</v>
      </c>
      <c r="B753" s="180" t="s">
        <v>817</v>
      </c>
      <c r="C753" s="190" t="s">
        <v>818</v>
      </c>
      <c r="D753" s="154" t="s">
        <v>142</v>
      </c>
      <c r="E753" s="182">
        <v>371.8</v>
      </c>
      <c r="F753" s="182"/>
      <c r="G753" s="159">
        <f>ROUND(E753*F753,2)</f>
        <v>0</v>
      </c>
      <c r="H753" s="212" t="s">
        <v>1339</v>
      </c>
      <c r="I753" s="177"/>
      <c r="J753" s="153"/>
      <c r="K753" s="153"/>
      <c r="L753" s="153"/>
      <c r="M753" s="153"/>
      <c r="N753" s="153"/>
      <c r="O753" s="153"/>
      <c r="P753" s="153"/>
      <c r="Q753" s="153" t="s">
        <v>123</v>
      </c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  <c r="AC753" s="153"/>
      <c r="AD753" s="153"/>
      <c r="AE753" s="153"/>
      <c r="AF753" s="153"/>
      <c r="AG753" s="153"/>
      <c r="AH753" s="153"/>
      <c r="AI753" s="153"/>
      <c r="AJ753" s="153"/>
      <c r="AK753" s="153"/>
      <c r="AL753" s="153"/>
      <c r="AM753" s="153"/>
      <c r="AN753" s="153"/>
      <c r="AO753" s="153"/>
      <c r="AP753" s="153"/>
      <c r="AQ753" s="153"/>
      <c r="AR753" s="153"/>
      <c r="AS753" s="153"/>
      <c r="AT753" s="153"/>
    </row>
    <row r="754" spans="1:46" outlineLevel="1" x14ac:dyDescent="0.2">
      <c r="A754" s="178"/>
      <c r="B754" s="180"/>
      <c r="C754" s="191" t="s">
        <v>810</v>
      </c>
      <c r="D754" s="155"/>
      <c r="E754" s="205"/>
      <c r="F754" s="182"/>
      <c r="G754" s="159"/>
      <c r="H754" s="212">
        <v>0</v>
      </c>
      <c r="I754" s="177"/>
      <c r="J754" s="153"/>
      <c r="K754" s="153"/>
      <c r="L754" s="153"/>
      <c r="M754" s="153"/>
      <c r="N754" s="153"/>
      <c r="O754" s="153"/>
      <c r="P754" s="153"/>
      <c r="Q754" s="153" t="s">
        <v>125</v>
      </c>
      <c r="R754" s="153">
        <v>0</v>
      </c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  <c r="AC754" s="153"/>
      <c r="AD754" s="153"/>
      <c r="AE754" s="153"/>
      <c r="AF754" s="153"/>
      <c r="AG754" s="153"/>
      <c r="AH754" s="153"/>
      <c r="AI754" s="153"/>
      <c r="AJ754" s="153"/>
      <c r="AK754" s="153"/>
      <c r="AL754" s="153"/>
      <c r="AM754" s="153"/>
      <c r="AN754" s="153"/>
      <c r="AO754" s="153"/>
      <c r="AP754" s="153"/>
      <c r="AQ754" s="153"/>
      <c r="AR754" s="153"/>
      <c r="AS754" s="153"/>
      <c r="AT754" s="153"/>
    </row>
    <row r="755" spans="1:46" outlineLevel="1" x14ac:dyDescent="0.2">
      <c r="A755" s="178"/>
      <c r="B755" s="180"/>
      <c r="C755" s="191" t="s">
        <v>819</v>
      </c>
      <c r="D755" s="155"/>
      <c r="E755" s="205"/>
      <c r="F755" s="182"/>
      <c r="G755" s="159"/>
      <c r="H755" s="212">
        <v>0</v>
      </c>
      <c r="I755" s="177"/>
      <c r="J755" s="153"/>
      <c r="K755" s="153"/>
      <c r="L755" s="153"/>
      <c r="M755" s="153"/>
      <c r="N755" s="153"/>
      <c r="O755" s="153"/>
      <c r="P755" s="153"/>
      <c r="Q755" s="153" t="s">
        <v>125</v>
      </c>
      <c r="R755" s="153">
        <v>0</v>
      </c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  <c r="AC755" s="153"/>
      <c r="AD755" s="153"/>
      <c r="AE755" s="153"/>
      <c r="AF755" s="153"/>
      <c r="AG755" s="153"/>
      <c r="AH755" s="153"/>
      <c r="AI755" s="153"/>
      <c r="AJ755" s="153"/>
      <c r="AK755" s="153"/>
      <c r="AL755" s="153"/>
      <c r="AM755" s="153"/>
      <c r="AN755" s="153"/>
      <c r="AO755" s="153"/>
      <c r="AP755" s="153"/>
      <c r="AQ755" s="153"/>
      <c r="AR755" s="153"/>
      <c r="AS755" s="153"/>
      <c r="AT755" s="153"/>
    </row>
    <row r="756" spans="1:46" outlineLevel="1" x14ac:dyDescent="0.2">
      <c r="A756" s="178"/>
      <c r="B756" s="180"/>
      <c r="C756" s="191" t="s">
        <v>812</v>
      </c>
      <c r="D756" s="155"/>
      <c r="E756" s="205">
        <v>294.8</v>
      </c>
      <c r="F756" s="182"/>
      <c r="G756" s="159"/>
      <c r="H756" s="212">
        <v>0</v>
      </c>
      <c r="I756" s="177"/>
      <c r="J756" s="153"/>
      <c r="K756" s="153"/>
      <c r="L756" s="153"/>
      <c r="M756" s="153"/>
      <c r="N756" s="153"/>
      <c r="O756" s="153"/>
      <c r="P756" s="153"/>
      <c r="Q756" s="153" t="s">
        <v>125</v>
      </c>
      <c r="R756" s="153">
        <v>0</v>
      </c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  <c r="AC756" s="153"/>
      <c r="AD756" s="153"/>
      <c r="AE756" s="153"/>
      <c r="AF756" s="153"/>
      <c r="AG756" s="153"/>
      <c r="AH756" s="153"/>
      <c r="AI756" s="153"/>
      <c r="AJ756" s="153"/>
      <c r="AK756" s="153"/>
      <c r="AL756" s="153"/>
      <c r="AM756" s="153"/>
      <c r="AN756" s="153"/>
      <c r="AO756" s="153"/>
      <c r="AP756" s="153"/>
      <c r="AQ756" s="153"/>
      <c r="AR756" s="153"/>
      <c r="AS756" s="153"/>
      <c r="AT756" s="153"/>
    </row>
    <row r="757" spans="1:46" outlineLevel="1" x14ac:dyDescent="0.2">
      <c r="A757" s="178"/>
      <c r="B757" s="180"/>
      <c r="C757" s="191" t="s">
        <v>820</v>
      </c>
      <c r="D757" s="155"/>
      <c r="E757" s="205">
        <v>44</v>
      </c>
      <c r="F757" s="182"/>
      <c r="G757" s="159"/>
      <c r="H757" s="212">
        <v>0</v>
      </c>
      <c r="I757" s="177"/>
      <c r="J757" s="153"/>
      <c r="K757" s="153"/>
      <c r="L757" s="153"/>
      <c r="M757" s="153"/>
      <c r="N757" s="153"/>
      <c r="O757" s="153"/>
      <c r="P757" s="153"/>
      <c r="Q757" s="153" t="s">
        <v>125</v>
      </c>
      <c r="R757" s="153">
        <v>0</v>
      </c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  <c r="AC757" s="153"/>
      <c r="AD757" s="153"/>
      <c r="AE757" s="153"/>
      <c r="AF757" s="153"/>
      <c r="AG757" s="153"/>
      <c r="AH757" s="153"/>
      <c r="AI757" s="153"/>
      <c r="AJ757" s="153"/>
      <c r="AK757" s="153"/>
      <c r="AL757" s="153"/>
      <c r="AM757" s="153"/>
      <c r="AN757" s="153"/>
      <c r="AO757" s="153"/>
      <c r="AP757" s="153"/>
      <c r="AQ757" s="153"/>
      <c r="AR757" s="153"/>
      <c r="AS757" s="153"/>
      <c r="AT757" s="153"/>
    </row>
    <row r="758" spans="1:46" outlineLevel="1" x14ac:dyDescent="0.2">
      <c r="A758" s="178"/>
      <c r="B758" s="180"/>
      <c r="C758" s="191" t="s">
        <v>814</v>
      </c>
      <c r="D758" s="155"/>
      <c r="E758" s="205">
        <v>33</v>
      </c>
      <c r="F758" s="182"/>
      <c r="G758" s="159"/>
      <c r="H758" s="212">
        <v>0</v>
      </c>
      <c r="I758" s="177"/>
      <c r="J758" s="153"/>
      <c r="K758" s="153"/>
      <c r="L758" s="153"/>
      <c r="M758" s="153"/>
      <c r="N758" s="153"/>
      <c r="O758" s="153"/>
      <c r="P758" s="153"/>
      <c r="Q758" s="153" t="s">
        <v>125</v>
      </c>
      <c r="R758" s="153">
        <v>0</v>
      </c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  <c r="AC758" s="153"/>
      <c r="AD758" s="153"/>
      <c r="AE758" s="153"/>
      <c r="AF758" s="153"/>
      <c r="AG758" s="153"/>
      <c r="AH758" s="153"/>
      <c r="AI758" s="153"/>
      <c r="AJ758" s="153"/>
      <c r="AK758" s="153"/>
      <c r="AL758" s="153"/>
      <c r="AM758" s="153"/>
      <c r="AN758" s="153"/>
      <c r="AO758" s="153"/>
      <c r="AP758" s="153"/>
      <c r="AQ758" s="153"/>
      <c r="AR758" s="153"/>
      <c r="AS758" s="153"/>
      <c r="AT758" s="153"/>
    </row>
    <row r="759" spans="1:46" outlineLevel="1" x14ac:dyDescent="0.2">
      <c r="A759" s="178">
        <v>202</v>
      </c>
      <c r="B759" s="180" t="s">
        <v>796</v>
      </c>
      <c r="C759" s="190" t="s">
        <v>821</v>
      </c>
      <c r="D759" s="154" t="s">
        <v>142</v>
      </c>
      <c r="E759" s="182">
        <v>1997.32</v>
      </c>
      <c r="F759" s="182"/>
      <c r="G759" s="159">
        <f>ROUND(E759*F759,2)</f>
        <v>0</v>
      </c>
      <c r="H759" s="212" t="s">
        <v>1339</v>
      </c>
      <c r="I759" s="177"/>
      <c r="J759" s="153"/>
      <c r="K759" s="153"/>
      <c r="L759" s="153"/>
      <c r="M759" s="153"/>
      <c r="N759" s="153"/>
      <c r="O759" s="153"/>
      <c r="P759" s="153"/>
      <c r="Q759" s="153" t="s">
        <v>317</v>
      </c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  <c r="AC759" s="153"/>
      <c r="AD759" s="153"/>
      <c r="AE759" s="153"/>
      <c r="AF759" s="153"/>
      <c r="AG759" s="153"/>
      <c r="AH759" s="153"/>
      <c r="AI759" s="153"/>
      <c r="AJ759" s="153"/>
      <c r="AK759" s="153"/>
      <c r="AL759" s="153"/>
      <c r="AM759" s="153"/>
      <c r="AN759" s="153"/>
      <c r="AO759" s="153"/>
      <c r="AP759" s="153"/>
      <c r="AQ759" s="153"/>
      <c r="AR759" s="153"/>
      <c r="AS759" s="153"/>
      <c r="AT759" s="153"/>
    </row>
    <row r="760" spans="1:46" outlineLevel="1" x14ac:dyDescent="0.2">
      <c r="A760" s="178"/>
      <c r="B760" s="180"/>
      <c r="C760" s="191" t="s">
        <v>810</v>
      </c>
      <c r="D760" s="155"/>
      <c r="E760" s="205"/>
      <c r="F760" s="182"/>
      <c r="G760" s="159"/>
      <c r="H760" s="212">
        <v>0</v>
      </c>
      <c r="I760" s="177"/>
      <c r="J760" s="153"/>
      <c r="K760" s="153"/>
      <c r="L760" s="153"/>
      <c r="M760" s="153"/>
      <c r="N760" s="153"/>
      <c r="O760" s="153"/>
      <c r="P760" s="153"/>
      <c r="Q760" s="153" t="s">
        <v>125</v>
      </c>
      <c r="R760" s="153">
        <v>0</v>
      </c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  <c r="AC760" s="153"/>
      <c r="AD760" s="153"/>
      <c r="AE760" s="153"/>
      <c r="AF760" s="153"/>
      <c r="AG760" s="153"/>
      <c r="AH760" s="153"/>
      <c r="AI760" s="153"/>
      <c r="AJ760" s="153"/>
      <c r="AK760" s="153"/>
      <c r="AL760" s="153"/>
      <c r="AM760" s="153"/>
      <c r="AN760" s="153"/>
      <c r="AO760" s="153"/>
      <c r="AP760" s="153"/>
      <c r="AQ760" s="153"/>
      <c r="AR760" s="153"/>
      <c r="AS760" s="153"/>
      <c r="AT760" s="153"/>
    </row>
    <row r="761" spans="1:46" outlineLevel="1" x14ac:dyDescent="0.2">
      <c r="A761" s="178"/>
      <c r="B761" s="180"/>
      <c r="C761" s="193">
        <v>0</v>
      </c>
      <c r="D761" s="157"/>
      <c r="E761" s="206"/>
      <c r="F761" s="182"/>
      <c r="G761" s="159"/>
      <c r="H761" s="212">
        <v>0</v>
      </c>
      <c r="I761" s="177"/>
      <c r="J761" s="153"/>
      <c r="K761" s="153"/>
      <c r="L761" s="153"/>
      <c r="M761" s="153"/>
      <c r="N761" s="153"/>
      <c r="O761" s="153"/>
      <c r="P761" s="153"/>
      <c r="Q761" s="153" t="s">
        <v>125</v>
      </c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  <c r="AC761" s="153"/>
      <c r="AD761" s="153"/>
      <c r="AE761" s="153"/>
      <c r="AF761" s="153"/>
      <c r="AG761" s="153"/>
      <c r="AH761" s="153"/>
      <c r="AI761" s="153"/>
      <c r="AJ761" s="153"/>
      <c r="AK761" s="153"/>
      <c r="AL761" s="153"/>
      <c r="AM761" s="153"/>
      <c r="AN761" s="153"/>
      <c r="AO761" s="153"/>
      <c r="AP761" s="153"/>
      <c r="AQ761" s="153"/>
      <c r="AR761" s="153"/>
      <c r="AS761" s="153"/>
      <c r="AT761" s="153"/>
    </row>
    <row r="762" spans="1:46" outlineLevel="1" x14ac:dyDescent="0.2">
      <c r="A762" s="178"/>
      <c r="B762" s="180"/>
      <c r="C762" s="194" t="s">
        <v>822</v>
      </c>
      <c r="D762" s="157"/>
      <c r="E762" s="206">
        <v>1365</v>
      </c>
      <c r="F762" s="182"/>
      <c r="G762" s="159"/>
      <c r="H762" s="212">
        <v>0</v>
      </c>
      <c r="I762" s="177"/>
      <c r="J762" s="153"/>
      <c r="K762" s="153"/>
      <c r="L762" s="153"/>
      <c r="M762" s="153"/>
      <c r="N762" s="153"/>
      <c r="O762" s="153"/>
      <c r="P762" s="153"/>
      <c r="Q762" s="153" t="s">
        <v>125</v>
      </c>
      <c r="R762" s="153">
        <v>2</v>
      </c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</row>
    <row r="763" spans="1:46" outlineLevel="1" x14ac:dyDescent="0.2">
      <c r="A763" s="178"/>
      <c r="B763" s="180"/>
      <c r="C763" s="194" t="s">
        <v>823</v>
      </c>
      <c r="D763" s="157"/>
      <c r="E763" s="206">
        <v>294.8</v>
      </c>
      <c r="F763" s="182"/>
      <c r="G763" s="159"/>
      <c r="H763" s="212">
        <v>0</v>
      </c>
      <c r="I763" s="177"/>
      <c r="J763" s="153"/>
      <c r="K763" s="153"/>
      <c r="L763" s="153"/>
      <c r="M763" s="153"/>
      <c r="N763" s="153"/>
      <c r="O763" s="153"/>
      <c r="P763" s="153"/>
      <c r="Q763" s="153" t="s">
        <v>125</v>
      </c>
      <c r="R763" s="153">
        <v>2</v>
      </c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</row>
    <row r="764" spans="1:46" outlineLevel="1" x14ac:dyDescent="0.2">
      <c r="A764" s="178"/>
      <c r="B764" s="180"/>
      <c r="C764" s="194" t="s">
        <v>824</v>
      </c>
      <c r="D764" s="157"/>
      <c r="E764" s="206">
        <v>44</v>
      </c>
      <c r="F764" s="182"/>
      <c r="G764" s="159"/>
      <c r="H764" s="212">
        <v>0</v>
      </c>
      <c r="I764" s="177"/>
      <c r="J764" s="153"/>
      <c r="K764" s="153"/>
      <c r="L764" s="153"/>
      <c r="M764" s="153"/>
      <c r="N764" s="153"/>
      <c r="O764" s="153"/>
      <c r="P764" s="153"/>
      <c r="Q764" s="153" t="s">
        <v>125</v>
      </c>
      <c r="R764" s="153">
        <v>2</v>
      </c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</row>
    <row r="765" spans="1:46" outlineLevel="1" x14ac:dyDescent="0.2">
      <c r="A765" s="178"/>
      <c r="B765" s="180"/>
      <c r="C765" s="194" t="s">
        <v>825</v>
      </c>
      <c r="D765" s="157"/>
      <c r="E765" s="206">
        <v>33</v>
      </c>
      <c r="F765" s="182"/>
      <c r="G765" s="159"/>
      <c r="H765" s="212">
        <v>0</v>
      </c>
      <c r="I765" s="177"/>
      <c r="J765" s="153"/>
      <c r="K765" s="153"/>
      <c r="L765" s="153"/>
      <c r="M765" s="153"/>
      <c r="N765" s="153"/>
      <c r="O765" s="153"/>
      <c r="P765" s="153"/>
      <c r="Q765" s="153" t="s">
        <v>125</v>
      </c>
      <c r="R765" s="153">
        <v>2</v>
      </c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</row>
    <row r="766" spans="1:46" outlineLevel="1" x14ac:dyDescent="0.2">
      <c r="A766" s="178"/>
      <c r="B766" s="180"/>
      <c r="C766" s="193">
        <v>1</v>
      </c>
      <c r="D766" s="157"/>
      <c r="E766" s="206"/>
      <c r="F766" s="182"/>
      <c r="G766" s="159"/>
      <c r="H766" s="212">
        <v>0</v>
      </c>
      <c r="I766" s="177"/>
      <c r="J766" s="153"/>
      <c r="K766" s="153"/>
      <c r="L766" s="153"/>
      <c r="M766" s="153"/>
      <c r="N766" s="153"/>
      <c r="O766" s="153"/>
      <c r="P766" s="153"/>
      <c r="Q766" s="153" t="s">
        <v>125</v>
      </c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</row>
    <row r="767" spans="1:46" outlineLevel="1" x14ac:dyDescent="0.2">
      <c r="A767" s="178"/>
      <c r="B767" s="180"/>
      <c r="C767" s="191" t="s">
        <v>826</v>
      </c>
      <c r="D767" s="155"/>
      <c r="E767" s="205">
        <v>1997.32</v>
      </c>
      <c r="F767" s="182"/>
      <c r="G767" s="159"/>
      <c r="H767" s="212">
        <v>0</v>
      </c>
      <c r="I767" s="177"/>
      <c r="J767" s="153"/>
      <c r="K767" s="153"/>
      <c r="L767" s="153"/>
      <c r="M767" s="153"/>
      <c r="N767" s="153"/>
      <c r="O767" s="153"/>
      <c r="P767" s="153"/>
      <c r="Q767" s="153" t="s">
        <v>125</v>
      </c>
      <c r="R767" s="153">
        <v>0</v>
      </c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</row>
    <row r="768" spans="1:46" outlineLevel="1" x14ac:dyDescent="0.2">
      <c r="A768" s="178">
        <v>203</v>
      </c>
      <c r="B768" s="180" t="s">
        <v>827</v>
      </c>
      <c r="C768" s="190" t="s">
        <v>828</v>
      </c>
      <c r="D768" s="154" t="s">
        <v>142</v>
      </c>
      <c r="E768" s="182">
        <v>1736.8</v>
      </c>
      <c r="F768" s="182"/>
      <c r="G768" s="159">
        <f>ROUND(E768*F768,2)</f>
        <v>0</v>
      </c>
      <c r="H768" s="212" t="s">
        <v>1339</v>
      </c>
      <c r="I768" s="177"/>
      <c r="J768" s="153"/>
      <c r="K768" s="153"/>
      <c r="L768" s="153"/>
      <c r="M768" s="153"/>
      <c r="N768" s="153"/>
      <c r="O768" s="153"/>
      <c r="P768" s="153"/>
      <c r="Q768" s="153" t="s">
        <v>123</v>
      </c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</row>
    <row r="769" spans="1:46" outlineLevel="1" x14ac:dyDescent="0.2">
      <c r="A769" s="178"/>
      <c r="B769" s="180"/>
      <c r="C769" s="191" t="s">
        <v>810</v>
      </c>
      <c r="D769" s="155"/>
      <c r="E769" s="205"/>
      <c r="F769" s="182"/>
      <c r="G769" s="159"/>
      <c r="H769" s="212">
        <v>0</v>
      </c>
      <c r="I769" s="177"/>
      <c r="J769" s="153"/>
      <c r="K769" s="153"/>
      <c r="L769" s="153"/>
      <c r="M769" s="153"/>
      <c r="N769" s="153"/>
      <c r="O769" s="153"/>
      <c r="P769" s="153"/>
      <c r="Q769" s="153" t="s">
        <v>125</v>
      </c>
      <c r="R769" s="153">
        <v>0</v>
      </c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</row>
    <row r="770" spans="1:46" outlineLevel="1" x14ac:dyDescent="0.2">
      <c r="A770" s="178"/>
      <c r="B770" s="180"/>
      <c r="C770" s="191" t="s">
        <v>811</v>
      </c>
      <c r="D770" s="155"/>
      <c r="E770" s="205">
        <v>1365</v>
      </c>
      <c r="F770" s="182"/>
      <c r="G770" s="159"/>
      <c r="H770" s="212">
        <v>0</v>
      </c>
      <c r="I770" s="177"/>
      <c r="J770" s="153"/>
      <c r="K770" s="153"/>
      <c r="L770" s="153"/>
      <c r="M770" s="153"/>
      <c r="N770" s="153"/>
      <c r="O770" s="153"/>
      <c r="P770" s="153"/>
      <c r="Q770" s="153" t="s">
        <v>125</v>
      </c>
      <c r="R770" s="153">
        <v>0</v>
      </c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</row>
    <row r="771" spans="1:46" outlineLevel="1" x14ac:dyDescent="0.2">
      <c r="A771" s="178"/>
      <c r="B771" s="180"/>
      <c r="C771" s="191" t="s">
        <v>812</v>
      </c>
      <c r="D771" s="155"/>
      <c r="E771" s="205">
        <v>294.8</v>
      </c>
      <c r="F771" s="182"/>
      <c r="G771" s="159"/>
      <c r="H771" s="212">
        <v>0</v>
      </c>
      <c r="I771" s="177"/>
      <c r="J771" s="153"/>
      <c r="K771" s="153"/>
      <c r="L771" s="153"/>
      <c r="M771" s="153"/>
      <c r="N771" s="153"/>
      <c r="O771" s="153"/>
      <c r="P771" s="153"/>
      <c r="Q771" s="153" t="s">
        <v>125</v>
      </c>
      <c r="R771" s="153">
        <v>0</v>
      </c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  <c r="AC771" s="153"/>
      <c r="AD771" s="153"/>
      <c r="AE771" s="153"/>
      <c r="AF771" s="153"/>
      <c r="AG771" s="153"/>
      <c r="AH771" s="153"/>
      <c r="AI771" s="153"/>
      <c r="AJ771" s="153"/>
      <c r="AK771" s="153"/>
      <c r="AL771" s="153"/>
      <c r="AM771" s="153"/>
      <c r="AN771" s="153"/>
      <c r="AO771" s="153"/>
      <c r="AP771" s="153"/>
      <c r="AQ771" s="153"/>
      <c r="AR771" s="153"/>
      <c r="AS771" s="153"/>
      <c r="AT771" s="153"/>
    </row>
    <row r="772" spans="1:46" outlineLevel="1" x14ac:dyDescent="0.2">
      <c r="A772" s="178"/>
      <c r="B772" s="180"/>
      <c r="C772" s="191" t="s">
        <v>829</v>
      </c>
      <c r="D772" s="155"/>
      <c r="E772" s="205">
        <v>44</v>
      </c>
      <c r="F772" s="182"/>
      <c r="G772" s="159"/>
      <c r="H772" s="212">
        <v>0</v>
      </c>
      <c r="I772" s="177"/>
      <c r="J772" s="153"/>
      <c r="K772" s="153"/>
      <c r="L772" s="153"/>
      <c r="M772" s="153"/>
      <c r="N772" s="153"/>
      <c r="O772" s="153"/>
      <c r="P772" s="153"/>
      <c r="Q772" s="153" t="s">
        <v>125</v>
      </c>
      <c r="R772" s="153">
        <v>0</v>
      </c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  <c r="AC772" s="153"/>
      <c r="AD772" s="153"/>
      <c r="AE772" s="153"/>
      <c r="AF772" s="153"/>
      <c r="AG772" s="153"/>
      <c r="AH772" s="153"/>
      <c r="AI772" s="153"/>
      <c r="AJ772" s="153"/>
      <c r="AK772" s="153"/>
      <c r="AL772" s="153"/>
      <c r="AM772" s="153"/>
      <c r="AN772" s="153"/>
      <c r="AO772" s="153"/>
      <c r="AP772" s="153"/>
      <c r="AQ772" s="153"/>
      <c r="AR772" s="153"/>
      <c r="AS772" s="153"/>
      <c r="AT772" s="153"/>
    </row>
    <row r="773" spans="1:46" outlineLevel="1" x14ac:dyDescent="0.2">
      <c r="A773" s="178"/>
      <c r="B773" s="180"/>
      <c r="C773" s="191" t="s">
        <v>814</v>
      </c>
      <c r="D773" s="155"/>
      <c r="E773" s="205">
        <v>33</v>
      </c>
      <c r="F773" s="182"/>
      <c r="G773" s="159"/>
      <c r="H773" s="212">
        <v>0</v>
      </c>
      <c r="I773" s="177"/>
      <c r="J773" s="153"/>
      <c r="K773" s="153"/>
      <c r="L773" s="153"/>
      <c r="M773" s="153"/>
      <c r="N773" s="153"/>
      <c r="O773" s="153"/>
      <c r="P773" s="153"/>
      <c r="Q773" s="153" t="s">
        <v>125</v>
      </c>
      <c r="R773" s="153">
        <v>0</v>
      </c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  <c r="AC773" s="153"/>
      <c r="AD773" s="153"/>
      <c r="AE773" s="153"/>
      <c r="AF773" s="153"/>
      <c r="AG773" s="153"/>
      <c r="AH773" s="153"/>
      <c r="AI773" s="153"/>
      <c r="AJ773" s="153"/>
      <c r="AK773" s="153"/>
      <c r="AL773" s="153"/>
      <c r="AM773" s="153"/>
      <c r="AN773" s="153"/>
      <c r="AO773" s="153"/>
      <c r="AP773" s="153"/>
      <c r="AQ773" s="153"/>
      <c r="AR773" s="153"/>
      <c r="AS773" s="153"/>
      <c r="AT773" s="153"/>
    </row>
    <row r="774" spans="1:46" outlineLevel="1" x14ac:dyDescent="0.2">
      <c r="A774" s="178">
        <v>204</v>
      </c>
      <c r="B774" s="180" t="s">
        <v>830</v>
      </c>
      <c r="C774" s="190" t="s">
        <v>831</v>
      </c>
      <c r="D774" s="154" t="s">
        <v>142</v>
      </c>
      <c r="E774" s="182">
        <v>1997.32</v>
      </c>
      <c r="F774" s="182"/>
      <c r="G774" s="159">
        <f>ROUND(E774*F774,2)</f>
        <v>0</v>
      </c>
      <c r="H774" s="212" t="s">
        <v>1339</v>
      </c>
      <c r="I774" s="177"/>
      <c r="J774" s="153"/>
      <c r="K774" s="153"/>
      <c r="L774" s="153"/>
      <c r="M774" s="153"/>
      <c r="N774" s="153"/>
      <c r="O774" s="153"/>
      <c r="P774" s="153"/>
      <c r="Q774" s="153" t="s">
        <v>317</v>
      </c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  <c r="AC774" s="153"/>
      <c r="AD774" s="153"/>
      <c r="AE774" s="153"/>
      <c r="AF774" s="153"/>
      <c r="AG774" s="153"/>
      <c r="AH774" s="153"/>
      <c r="AI774" s="153"/>
      <c r="AJ774" s="153"/>
      <c r="AK774" s="153"/>
      <c r="AL774" s="153"/>
      <c r="AM774" s="153"/>
      <c r="AN774" s="153"/>
      <c r="AO774" s="153"/>
      <c r="AP774" s="153"/>
      <c r="AQ774" s="153"/>
      <c r="AR774" s="153"/>
      <c r="AS774" s="153"/>
      <c r="AT774" s="153"/>
    </row>
    <row r="775" spans="1:46" outlineLevel="1" x14ac:dyDescent="0.2">
      <c r="A775" s="178"/>
      <c r="B775" s="180"/>
      <c r="C775" s="191" t="s">
        <v>810</v>
      </c>
      <c r="D775" s="155"/>
      <c r="E775" s="205"/>
      <c r="F775" s="182"/>
      <c r="G775" s="159"/>
      <c r="H775" s="212">
        <v>0</v>
      </c>
      <c r="I775" s="177"/>
      <c r="J775" s="153"/>
      <c r="K775" s="153"/>
      <c r="L775" s="153"/>
      <c r="M775" s="153"/>
      <c r="N775" s="153"/>
      <c r="O775" s="153"/>
      <c r="P775" s="153"/>
      <c r="Q775" s="153" t="s">
        <v>125</v>
      </c>
      <c r="R775" s="153">
        <v>0</v>
      </c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  <c r="AC775" s="153"/>
      <c r="AD775" s="153"/>
      <c r="AE775" s="153"/>
      <c r="AF775" s="153"/>
      <c r="AG775" s="153"/>
      <c r="AH775" s="153"/>
      <c r="AI775" s="153"/>
      <c r="AJ775" s="153"/>
      <c r="AK775" s="153"/>
      <c r="AL775" s="153"/>
      <c r="AM775" s="153"/>
      <c r="AN775" s="153"/>
      <c r="AO775" s="153"/>
      <c r="AP775" s="153"/>
      <c r="AQ775" s="153"/>
      <c r="AR775" s="153"/>
      <c r="AS775" s="153"/>
      <c r="AT775" s="153"/>
    </row>
    <row r="776" spans="1:46" outlineLevel="1" x14ac:dyDescent="0.2">
      <c r="A776" s="178"/>
      <c r="B776" s="180"/>
      <c r="C776" s="193">
        <v>0</v>
      </c>
      <c r="D776" s="157"/>
      <c r="E776" s="206"/>
      <c r="F776" s="182"/>
      <c r="G776" s="159"/>
      <c r="H776" s="212">
        <v>0</v>
      </c>
      <c r="I776" s="177"/>
      <c r="J776" s="153"/>
      <c r="K776" s="153"/>
      <c r="L776" s="153"/>
      <c r="M776" s="153"/>
      <c r="N776" s="153"/>
      <c r="O776" s="153"/>
      <c r="P776" s="153"/>
      <c r="Q776" s="153" t="s">
        <v>125</v>
      </c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  <c r="AC776" s="153"/>
      <c r="AD776" s="153"/>
      <c r="AE776" s="153"/>
      <c r="AF776" s="153"/>
      <c r="AG776" s="153"/>
      <c r="AH776" s="153"/>
      <c r="AI776" s="153"/>
      <c r="AJ776" s="153"/>
      <c r="AK776" s="153"/>
      <c r="AL776" s="153"/>
      <c r="AM776" s="153"/>
      <c r="AN776" s="153"/>
      <c r="AO776" s="153"/>
      <c r="AP776" s="153"/>
      <c r="AQ776" s="153"/>
      <c r="AR776" s="153"/>
      <c r="AS776" s="153"/>
      <c r="AT776" s="153"/>
    </row>
    <row r="777" spans="1:46" outlineLevel="1" x14ac:dyDescent="0.2">
      <c r="A777" s="178"/>
      <c r="B777" s="180"/>
      <c r="C777" s="194" t="s">
        <v>822</v>
      </c>
      <c r="D777" s="157"/>
      <c r="E777" s="206">
        <v>1365</v>
      </c>
      <c r="F777" s="182"/>
      <c r="G777" s="159"/>
      <c r="H777" s="212">
        <v>0</v>
      </c>
      <c r="I777" s="177"/>
      <c r="J777" s="153"/>
      <c r="K777" s="153"/>
      <c r="L777" s="153"/>
      <c r="M777" s="153"/>
      <c r="N777" s="153"/>
      <c r="O777" s="153"/>
      <c r="P777" s="153"/>
      <c r="Q777" s="153" t="s">
        <v>125</v>
      </c>
      <c r="R777" s="153">
        <v>2</v>
      </c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  <c r="AC777" s="153"/>
      <c r="AD777" s="153"/>
      <c r="AE777" s="153"/>
      <c r="AF777" s="153"/>
      <c r="AG777" s="153"/>
      <c r="AH777" s="153"/>
      <c r="AI777" s="153"/>
      <c r="AJ777" s="153"/>
      <c r="AK777" s="153"/>
      <c r="AL777" s="153"/>
      <c r="AM777" s="153"/>
      <c r="AN777" s="153"/>
      <c r="AO777" s="153"/>
      <c r="AP777" s="153"/>
      <c r="AQ777" s="153"/>
      <c r="AR777" s="153"/>
      <c r="AS777" s="153"/>
      <c r="AT777" s="153"/>
    </row>
    <row r="778" spans="1:46" outlineLevel="1" x14ac:dyDescent="0.2">
      <c r="A778" s="178"/>
      <c r="B778" s="180"/>
      <c r="C778" s="194" t="s">
        <v>823</v>
      </c>
      <c r="D778" s="157"/>
      <c r="E778" s="206">
        <v>294.8</v>
      </c>
      <c r="F778" s="182"/>
      <c r="G778" s="159"/>
      <c r="H778" s="212">
        <v>0</v>
      </c>
      <c r="I778" s="177"/>
      <c r="J778" s="153"/>
      <c r="K778" s="153"/>
      <c r="L778" s="153"/>
      <c r="M778" s="153"/>
      <c r="N778" s="153"/>
      <c r="O778" s="153"/>
      <c r="P778" s="153"/>
      <c r="Q778" s="153" t="s">
        <v>125</v>
      </c>
      <c r="R778" s="153">
        <v>2</v>
      </c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  <c r="AC778" s="153"/>
      <c r="AD778" s="153"/>
      <c r="AE778" s="153"/>
      <c r="AF778" s="153"/>
      <c r="AG778" s="153"/>
      <c r="AH778" s="153"/>
      <c r="AI778" s="153"/>
      <c r="AJ778" s="153"/>
      <c r="AK778" s="153"/>
      <c r="AL778" s="153"/>
      <c r="AM778" s="153"/>
      <c r="AN778" s="153"/>
      <c r="AO778" s="153"/>
      <c r="AP778" s="153"/>
      <c r="AQ778" s="153"/>
      <c r="AR778" s="153"/>
      <c r="AS778" s="153"/>
      <c r="AT778" s="153"/>
    </row>
    <row r="779" spans="1:46" outlineLevel="1" x14ac:dyDescent="0.2">
      <c r="A779" s="178"/>
      <c r="B779" s="180"/>
      <c r="C779" s="194" t="s">
        <v>824</v>
      </c>
      <c r="D779" s="157"/>
      <c r="E779" s="206">
        <v>44</v>
      </c>
      <c r="F779" s="182"/>
      <c r="G779" s="159"/>
      <c r="H779" s="212">
        <v>0</v>
      </c>
      <c r="I779" s="177"/>
      <c r="J779" s="153"/>
      <c r="K779" s="153"/>
      <c r="L779" s="153"/>
      <c r="M779" s="153"/>
      <c r="N779" s="153"/>
      <c r="O779" s="153"/>
      <c r="P779" s="153"/>
      <c r="Q779" s="153" t="s">
        <v>125</v>
      </c>
      <c r="R779" s="153">
        <v>2</v>
      </c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  <c r="AC779" s="153"/>
      <c r="AD779" s="153"/>
      <c r="AE779" s="153"/>
      <c r="AF779" s="153"/>
      <c r="AG779" s="153"/>
      <c r="AH779" s="153"/>
      <c r="AI779" s="153"/>
      <c r="AJ779" s="153"/>
      <c r="AK779" s="153"/>
      <c r="AL779" s="153"/>
      <c r="AM779" s="153"/>
      <c r="AN779" s="153"/>
      <c r="AO779" s="153"/>
      <c r="AP779" s="153"/>
      <c r="AQ779" s="153"/>
      <c r="AR779" s="153"/>
      <c r="AS779" s="153"/>
      <c r="AT779" s="153"/>
    </row>
    <row r="780" spans="1:46" outlineLevel="1" x14ac:dyDescent="0.2">
      <c r="A780" s="178"/>
      <c r="B780" s="180"/>
      <c r="C780" s="194" t="s">
        <v>825</v>
      </c>
      <c r="D780" s="157"/>
      <c r="E780" s="206">
        <v>33</v>
      </c>
      <c r="F780" s="182"/>
      <c r="G780" s="159"/>
      <c r="H780" s="212">
        <v>0</v>
      </c>
      <c r="I780" s="177"/>
      <c r="J780" s="153"/>
      <c r="K780" s="153"/>
      <c r="L780" s="153"/>
      <c r="M780" s="153"/>
      <c r="N780" s="153"/>
      <c r="O780" s="153"/>
      <c r="P780" s="153"/>
      <c r="Q780" s="153" t="s">
        <v>125</v>
      </c>
      <c r="R780" s="153">
        <v>2</v>
      </c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</row>
    <row r="781" spans="1:46" outlineLevel="1" x14ac:dyDescent="0.2">
      <c r="A781" s="178"/>
      <c r="B781" s="180"/>
      <c r="C781" s="193">
        <v>1</v>
      </c>
      <c r="D781" s="157"/>
      <c r="E781" s="206"/>
      <c r="F781" s="182"/>
      <c r="G781" s="159"/>
      <c r="H781" s="212">
        <v>0</v>
      </c>
      <c r="I781" s="177"/>
      <c r="J781" s="153"/>
      <c r="K781" s="153"/>
      <c r="L781" s="153"/>
      <c r="M781" s="153"/>
      <c r="N781" s="153"/>
      <c r="O781" s="153"/>
      <c r="P781" s="153"/>
      <c r="Q781" s="153" t="s">
        <v>125</v>
      </c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</row>
    <row r="782" spans="1:46" outlineLevel="1" x14ac:dyDescent="0.2">
      <c r="A782" s="178"/>
      <c r="B782" s="180"/>
      <c r="C782" s="191" t="s">
        <v>826</v>
      </c>
      <c r="D782" s="155"/>
      <c r="E782" s="205">
        <v>1997.32</v>
      </c>
      <c r="F782" s="182"/>
      <c r="G782" s="159"/>
      <c r="H782" s="212">
        <v>0</v>
      </c>
      <c r="I782" s="177"/>
      <c r="J782" s="153"/>
      <c r="K782" s="153"/>
      <c r="L782" s="153"/>
      <c r="M782" s="153"/>
      <c r="N782" s="153"/>
      <c r="O782" s="153"/>
      <c r="P782" s="153"/>
      <c r="Q782" s="153" t="s">
        <v>125</v>
      </c>
      <c r="R782" s="153">
        <v>0</v>
      </c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</row>
    <row r="783" spans="1:46" ht="22.5" outlineLevel="1" x14ac:dyDescent="0.2">
      <c r="A783" s="178">
        <v>205</v>
      </c>
      <c r="B783" s="180" t="s">
        <v>832</v>
      </c>
      <c r="C783" s="190" t="s">
        <v>833</v>
      </c>
      <c r="D783" s="154" t="s">
        <v>142</v>
      </c>
      <c r="E783" s="182">
        <v>1365</v>
      </c>
      <c r="F783" s="182"/>
      <c r="G783" s="159">
        <f>ROUND(E783*F783,2)</f>
        <v>0</v>
      </c>
      <c r="H783" s="212" t="s">
        <v>1339</v>
      </c>
      <c r="I783" s="177"/>
      <c r="J783" s="153"/>
      <c r="K783" s="153"/>
      <c r="L783" s="153"/>
      <c r="M783" s="153"/>
      <c r="N783" s="153"/>
      <c r="O783" s="153"/>
      <c r="P783" s="153"/>
      <c r="Q783" s="153" t="s">
        <v>123</v>
      </c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</row>
    <row r="784" spans="1:46" outlineLevel="1" x14ac:dyDescent="0.2">
      <c r="A784" s="178"/>
      <c r="B784" s="180"/>
      <c r="C784" s="191" t="s">
        <v>810</v>
      </c>
      <c r="D784" s="155"/>
      <c r="E784" s="205"/>
      <c r="F784" s="182"/>
      <c r="G784" s="159"/>
      <c r="H784" s="212">
        <v>0</v>
      </c>
      <c r="I784" s="177"/>
      <c r="J784" s="153"/>
      <c r="K784" s="153"/>
      <c r="L784" s="153"/>
      <c r="M784" s="153"/>
      <c r="N784" s="153"/>
      <c r="O784" s="153"/>
      <c r="P784" s="153"/>
      <c r="Q784" s="153" t="s">
        <v>125</v>
      </c>
      <c r="R784" s="153">
        <v>0</v>
      </c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</row>
    <row r="785" spans="1:46" outlineLevel="1" x14ac:dyDescent="0.2">
      <c r="A785" s="178"/>
      <c r="B785" s="180"/>
      <c r="C785" s="191" t="s">
        <v>811</v>
      </c>
      <c r="D785" s="155"/>
      <c r="E785" s="205">
        <v>1365</v>
      </c>
      <c r="F785" s="182"/>
      <c r="G785" s="159"/>
      <c r="H785" s="212">
        <v>0</v>
      </c>
      <c r="I785" s="177"/>
      <c r="J785" s="153"/>
      <c r="K785" s="153"/>
      <c r="L785" s="153"/>
      <c r="M785" s="153"/>
      <c r="N785" s="153"/>
      <c r="O785" s="153"/>
      <c r="P785" s="153"/>
      <c r="Q785" s="153" t="s">
        <v>125</v>
      </c>
      <c r="R785" s="153">
        <v>0</v>
      </c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</row>
    <row r="786" spans="1:46" ht="22.5" outlineLevel="1" x14ac:dyDescent="0.2">
      <c r="A786" s="178">
        <v>206</v>
      </c>
      <c r="B786" s="180" t="s">
        <v>834</v>
      </c>
      <c r="C786" s="190" t="s">
        <v>835</v>
      </c>
      <c r="D786" s="154" t="s">
        <v>142</v>
      </c>
      <c r="E786" s="182">
        <v>371.8</v>
      </c>
      <c r="F786" s="182"/>
      <c r="G786" s="159">
        <f>ROUND(E786*F786,2)</f>
        <v>0</v>
      </c>
      <c r="H786" s="212" t="s">
        <v>1339</v>
      </c>
      <c r="I786" s="177"/>
      <c r="J786" s="153"/>
      <c r="K786" s="153"/>
      <c r="L786" s="153"/>
      <c r="M786" s="153"/>
      <c r="N786" s="153"/>
      <c r="O786" s="153"/>
      <c r="P786" s="153"/>
      <c r="Q786" s="153" t="s">
        <v>123</v>
      </c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</row>
    <row r="787" spans="1:46" outlineLevel="1" x14ac:dyDescent="0.2">
      <c r="A787" s="178"/>
      <c r="B787" s="180"/>
      <c r="C787" s="191" t="s">
        <v>810</v>
      </c>
      <c r="D787" s="155"/>
      <c r="E787" s="205"/>
      <c r="F787" s="182"/>
      <c r="G787" s="159"/>
      <c r="H787" s="212">
        <v>0</v>
      </c>
      <c r="I787" s="177"/>
      <c r="J787" s="153"/>
      <c r="K787" s="153"/>
      <c r="L787" s="153"/>
      <c r="M787" s="153"/>
      <c r="N787" s="153"/>
      <c r="O787" s="153"/>
      <c r="P787" s="153"/>
      <c r="Q787" s="153" t="s">
        <v>125</v>
      </c>
      <c r="R787" s="153">
        <v>0</v>
      </c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</row>
    <row r="788" spans="1:46" outlineLevel="1" x14ac:dyDescent="0.2">
      <c r="A788" s="178"/>
      <c r="B788" s="180"/>
      <c r="C788" s="191" t="s">
        <v>819</v>
      </c>
      <c r="D788" s="155"/>
      <c r="E788" s="205"/>
      <c r="F788" s="182"/>
      <c r="G788" s="159"/>
      <c r="H788" s="212">
        <v>0</v>
      </c>
      <c r="I788" s="177"/>
      <c r="J788" s="153"/>
      <c r="K788" s="153"/>
      <c r="L788" s="153"/>
      <c r="M788" s="153"/>
      <c r="N788" s="153"/>
      <c r="O788" s="153"/>
      <c r="P788" s="153"/>
      <c r="Q788" s="153" t="s">
        <v>125</v>
      </c>
      <c r="R788" s="153">
        <v>0</v>
      </c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</row>
    <row r="789" spans="1:46" outlineLevel="1" x14ac:dyDescent="0.2">
      <c r="A789" s="178"/>
      <c r="B789" s="180"/>
      <c r="C789" s="191" t="s">
        <v>812</v>
      </c>
      <c r="D789" s="155"/>
      <c r="E789" s="205">
        <v>294.8</v>
      </c>
      <c r="F789" s="182"/>
      <c r="G789" s="159"/>
      <c r="H789" s="212">
        <v>0</v>
      </c>
      <c r="I789" s="177"/>
      <c r="J789" s="153"/>
      <c r="K789" s="153"/>
      <c r="L789" s="153"/>
      <c r="M789" s="153"/>
      <c r="N789" s="153"/>
      <c r="O789" s="153"/>
      <c r="P789" s="153"/>
      <c r="Q789" s="153" t="s">
        <v>125</v>
      </c>
      <c r="R789" s="153">
        <v>0</v>
      </c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  <c r="AC789" s="153"/>
      <c r="AD789" s="153"/>
      <c r="AE789" s="153"/>
      <c r="AF789" s="153"/>
      <c r="AG789" s="153"/>
      <c r="AH789" s="153"/>
      <c r="AI789" s="153"/>
      <c r="AJ789" s="153"/>
      <c r="AK789" s="153"/>
      <c r="AL789" s="153"/>
      <c r="AM789" s="153"/>
      <c r="AN789" s="153"/>
      <c r="AO789" s="153"/>
      <c r="AP789" s="153"/>
      <c r="AQ789" s="153"/>
      <c r="AR789" s="153"/>
      <c r="AS789" s="153"/>
      <c r="AT789" s="153"/>
    </row>
    <row r="790" spans="1:46" outlineLevel="1" x14ac:dyDescent="0.2">
      <c r="A790" s="178"/>
      <c r="B790" s="180"/>
      <c r="C790" s="191" t="s">
        <v>829</v>
      </c>
      <c r="D790" s="155"/>
      <c r="E790" s="205">
        <v>44</v>
      </c>
      <c r="F790" s="182"/>
      <c r="G790" s="159"/>
      <c r="H790" s="212">
        <v>0</v>
      </c>
      <c r="I790" s="177"/>
      <c r="J790" s="153"/>
      <c r="K790" s="153"/>
      <c r="L790" s="153"/>
      <c r="M790" s="153"/>
      <c r="N790" s="153"/>
      <c r="O790" s="153"/>
      <c r="P790" s="153"/>
      <c r="Q790" s="153" t="s">
        <v>125</v>
      </c>
      <c r="R790" s="153">
        <v>0</v>
      </c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  <c r="AC790" s="153"/>
      <c r="AD790" s="153"/>
      <c r="AE790" s="153"/>
      <c r="AF790" s="153"/>
      <c r="AG790" s="153"/>
      <c r="AH790" s="153"/>
      <c r="AI790" s="153"/>
      <c r="AJ790" s="153"/>
      <c r="AK790" s="153"/>
      <c r="AL790" s="153"/>
      <c r="AM790" s="153"/>
      <c r="AN790" s="153"/>
      <c r="AO790" s="153"/>
      <c r="AP790" s="153"/>
      <c r="AQ790" s="153"/>
      <c r="AR790" s="153"/>
      <c r="AS790" s="153"/>
      <c r="AT790" s="153"/>
    </row>
    <row r="791" spans="1:46" outlineLevel="1" x14ac:dyDescent="0.2">
      <c r="A791" s="178"/>
      <c r="B791" s="180"/>
      <c r="C791" s="191" t="s">
        <v>814</v>
      </c>
      <c r="D791" s="155"/>
      <c r="E791" s="205">
        <v>33</v>
      </c>
      <c r="F791" s="182"/>
      <c r="G791" s="159"/>
      <c r="H791" s="212">
        <v>0</v>
      </c>
      <c r="I791" s="177"/>
      <c r="J791" s="153"/>
      <c r="K791" s="153"/>
      <c r="L791" s="153"/>
      <c r="M791" s="153"/>
      <c r="N791" s="153"/>
      <c r="O791" s="153"/>
      <c r="P791" s="153"/>
      <c r="Q791" s="153" t="s">
        <v>125</v>
      </c>
      <c r="R791" s="153">
        <v>0</v>
      </c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  <c r="AC791" s="153"/>
      <c r="AD791" s="153"/>
      <c r="AE791" s="153"/>
      <c r="AF791" s="153"/>
      <c r="AG791" s="153"/>
      <c r="AH791" s="153"/>
      <c r="AI791" s="153"/>
      <c r="AJ791" s="153"/>
      <c r="AK791" s="153"/>
      <c r="AL791" s="153"/>
      <c r="AM791" s="153"/>
      <c r="AN791" s="153"/>
      <c r="AO791" s="153"/>
      <c r="AP791" s="153"/>
      <c r="AQ791" s="153"/>
      <c r="AR791" s="153"/>
      <c r="AS791" s="153"/>
      <c r="AT791" s="153"/>
    </row>
    <row r="792" spans="1:46" outlineLevel="1" x14ac:dyDescent="0.2">
      <c r="A792" s="178">
        <v>207</v>
      </c>
      <c r="B792" s="180" t="s">
        <v>836</v>
      </c>
      <c r="C792" s="190" t="s">
        <v>837</v>
      </c>
      <c r="D792" s="154" t="s">
        <v>142</v>
      </c>
      <c r="E792" s="182">
        <v>1997.32</v>
      </c>
      <c r="F792" s="182"/>
      <c r="G792" s="159">
        <f>ROUND(E792*F792,2)</f>
        <v>0</v>
      </c>
      <c r="H792" s="212" t="s">
        <v>1340</v>
      </c>
      <c r="I792" s="177"/>
      <c r="J792" s="153"/>
      <c r="K792" s="153"/>
      <c r="L792" s="153"/>
      <c r="M792" s="153"/>
      <c r="N792" s="153"/>
      <c r="O792" s="153"/>
      <c r="P792" s="153"/>
      <c r="Q792" s="153" t="s">
        <v>123</v>
      </c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  <c r="AC792" s="153"/>
      <c r="AD792" s="153"/>
      <c r="AE792" s="153"/>
      <c r="AF792" s="153"/>
      <c r="AG792" s="153"/>
      <c r="AH792" s="153"/>
      <c r="AI792" s="153"/>
      <c r="AJ792" s="153"/>
      <c r="AK792" s="153"/>
      <c r="AL792" s="153"/>
      <c r="AM792" s="153"/>
      <c r="AN792" s="153"/>
      <c r="AO792" s="153"/>
      <c r="AP792" s="153"/>
      <c r="AQ792" s="153"/>
      <c r="AR792" s="153"/>
      <c r="AS792" s="153"/>
      <c r="AT792" s="153"/>
    </row>
    <row r="793" spans="1:46" outlineLevel="1" x14ac:dyDescent="0.2">
      <c r="A793" s="178"/>
      <c r="B793" s="180"/>
      <c r="C793" s="191" t="s">
        <v>810</v>
      </c>
      <c r="D793" s="155"/>
      <c r="E793" s="205"/>
      <c r="F793" s="182"/>
      <c r="G793" s="159"/>
      <c r="H793" s="212">
        <v>0</v>
      </c>
      <c r="I793" s="177"/>
      <c r="J793" s="153"/>
      <c r="K793" s="153"/>
      <c r="L793" s="153"/>
      <c r="M793" s="153"/>
      <c r="N793" s="153"/>
      <c r="O793" s="153"/>
      <c r="P793" s="153"/>
      <c r="Q793" s="153" t="s">
        <v>125</v>
      </c>
      <c r="R793" s="153">
        <v>0</v>
      </c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  <c r="AC793" s="153"/>
      <c r="AD793" s="153"/>
      <c r="AE793" s="153"/>
      <c r="AF793" s="153"/>
      <c r="AG793" s="153"/>
      <c r="AH793" s="153"/>
      <c r="AI793" s="153"/>
      <c r="AJ793" s="153"/>
      <c r="AK793" s="153"/>
      <c r="AL793" s="153"/>
      <c r="AM793" s="153"/>
      <c r="AN793" s="153"/>
      <c r="AO793" s="153"/>
      <c r="AP793" s="153"/>
      <c r="AQ793" s="153"/>
      <c r="AR793" s="153"/>
      <c r="AS793" s="153"/>
      <c r="AT793" s="153"/>
    </row>
    <row r="794" spans="1:46" outlineLevel="1" x14ac:dyDescent="0.2">
      <c r="A794" s="178"/>
      <c r="B794" s="180"/>
      <c r="C794" s="193">
        <v>0</v>
      </c>
      <c r="D794" s="157"/>
      <c r="E794" s="206"/>
      <c r="F794" s="182"/>
      <c r="G794" s="159"/>
      <c r="H794" s="212">
        <v>0</v>
      </c>
      <c r="I794" s="177"/>
      <c r="J794" s="153"/>
      <c r="K794" s="153"/>
      <c r="L794" s="153"/>
      <c r="M794" s="153"/>
      <c r="N794" s="153"/>
      <c r="O794" s="153"/>
      <c r="P794" s="153"/>
      <c r="Q794" s="153" t="s">
        <v>125</v>
      </c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  <c r="AC794" s="153"/>
      <c r="AD794" s="153"/>
      <c r="AE794" s="153"/>
      <c r="AF794" s="153"/>
      <c r="AG794" s="153"/>
      <c r="AH794" s="153"/>
      <c r="AI794" s="153"/>
      <c r="AJ794" s="153"/>
      <c r="AK794" s="153"/>
      <c r="AL794" s="153"/>
      <c r="AM794" s="153"/>
      <c r="AN794" s="153"/>
      <c r="AO794" s="153"/>
      <c r="AP794" s="153"/>
      <c r="AQ794" s="153"/>
      <c r="AR794" s="153"/>
      <c r="AS794" s="153"/>
      <c r="AT794" s="153"/>
    </row>
    <row r="795" spans="1:46" outlineLevel="1" x14ac:dyDescent="0.2">
      <c r="A795" s="178"/>
      <c r="B795" s="180"/>
      <c r="C795" s="194" t="s">
        <v>822</v>
      </c>
      <c r="D795" s="157"/>
      <c r="E795" s="206">
        <v>1365</v>
      </c>
      <c r="F795" s="182"/>
      <c r="G795" s="159"/>
      <c r="H795" s="212">
        <v>0</v>
      </c>
      <c r="I795" s="177"/>
      <c r="J795" s="153"/>
      <c r="K795" s="153"/>
      <c r="L795" s="153"/>
      <c r="M795" s="153"/>
      <c r="N795" s="153"/>
      <c r="O795" s="153"/>
      <c r="P795" s="153"/>
      <c r="Q795" s="153" t="s">
        <v>125</v>
      </c>
      <c r="R795" s="153">
        <v>2</v>
      </c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  <c r="AC795" s="153"/>
      <c r="AD795" s="153"/>
      <c r="AE795" s="153"/>
      <c r="AF795" s="153"/>
      <c r="AG795" s="153"/>
      <c r="AH795" s="153"/>
      <c r="AI795" s="153"/>
      <c r="AJ795" s="153"/>
      <c r="AK795" s="153"/>
      <c r="AL795" s="153"/>
      <c r="AM795" s="153"/>
      <c r="AN795" s="153"/>
      <c r="AO795" s="153"/>
      <c r="AP795" s="153"/>
      <c r="AQ795" s="153"/>
      <c r="AR795" s="153"/>
      <c r="AS795" s="153"/>
      <c r="AT795" s="153"/>
    </row>
    <row r="796" spans="1:46" outlineLevel="1" x14ac:dyDescent="0.2">
      <c r="A796" s="178"/>
      <c r="B796" s="180"/>
      <c r="C796" s="194" t="s">
        <v>823</v>
      </c>
      <c r="D796" s="157"/>
      <c r="E796" s="206">
        <v>294.8</v>
      </c>
      <c r="F796" s="182"/>
      <c r="G796" s="159"/>
      <c r="H796" s="212">
        <v>0</v>
      </c>
      <c r="I796" s="177"/>
      <c r="J796" s="153"/>
      <c r="K796" s="153"/>
      <c r="L796" s="153"/>
      <c r="M796" s="153"/>
      <c r="N796" s="153"/>
      <c r="O796" s="153"/>
      <c r="P796" s="153"/>
      <c r="Q796" s="153" t="s">
        <v>125</v>
      </c>
      <c r="R796" s="153">
        <v>2</v>
      </c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  <c r="AC796" s="153"/>
      <c r="AD796" s="153"/>
      <c r="AE796" s="153"/>
      <c r="AF796" s="153"/>
      <c r="AG796" s="153"/>
      <c r="AH796" s="153"/>
      <c r="AI796" s="153"/>
      <c r="AJ796" s="153"/>
      <c r="AK796" s="153"/>
      <c r="AL796" s="153"/>
      <c r="AM796" s="153"/>
      <c r="AN796" s="153"/>
      <c r="AO796" s="153"/>
      <c r="AP796" s="153"/>
      <c r="AQ796" s="153"/>
      <c r="AR796" s="153"/>
      <c r="AS796" s="153"/>
      <c r="AT796" s="153"/>
    </row>
    <row r="797" spans="1:46" outlineLevel="1" x14ac:dyDescent="0.2">
      <c r="A797" s="178"/>
      <c r="B797" s="180"/>
      <c r="C797" s="194" t="s">
        <v>838</v>
      </c>
      <c r="D797" s="157"/>
      <c r="E797" s="206">
        <v>44</v>
      </c>
      <c r="F797" s="182"/>
      <c r="G797" s="159"/>
      <c r="H797" s="212">
        <v>0</v>
      </c>
      <c r="I797" s="177"/>
      <c r="J797" s="153"/>
      <c r="K797" s="153"/>
      <c r="L797" s="153"/>
      <c r="M797" s="153"/>
      <c r="N797" s="153"/>
      <c r="O797" s="153"/>
      <c r="P797" s="153"/>
      <c r="Q797" s="153" t="s">
        <v>125</v>
      </c>
      <c r="R797" s="153">
        <v>2</v>
      </c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  <c r="AC797" s="153"/>
      <c r="AD797" s="153"/>
      <c r="AE797" s="153"/>
      <c r="AF797" s="153"/>
      <c r="AG797" s="153"/>
      <c r="AH797" s="153"/>
      <c r="AI797" s="153"/>
      <c r="AJ797" s="153"/>
      <c r="AK797" s="153"/>
      <c r="AL797" s="153"/>
      <c r="AM797" s="153"/>
      <c r="AN797" s="153"/>
      <c r="AO797" s="153"/>
      <c r="AP797" s="153"/>
      <c r="AQ797" s="153"/>
      <c r="AR797" s="153"/>
      <c r="AS797" s="153"/>
      <c r="AT797" s="153"/>
    </row>
    <row r="798" spans="1:46" outlineLevel="1" x14ac:dyDescent="0.2">
      <c r="A798" s="178"/>
      <c r="B798" s="180"/>
      <c r="C798" s="194" t="s">
        <v>825</v>
      </c>
      <c r="D798" s="157"/>
      <c r="E798" s="206">
        <v>33</v>
      </c>
      <c r="F798" s="182"/>
      <c r="G798" s="159"/>
      <c r="H798" s="212">
        <v>0</v>
      </c>
      <c r="I798" s="177"/>
      <c r="J798" s="153"/>
      <c r="K798" s="153"/>
      <c r="L798" s="153"/>
      <c r="M798" s="153"/>
      <c r="N798" s="153"/>
      <c r="O798" s="153"/>
      <c r="P798" s="153"/>
      <c r="Q798" s="153" t="s">
        <v>125</v>
      </c>
      <c r="R798" s="153">
        <v>2</v>
      </c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  <c r="AC798" s="153"/>
      <c r="AD798" s="153"/>
      <c r="AE798" s="153"/>
      <c r="AF798" s="153"/>
      <c r="AG798" s="153"/>
      <c r="AH798" s="153"/>
      <c r="AI798" s="153"/>
      <c r="AJ798" s="153"/>
      <c r="AK798" s="153"/>
      <c r="AL798" s="153"/>
      <c r="AM798" s="153"/>
      <c r="AN798" s="153"/>
      <c r="AO798" s="153"/>
      <c r="AP798" s="153"/>
      <c r="AQ798" s="153"/>
      <c r="AR798" s="153"/>
      <c r="AS798" s="153"/>
      <c r="AT798" s="153"/>
    </row>
    <row r="799" spans="1:46" outlineLevel="1" x14ac:dyDescent="0.2">
      <c r="A799" s="178"/>
      <c r="B799" s="180"/>
      <c r="C799" s="193">
        <v>1</v>
      </c>
      <c r="D799" s="157"/>
      <c r="E799" s="206"/>
      <c r="F799" s="182"/>
      <c r="G799" s="159"/>
      <c r="H799" s="212">
        <v>0</v>
      </c>
      <c r="I799" s="177"/>
      <c r="J799" s="153"/>
      <c r="K799" s="153"/>
      <c r="L799" s="153"/>
      <c r="M799" s="153"/>
      <c r="N799" s="153"/>
      <c r="O799" s="153"/>
      <c r="P799" s="153"/>
      <c r="Q799" s="153" t="s">
        <v>125</v>
      </c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  <c r="AC799" s="153"/>
      <c r="AD799" s="153"/>
      <c r="AE799" s="153"/>
      <c r="AF799" s="153"/>
      <c r="AG799" s="153"/>
      <c r="AH799" s="153"/>
      <c r="AI799" s="153"/>
      <c r="AJ799" s="153"/>
      <c r="AK799" s="153"/>
      <c r="AL799" s="153"/>
      <c r="AM799" s="153"/>
      <c r="AN799" s="153"/>
      <c r="AO799" s="153"/>
      <c r="AP799" s="153"/>
      <c r="AQ799" s="153"/>
      <c r="AR799" s="153"/>
      <c r="AS799" s="153"/>
      <c r="AT799" s="153"/>
    </row>
    <row r="800" spans="1:46" outlineLevel="1" x14ac:dyDescent="0.2">
      <c r="A800" s="178"/>
      <c r="B800" s="180"/>
      <c r="C800" s="191" t="s">
        <v>826</v>
      </c>
      <c r="D800" s="155"/>
      <c r="E800" s="205">
        <v>1997.32</v>
      </c>
      <c r="F800" s="182"/>
      <c r="G800" s="159"/>
      <c r="H800" s="212">
        <v>0</v>
      </c>
      <c r="I800" s="177"/>
      <c r="J800" s="153"/>
      <c r="K800" s="153"/>
      <c r="L800" s="153"/>
      <c r="M800" s="153"/>
      <c r="N800" s="153"/>
      <c r="O800" s="153"/>
      <c r="P800" s="153"/>
      <c r="Q800" s="153" t="s">
        <v>125</v>
      </c>
      <c r="R800" s="153">
        <v>0</v>
      </c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  <c r="AC800" s="153"/>
      <c r="AD800" s="153"/>
      <c r="AE800" s="153"/>
      <c r="AF800" s="153"/>
      <c r="AG800" s="153"/>
      <c r="AH800" s="153"/>
      <c r="AI800" s="153"/>
      <c r="AJ800" s="153"/>
      <c r="AK800" s="153"/>
      <c r="AL800" s="153"/>
      <c r="AM800" s="153"/>
      <c r="AN800" s="153"/>
      <c r="AO800" s="153"/>
      <c r="AP800" s="153"/>
      <c r="AQ800" s="153"/>
      <c r="AR800" s="153"/>
      <c r="AS800" s="153"/>
      <c r="AT800" s="153"/>
    </row>
    <row r="801" spans="1:46" outlineLevel="1" x14ac:dyDescent="0.2">
      <c r="A801" s="178">
        <v>208</v>
      </c>
      <c r="B801" s="180" t="s">
        <v>839</v>
      </c>
      <c r="C801" s="190" t="s">
        <v>840</v>
      </c>
      <c r="D801" s="154" t="s">
        <v>243</v>
      </c>
      <c r="E801" s="182">
        <v>13</v>
      </c>
      <c r="F801" s="182"/>
      <c r="G801" s="159">
        <f>ROUND(E801*F801,2)</f>
        <v>0</v>
      </c>
      <c r="H801" s="212" t="s">
        <v>1340</v>
      </c>
      <c r="I801" s="177"/>
      <c r="J801" s="153"/>
      <c r="K801" s="153"/>
      <c r="L801" s="153"/>
      <c r="M801" s="153"/>
      <c r="N801" s="153"/>
      <c r="O801" s="153"/>
      <c r="P801" s="153"/>
      <c r="Q801" s="153" t="s">
        <v>123</v>
      </c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  <c r="AC801" s="153"/>
      <c r="AD801" s="153"/>
      <c r="AE801" s="153"/>
      <c r="AF801" s="153"/>
      <c r="AG801" s="153"/>
      <c r="AH801" s="153"/>
      <c r="AI801" s="153"/>
      <c r="AJ801" s="153"/>
      <c r="AK801" s="153"/>
      <c r="AL801" s="153"/>
      <c r="AM801" s="153"/>
      <c r="AN801" s="153"/>
      <c r="AO801" s="153"/>
      <c r="AP801" s="153"/>
      <c r="AQ801" s="153"/>
      <c r="AR801" s="153"/>
      <c r="AS801" s="153"/>
      <c r="AT801" s="153"/>
    </row>
    <row r="802" spans="1:46" outlineLevel="1" x14ac:dyDescent="0.2">
      <c r="A802" s="178"/>
      <c r="B802" s="180"/>
      <c r="C802" s="191" t="s">
        <v>841</v>
      </c>
      <c r="D802" s="155"/>
      <c r="E802" s="205">
        <v>13</v>
      </c>
      <c r="F802" s="182"/>
      <c r="G802" s="159"/>
      <c r="H802" s="212"/>
      <c r="I802" s="177"/>
      <c r="J802" s="153"/>
      <c r="K802" s="153"/>
      <c r="L802" s="153"/>
      <c r="M802" s="153"/>
      <c r="N802" s="153"/>
      <c r="O802" s="153"/>
      <c r="P802" s="153"/>
      <c r="Q802" s="153" t="s">
        <v>125</v>
      </c>
      <c r="R802" s="153">
        <v>0</v>
      </c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  <c r="AC802" s="153"/>
      <c r="AD802" s="153"/>
      <c r="AE802" s="153"/>
      <c r="AF802" s="153"/>
      <c r="AG802" s="153"/>
      <c r="AH802" s="153"/>
      <c r="AI802" s="153"/>
      <c r="AJ802" s="153"/>
      <c r="AK802" s="153"/>
      <c r="AL802" s="153"/>
      <c r="AM802" s="153"/>
      <c r="AN802" s="153"/>
      <c r="AO802" s="153"/>
      <c r="AP802" s="153"/>
      <c r="AQ802" s="153"/>
      <c r="AR802" s="153"/>
      <c r="AS802" s="153"/>
      <c r="AT802" s="153"/>
    </row>
    <row r="803" spans="1:46" outlineLevel="1" x14ac:dyDescent="0.2">
      <c r="A803" s="178">
        <v>209</v>
      </c>
      <c r="B803" s="180" t="s">
        <v>842</v>
      </c>
      <c r="C803" s="190" t="s">
        <v>843</v>
      </c>
      <c r="D803" s="154" t="s">
        <v>142</v>
      </c>
      <c r="E803" s="182">
        <v>1365</v>
      </c>
      <c r="F803" s="182"/>
      <c r="G803" s="159">
        <f>ROUND(E803*F803,2)</f>
        <v>0</v>
      </c>
      <c r="H803" s="212" t="s">
        <v>1340</v>
      </c>
      <c r="I803" s="177"/>
      <c r="J803" s="153"/>
      <c r="K803" s="153"/>
      <c r="L803" s="153"/>
      <c r="M803" s="153"/>
      <c r="N803" s="153"/>
      <c r="O803" s="153"/>
      <c r="P803" s="153"/>
      <c r="Q803" s="153" t="s">
        <v>123</v>
      </c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  <c r="AC803" s="153"/>
      <c r="AD803" s="153"/>
      <c r="AE803" s="153"/>
      <c r="AF803" s="153"/>
      <c r="AG803" s="153"/>
      <c r="AH803" s="153"/>
      <c r="AI803" s="153"/>
      <c r="AJ803" s="153"/>
      <c r="AK803" s="153"/>
      <c r="AL803" s="153"/>
      <c r="AM803" s="153"/>
      <c r="AN803" s="153"/>
      <c r="AO803" s="153"/>
      <c r="AP803" s="153"/>
      <c r="AQ803" s="153"/>
      <c r="AR803" s="153"/>
      <c r="AS803" s="153"/>
      <c r="AT803" s="153"/>
    </row>
    <row r="804" spans="1:46" outlineLevel="1" x14ac:dyDescent="0.2">
      <c r="A804" s="178"/>
      <c r="B804" s="180"/>
      <c r="C804" s="191" t="s">
        <v>810</v>
      </c>
      <c r="D804" s="155"/>
      <c r="E804" s="205"/>
      <c r="F804" s="182"/>
      <c r="G804" s="159"/>
      <c r="H804" s="212">
        <v>0</v>
      </c>
      <c r="I804" s="177"/>
      <c r="J804" s="153"/>
      <c r="K804" s="153"/>
      <c r="L804" s="153"/>
      <c r="M804" s="153"/>
      <c r="N804" s="153"/>
      <c r="O804" s="153"/>
      <c r="P804" s="153"/>
      <c r="Q804" s="153" t="s">
        <v>125</v>
      </c>
      <c r="R804" s="153">
        <v>0</v>
      </c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  <c r="AC804" s="153"/>
      <c r="AD804" s="153"/>
      <c r="AE804" s="153"/>
      <c r="AF804" s="153"/>
      <c r="AG804" s="153"/>
      <c r="AH804" s="153"/>
      <c r="AI804" s="153"/>
      <c r="AJ804" s="153"/>
      <c r="AK804" s="153"/>
      <c r="AL804" s="153"/>
      <c r="AM804" s="153"/>
      <c r="AN804" s="153"/>
      <c r="AO804" s="153"/>
      <c r="AP804" s="153"/>
      <c r="AQ804" s="153"/>
      <c r="AR804" s="153"/>
      <c r="AS804" s="153"/>
      <c r="AT804" s="153"/>
    </row>
    <row r="805" spans="1:46" outlineLevel="1" x14ac:dyDescent="0.2">
      <c r="A805" s="178"/>
      <c r="B805" s="180"/>
      <c r="C805" s="191" t="s">
        <v>811</v>
      </c>
      <c r="D805" s="155"/>
      <c r="E805" s="205">
        <v>1365</v>
      </c>
      <c r="F805" s="182"/>
      <c r="G805" s="159"/>
      <c r="H805" s="212">
        <v>0</v>
      </c>
      <c r="I805" s="177"/>
      <c r="J805" s="153"/>
      <c r="K805" s="153"/>
      <c r="L805" s="153"/>
      <c r="M805" s="153"/>
      <c r="N805" s="153"/>
      <c r="O805" s="153"/>
      <c r="P805" s="153"/>
      <c r="Q805" s="153" t="s">
        <v>125</v>
      </c>
      <c r="R805" s="153">
        <v>0</v>
      </c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  <c r="AC805" s="153"/>
      <c r="AD805" s="153"/>
      <c r="AE805" s="153"/>
      <c r="AF805" s="153"/>
      <c r="AG805" s="153"/>
      <c r="AH805" s="153"/>
      <c r="AI805" s="153"/>
      <c r="AJ805" s="153"/>
      <c r="AK805" s="153"/>
      <c r="AL805" s="153"/>
      <c r="AM805" s="153"/>
      <c r="AN805" s="153"/>
      <c r="AO805" s="153"/>
      <c r="AP805" s="153"/>
      <c r="AQ805" s="153"/>
      <c r="AR805" s="153"/>
      <c r="AS805" s="153"/>
      <c r="AT805" s="153"/>
    </row>
    <row r="806" spans="1:46" outlineLevel="1" x14ac:dyDescent="0.2">
      <c r="A806" s="178">
        <v>210</v>
      </c>
      <c r="B806" s="180" t="s">
        <v>844</v>
      </c>
      <c r="C806" s="190" t="s">
        <v>845</v>
      </c>
      <c r="D806" s="154" t="s">
        <v>0</v>
      </c>
      <c r="E806" s="182">
        <v>3.65</v>
      </c>
      <c r="F806" s="182"/>
      <c r="G806" s="159">
        <f>ROUND(E806*F806,2)</f>
        <v>0</v>
      </c>
      <c r="H806" s="212" t="s">
        <v>1339</v>
      </c>
      <c r="I806" s="177"/>
      <c r="J806" s="153"/>
      <c r="K806" s="153"/>
      <c r="L806" s="153"/>
      <c r="M806" s="153"/>
      <c r="N806" s="153"/>
      <c r="O806" s="153"/>
      <c r="P806" s="153"/>
      <c r="Q806" s="153" t="s">
        <v>123</v>
      </c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</row>
    <row r="807" spans="1:46" x14ac:dyDescent="0.2">
      <c r="A807" s="179" t="s">
        <v>118</v>
      </c>
      <c r="B807" s="181" t="s">
        <v>79</v>
      </c>
      <c r="C807" s="192" t="s">
        <v>80</v>
      </c>
      <c r="D807" s="156"/>
      <c r="E807" s="183"/>
      <c r="F807" s="183"/>
      <c r="G807" s="160">
        <f>SUMIF(Q808:Q859,"&lt;&gt;NOR",G808:G859)</f>
        <v>0</v>
      </c>
      <c r="H807" s="213"/>
      <c r="I807" s="177"/>
      <c r="Q807" t="s">
        <v>119</v>
      </c>
    </row>
    <row r="808" spans="1:46" outlineLevel="1" x14ac:dyDescent="0.2">
      <c r="A808" s="178">
        <v>211</v>
      </c>
      <c r="B808" s="180" t="s">
        <v>846</v>
      </c>
      <c r="C808" s="190" t="s">
        <v>847</v>
      </c>
      <c r="D808" s="154" t="s">
        <v>142</v>
      </c>
      <c r="E808" s="182">
        <v>3126.3</v>
      </c>
      <c r="F808" s="182"/>
      <c r="G808" s="159">
        <f>ROUND(E808*F808,2)</f>
        <v>0</v>
      </c>
      <c r="H808" s="212" t="s">
        <v>1339</v>
      </c>
      <c r="I808" s="177"/>
      <c r="J808" s="153"/>
      <c r="K808" s="153"/>
      <c r="L808" s="153"/>
      <c r="M808" s="153"/>
      <c r="N808" s="153"/>
      <c r="O808" s="153"/>
      <c r="P808" s="153"/>
      <c r="Q808" s="153" t="s">
        <v>123</v>
      </c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  <c r="AC808" s="153"/>
      <c r="AD808" s="153"/>
      <c r="AE808" s="153"/>
      <c r="AF808" s="153"/>
      <c r="AG808" s="153"/>
      <c r="AH808" s="153"/>
      <c r="AI808" s="153"/>
      <c r="AJ808" s="153"/>
      <c r="AK808" s="153"/>
      <c r="AL808" s="153"/>
      <c r="AM808" s="153"/>
      <c r="AN808" s="153"/>
      <c r="AO808" s="153"/>
      <c r="AP808" s="153"/>
      <c r="AQ808" s="153"/>
      <c r="AR808" s="153"/>
      <c r="AS808" s="153"/>
      <c r="AT808" s="153"/>
    </row>
    <row r="809" spans="1:46" outlineLevel="1" x14ac:dyDescent="0.2">
      <c r="A809" s="178"/>
      <c r="B809" s="180"/>
      <c r="C809" s="191" t="s">
        <v>619</v>
      </c>
      <c r="D809" s="155"/>
      <c r="E809" s="205"/>
      <c r="F809" s="182"/>
      <c r="G809" s="159"/>
      <c r="H809" s="212">
        <v>0</v>
      </c>
      <c r="I809" s="177"/>
      <c r="J809" s="153"/>
      <c r="K809" s="153"/>
      <c r="L809" s="153"/>
      <c r="M809" s="153"/>
      <c r="N809" s="153"/>
      <c r="O809" s="153"/>
      <c r="P809" s="153"/>
      <c r="Q809" s="153" t="s">
        <v>125</v>
      </c>
      <c r="R809" s="153">
        <v>0</v>
      </c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  <c r="AC809" s="153"/>
      <c r="AD809" s="153"/>
      <c r="AE809" s="153"/>
      <c r="AF809" s="153"/>
      <c r="AG809" s="153"/>
      <c r="AH809" s="153"/>
      <c r="AI809" s="153"/>
      <c r="AJ809" s="153"/>
      <c r="AK809" s="153"/>
      <c r="AL809" s="153"/>
      <c r="AM809" s="153"/>
      <c r="AN809" s="153"/>
      <c r="AO809" s="153"/>
      <c r="AP809" s="153"/>
      <c r="AQ809" s="153"/>
      <c r="AR809" s="153"/>
      <c r="AS809" s="153"/>
      <c r="AT809" s="153"/>
    </row>
    <row r="810" spans="1:46" outlineLevel="1" x14ac:dyDescent="0.2">
      <c r="A810" s="178"/>
      <c r="B810" s="180"/>
      <c r="C810" s="191" t="s">
        <v>848</v>
      </c>
      <c r="D810" s="155"/>
      <c r="E810" s="205">
        <v>679.16</v>
      </c>
      <c r="F810" s="182"/>
      <c r="G810" s="159"/>
      <c r="H810" s="212">
        <v>0</v>
      </c>
      <c r="I810" s="177"/>
      <c r="J810" s="153"/>
      <c r="K810" s="153"/>
      <c r="L810" s="153"/>
      <c r="M810" s="153"/>
      <c r="N810" s="153"/>
      <c r="O810" s="153"/>
      <c r="P810" s="153"/>
      <c r="Q810" s="153" t="s">
        <v>125</v>
      </c>
      <c r="R810" s="153">
        <v>0</v>
      </c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  <c r="AC810" s="153"/>
      <c r="AD810" s="153"/>
      <c r="AE810" s="153"/>
      <c r="AF810" s="153"/>
      <c r="AG810" s="153"/>
      <c r="AH810" s="153"/>
      <c r="AI810" s="153"/>
      <c r="AJ810" s="153"/>
      <c r="AK810" s="153"/>
      <c r="AL810" s="153"/>
      <c r="AM810" s="153"/>
      <c r="AN810" s="153"/>
      <c r="AO810" s="153"/>
      <c r="AP810" s="153"/>
      <c r="AQ810" s="153"/>
      <c r="AR810" s="153"/>
      <c r="AS810" s="153"/>
      <c r="AT810" s="153"/>
    </row>
    <row r="811" spans="1:46" outlineLevel="1" x14ac:dyDescent="0.2">
      <c r="A811" s="178"/>
      <c r="B811" s="180"/>
      <c r="C811" s="191" t="s">
        <v>849</v>
      </c>
      <c r="D811" s="155"/>
      <c r="E811" s="205">
        <v>704.56</v>
      </c>
      <c r="F811" s="182"/>
      <c r="G811" s="159"/>
      <c r="H811" s="212">
        <v>0</v>
      </c>
      <c r="I811" s="177"/>
      <c r="J811" s="153"/>
      <c r="K811" s="153"/>
      <c r="L811" s="153"/>
      <c r="M811" s="153"/>
      <c r="N811" s="153"/>
      <c r="O811" s="153"/>
      <c r="P811" s="153"/>
      <c r="Q811" s="153" t="s">
        <v>125</v>
      </c>
      <c r="R811" s="153">
        <v>0</v>
      </c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  <c r="AC811" s="153"/>
      <c r="AD811" s="153"/>
      <c r="AE811" s="153"/>
      <c r="AF811" s="153"/>
      <c r="AG811" s="153"/>
      <c r="AH811" s="153"/>
      <c r="AI811" s="153"/>
      <c r="AJ811" s="153"/>
      <c r="AK811" s="153"/>
      <c r="AL811" s="153"/>
      <c r="AM811" s="153"/>
      <c r="AN811" s="153"/>
      <c r="AO811" s="153"/>
      <c r="AP811" s="153"/>
      <c r="AQ811" s="153"/>
      <c r="AR811" s="153"/>
      <c r="AS811" s="153"/>
      <c r="AT811" s="153"/>
    </row>
    <row r="812" spans="1:46" outlineLevel="1" x14ac:dyDescent="0.2">
      <c r="A812" s="178"/>
      <c r="B812" s="180"/>
      <c r="C812" s="191" t="s">
        <v>850</v>
      </c>
      <c r="D812" s="155"/>
      <c r="E812" s="205">
        <v>1013.88</v>
      </c>
      <c r="F812" s="182"/>
      <c r="G812" s="159"/>
      <c r="H812" s="212">
        <v>0</v>
      </c>
      <c r="I812" s="177"/>
      <c r="J812" s="153"/>
      <c r="K812" s="153"/>
      <c r="L812" s="153"/>
      <c r="M812" s="153"/>
      <c r="N812" s="153"/>
      <c r="O812" s="153"/>
      <c r="P812" s="153"/>
      <c r="Q812" s="153" t="s">
        <v>125</v>
      </c>
      <c r="R812" s="153">
        <v>0</v>
      </c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  <c r="AC812" s="153"/>
      <c r="AD812" s="153"/>
      <c r="AE812" s="153"/>
      <c r="AF812" s="153"/>
      <c r="AG812" s="153"/>
      <c r="AH812" s="153"/>
      <c r="AI812" s="153"/>
      <c r="AJ812" s="153"/>
      <c r="AK812" s="153"/>
      <c r="AL812" s="153"/>
      <c r="AM812" s="153"/>
      <c r="AN812" s="153"/>
      <c r="AO812" s="153"/>
      <c r="AP812" s="153"/>
      <c r="AQ812" s="153"/>
      <c r="AR812" s="153"/>
      <c r="AS812" s="153"/>
      <c r="AT812" s="153"/>
    </row>
    <row r="813" spans="1:46" outlineLevel="1" x14ac:dyDescent="0.2">
      <c r="A813" s="178"/>
      <c r="B813" s="180"/>
      <c r="C813" s="191" t="s">
        <v>620</v>
      </c>
      <c r="D813" s="155"/>
      <c r="E813" s="205">
        <v>218.9</v>
      </c>
      <c r="F813" s="182"/>
      <c r="G813" s="159"/>
      <c r="H813" s="212">
        <v>0</v>
      </c>
      <c r="I813" s="177"/>
      <c r="J813" s="153"/>
      <c r="K813" s="153"/>
      <c r="L813" s="153"/>
      <c r="M813" s="153"/>
      <c r="N813" s="153"/>
      <c r="O813" s="153"/>
      <c r="P813" s="153"/>
      <c r="Q813" s="153" t="s">
        <v>125</v>
      </c>
      <c r="R813" s="153">
        <v>0</v>
      </c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  <c r="AC813" s="153"/>
      <c r="AD813" s="153"/>
      <c r="AE813" s="153"/>
      <c r="AF813" s="153"/>
      <c r="AG813" s="153"/>
      <c r="AH813" s="153"/>
      <c r="AI813" s="153"/>
      <c r="AJ813" s="153"/>
      <c r="AK813" s="153"/>
      <c r="AL813" s="153"/>
      <c r="AM813" s="153"/>
      <c r="AN813" s="153"/>
      <c r="AO813" s="153"/>
      <c r="AP813" s="153"/>
      <c r="AQ813" s="153"/>
      <c r="AR813" s="153"/>
      <c r="AS813" s="153"/>
      <c r="AT813" s="153"/>
    </row>
    <row r="814" spans="1:46" outlineLevel="1" x14ac:dyDescent="0.2">
      <c r="A814" s="178"/>
      <c r="B814" s="180"/>
      <c r="C814" s="191" t="s">
        <v>621</v>
      </c>
      <c r="D814" s="155"/>
      <c r="E814" s="205">
        <v>352.28</v>
      </c>
      <c r="F814" s="182"/>
      <c r="G814" s="159"/>
      <c r="H814" s="212">
        <v>0</v>
      </c>
      <c r="I814" s="177"/>
      <c r="J814" s="153"/>
      <c r="K814" s="153"/>
      <c r="L814" s="153"/>
      <c r="M814" s="153"/>
      <c r="N814" s="153"/>
      <c r="O814" s="153"/>
      <c r="P814" s="153"/>
      <c r="Q814" s="153" t="s">
        <v>125</v>
      </c>
      <c r="R814" s="153">
        <v>0</v>
      </c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  <c r="AC814" s="153"/>
      <c r="AD814" s="153"/>
      <c r="AE814" s="153"/>
      <c r="AF814" s="153"/>
      <c r="AG814" s="153"/>
      <c r="AH814" s="153"/>
      <c r="AI814" s="153"/>
      <c r="AJ814" s="153"/>
      <c r="AK814" s="153"/>
      <c r="AL814" s="153"/>
      <c r="AM814" s="153"/>
      <c r="AN814" s="153"/>
      <c r="AO814" s="153"/>
      <c r="AP814" s="153"/>
      <c r="AQ814" s="153"/>
      <c r="AR814" s="153"/>
      <c r="AS814" s="153"/>
      <c r="AT814" s="153"/>
    </row>
    <row r="815" spans="1:46" outlineLevel="1" x14ac:dyDescent="0.2">
      <c r="A815" s="178"/>
      <c r="B815" s="180"/>
      <c r="C815" s="191" t="s">
        <v>629</v>
      </c>
      <c r="D815" s="155"/>
      <c r="E815" s="205">
        <v>157.52000000000001</v>
      </c>
      <c r="F815" s="182"/>
      <c r="G815" s="159"/>
      <c r="H815" s="212">
        <v>0</v>
      </c>
      <c r="I815" s="177"/>
      <c r="J815" s="153"/>
      <c r="K815" s="153"/>
      <c r="L815" s="153"/>
      <c r="M815" s="153"/>
      <c r="N815" s="153"/>
      <c r="O815" s="153"/>
      <c r="P815" s="153"/>
      <c r="Q815" s="153" t="s">
        <v>125</v>
      </c>
      <c r="R815" s="153">
        <v>0</v>
      </c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  <c r="AC815" s="153"/>
      <c r="AD815" s="153"/>
      <c r="AE815" s="153"/>
      <c r="AF815" s="153"/>
      <c r="AG815" s="153"/>
      <c r="AH815" s="153"/>
      <c r="AI815" s="153"/>
      <c r="AJ815" s="153"/>
      <c r="AK815" s="153"/>
      <c r="AL815" s="153"/>
      <c r="AM815" s="153"/>
      <c r="AN815" s="153"/>
      <c r="AO815" s="153"/>
      <c r="AP815" s="153"/>
      <c r="AQ815" s="153"/>
      <c r="AR815" s="153"/>
      <c r="AS815" s="153"/>
      <c r="AT815" s="153"/>
    </row>
    <row r="816" spans="1:46" outlineLevel="1" x14ac:dyDescent="0.2">
      <c r="A816" s="178">
        <v>212</v>
      </c>
      <c r="B816" s="180" t="s">
        <v>851</v>
      </c>
      <c r="C816" s="190" t="s">
        <v>852</v>
      </c>
      <c r="D816" s="154" t="s">
        <v>142</v>
      </c>
      <c r="E816" s="182">
        <v>1927.5</v>
      </c>
      <c r="F816" s="182"/>
      <c r="G816" s="159">
        <f>ROUND(E816*F816,2)</f>
        <v>0</v>
      </c>
      <c r="H816" s="212" t="s">
        <v>1339</v>
      </c>
      <c r="I816" s="177"/>
      <c r="J816" s="153"/>
      <c r="K816" s="153"/>
      <c r="L816" s="153"/>
      <c r="M816" s="153"/>
      <c r="N816" s="153"/>
      <c r="O816" s="153"/>
      <c r="P816" s="153"/>
      <c r="Q816" s="153" t="s">
        <v>136</v>
      </c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</row>
    <row r="817" spans="1:46" outlineLevel="1" x14ac:dyDescent="0.2">
      <c r="A817" s="178"/>
      <c r="B817" s="180"/>
      <c r="C817" s="191" t="s">
        <v>619</v>
      </c>
      <c r="D817" s="155"/>
      <c r="E817" s="205"/>
      <c r="F817" s="182"/>
      <c r="G817" s="159"/>
      <c r="H817" s="212">
        <v>0</v>
      </c>
      <c r="I817" s="177"/>
      <c r="J817" s="153"/>
      <c r="K817" s="153"/>
      <c r="L817" s="153"/>
      <c r="M817" s="153"/>
      <c r="N817" s="153"/>
      <c r="O817" s="153"/>
      <c r="P817" s="153"/>
      <c r="Q817" s="153" t="s">
        <v>125</v>
      </c>
      <c r="R817" s="153">
        <v>0</v>
      </c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</row>
    <row r="818" spans="1:46" outlineLevel="1" x14ac:dyDescent="0.2">
      <c r="A818" s="178"/>
      <c r="B818" s="180"/>
      <c r="C818" s="191" t="s">
        <v>624</v>
      </c>
      <c r="D818" s="155"/>
      <c r="E818" s="205">
        <v>339.58</v>
      </c>
      <c r="F818" s="182"/>
      <c r="G818" s="159"/>
      <c r="H818" s="212">
        <v>0</v>
      </c>
      <c r="I818" s="177"/>
      <c r="J818" s="153"/>
      <c r="K818" s="153"/>
      <c r="L818" s="153"/>
      <c r="M818" s="153"/>
      <c r="N818" s="153"/>
      <c r="O818" s="153"/>
      <c r="P818" s="153"/>
      <c r="Q818" s="153" t="s">
        <v>125</v>
      </c>
      <c r="R818" s="153">
        <v>0</v>
      </c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</row>
    <row r="819" spans="1:46" outlineLevel="1" x14ac:dyDescent="0.2">
      <c r="A819" s="178"/>
      <c r="B819" s="180"/>
      <c r="C819" s="191" t="s">
        <v>625</v>
      </c>
      <c r="D819" s="155"/>
      <c r="E819" s="205">
        <v>352.28</v>
      </c>
      <c r="F819" s="182"/>
      <c r="G819" s="159"/>
      <c r="H819" s="212">
        <v>0</v>
      </c>
      <c r="I819" s="177"/>
      <c r="J819" s="153"/>
      <c r="K819" s="153"/>
      <c r="L819" s="153"/>
      <c r="M819" s="153"/>
      <c r="N819" s="153"/>
      <c r="O819" s="153"/>
      <c r="P819" s="153"/>
      <c r="Q819" s="153" t="s">
        <v>125</v>
      </c>
      <c r="R819" s="153">
        <v>0</v>
      </c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</row>
    <row r="820" spans="1:46" outlineLevel="1" x14ac:dyDescent="0.2">
      <c r="A820" s="178"/>
      <c r="B820" s="180"/>
      <c r="C820" s="191" t="s">
        <v>628</v>
      </c>
      <c r="D820" s="155"/>
      <c r="E820" s="205">
        <v>506.94</v>
      </c>
      <c r="F820" s="182"/>
      <c r="G820" s="159"/>
      <c r="H820" s="212">
        <v>0</v>
      </c>
      <c r="I820" s="177"/>
      <c r="J820" s="153"/>
      <c r="K820" s="153"/>
      <c r="L820" s="153"/>
      <c r="M820" s="153"/>
      <c r="N820" s="153"/>
      <c r="O820" s="153"/>
      <c r="P820" s="153"/>
      <c r="Q820" s="153" t="s">
        <v>125</v>
      </c>
      <c r="R820" s="153">
        <v>0</v>
      </c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</row>
    <row r="821" spans="1:46" outlineLevel="1" x14ac:dyDescent="0.2">
      <c r="A821" s="178"/>
      <c r="B821" s="180"/>
      <c r="C821" s="191" t="s">
        <v>620</v>
      </c>
      <c r="D821" s="155"/>
      <c r="E821" s="205">
        <v>218.9</v>
      </c>
      <c r="F821" s="182"/>
      <c r="G821" s="159"/>
      <c r="H821" s="212">
        <v>0</v>
      </c>
      <c r="I821" s="177"/>
      <c r="J821" s="153"/>
      <c r="K821" s="153"/>
      <c r="L821" s="153"/>
      <c r="M821" s="153"/>
      <c r="N821" s="153"/>
      <c r="O821" s="153"/>
      <c r="P821" s="153"/>
      <c r="Q821" s="153" t="s">
        <v>125</v>
      </c>
      <c r="R821" s="153">
        <v>0</v>
      </c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</row>
    <row r="822" spans="1:46" outlineLevel="1" x14ac:dyDescent="0.2">
      <c r="A822" s="178"/>
      <c r="B822" s="180"/>
      <c r="C822" s="191" t="s">
        <v>621</v>
      </c>
      <c r="D822" s="155"/>
      <c r="E822" s="205">
        <v>352.28</v>
      </c>
      <c r="F822" s="182"/>
      <c r="G822" s="159"/>
      <c r="H822" s="212">
        <v>0</v>
      </c>
      <c r="I822" s="177"/>
      <c r="J822" s="153"/>
      <c r="K822" s="153"/>
      <c r="L822" s="153"/>
      <c r="M822" s="153"/>
      <c r="N822" s="153"/>
      <c r="O822" s="153"/>
      <c r="P822" s="153"/>
      <c r="Q822" s="153" t="s">
        <v>125</v>
      </c>
      <c r="R822" s="153">
        <v>0</v>
      </c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</row>
    <row r="823" spans="1:46" outlineLevel="1" x14ac:dyDescent="0.2">
      <c r="A823" s="178"/>
      <c r="B823" s="180"/>
      <c r="C823" s="191" t="s">
        <v>629</v>
      </c>
      <c r="D823" s="155"/>
      <c r="E823" s="205">
        <v>157.52000000000001</v>
      </c>
      <c r="F823" s="182"/>
      <c r="G823" s="159"/>
      <c r="H823" s="212">
        <v>0</v>
      </c>
      <c r="I823" s="177"/>
      <c r="J823" s="153"/>
      <c r="K823" s="153"/>
      <c r="L823" s="153"/>
      <c r="M823" s="153"/>
      <c r="N823" s="153"/>
      <c r="O823" s="153"/>
      <c r="P823" s="153"/>
      <c r="Q823" s="153" t="s">
        <v>125</v>
      </c>
      <c r="R823" s="153">
        <v>0</v>
      </c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</row>
    <row r="824" spans="1:46" outlineLevel="1" x14ac:dyDescent="0.2">
      <c r="A824" s="178">
        <v>213</v>
      </c>
      <c r="B824" s="180" t="s">
        <v>853</v>
      </c>
      <c r="C824" s="190" t="s">
        <v>854</v>
      </c>
      <c r="D824" s="154" t="s">
        <v>142</v>
      </c>
      <c r="E824" s="182">
        <v>2730</v>
      </c>
      <c r="F824" s="182"/>
      <c r="G824" s="159">
        <f>ROUND(E824*F824,2)</f>
        <v>0</v>
      </c>
      <c r="H824" s="212" t="s">
        <v>1339</v>
      </c>
      <c r="I824" s="177"/>
      <c r="J824" s="153"/>
      <c r="K824" s="153"/>
      <c r="L824" s="153"/>
      <c r="M824" s="153"/>
      <c r="N824" s="153"/>
      <c r="O824" s="153"/>
      <c r="P824" s="153"/>
      <c r="Q824" s="153" t="s">
        <v>123</v>
      </c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</row>
    <row r="825" spans="1:46" outlineLevel="1" x14ac:dyDescent="0.2">
      <c r="A825" s="178"/>
      <c r="B825" s="180"/>
      <c r="C825" s="191" t="s">
        <v>810</v>
      </c>
      <c r="D825" s="155"/>
      <c r="E825" s="205"/>
      <c r="F825" s="182"/>
      <c r="G825" s="159"/>
      <c r="H825" s="212">
        <v>0</v>
      </c>
      <c r="I825" s="177"/>
      <c r="J825" s="153"/>
      <c r="K825" s="153"/>
      <c r="L825" s="153"/>
      <c r="M825" s="153"/>
      <c r="N825" s="153"/>
      <c r="O825" s="153"/>
      <c r="P825" s="153"/>
      <c r="Q825" s="153" t="s">
        <v>125</v>
      </c>
      <c r="R825" s="153">
        <v>0</v>
      </c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  <c r="AC825" s="153"/>
      <c r="AD825" s="153"/>
      <c r="AE825" s="153"/>
      <c r="AF825" s="153"/>
      <c r="AG825" s="153"/>
      <c r="AH825" s="153"/>
      <c r="AI825" s="153"/>
      <c r="AJ825" s="153"/>
      <c r="AK825" s="153"/>
      <c r="AL825" s="153"/>
      <c r="AM825" s="153"/>
      <c r="AN825" s="153"/>
      <c r="AO825" s="153"/>
      <c r="AP825" s="153"/>
      <c r="AQ825" s="153"/>
      <c r="AR825" s="153"/>
      <c r="AS825" s="153"/>
      <c r="AT825" s="153"/>
    </row>
    <row r="826" spans="1:46" outlineLevel="1" x14ac:dyDescent="0.2">
      <c r="A826" s="178"/>
      <c r="B826" s="180"/>
      <c r="C826" s="191" t="s">
        <v>855</v>
      </c>
      <c r="D826" s="155"/>
      <c r="E826" s="205">
        <v>2730</v>
      </c>
      <c r="F826" s="182"/>
      <c r="G826" s="159"/>
      <c r="H826" s="212">
        <v>0</v>
      </c>
      <c r="I826" s="177"/>
      <c r="J826" s="153"/>
      <c r="K826" s="153"/>
      <c r="L826" s="153"/>
      <c r="M826" s="153"/>
      <c r="N826" s="153"/>
      <c r="O826" s="153"/>
      <c r="P826" s="153"/>
      <c r="Q826" s="153" t="s">
        <v>125</v>
      </c>
      <c r="R826" s="153">
        <v>0</v>
      </c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  <c r="AC826" s="153"/>
      <c r="AD826" s="153"/>
      <c r="AE826" s="153"/>
      <c r="AF826" s="153"/>
      <c r="AG826" s="153"/>
      <c r="AH826" s="153"/>
      <c r="AI826" s="153"/>
      <c r="AJ826" s="153"/>
      <c r="AK826" s="153"/>
      <c r="AL826" s="153"/>
      <c r="AM826" s="153"/>
      <c r="AN826" s="153"/>
      <c r="AO826" s="153"/>
      <c r="AP826" s="153"/>
      <c r="AQ826" s="153"/>
      <c r="AR826" s="153"/>
      <c r="AS826" s="153"/>
      <c r="AT826" s="153"/>
    </row>
    <row r="827" spans="1:46" outlineLevel="1" x14ac:dyDescent="0.2">
      <c r="A827" s="178">
        <v>214</v>
      </c>
      <c r="B827" s="180" t="s">
        <v>856</v>
      </c>
      <c r="C827" s="190" t="s">
        <v>857</v>
      </c>
      <c r="D827" s="154" t="s">
        <v>142</v>
      </c>
      <c r="E827" s="182">
        <v>338.8</v>
      </c>
      <c r="F827" s="182"/>
      <c r="G827" s="159">
        <f>ROUND(E827*F827,2)</f>
        <v>0</v>
      </c>
      <c r="H827" s="212" t="s">
        <v>1339</v>
      </c>
      <c r="I827" s="177"/>
      <c r="J827" s="153"/>
      <c r="K827" s="153"/>
      <c r="L827" s="153"/>
      <c r="M827" s="153"/>
      <c r="N827" s="153"/>
      <c r="O827" s="153"/>
      <c r="P827" s="153"/>
      <c r="Q827" s="153" t="s">
        <v>123</v>
      </c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  <c r="AC827" s="153"/>
      <c r="AD827" s="153"/>
      <c r="AE827" s="153"/>
      <c r="AF827" s="153"/>
      <c r="AG827" s="153"/>
      <c r="AH827" s="153"/>
      <c r="AI827" s="153"/>
      <c r="AJ827" s="153"/>
      <c r="AK827" s="153"/>
      <c r="AL827" s="153"/>
      <c r="AM827" s="153"/>
      <c r="AN827" s="153"/>
      <c r="AO827" s="153"/>
      <c r="AP827" s="153"/>
      <c r="AQ827" s="153"/>
      <c r="AR827" s="153"/>
      <c r="AS827" s="153"/>
      <c r="AT827" s="153"/>
    </row>
    <row r="828" spans="1:46" outlineLevel="1" x14ac:dyDescent="0.2">
      <c r="A828" s="178"/>
      <c r="B828" s="180"/>
      <c r="C828" s="191" t="s">
        <v>810</v>
      </c>
      <c r="D828" s="155"/>
      <c r="E828" s="205"/>
      <c r="F828" s="182"/>
      <c r="G828" s="159"/>
      <c r="H828" s="212">
        <v>0</v>
      </c>
      <c r="I828" s="177"/>
      <c r="J828" s="153"/>
      <c r="K828" s="153"/>
      <c r="L828" s="153"/>
      <c r="M828" s="153"/>
      <c r="N828" s="153"/>
      <c r="O828" s="153"/>
      <c r="P828" s="153"/>
      <c r="Q828" s="153" t="s">
        <v>125</v>
      </c>
      <c r="R828" s="153">
        <v>0</v>
      </c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  <c r="AC828" s="153"/>
      <c r="AD828" s="153"/>
      <c r="AE828" s="153"/>
      <c r="AF828" s="153"/>
      <c r="AG828" s="153"/>
      <c r="AH828" s="153"/>
      <c r="AI828" s="153"/>
      <c r="AJ828" s="153"/>
      <c r="AK828" s="153"/>
      <c r="AL828" s="153"/>
      <c r="AM828" s="153"/>
      <c r="AN828" s="153"/>
      <c r="AO828" s="153"/>
      <c r="AP828" s="153"/>
      <c r="AQ828" s="153"/>
      <c r="AR828" s="153"/>
      <c r="AS828" s="153"/>
      <c r="AT828" s="153"/>
    </row>
    <row r="829" spans="1:46" outlineLevel="1" x14ac:dyDescent="0.2">
      <c r="A829" s="178"/>
      <c r="B829" s="180"/>
      <c r="C829" s="191" t="s">
        <v>819</v>
      </c>
      <c r="D829" s="155"/>
      <c r="E829" s="205"/>
      <c r="F829" s="182"/>
      <c r="G829" s="159"/>
      <c r="H829" s="212">
        <v>0</v>
      </c>
      <c r="I829" s="177"/>
      <c r="J829" s="153"/>
      <c r="K829" s="153"/>
      <c r="L829" s="153"/>
      <c r="M829" s="153"/>
      <c r="N829" s="153"/>
      <c r="O829" s="153"/>
      <c r="P829" s="153"/>
      <c r="Q829" s="153" t="s">
        <v>125</v>
      </c>
      <c r="R829" s="153">
        <v>0</v>
      </c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  <c r="AC829" s="153"/>
      <c r="AD829" s="153"/>
      <c r="AE829" s="153"/>
      <c r="AF829" s="153"/>
      <c r="AG829" s="153"/>
      <c r="AH829" s="153"/>
      <c r="AI829" s="153"/>
      <c r="AJ829" s="153"/>
      <c r="AK829" s="153"/>
      <c r="AL829" s="153"/>
      <c r="AM829" s="153"/>
      <c r="AN829" s="153"/>
      <c r="AO829" s="153"/>
      <c r="AP829" s="153"/>
      <c r="AQ829" s="153"/>
      <c r="AR829" s="153"/>
      <c r="AS829" s="153"/>
      <c r="AT829" s="153"/>
    </row>
    <row r="830" spans="1:46" outlineLevel="1" x14ac:dyDescent="0.2">
      <c r="A830" s="178"/>
      <c r="B830" s="180"/>
      <c r="C830" s="191" t="s">
        <v>812</v>
      </c>
      <c r="D830" s="155"/>
      <c r="E830" s="205">
        <v>294.8</v>
      </c>
      <c r="F830" s="182"/>
      <c r="G830" s="159"/>
      <c r="H830" s="212">
        <v>0</v>
      </c>
      <c r="I830" s="177"/>
      <c r="J830" s="153"/>
      <c r="K830" s="153"/>
      <c r="L830" s="153"/>
      <c r="M830" s="153"/>
      <c r="N830" s="153"/>
      <c r="O830" s="153"/>
      <c r="P830" s="153"/>
      <c r="Q830" s="153" t="s">
        <v>125</v>
      </c>
      <c r="R830" s="153">
        <v>0</v>
      </c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  <c r="AC830" s="153"/>
      <c r="AD830" s="153"/>
      <c r="AE830" s="153"/>
      <c r="AF830" s="153"/>
      <c r="AG830" s="153"/>
      <c r="AH830" s="153"/>
      <c r="AI830" s="153"/>
      <c r="AJ830" s="153"/>
      <c r="AK830" s="153"/>
      <c r="AL830" s="153"/>
      <c r="AM830" s="153"/>
      <c r="AN830" s="153"/>
      <c r="AO830" s="153"/>
      <c r="AP830" s="153"/>
      <c r="AQ830" s="153"/>
      <c r="AR830" s="153"/>
      <c r="AS830" s="153"/>
      <c r="AT830" s="153"/>
    </row>
    <row r="831" spans="1:46" outlineLevel="1" x14ac:dyDescent="0.2">
      <c r="A831" s="178"/>
      <c r="B831" s="180"/>
      <c r="C831" s="191" t="s">
        <v>829</v>
      </c>
      <c r="D831" s="155"/>
      <c r="E831" s="205">
        <v>44</v>
      </c>
      <c r="F831" s="182"/>
      <c r="G831" s="159"/>
      <c r="H831" s="212">
        <v>0</v>
      </c>
      <c r="I831" s="177"/>
      <c r="J831" s="153"/>
      <c r="K831" s="153"/>
      <c r="L831" s="153"/>
      <c r="M831" s="153"/>
      <c r="N831" s="153"/>
      <c r="O831" s="153"/>
      <c r="P831" s="153"/>
      <c r="Q831" s="153" t="s">
        <v>125</v>
      </c>
      <c r="R831" s="153">
        <v>0</v>
      </c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  <c r="AC831" s="153"/>
      <c r="AD831" s="153"/>
      <c r="AE831" s="153"/>
      <c r="AF831" s="153"/>
      <c r="AG831" s="153"/>
      <c r="AH831" s="153"/>
      <c r="AI831" s="153"/>
      <c r="AJ831" s="153"/>
      <c r="AK831" s="153"/>
      <c r="AL831" s="153"/>
      <c r="AM831" s="153"/>
      <c r="AN831" s="153"/>
      <c r="AO831" s="153"/>
      <c r="AP831" s="153"/>
      <c r="AQ831" s="153"/>
      <c r="AR831" s="153"/>
      <c r="AS831" s="153"/>
      <c r="AT831" s="153"/>
    </row>
    <row r="832" spans="1:46" outlineLevel="1" x14ac:dyDescent="0.2">
      <c r="A832" s="178">
        <v>215</v>
      </c>
      <c r="B832" s="180" t="s">
        <v>858</v>
      </c>
      <c r="C832" s="190" t="s">
        <v>859</v>
      </c>
      <c r="D832" s="154" t="s">
        <v>142</v>
      </c>
      <c r="E832" s="182">
        <v>801.57</v>
      </c>
      <c r="F832" s="182"/>
      <c r="G832" s="159">
        <f>ROUND(E832*F832,2)</f>
        <v>0</v>
      </c>
      <c r="H832" s="212" t="s">
        <v>1340</v>
      </c>
      <c r="I832" s="177"/>
      <c r="J832" s="153"/>
      <c r="K832" s="153"/>
      <c r="L832" s="153"/>
      <c r="M832" s="153"/>
      <c r="N832" s="153"/>
      <c r="O832" s="153"/>
      <c r="P832" s="153"/>
      <c r="Q832" s="153" t="s">
        <v>317</v>
      </c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  <c r="AC832" s="153"/>
      <c r="AD832" s="153"/>
      <c r="AE832" s="153"/>
      <c r="AF832" s="153"/>
      <c r="AG832" s="153"/>
      <c r="AH832" s="153"/>
      <c r="AI832" s="153"/>
      <c r="AJ832" s="153"/>
      <c r="AK832" s="153"/>
      <c r="AL832" s="153"/>
      <c r="AM832" s="153"/>
      <c r="AN832" s="153"/>
      <c r="AO832" s="153"/>
      <c r="AP832" s="153"/>
      <c r="AQ832" s="153"/>
      <c r="AR832" s="153"/>
      <c r="AS832" s="153"/>
      <c r="AT832" s="153"/>
    </row>
    <row r="833" spans="1:46" outlineLevel="1" x14ac:dyDescent="0.2">
      <c r="A833" s="178"/>
      <c r="B833" s="180"/>
      <c r="C833" s="191" t="s">
        <v>619</v>
      </c>
      <c r="D833" s="155"/>
      <c r="E833" s="205"/>
      <c r="F833" s="182"/>
      <c r="G833" s="159"/>
      <c r="H833" s="212">
        <v>0</v>
      </c>
      <c r="I833" s="177"/>
      <c r="J833" s="153"/>
      <c r="K833" s="153"/>
      <c r="L833" s="153"/>
      <c r="M833" s="153"/>
      <c r="N833" s="153"/>
      <c r="O833" s="153"/>
      <c r="P833" s="153"/>
      <c r="Q833" s="153" t="s">
        <v>125</v>
      </c>
      <c r="R833" s="153">
        <v>0</v>
      </c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  <c r="AC833" s="153"/>
      <c r="AD833" s="153"/>
      <c r="AE833" s="153"/>
      <c r="AF833" s="153"/>
      <c r="AG833" s="153"/>
      <c r="AH833" s="153"/>
      <c r="AI833" s="153"/>
      <c r="AJ833" s="153"/>
      <c r="AK833" s="153"/>
      <c r="AL833" s="153"/>
      <c r="AM833" s="153"/>
      <c r="AN833" s="153"/>
      <c r="AO833" s="153"/>
      <c r="AP833" s="153"/>
      <c r="AQ833" s="153"/>
      <c r="AR833" s="153"/>
      <c r="AS833" s="153"/>
      <c r="AT833" s="153"/>
    </row>
    <row r="834" spans="1:46" outlineLevel="1" x14ac:dyDescent="0.2">
      <c r="A834" s="178"/>
      <c r="B834" s="180"/>
      <c r="C834" s="193">
        <v>0</v>
      </c>
      <c r="D834" s="157"/>
      <c r="E834" s="206"/>
      <c r="F834" s="182"/>
      <c r="G834" s="159"/>
      <c r="H834" s="212">
        <v>0</v>
      </c>
      <c r="I834" s="177"/>
      <c r="J834" s="153"/>
      <c r="K834" s="153"/>
      <c r="L834" s="153"/>
      <c r="M834" s="153"/>
      <c r="N834" s="153"/>
      <c r="O834" s="153"/>
      <c r="P834" s="153"/>
      <c r="Q834" s="153" t="s">
        <v>125</v>
      </c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  <c r="AC834" s="153"/>
      <c r="AD834" s="153"/>
      <c r="AE834" s="153"/>
      <c r="AF834" s="153"/>
      <c r="AG834" s="153"/>
      <c r="AH834" s="153"/>
      <c r="AI834" s="153"/>
      <c r="AJ834" s="153"/>
      <c r="AK834" s="153"/>
      <c r="AL834" s="153"/>
      <c r="AM834" s="153"/>
      <c r="AN834" s="153"/>
      <c r="AO834" s="153"/>
      <c r="AP834" s="153"/>
      <c r="AQ834" s="153"/>
      <c r="AR834" s="153"/>
      <c r="AS834" s="153"/>
      <c r="AT834" s="153"/>
    </row>
    <row r="835" spans="1:46" outlineLevel="1" x14ac:dyDescent="0.2">
      <c r="A835" s="178"/>
      <c r="B835" s="180"/>
      <c r="C835" s="194" t="s">
        <v>860</v>
      </c>
      <c r="D835" s="157"/>
      <c r="E835" s="206">
        <v>218.9</v>
      </c>
      <c r="F835" s="182"/>
      <c r="G835" s="159"/>
      <c r="H835" s="212">
        <v>0</v>
      </c>
      <c r="I835" s="177"/>
      <c r="J835" s="153"/>
      <c r="K835" s="153"/>
      <c r="L835" s="153"/>
      <c r="M835" s="153"/>
      <c r="N835" s="153"/>
      <c r="O835" s="153"/>
      <c r="P835" s="153"/>
      <c r="Q835" s="153" t="s">
        <v>125</v>
      </c>
      <c r="R835" s="153">
        <v>2</v>
      </c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  <c r="AC835" s="153"/>
      <c r="AD835" s="153"/>
      <c r="AE835" s="153"/>
      <c r="AF835" s="153"/>
      <c r="AG835" s="153"/>
      <c r="AH835" s="153"/>
      <c r="AI835" s="153"/>
      <c r="AJ835" s="153"/>
      <c r="AK835" s="153"/>
      <c r="AL835" s="153"/>
      <c r="AM835" s="153"/>
      <c r="AN835" s="153"/>
      <c r="AO835" s="153"/>
      <c r="AP835" s="153"/>
      <c r="AQ835" s="153"/>
      <c r="AR835" s="153"/>
      <c r="AS835" s="153"/>
      <c r="AT835" s="153"/>
    </row>
    <row r="836" spans="1:46" outlineLevel="1" x14ac:dyDescent="0.2">
      <c r="A836" s="178"/>
      <c r="B836" s="180"/>
      <c r="C836" s="194" t="s">
        <v>861</v>
      </c>
      <c r="D836" s="157"/>
      <c r="E836" s="206">
        <v>352.28</v>
      </c>
      <c r="F836" s="182"/>
      <c r="G836" s="159"/>
      <c r="H836" s="212">
        <v>0</v>
      </c>
      <c r="I836" s="177"/>
      <c r="J836" s="153"/>
      <c r="K836" s="153"/>
      <c r="L836" s="153"/>
      <c r="M836" s="153"/>
      <c r="N836" s="153"/>
      <c r="O836" s="153"/>
      <c r="P836" s="153"/>
      <c r="Q836" s="153" t="s">
        <v>125</v>
      </c>
      <c r="R836" s="153">
        <v>2</v>
      </c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  <c r="AC836" s="153"/>
      <c r="AD836" s="153"/>
      <c r="AE836" s="153"/>
      <c r="AF836" s="153"/>
      <c r="AG836" s="153"/>
      <c r="AH836" s="153"/>
      <c r="AI836" s="153"/>
      <c r="AJ836" s="153"/>
      <c r="AK836" s="153"/>
      <c r="AL836" s="153"/>
      <c r="AM836" s="153"/>
      <c r="AN836" s="153"/>
      <c r="AO836" s="153"/>
      <c r="AP836" s="153"/>
      <c r="AQ836" s="153"/>
      <c r="AR836" s="153"/>
      <c r="AS836" s="153"/>
      <c r="AT836" s="153"/>
    </row>
    <row r="837" spans="1:46" outlineLevel="1" x14ac:dyDescent="0.2">
      <c r="A837" s="178"/>
      <c r="B837" s="180"/>
      <c r="C837" s="194" t="s">
        <v>862</v>
      </c>
      <c r="D837" s="157"/>
      <c r="E837" s="206">
        <v>157.52000000000001</v>
      </c>
      <c r="F837" s="182"/>
      <c r="G837" s="159"/>
      <c r="H837" s="212">
        <v>0</v>
      </c>
      <c r="I837" s="177"/>
      <c r="J837" s="153"/>
      <c r="K837" s="153"/>
      <c r="L837" s="153"/>
      <c r="M837" s="153"/>
      <c r="N837" s="153"/>
      <c r="O837" s="153"/>
      <c r="P837" s="153"/>
      <c r="Q837" s="153" t="s">
        <v>125</v>
      </c>
      <c r="R837" s="153">
        <v>2</v>
      </c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  <c r="AC837" s="153"/>
      <c r="AD837" s="153"/>
      <c r="AE837" s="153"/>
      <c r="AF837" s="153"/>
      <c r="AG837" s="153"/>
      <c r="AH837" s="153"/>
      <c r="AI837" s="153"/>
      <c r="AJ837" s="153"/>
      <c r="AK837" s="153"/>
      <c r="AL837" s="153"/>
      <c r="AM837" s="153"/>
      <c r="AN837" s="153"/>
      <c r="AO837" s="153"/>
      <c r="AP837" s="153"/>
      <c r="AQ837" s="153"/>
      <c r="AR837" s="153"/>
      <c r="AS837" s="153"/>
      <c r="AT837" s="153"/>
    </row>
    <row r="838" spans="1:46" outlineLevel="1" x14ac:dyDescent="0.2">
      <c r="A838" s="178"/>
      <c r="B838" s="180"/>
      <c r="C838" s="193">
        <v>1</v>
      </c>
      <c r="D838" s="157"/>
      <c r="E838" s="206"/>
      <c r="F838" s="182"/>
      <c r="G838" s="159"/>
      <c r="H838" s="212">
        <v>0</v>
      </c>
      <c r="I838" s="177"/>
      <c r="J838" s="153"/>
      <c r="K838" s="153"/>
      <c r="L838" s="153"/>
      <c r="M838" s="153"/>
      <c r="N838" s="153"/>
      <c r="O838" s="153"/>
      <c r="P838" s="153"/>
      <c r="Q838" s="153" t="s">
        <v>125</v>
      </c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  <c r="AC838" s="153"/>
      <c r="AD838" s="153"/>
      <c r="AE838" s="153"/>
      <c r="AF838" s="153"/>
      <c r="AG838" s="153"/>
      <c r="AH838" s="153"/>
      <c r="AI838" s="153"/>
      <c r="AJ838" s="153"/>
      <c r="AK838" s="153"/>
      <c r="AL838" s="153"/>
      <c r="AM838" s="153"/>
      <c r="AN838" s="153"/>
      <c r="AO838" s="153"/>
      <c r="AP838" s="153"/>
      <c r="AQ838" s="153"/>
      <c r="AR838" s="153"/>
      <c r="AS838" s="153"/>
      <c r="AT838" s="153"/>
    </row>
    <row r="839" spans="1:46" outlineLevel="1" x14ac:dyDescent="0.2">
      <c r="A839" s="178"/>
      <c r="B839" s="180"/>
      <c r="C839" s="191" t="s">
        <v>863</v>
      </c>
      <c r="D839" s="155"/>
      <c r="E839" s="205">
        <v>801.57</v>
      </c>
      <c r="F839" s="182"/>
      <c r="G839" s="159"/>
      <c r="H839" s="212">
        <v>0</v>
      </c>
      <c r="I839" s="177"/>
      <c r="J839" s="153"/>
      <c r="K839" s="153"/>
      <c r="L839" s="153"/>
      <c r="M839" s="153"/>
      <c r="N839" s="153"/>
      <c r="O839" s="153"/>
      <c r="P839" s="153"/>
      <c r="Q839" s="153" t="s">
        <v>125</v>
      </c>
      <c r="R839" s="153">
        <v>0</v>
      </c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  <c r="AC839" s="153"/>
      <c r="AD839" s="153"/>
      <c r="AE839" s="153"/>
      <c r="AF839" s="153"/>
      <c r="AG839" s="153"/>
      <c r="AH839" s="153"/>
      <c r="AI839" s="153"/>
      <c r="AJ839" s="153"/>
      <c r="AK839" s="153"/>
      <c r="AL839" s="153"/>
      <c r="AM839" s="153"/>
      <c r="AN839" s="153"/>
      <c r="AO839" s="153"/>
      <c r="AP839" s="153"/>
      <c r="AQ839" s="153"/>
      <c r="AR839" s="153"/>
      <c r="AS839" s="153"/>
      <c r="AT839" s="153"/>
    </row>
    <row r="840" spans="1:46" outlineLevel="1" x14ac:dyDescent="0.2">
      <c r="A840" s="178">
        <v>216</v>
      </c>
      <c r="B840" s="180" t="s">
        <v>1336</v>
      </c>
      <c r="C840" s="190" t="s">
        <v>864</v>
      </c>
      <c r="D840" s="154" t="s">
        <v>122</v>
      </c>
      <c r="E840" s="182">
        <v>435.74959999999999</v>
      </c>
      <c r="F840" s="182"/>
      <c r="G840" s="159">
        <f>ROUND(E840*F840,2)</f>
        <v>0</v>
      </c>
      <c r="H840" s="212" t="s">
        <v>1340</v>
      </c>
      <c r="I840" s="177"/>
      <c r="J840" s="153"/>
      <c r="K840" s="153"/>
      <c r="L840" s="153"/>
      <c r="M840" s="153"/>
      <c r="N840" s="153"/>
      <c r="O840" s="153"/>
      <c r="P840" s="153"/>
      <c r="Q840" s="153" t="s">
        <v>317</v>
      </c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  <c r="AC840" s="153"/>
      <c r="AD840" s="153"/>
      <c r="AE840" s="153"/>
      <c r="AF840" s="153"/>
      <c r="AG840" s="153"/>
      <c r="AH840" s="153"/>
      <c r="AI840" s="153"/>
      <c r="AJ840" s="153"/>
      <c r="AK840" s="153"/>
      <c r="AL840" s="153"/>
      <c r="AM840" s="153"/>
      <c r="AN840" s="153"/>
      <c r="AO840" s="153"/>
      <c r="AP840" s="153"/>
      <c r="AQ840" s="153"/>
      <c r="AR840" s="153"/>
      <c r="AS840" s="153"/>
      <c r="AT840" s="153"/>
    </row>
    <row r="841" spans="1:46" outlineLevel="1" x14ac:dyDescent="0.2">
      <c r="A841" s="178"/>
      <c r="B841" s="180"/>
      <c r="C841" s="191" t="s">
        <v>619</v>
      </c>
      <c r="D841" s="155"/>
      <c r="E841" s="205"/>
      <c r="F841" s="182"/>
      <c r="G841" s="159"/>
      <c r="H841" s="212">
        <v>0</v>
      </c>
      <c r="I841" s="177"/>
      <c r="J841" s="153"/>
      <c r="K841" s="153"/>
      <c r="L841" s="153"/>
      <c r="M841" s="153"/>
      <c r="N841" s="153"/>
      <c r="O841" s="153"/>
      <c r="P841" s="153"/>
      <c r="Q841" s="153" t="s">
        <v>125</v>
      </c>
      <c r="R841" s="153">
        <v>0</v>
      </c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  <c r="AC841" s="153"/>
      <c r="AD841" s="153"/>
      <c r="AE841" s="153"/>
      <c r="AF841" s="153"/>
      <c r="AG841" s="153"/>
      <c r="AH841" s="153"/>
      <c r="AI841" s="153"/>
      <c r="AJ841" s="153"/>
      <c r="AK841" s="153"/>
      <c r="AL841" s="153"/>
      <c r="AM841" s="153"/>
      <c r="AN841" s="153"/>
      <c r="AO841" s="153"/>
      <c r="AP841" s="153"/>
      <c r="AQ841" s="153"/>
      <c r="AR841" s="153"/>
      <c r="AS841" s="153"/>
      <c r="AT841" s="153"/>
    </row>
    <row r="842" spans="1:46" outlineLevel="1" x14ac:dyDescent="0.2">
      <c r="A842" s="178"/>
      <c r="B842" s="180"/>
      <c r="C842" s="193">
        <v>0</v>
      </c>
      <c r="D842" s="157"/>
      <c r="E842" s="206"/>
      <c r="F842" s="182"/>
      <c r="G842" s="159"/>
      <c r="H842" s="212">
        <v>0</v>
      </c>
      <c r="I842" s="177"/>
      <c r="J842" s="153"/>
      <c r="K842" s="153"/>
      <c r="L842" s="153"/>
      <c r="M842" s="153"/>
      <c r="N842" s="153"/>
      <c r="O842" s="153"/>
      <c r="P842" s="153"/>
      <c r="Q842" s="153" t="s">
        <v>125</v>
      </c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  <c r="AC842" s="153"/>
      <c r="AD842" s="153"/>
      <c r="AE842" s="153"/>
      <c r="AF842" s="153"/>
      <c r="AG842" s="153"/>
      <c r="AH842" s="153"/>
      <c r="AI842" s="153"/>
      <c r="AJ842" s="153"/>
      <c r="AK842" s="153"/>
      <c r="AL842" s="153"/>
      <c r="AM842" s="153"/>
      <c r="AN842" s="153"/>
      <c r="AO842" s="153"/>
      <c r="AP842" s="153"/>
      <c r="AQ842" s="153"/>
      <c r="AR842" s="153"/>
      <c r="AS842" s="153"/>
      <c r="AT842" s="153"/>
    </row>
    <row r="843" spans="1:46" outlineLevel="1" x14ac:dyDescent="0.2">
      <c r="A843" s="178"/>
      <c r="B843" s="180"/>
      <c r="C843" s="194" t="s">
        <v>865</v>
      </c>
      <c r="D843" s="157"/>
      <c r="E843" s="206">
        <v>339.58</v>
      </c>
      <c r="F843" s="182"/>
      <c r="G843" s="159"/>
      <c r="H843" s="212">
        <v>0</v>
      </c>
      <c r="I843" s="177"/>
      <c r="J843" s="153"/>
      <c r="K843" s="153"/>
      <c r="L843" s="153"/>
      <c r="M843" s="153"/>
      <c r="N843" s="153"/>
      <c r="O843" s="153"/>
      <c r="P843" s="153"/>
      <c r="Q843" s="153" t="s">
        <v>125</v>
      </c>
      <c r="R843" s="153">
        <v>2</v>
      </c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  <c r="AC843" s="153"/>
      <c r="AD843" s="153"/>
      <c r="AE843" s="153"/>
      <c r="AF843" s="153"/>
      <c r="AG843" s="153"/>
      <c r="AH843" s="153"/>
      <c r="AI843" s="153"/>
      <c r="AJ843" s="153"/>
      <c r="AK843" s="153"/>
      <c r="AL843" s="153"/>
      <c r="AM843" s="153"/>
      <c r="AN843" s="153"/>
      <c r="AO843" s="153"/>
      <c r="AP843" s="153"/>
      <c r="AQ843" s="153"/>
      <c r="AR843" s="153"/>
      <c r="AS843" s="153"/>
      <c r="AT843" s="153"/>
    </row>
    <row r="844" spans="1:46" outlineLevel="1" x14ac:dyDescent="0.2">
      <c r="A844" s="178"/>
      <c r="B844" s="180"/>
      <c r="C844" s="194" t="s">
        <v>866</v>
      </c>
      <c r="D844" s="157"/>
      <c r="E844" s="206">
        <v>352.28</v>
      </c>
      <c r="F844" s="182"/>
      <c r="G844" s="159"/>
      <c r="H844" s="212">
        <v>0</v>
      </c>
      <c r="I844" s="177"/>
      <c r="J844" s="153"/>
      <c r="K844" s="153"/>
      <c r="L844" s="153"/>
      <c r="M844" s="153"/>
      <c r="N844" s="153"/>
      <c r="O844" s="153"/>
      <c r="P844" s="153"/>
      <c r="Q844" s="153" t="s">
        <v>125</v>
      </c>
      <c r="R844" s="153">
        <v>2</v>
      </c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  <c r="AC844" s="153"/>
      <c r="AD844" s="153"/>
      <c r="AE844" s="153"/>
      <c r="AF844" s="153"/>
      <c r="AG844" s="153"/>
      <c r="AH844" s="153"/>
      <c r="AI844" s="153"/>
      <c r="AJ844" s="153"/>
      <c r="AK844" s="153"/>
      <c r="AL844" s="153"/>
      <c r="AM844" s="153"/>
      <c r="AN844" s="153"/>
      <c r="AO844" s="153"/>
      <c r="AP844" s="153"/>
      <c r="AQ844" s="153"/>
      <c r="AR844" s="153"/>
      <c r="AS844" s="153"/>
      <c r="AT844" s="153"/>
    </row>
    <row r="845" spans="1:46" outlineLevel="1" x14ac:dyDescent="0.2">
      <c r="A845" s="178"/>
      <c r="B845" s="180"/>
      <c r="C845" s="194" t="s">
        <v>867</v>
      </c>
      <c r="D845" s="157"/>
      <c r="E845" s="206">
        <v>506.94</v>
      </c>
      <c r="F845" s="182"/>
      <c r="G845" s="159"/>
      <c r="H845" s="212">
        <v>0</v>
      </c>
      <c r="I845" s="177"/>
      <c r="J845" s="153"/>
      <c r="K845" s="153"/>
      <c r="L845" s="153"/>
      <c r="M845" s="153"/>
      <c r="N845" s="153"/>
      <c r="O845" s="153"/>
      <c r="P845" s="153"/>
      <c r="Q845" s="153" t="s">
        <v>125</v>
      </c>
      <c r="R845" s="153">
        <v>2</v>
      </c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  <c r="AC845" s="153"/>
      <c r="AD845" s="153"/>
      <c r="AE845" s="153"/>
      <c r="AF845" s="153"/>
      <c r="AG845" s="153"/>
      <c r="AH845" s="153"/>
      <c r="AI845" s="153"/>
      <c r="AJ845" s="153"/>
      <c r="AK845" s="153"/>
      <c r="AL845" s="153"/>
      <c r="AM845" s="153"/>
      <c r="AN845" s="153"/>
      <c r="AO845" s="153"/>
      <c r="AP845" s="153"/>
      <c r="AQ845" s="153"/>
      <c r="AR845" s="153"/>
      <c r="AS845" s="153"/>
      <c r="AT845" s="153"/>
    </row>
    <row r="846" spans="1:46" outlineLevel="1" x14ac:dyDescent="0.2">
      <c r="A846" s="178"/>
      <c r="B846" s="180"/>
      <c r="C846" s="193">
        <v>1</v>
      </c>
      <c r="D846" s="157"/>
      <c r="E846" s="206"/>
      <c r="F846" s="182"/>
      <c r="G846" s="159"/>
      <c r="H846" s="212">
        <v>0</v>
      </c>
      <c r="I846" s="177"/>
      <c r="J846" s="153"/>
      <c r="K846" s="153"/>
      <c r="L846" s="153"/>
      <c r="M846" s="153"/>
      <c r="N846" s="153"/>
      <c r="O846" s="153"/>
      <c r="P846" s="153"/>
      <c r="Q846" s="153" t="s">
        <v>125</v>
      </c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  <c r="AC846" s="153"/>
      <c r="AD846" s="153"/>
      <c r="AE846" s="153"/>
      <c r="AF846" s="153"/>
      <c r="AG846" s="153"/>
      <c r="AH846" s="153"/>
      <c r="AI846" s="153"/>
      <c r="AJ846" s="153"/>
      <c r="AK846" s="153"/>
      <c r="AL846" s="153"/>
      <c r="AM846" s="153"/>
      <c r="AN846" s="153"/>
      <c r="AO846" s="153"/>
      <c r="AP846" s="153"/>
      <c r="AQ846" s="153"/>
      <c r="AR846" s="153"/>
      <c r="AS846" s="153"/>
      <c r="AT846" s="153"/>
    </row>
    <row r="847" spans="1:46" outlineLevel="1" x14ac:dyDescent="0.2">
      <c r="A847" s="178"/>
      <c r="B847" s="180"/>
      <c r="C847" s="191" t="s">
        <v>868</v>
      </c>
      <c r="D847" s="155"/>
      <c r="E847" s="205">
        <v>158.24160000000001</v>
      </c>
      <c r="F847" s="182"/>
      <c r="G847" s="159"/>
      <c r="H847" s="212">
        <v>0</v>
      </c>
      <c r="I847" s="177"/>
      <c r="J847" s="153"/>
      <c r="K847" s="153"/>
      <c r="L847" s="153"/>
      <c r="M847" s="153"/>
      <c r="N847" s="153"/>
      <c r="O847" s="153"/>
      <c r="P847" s="153"/>
      <c r="Q847" s="153" t="s">
        <v>125</v>
      </c>
      <c r="R847" s="153">
        <v>0</v>
      </c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  <c r="AC847" s="153"/>
      <c r="AD847" s="153"/>
      <c r="AE847" s="153"/>
      <c r="AF847" s="153"/>
      <c r="AG847" s="153"/>
      <c r="AH847" s="153"/>
      <c r="AI847" s="153"/>
      <c r="AJ847" s="153"/>
      <c r="AK847" s="153"/>
      <c r="AL847" s="153"/>
      <c r="AM847" s="153"/>
      <c r="AN847" s="153"/>
      <c r="AO847" s="153"/>
      <c r="AP847" s="153"/>
      <c r="AQ847" s="153"/>
      <c r="AR847" s="153"/>
      <c r="AS847" s="153"/>
      <c r="AT847" s="153"/>
    </row>
    <row r="848" spans="1:46" outlineLevel="1" x14ac:dyDescent="0.2">
      <c r="A848" s="178"/>
      <c r="B848" s="180"/>
      <c r="C848" s="191" t="s">
        <v>810</v>
      </c>
      <c r="D848" s="155"/>
      <c r="E848" s="205"/>
      <c r="F848" s="182"/>
      <c r="G848" s="159"/>
      <c r="H848" s="212">
        <v>0</v>
      </c>
      <c r="I848" s="177"/>
      <c r="J848" s="153"/>
      <c r="K848" s="153"/>
      <c r="L848" s="153"/>
      <c r="M848" s="153"/>
      <c r="N848" s="153"/>
      <c r="O848" s="153"/>
      <c r="P848" s="153"/>
      <c r="Q848" s="153" t="s">
        <v>125</v>
      </c>
      <c r="R848" s="153">
        <v>0</v>
      </c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  <c r="AC848" s="153"/>
      <c r="AD848" s="153"/>
      <c r="AE848" s="153"/>
      <c r="AF848" s="153"/>
      <c r="AG848" s="153"/>
      <c r="AH848" s="153"/>
      <c r="AI848" s="153"/>
      <c r="AJ848" s="153"/>
      <c r="AK848" s="153"/>
      <c r="AL848" s="153"/>
      <c r="AM848" s="153"/>
      <c r="AN848" s="153"/>
      <c r="AO848" s="153"/>
      <c r="AP848" s="153"/>
      <c r="AQ848" s="153"/>
      <c r="AR848" s="153"/>
      <c r="AS848" s="153"/>
      <c r="AT848" s="153"/>
    </row>
    <row r="849" spans="1:46" outlineLevel="1" x14ac:dyDescent="0.2">
      <c r="A849" s="178"/>
      <c r="B849" s="180"/>
      <c r="C849" s="191" t="s">
        <v>869</v>
      </c>
      <c r="D849" s="155"/>
      <c r="E849" s="205">
        <v>240.24</v>
      </c>
      <c r="F849" s="182"/>
      <c r="G849" s="159"/>
      <c r="H849" s="212">
        <v>0</v>
      </c>
      <c r="I849" s="177"/>
      <c r="J849" s="153"/>
      <c r="K849" s="153"/>
      <c r="L849" s="153"/>
      <c r="M849" s="153"/>
      <c r="N849" s="153"/>
      <c r="O849" s="153"/>
      <c r="P849" s="153"/>
      <c r="Q849" s="153" t="s">
        <v>125</v>
      </c>
      <c r="R849" s="153">
        <v>0</v>
      </c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  <c r="AC849" s="153"/>
      <c r="AD849" s="153"/>
      <c r="AE849" s="153"/>
      <c r="AF849" s="153"/>
      <c r="AG849" s="153"/>
      <c r="AH849" s="153"/>
      <c r="AI849" s="153"/>
      <c r="AJ849" s="153"/>
      <c r="AK849" s="153"/>
      <c r="AL849" s="153"/>
      <c r="AM849" s="153"/>
      <c r="AN849" s="153"/>
      <c r="AO849" s="153"/>
      <c r="AP849" s="153"/>
      <c r="AQ849" s="153"/>
      <c r="AR849" s="153"/>
      <c r="AS849" s="153"/>
      <c r="AT849" s="153"/>
    </row>
    <row r="850" spans="1:46" outlineLevel="1" x14ac:dyDescent="0.2">
      <c r="A850" s="178"/>
      <c r="B850" s="180"/>
      <c r="C850" s="191" t="s">
        <v>870</v>
      </c>
      <c r="D850" s="155"/>
      <c r="E850" s="205">
        <v>32.427999999999997</v>
      </c>
      <c r="F850" s="182"/>
      <c r="G850" s="159"/>
      <c r="H850" s="212">
        <v>0</v>
      </c>
      <c r="I850" s="177"/>
      <c r="J850" s="153"/>
      <c r="K850" s="153"/>
      <c r="L850" s="153"/>
      <c r="M850" s="153"/>
      <c r="N850" s="153"/>
      <c r="O850" s="153"/>
      <c r="P850" s="153"/>
      <c r="Q850" s="153" t="s">
        <v>125</v>
      </c>
      <c r="R850" s="153">
        <v>0</v>
      </c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  <c r="AC850" s="153"/>
      <c r="AD850" s="153"/>
      <c r="AE850" s="153"/>
      <c r="AF850" s="153"/>
      <c r="AG850" s="153"/>
      <c r="AH850" s="153"/>
      <c r="AI850" s="153"/>
      <c r="AJ850" s="153"/>
      <c r="AK850" s="153"/>
      <c r="AL850" s="153"/>
      <c r="AM850" s="153"/>
      <c r="AN850" s="153"/>
      <c r="AO850" s="153"/>
      <c r="AP850" s="153"/>
      <c r="AQ850" s="153"/>
      <c r="AR850" s="153"/>
      <c r="AS850" s="153"/>
      <c r="AT850" s="153"/>
    </row>
    <row r="851" spans="1:46" outlineLevel="1" x14ac:dyDescent="0.2">
      <c r="A851" s="178"/>
      <c r="B851" s="180"/>
      <c r="C851" s="191" t="s">
        <v>871</v>
      </c>
      <c r="D851" s="155"/>
      <c r="E851" s="205">
        <v>4.84</v>
      </c>
      <c r="F851" s="182"/>
      <c r="G851" s="159"/>
      <c r="H851" s="212">
        <v>0</v>
      </c>
      <c r="I851" s="177"/>
      <c r="J851" s="153"/>
      <c r="K851" s="153"/>
      <c r="L851" s="153"/>
      <c r="M851" s="153"/>
      <c r="N851" s="153"/>
      <c r="O851" s="153"/>
      <c r="P851" s="153"/>
      <c r="Q851" s="153" t="s">
        <v>125</v>
      </c>
      <c r="R851" s="153">
        <v>0</v>
      </c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  <c r="AC851" s="153"/>
      <c r="AD851" s="153"/>
      <c r="AE851" s="153"/>
      <c r="AF851" s="153"/>
      <c r="AG851" s="153"/>
      <c r="AH851" s="153"/>
      <c r="AI851" s="153"/>
      <c r="AJ851" s="153"/>
      <c r="AK851" s="153"/>
      <c r="AL851" s="153"/>
      <c r="AM851" s="153"/>
      <c r="AN851" s="153"/>
      <c r="AO851" s="153"/>
      <c r="AP851" s="153"/>
      <c r="AQ851" s="153"/>
      <c r="AR851" s="153"/>
      <c r="AS851" s="153"/>
      <c r="AT851" s="153"/>
    </row>
    <row r="852" spans="1:46" outlineLevel="1" x14ac:dyDescent="0.2">
      <c r="A852" s="178">
        <v>217</v>
      </c>
      <c r="B852" s="180" t="s">
        <v>1337</v>
      </c>
      <c r="C852" s="190" t="s">
        <v>872</v>
      </c>
      <c r="D852" s="154" t="s">
        <v>122</v>
      </c>
      <c r="E852" s="182">
        <v>315.315</v>
      </c>
      <c r="F852" s="182"/>
      <c r="G852" s="159">
        <f>ROUND(E852*F852,2)</f>
        <v>0</v>
      </c>
      <c r="H852" s="212" t="s">
        <v>1340</v>
      </c>
      <c r="I852" s="177"/>
      <c r="J852" s="153"/>
      <c r="K852" s="153"/>
      <c r="L852" s="153"/>
      <c r="M852" s="153"/>
      <c r="N852" s="153"/>
      <c r="O852" s="153"/>
      <c r="P852" s="153"/>
      <c r="Q852" s="153" t="s">
        <v>317</v>
      </c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</row>
    <row r="853" spans="1:46" outlineLevel="1" x14ac:dyDescent="0.2">
      <c r="A853" s="178"/>
      <c r="B853" s="180"/>
      <c r="C853" s="191" t="s">
        <v>810</v>
      </c>
      <c r="D853" s="155"/>
      <c r="E853" s="205"/>
      <c r="F853" s="182"/>
      <c r="G853" s="159"/>
      <c r="H853" s="212">
        <v>0</v>
      </c>
      <c r="I853" s="177"/>
      <c r="J853" s="153"/>
      <c r="K853" s="153"/>
      <c r="L853" s="153"/>
      <c r="M853" s="153"/>
      <c r="N853" s="153"/>
      <c r="O853" s="153"/>
      <c r="P853" s="153"/>
      <c r="Q853" s="153" t="s">
        <v>125</v>
      </c>
      <c r="R853" s="153">
        <v>0</v>
      </c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</row>
    <row r="854" spans="1:46" outlineLevel="1" x14ac:dyDescent="0.2">
      <c r="A854" s="178"/>
      <c r="B854" s="180"/>
      <c r="C854" s="191" t="s">
        <v>873</v>
      </c>
      <c r="D854" s="155"/>
      <c r="E854" s="205">
        <v>315.315</v>
      </c>
      <c r="F854" s="182"/>
      <c r="G854" s="159"/>
      <c r="H854" s="212">
        <v>0</v>
      </c>
      <c r="I854" s="177"/>
      <c r="J854" s="153"/>
      <c r="K854" s="153"/>
      <c r="L854" s="153"/>
      <c r="M854" s="153"/>
      <c r="N854" s="153"/>
      <c r="O854" s="153"/>
      <c r="P854" s="153"/>
      <c r="Q854" s="153" t="s">
        <v>125</v>
      </c>
      <c r="R854" s="153">
        <v>0</v>
      </c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</row>
    <row r="855" spans="1:46" outlineLevel="1" x14ac:dyDescent="0.2">
      <c r="A855" s="178">
        <v>218</v>
      </c>
      <c r="B855" s="180" t="s">
        <v>874</v>
      </c>
      <c r="C855" s="190" t="s">
        <v>875</v>
      </c>
      <c r="D855" s="154" t="s">
        <v>142</v>
      </c>
      <c r="E855" s="182">
        <v>99.23</v>
      </c>
      <c r="F855" s="182"/>
      <c r="G855" s="159">
        <f>ROUND(E855*F855,2)</f>
        <v>0</v>
      </c>
      <c r="H855" s="212" t="s">
        <v>1339</v>
      </c>
      <c r="I855" s="177"/>
      <c r="J855" s="153"/>
      <c r="K855" s="153"/>
      <c r="L855" s="153"/>
      <c r="M855" s="153"/>
      <c r="N855" s="153"/>
      <c r="O855" s="153"/>
      <c r="P855" s="153"/>
      <c r="Q855" s="153" t="s">
        <v>123</v>
      </c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</row>
    <row r="856" spans="1:46" outlineLevel="1" x14ac:dyDescent="0.2">
      <c r="A856" s="178"/>
      <c r="B856" s="180"/>
      <c r="C856" s="191" t="s">
        <v>876</v>
      </c>
      <c r="D856" s="155"/>
      <c r="E856" s="205">
        <v>99.23</v>
      </c>
      <c r="F856" s="182"/>
      <c r="G856" s="159"/>
      <c r="H856" s="212">
        <v>0</v>
      </c>
      <c r="I856" s="177"/>
      <c r="J856" s="153"/>
      <c r="K856" s="153"/>
      <c r="L856" s="153"/>
      <c r="M856" s="153"/>
      <c r="N856" s="153"/>
      <c r="O856" s="153"/>
      <c r="P856" s="153"/>
      <c r="Q856" s="153" t="s">
        <v>125</v>
      </c>
      <c r="R856" s="153">
        <v>0</v>
      </c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</row>
    <row r="857" spans="1:46" outlineLevel="1" x14ac:dyDescent="0.2">
      <c r="A857" s="178">
        <v>219</v>
      </c>
      <c r="B857" s="180" t="s">
        <v>877</v>
      </c>
      <c r="C857" s="190" t="s">
        <v>878</v>
      </c>
      <c r="D857" s="154" t="s">
        <v>142</v>
      </c>
      <c r="E857" s="182">
        <v>109.15300000000001</v>
      </c>
      <c r="F857" s="182"/>
      <c r="G857" s="159">
        <f>ROUND(E857*F857,2)</f>
        <v>0</v>
      </c>
      <c r="H857" s="212" t="s">
        <v>1339</v>
      </c>
      <c r="I857" s="177"/>
      <c r="J857" s="153"/>
      <c r="K857" s="153"/>
      <c r="L857" s="153"/>
      <c r="M857" s="153"/>
      <c r="N857" s="153"/>
      <c r="O857" s="153"/>
      <c r="P857" s="153"/>
      <c r="Q857" s="153" t="s">
        <v>317</v>
      </c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</row>
    <row r="858" spans="1:46" outlineLevel="1" x14ac:dyDescent="0.2">
      <c r="A858" s="178"/>
      <c r="B858" s="180"/>
      <c r="C858" s="191" t="s">
        <v>879</v>
      </c>
      <c r="D858" s="155"/>
      <c r="E858" s="205">
        <v>109.15300000000001</v>
      </c>
      <c r="F858" s="182"/>
      <c r="G858" s="159"/>
      <c r="H858" s="212">
        <v>0</v>
      </c>
      <c r="I858" s="177"/>
      <c r="J858" s="153"/>
      <c r="K858" s="153"/>
      <c r="L858" s="153"/>
      <c r="M858" s="153"/>
      <c r="N858" s="153"/>
      <c r="O858" s="153"/>
      <c r="P858" s="153"/>
      <c r="Q858" s="153" t="s">
        <v>125</v>
      </c>
      <c r="R858" s="153">
        <v>0</v>
      </c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</row>
    <row r="859" spans="1:46" outlineLevel="1" x14ac:dyDescent="0.2">
      <c r="A859" s="178">
        <v>220</v>
      </c>
      <c r="B859" s="180" t="s">
        <v>880</v>
      </c>
      <c r="C859" s="190" t="s">
        <v>881</v>
      </c>
      <c r="D859" s="154" t="s">
        <v>0</v>
      </c>
      <c r="E859" s="182">
        <v>2</v>
      </c>
      <c r="F859" s="182"/>
      <c r="G859" s="159">
        <f>ROUND(E859*F859,2)</f>
        <v>0</v>
      </c>
      <c r="H859" s="212" t="s">
        <v>1339</v>
      </c>
      <c r="I859" s="177"/>
      <c r="J859" s="153"/>
      <c r="K859" s="153"/>
      <c r="L859" s="153"/>
      <c r="M859" s="153"/>
      <c r="N859" s="153"/>
      <c r="O859" s="153"/>
      <c r="P859" s="153"/>
      <c r="Q859" s="153" t="s">
        <v>123</v>
      </c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</row>
    <row r="860" spans="1:46" x14ac:dyDescent="0.2">
      <c r="A860" s="179" t="s">
        <v>118</v>
      </c>
      <c r="B860" s="181" t="s">
        <v>81</v>
      </c>
      <c r="C860" s="192" t="s">
        <v>82</v>
      </c>
      <c r="D860" s="156"/>
      <c r="E860" s="183"/>
      <c r="F860" s="183"/>
      <c r="G860" s="160">
        <f>SUMIF(Q861:Q876,"&lt;&gt;NOR",G861:G876)</f>
        <v>0</v>
      </c>
      <c r="H860" s="213"/>
      <c r="I860" s="177"/>
      <c r="Q860" t="s">
        <v>119</v>
      </c>
    </row>
    <row r="861" spans="1:46" outlineLevel="1" x14ac:dyDescent="0.2">
      <c r="A861" s="178">
        <v>221</v>
      </c>
      <c r="B861" s="180" t="s">
        <v>882</v>
      </c>
      <c r="C861" s="190" t="s">
        <v>883</v>
      </c>
      <c r="D861" s="154" t="s">
        <v>142</v>
      </c>
      <c r="E861" s="182">
        <v>184.8</v>
      </c>
      <c r="F861" s="182"/>
      <c r="G861" s="159">
        <f>ROUND(E861*F861,2)</f>
        <v>0</v>
      </c>
      <c r="H861" s="212" t="s">
        <v>1339</v>
      </c>
      <c r="I861" s="177"/>
      <c r="J861" s="153"/>
      <c r="K861" s="153"/>
      <c r="L861" s="153"/>
      <c r="M861" s="153"/>
      <c r="N861" s="153"/>
      <c r="O861" s="153"/>
      <c r="P861" s="153"/>
      <c r="Q861" s="153" t="s">
        <v>123</v>
      </c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  <c r="AC861" s="153"/>
      <c r="AD861" s="153"/>
      <c r="AE861" s="153"/>
      <c r="AF861" s="153"/>
      <c r="AG861" s="153"/>
      <c r="AH861" s="153"/>
      <c r="AI861" s="153"/>
      <c r="AJ861" s="153"/>
      <c r="AK861" s="153"/>
      <c r="AL861" s="153"/>
      <c r="AM861" s="153"/>
      <c r="AN861" s="153"/>
      <c r="AO861" s="153"/>
      <c r="AP861" s="153"/>
      <c r="AQ861" s="153"/>
      <c r="AR861" s="153"/>
      <c r="AS861" s="153"/>
      <c r="AT861" s="153"/>
    </row>
    <row r="862" spans="1:46" outlineLevel="1" x14ac:dyDescent="0.2">
      <c r="A862" s="178"/>
      <c r="B862" s="180"/>
      <c r="C862" s="191" t="s">
        <v>810</v>
      </c>
      <c r="D862" s="155"/>
      <c r="E862" s="205"/>
      <c r="F862" s="182"/>
      <c r="G862" s="159"/>
      <c r="H862" s="212">
        <v>0</v>
      </c>
      <c r="I862" s="177"/>
      <c r="J862" s="153"/>
      <c r="K862" s="153"/>
      <c r="L862" s="153"/>
      <c r="M862" s="153"/>
      <c r="N862" s="153"/>
      <c r="O862" s="153"/>
      <c r="P862" s="153"/>
      <c r="Q862" s="153" t="s">
        <v>125</v>
      </c>
      <c r="R862" s="153">
        <v>0</v>
      </c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  <c r="AC862" s="153"/>
      <c r="AD862" s="153"/>
      <c r="AE862" s="153"/>
      <c r="AF862" s="153"/>
      <c r="AG862" s="153"/>
      <c r="AH862" s="153"/>
      <c r="AI862" s="153"/>
      <c r="AJ862" s="153"/>
      <c r="AK862" s="153"/>
      <c r="AL862" s="153"/>
      <c r="AM862" s="153"/>
      <c r="AN862" s="153"/>
      <c r="AO862" s="153"/>
      <c r="AP862" s="153"/>
      <c r="AQ862" s="153"/>
      <c r="AR862" s="153"/>
      <c r="AS862" s="153"/>
      <c r="AT862" s="153"/>
    </row>
    <row r="863" spans="1:46" outlineLevel="1" x14ac:dyDescent="0.2">
      <c r="A863" s="178"/>
      <c r="B863" s="180"/>
      <c r="C863" s="191" t="s">
        <v>819</v>
      </c>
      <c r="D863" s="155"/>
      <c r="E863" s="205"/>
      <c r="F863" s="182"/>
      <c r="G863" s="159"/>
      <c r="H863" s="212">
        <v>0</v>
      </c>
      <c r="I863" s="177"/>
      <c r="J863" s="153"/>
      <c r="K863" s="153"/>
      <c r="L863" s="153"/>
      <c r="M863" s="153"/>
      <c r="N863" s="153"/>
      <c r="O863" s="153"/>
      <c r="P863" s="153"/>
      <c r="Q863" s="153" t="s">
        <v>125</v>
      </c>
      <c r="R863" s="153">
        <v>0</v>
      </c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  <c r="AC863" s="153"/>
      <c r="AD863" s="153"/>
      <c r="AE863" s="153"/>
      <c r="AF863" s="153"/>
      <c r="AG863" s="153"/>
      <c r="AH863" s="153"/>
      <c r="AI863" s="153"/>
      <c r="AJ863" s="153"/>
      <c r="AK863" s="153"/>
      <c r="AL863" s="153"/>
      <c r="AM863" s="153"/>
      <c r="AN863" s="153"/>
      <c r="AO863" s="153"/>
      <c r="AP863" s="153"/>
      <c r="AQ863" s="153"/>
      <c r="AR863" s="153"/>
      <c r="AS863" s="153"/>
      <c r="AT863" s="153"/>
    </row>
    <row r="864" spans="1:46" outlineLevel="1" x14ac:dyDescent="0.2">
      <c r="A864" s="178"/>
      <c r="B864" s="180"/>
      <c r="C864" s="191" t="s">
        <v>884</v>
      </c>
      <c r="D864" s="155"/>
      <c r="E864" s="205">
        <v>160.80000000000001</v>
      </c>
      <c r="F864" s="182"/>
      <c r="G864" s="159"/>
      <c r="H864" s="212">
        <v>0</v>
      </c>
      <c r="I864" s="177"/>
      <c r="J864" s="153"/>
      <c r="K864" s="153"/>
      <c r="L864" s="153"/>
      <c r="M864" s="153"/>
      <c r="N864" s="153"/>
      <c r="O864" s="153"/>
      <c r="P864" s="153"/>
      <c r="Q864" s="153" t="s">
        <v>125</v>
      </c>
      <c r="R864" s="153">
        <v>0</v>
      </c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  <c r="AC864" s="153"/>
      <c r="AD864" s="153"/>
      <c r="AE864" s="153"/>
      <c r="AF864" s="153"/>
      <c r="AG864" s="153"/>
      <c r="AH864" s="153"/>
      <c r="AI864" s="153"/>
      <c r="AJ864" s="153"/>
      <c r="AK864" s="153"/>
      <c r="AL864" s="153"/>
      <c r="AM864" s="153"/>
      <c r="AN864" s="153"/>
      <c r="AO864" s="153"/>
      <c r="AP864" s="153"/>
      <c r="AQ864" s="153"/>
      <c r="AR864" s="153"/>
      <c r="AS864" s="153"/>
      <c r="AT864" s="153"/>
    </row>
    <row r="865" spans="1:46" outlineLevel="1" x14ac:dyDescent="0.2">
      <c r="A865" s="178"/>
      <c r="B865" s="180"/>
      <c r="C865" s="191" t="s">
        <v>885</v>
      </c>
      <c r="D865" s="155"/>
      <c r="E865" s="205">
        <v>24</v>
      </c>
      <c r="F865" s="182"/>
      <c r="G865" s="159"/>
      <c r="H865" s="212">
        <v>0</v>
      </c>
      <c r="I865" s="177"/>
      <c r="J865" s="153"/>
      <c r="K865" s="153"/>
      <c r="L865" s="153"/>
      <c r="M865" s="153"/>
      <c r="N865" s="153"/>
      <c r="O865" s="153"/>
      <c r="P865" s="153"/>
      <c r="Q865" s="153" t="s">
        <v>125</v>
      </c>
      <c r="R865" s="153">
        <v>0</v>
      </c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  <c r="AC865" s="153"/>
      <c r="AD865" s="153"/>
      <c r="AE865" s="153"/>
      <c r="AF865" s="153"/>
      <c r="AG865" s="153"/>
      <c r="AH865" s="153"/>
      <c r="AI865" s="153"/>
      <c r="AJ865" s="153"/>
      <c r="AK865" s="153"/>
      <c r="AL865" s="153"/>
      <c r="AM865" s="153"/>
      <c r="AN865" s="153"/>
      <c r="AO865" s="153"/>
      <c r="AP865" s="153"/>
      <c r="AQ865" s="153"/>
      <c r="AR865" s="153"/>
      <c r="AS865" s="153"/>
      <c r="AT865" s="153"/>
    </row>
    <row r="866" spans="1:46" outlineLevel="1" x14ac:dyDescent="0.2">
      <c r="A866" s="178">
        <v>222</v>
      </c>
      <c r="B866" s="180" t="s">
        <v>886</v>
      </c>
      <c r="C866" s="190" t="s">
        <v>887</v>
      </c>
      <c r="D866" s="154" t="s">
        <v>142</v>
      </c>
      <c r="E866" s="182">
        <v>203.28</v>
      </c>
      <c r="F866" s="182"/>
      <c r="G866" s="159">
        <f>ROUND(E866*F866,2)</f>
        <v>0</v>
      </c>
      <c r="H866" s="212" t="s">
        <v>1339</v>
      </c>
      <c r="I866" s="177"/>
      <c r="J866" s="153"/>
      <c r="K866" s="153"/>
      <c r="L866" s="153"/>
      <c r="M866" s="153"/>
      <c r="N866" s="153"/>
      <c r="O866" s="153"/>
      <c r="P866" s="153"/>
      <c r="Q866" s="153" t="s">
        <v>317</v>
      </c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  <c r="AC866" s="153"/>
      <c r="AD866" s="153"/>
      <c r="AE866" s="153"/>
      <c r="AF866" s="153"/>
      <c r="AG866" s="153"/>
      <c r="AH866" s="153"/>
      <c r="AI866" s="153"/>
      <c r="AJ866" s="153"/>
      <c r="AK866" s="153"/>
      <c r="AL866" s="153"/>
      <c r="AM866" s="153"/>
      <c r="AN866" s="153"/>
      <c r="AO866" s="153"/>
      <c r="AP866" s="153"/>
      <c r="AQ866" s="153"/>
      <c r="AR866" s="153"/>
      <c r="AS866" s="153"/>
      <c r="AT866" s="153"/>
    </row>
    <row r="867" spans="1:46" outlineLevel="1" x14ac:dyDescent="0.2">
      <c r="A867" s="178"/>
      <c r="B867" s="180"/>
      <c r="C867" s="191" t="s">
        <v>810</v>
      </c>
      <c r="D867" s="155"/>
      <c r="E867" s="205"/>
      <c r="F867" s="182"/>
      <c r="G867" s="159"/>
      <c r="H867" s="212">
        <v>0</v>
      </c>
      <c r="I867" s="177"/>
      <c r="J867" s="153"/>
      <c r="K867" s="153"/>
      <c r="L867" s="153"/>
      <c r="M867" s="153"/>
      <c r="N867" s="153"/>
      <c r="O867" s="153"/>
      <c r="P867" s="153"/>
      <c r="Q867" s="153" t="s">
        <v>125</v>
      </c>
      <c r="R867" s="153">
        <v>0</v>
      </c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  <c r="AC867" s="153"/>
      <c r="AD867" s="153"/>
      <c r="AE867" s="153"/>
      <c r="AF867" s="153"/>
      <c r="AG867" s="153"/>
      <c r="AH867" s="153"/>
      <c r="AI867" s="153"/>
      <c r="AJ867" s="153"/>
      <c r="AK867" s="153"/>
      <c r="AL867" s="153"/>
      <c r="AM867" s="153"/>
      <c r="AN867" s="153"/>
      <c r="AO867" s="153"/>
      <c r="AP867" s="153"/>
      <c r="AQ867" s="153"/>
      <c r="AR867" s="153"/>
      <c r="AS867" s="153"/>
      <c r="AT867" s="153"/>
    </row>
    <row r="868" spans="1:46" outlineLevel="1" x14ac:dyDescent="0.2">
      <c r="A868" s="178"/>
      <c r="B868" s="180"/>
      <c r="C868" s="191" t="s">
        <v>888</v>
      </c>
      <c r="D868" s="155"/>
      <c r="E868" s="205"/>
      <c r="F868" s="182"/>
      <c r="G868" s="159"/>
      <c r="H868" s="212">
        <v>0</v>
      </c>
      <c r="I868" s="177"/>
      <c r="J868" s="153"/>
      <c r="K868" s="153"/>
      <c r="L868" s="153"/>
      <c r="M868" s="153"/>
      <c r="N868" s="153"/>
      <c r="O868" s="153"/>
      <c r="P868" s="153"/>
      <c r="Q868" s="153" t="s">
        <v>125</v>
      </c>
      <c r="R868" s="153">
        <v>0</v>
      </c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  <c r="AC868" s="153"/>
      <c r="AD868" s="153"/>
      <c r="AE868" s="153"/>
      <c r="AF868" s="153"/>
      <c r="AG868" s="153"/>
      <c r="AH868" s="153"/>
      <c r="AI868" s="153"/>
      <c r="AJ868" s="153"/>
      <c r="AK868" s="153"/>
      <c r="AL868" s="153"/>
      <c r="AM868" s="153"/>
      <c r="AN868" s="153"/>
      <c r="AO868" s="153"/>
      <c r="AP868" s="153"/>
      <c r="AQ868" s="153"/>
      <c r="AR868" s="153"/>
      <c r="AS868" s="153"/>
      <c r="AT868" s="153"/>
    </row>
    <row r="869" spans="1:46" outlineLevel="1" x14ac:dyDescent="0.2">
      <c r="A869" s="178"/>
      <c r="B869" s="180"/>
      <c r="C869" s="191" t="s">
        <v>889</v>
      </c>
      <c r="D869" s="155"/>
      <c r="E869" s="205">
        <v>176.88</v>
      </c>
      <c r="F869" s="182"/>
      <c r="G869" s="159"/>
      <c r="H869" s="212">
        <v>0</v>
      </c>
      <c r="I869" s="177"/>
      <c r="J869" s="153"/>
      <c r="K869" s="153"/>
      <c r="L869" s="153"/>
      <c r="M869" s="153"/>
      <c r="N869" s="153"/>
      <c r="O869" s="153"/>
      <c r="P869" s="153"/>
      <c r="Q869" s="153" t="s">
        <v>125</v>
      </c>
      <c r="R869" s="153">
        <v>0</v>
      </c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  <c r="AC869" s="153"/>
      <c r="AD869" s="153"/>
      <c r="AE869" s="153"/>
      <c r="AF869" s="153"/>
      <c r="AG869" s="153"/>
      <c r="AH869" s="153"/>
      <c r="AI869" s="153"/>
      <c r="AJ869" s="153"/>
      <c r="AK869" s="153"/>
      <c r="AL869" s="153"/>
      <c r="AM869" s="153"/>
      <c r="AN869" s="153"/>
      <c r="AO869" s="153"/>
      <c r="AP869" s="153"/>
      <c r="AQ869" s="153"/>
      <c r="AR869" s="153"/>
      <c r="AS869" s="153"/>
      <c r="AT869" s="153"/>
    </row>
    <row r="870" spans="1:46" outlineLevel="1" x14ac:dyDescent="0.2">
      <c r="A870" s="178"/>
      <c r="B870" s="180"/>
      <c r="C870" s="191" t="s">
        <v>890</v>
      </c>
      <c r="D870" s="155"/>
      <c r="E870" s="205">
        <v>26.4</v>
      </c>
      <c r="F870" s="182"/>
      <c r="G870" s="159"/>
      <c r="H870" s="212">
        <v>0</v>
      </c>
      <c r="I870" s="177"/>
      <c r="J870" s="153"/>
      <c r="K870" s="153"/>
      <c r="L870" s="153"/>
      <c r="M870" s="153"/>
      <c r="N870" s="153"/>
      <c r="O870" s="153"/>
      <c r="P870" s="153"/>
      <c r="Q870" s="153" t="s">
        <v>125</v>
      </c>
      <c r="R870" s="153">
        <v>0</v>
      </c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  <c r="AC870" s="153"/>
      <c r="AD870" s="153"/>
      <c r="AE870" s="153"/>
      <c r="AF870" s="153"/>
      <c r="AG870" s="153"/>
      <c r="AH870" s="153"/>
      <c r="AI870" s="153"/>
      <c r="AJ870" s="153"/>
      <c r="AK870" s="153"/>
      <c r="AL870" s="153"/>
      <c r="AM870" s="153"/>
      <c r="AN870" s="153"/>
      <c r="AO870" s="153"/>
      <c r="AP870" s="153"/>
      <c r="AQ870" s="153"/>
      <c r="AR870" s="153"/>
      <c r="AS870" s="153"/>
      <c r="AT870" s="153"/>
    </row>
    <row r="871" spans="1:46" ht="22.5" outlineLevel="1" x14ac:dyDescent="0.2">
      <c r="A871" s="178">
        <v>223</v>
      </c>
      <c r="B871" s="180" t="s">
        <v>891</v>
      </c>
      <c r="C871" s="190" t="s">
        <v>892</v>
      </c>
      <c r="D871" s="154" t="s">
        <v>142</v>
      </c>
      <c r="E871" s="182">
        <v>92.4</v>
      </c>
      <c r="F871" s="182"/>
      <c r="G871" s="159">
        <f>ROUND(E871*F871,2)</f>
        <v>0</v>
      </c>
      <c r="H871" s="212" t="s">
        <v>1339</v>
      </c>
      <c r="I871" s="177"/>
      <c r="J871" s="153"/>
      <c r="K871" s="153"/>
      <c r="L871" s="153"/>
      <c r="M871" s="153"/>
      <c r="N871" s="153"/>
      <c r="O871" s="153"/>
      <c r="P871" s="153"/>
      <c r="Q871" s="153" t="s">
        <v>123</v>
      </c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  <c r="AC871" s="153"/>
      <c r="AD871" s="153"/>
      <c r="AE871" s="153"/>
      <c r="AF871" s="153"/>
      <c r="AG871" s="153"/>
      <c r="AH871" s="153"/>
      <c r="AI871" s="153"/>
      <c r="AJ871" s="153"/>
      <c r="AK871" s="153"/>
      <c r="AL871" s="153"/>
      <c r="AM871" s="153"/>
      <c r="AN871" s="153"/>
      <c r="AO871" s="153"/>
      <c r="AP871" s="153"/>
      <c r="AQ871" s="153"/>
      <c r="AR871" s="153"/>
      <c r="AS871" s="153"/>
      <c r="AT871" s="153"/>
    </row>
    <row r="872" spans="1:46" outlineLevel="1" x14ac:dyDescent="0.2">
      <c r="A872" s="178"/>
      <c r="B872" s="180"/>
      <c r="C872" s="191" t="s">
        <v>810</v>
      </c>
      <c r="D872" s="155"/>
      <c r="E872" s="205"/>
      <c r="F872" s="182"/>
      <c r="G872" s="159"/>
      <c r="H872" s="212">
        <v>0</v>
      </c>
      <c r="I872" s="177"/>
      <c r="J872" s="153"/>
      <c r="K872" s="153"/>
      <c r="L872" s="153"/>
      <c r="M872" s="153"/>
      <c r="N872" s="153"/>
      <c r="O872" s="153"/>
      <c r="P872" s="153"/>
      <c r="Q872" s="153" t="s">
        <v>125</v>
      </c>
      <c r="R872" s="153">
        <v>0</v>
      </c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  <c r="AC872" s="153"/>
      <c r="AD872" s="153"/>
      <c r="AE872" s="153"/>
      <c r="AF872" s="153"/>
      <c r="AG872" s="153"/>
      <c r="AH872" s="153"/>
      <c r="AI872" s="153"/>
      <c r="AJ872" s="153"/>
      <c r="AK872" s="153"/>
      <c r="AL872" s="153"/>
      <c r="AM872" s="153"/>
      <c r="AN872" s="153"/>
      <c r="AO872" s="153"/>
      <c r="AP872" s="153"/>
      <c r="AQ872" s="153"/>
      <c r="AR872" s="153"/>
      <c r="AS872" s="153"/>
      <c r="AT872" s="153"/>
    </row>
    <row r="873" spans="1:46" outlineLevel="1" x14ac:dyDescent="0.2">
      <c r="A873" s="178"/>
      <c r="B873" s="180"/>
      <c r="C873" s="191" t="s">
        <v>819</v>
      </c>
      <c r="D873" s="155"/>
      <c r="E873" s="205"/>
      <c r="F873" s="182"/>
      <c r="G873" s="159"/>
      <c r="H873" s="212">
        <v>0</v>
      </c>
      <c r="I873" s="177"/>
      <c r="J873" s="153"/>
      <c r="K873" s="153"/>
      <c r="L873" s="153"/>
      <c r="M873" s="153"/>
      <c r="N873" s="153"/>
      <c r="O873" s="153"/>
      <c r="P873" s="153"/>
      <c r="Q873" s="153" t="s">
        <v>125</v>
      </c>
      <c r="R873" s="153">
        <v>0</v>
      </c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  <c r="AC873" s="153"/>
      <c r="AD873" s="153"/>
      <c r="AE873" s="153"/>
      <c r="AF873" s="153"/>
      <c r="AG873" s="153"/>
      <c r="AH873" s="153"/>
      <c r="AI873" s="153"/>
      <c r="AJ873" s="153"/>
      <c r="AK873" s="153"/>
      <c r="AL873" s="153"/>
      <c r="AM873" s="153"/>
      <c r="AN873" s="153"/>
      <c r="AO873" s="153"/>
      <c r="AP873" s="153"/>
      <c r="AQ873" s="153"/>
      <c r="AR873" s="153"/>
      <c r="AS873" s="153"/>
      <c r="AT873" s="153"/>
    </row>
    <row r="874" spans="1:46" outlineLevel="1" x14ac:dyDescent="0.2">
      <c r="A874" s="178"/>
      <c r="B874" s="180"/>
      <c r="C874" s="191" t="s">
        <v>893</v>
      </c>
      <c r="D874" s="155"/>
      <c r="E874" s="205">
        <v>80.400000000000006</v>
      </c>
      <c r="F874" s="182"/>
      <c r="G874" s="159"/>
      <c r="H874" s="212">
        <v>0</v>
      </c>
      <c r="I874" s="177"/>
      <c r="J874" s="153"/>
      <c r="K874" s="153"/>
      <c r="L874" s="153"/>
      <c r="M874" s="153"/>
      <c r="N874" s="153"/>
      <c r="O874" s="153"/>
      <c r="P874" s="153"/>
      <c r="Q874" s="153" t="s">
        <v>125</v>
      </c>
      <c r="R874" s="153">
        <v>0</v>
      </c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  <c r="AC874" s="153"/>
      <c r="AD874" s="153"/>
      <c r="AE874" s="153"/>
      <c r="AF874" s="153"/>
      <c r="AG874" s="153"/>
      <c r="AH874" s="153"/>
      <c r="AI874" s="153"/>
      <c r="AJ874" s="153"/>
      <c r="AK874" s="153"/>
      <c r="AL874" s="153"/>
      <c r="AM874" s="153"/>
      <c r="AN874" s="153"/>
      <c r="AO874" s="153"/>
      <c r="AP874" s="153"/>
      <c r="AQ874" s="153"/>
      <c r="AR874" s="153"/>
      <c r="AS874" s="153"/>
      <c r="AT874" s="153"/>
    </row>
    <row r="875" spans="1:46" outlineLevel="1" x14ac:dyDescent="0.2">
      <c r="A875" s="178"/>
      <c r="B875" s="180"/>
      <c r="C875" s="191" t="s">
        <v>894</v>
      </c>
      <c r="D875" s="155"/>
      <c r="E875" s="205">
        <v>12</v>
      </c>
      <c r="F875" s="182"/>
      <c r="G875" s="159"/>
      <c r="H875" s="212">
        <v>0</v>
      </c>
      <c r="I875" s="177"/>
      <c r="J875" s="153"/>
      <c r="K875" s="153"/>
      <c r="L875" s="153"/>
      <c r="M875" s="153"/>
      <c r="N875" s="153"/>
      <c r="O875" s="153"/>
      <c r="P875" s="153"/>
      <c r="Q875" s="153" t="s">
        <v>125</v>
      </c>
      <c r="R875" s="153">
        <v>0</v>
      </c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  <c r="AC875" s="153"/>
      <c r="AD875" s="153"/>
      <c r="AE875" s="153"/>
      <c r="AF875" s="153"/>
      <c r="AG875" s="153"/>
      <c r="AH875" s="153"/>
      <c r="AI875" s="153"/>
      <c r="AJ875" s="153"/>
      <c r="AK875" s="153"/>
      <c r="AL875" s="153"/>
      <c r="AM875" s="153"/>
      <c r="AN875" s="153"/>
      <c r="AO875" s="153"/>
      <c r="AP875" s="153"/>
      <c r="AQ875" s="153"/>
      <c r="AR875" s="153"/>
      <c r="AS875" s="153"/>
      <c r="AT875" s="153"/>
    </row>
    <row r="876" spans="1:46" outlineLevel="1" x14ac:dyDescent="0.2">
      <c r="A876" s="178">
        <v>224</v>
      </c>
      <c r="B876" s="180" t="s">
        <v>895</v>
      </c>
      <c r="C876" s="190" t="s">
        <v>896</v>
      </c>
      <c r="D876" s="154" t="s">
        <v>0</v>
      </c>
      <c r="E876" s="182">
        <v>6.5</v>
      </c>
      <c r="F876" s="182"/>
      <c r="G876" s="159">
        <f>ROUND(E876*F876,2)</f>
        <v>0</v>
      </c>
      <c r="H876" s="212" t="s">
        <v>1339</v>
      </c>
      <c r="I876" s="177"/>
      <c r="J876" s="153"/>
      <c r="K876" s="153"/>
      <c r="L876" s="153"/>
      <c r="M876" s="153"/>
      <c r="N876" s="153"/>
      <c r="O876" s="153"/>
      <c r="P876" s="153"/>
      <c r="Q876" s="153" t="s">
        <v>123</v>
      </c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  <c r="AC876" s="153"/>
      <c r="AD876" s="153"/>
      <c r="AE876" s="153"/>
      <c r="AF876" s="153"/>
      <c r="AG876" s="153"/>
      <c r="AH876" s="153"/>
      <c r="AI876" s="153"/>
      <c r="AJ876" s="153"/>
      <c r="AK876" s="153"/>
      <c r="AL876" s="153"/>
      <c r="AM876" s="153"/>
      <c r="AN876" s="153"/>
      <c r="AO876" s="153"/>
      <c r="AP876" s="153"/>
      <c r="AQ876" s="153"/>
      <c r="AR876" s="153"/>
      <c r="AS876" s="153"/>
      <c r="AT876" s="153"/>
    </row>
    <row r="877" spans="1:46" x14ac:dyDescent="0.2">
      <c r="A877" s="179" t="s">
        <v>118</v>
      </c>
      <c r="B877" s="181" t="s">
        <v>83</v>
      </c>
      <c r="C877" s="192" t="s">
        <v>84</v>
      </c>
      <c r="D877" s="156"/>
      <c r="E877" s="183"/>
      <c r="F877" s="183"/>
      <c r="G877" s="160">
        <f>SUMIF(Q878:Q915,"&lt;&gt;NOR",G878:G915)</f>
        <v>0</v>
      </c>
      <c r="H877" s="213"/>
      <c r="I877" s="177"/>
      <c r="Q877" t="s">
        <v>119</v>
      </c>
    </row>
    <row r="878" spans="1:46" ht="22.5" outlineLevel="1" x14ac:dyDescent="0.2">
      <c r="A878" s="178">
        <v>225</v>
      </c>
      <c r="B878" s="180" t="s">
        <v>897</v>
      </c>
      <c r="C878" s="190" t="s">
        <v>898</v>
      </c>
      <c r="D878" s="154" t="s">
        <v>234</v>
      </c>
      <c r="E878" s="182">
        <v>5.61</v>
      </c>
      <c r="F878" s="182"/>
      <c r="G878" s="159">
        <f>ROUND(E878*F878,2)</f>
        <v>0</v>
      </c>
      <c r="H878" s="212" t="s">
        <v>1340</v>
      </c>
      <c r="I878" s="177"/>
      <c r="J878" s="153"/>
      <c r="K878" s="153"/>
      <c r="L878" s="153"/>
      <c r="M878" s="153"/>
      <c r="N878" s="153"/>
      <c r="O878" s="153"/>
      <c r="P878" s="153"/>
      <c r="Q878" s="153" t="s">
        <v>123</v>
      </c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  <c r="AC878" s="153"/>
      <c r="AD878" s="153"/>
      <c r="AE878" s="153"/>
      <c r="AF878" s="153"/>
      <c r="AG878" s="153"/>
      <c r="AH878" s="153"/>
      <c r="AI878" s="153"/>
      <c r="AJ878" s="153"/>
      <c r="AK878" s="153"/>
      <c r="AL878" s="153"/>
      <c r="AM878" s="153"/>
      <c r="AN878" s="153"/>
      <c r="AO878" s="153"/>
      <c r="AP878" s="153"/>
      <c r="AQ878" s="153"/>
      <c r="AR878" s="153"/>
      <c r="AS878" s="153"/>
      <c r="AT878" s="153"/>
    </row>
    <row r="879" spans="1:46" outlineLevel="1" x14ac:dyDescent="0.2">
      <c r="A879" s="178"/>
      <c r="B879" s="180"/>
      <c r="C879" s="191" t="s">
        <v>899</v>
      </c>
      <c r="D879" s="155"/>
      <c r="E879" s="205">
        <v>5.61</v>
      </c>
      <c r="F879" s="182"/>
      <c r="G879" s="159"/>
      <c r="H879" s="212">
        <v>0</v>
      </c>
      <c r="I879" s="177"/>
      <c r="J879" s="153"/>
      <c r="K879" s="153"/>
      <c r="L879" s="153"/>
      <c r="M879" s="153"/>
      <c r="N879" s="153"/>
      <c r="O879" s="153"/>
      <c r="P879" s="153"/>
      <c r="Q879" s="153" t="s">
        <v>125</v>
      </c>
      <c r="R879" s="153">
        <v>0</v>
      </c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  <c r="AC879" s="153"/>
      <c r="AD879" s="153"/>
      <c r="AE879" s="153"/>
      <c r="AF879" s="153"/>
      <c r="AG879" s="153"/>
      <c r="AH879" s="153"/>
      <c r="AI879" s="153"/>
      <c r="AJ879" s="153"/>
      <c r="AK879" s="153"/>
      <c r="AL879" s="153"/>
      <c r="AM879" s="153"/>
      <c r="AN879" s="153"/>
      <c r="AO879" s="153"/>
      <c r="AP879" s="153"/>
      <c r="AQ879" s="153"/>
      <c r="AR879" s="153"/>
      <c r="AS879" s="153"/>
      <c r="AT879" s="153"/>
    </row>
    <row r="880" spans="1:46" ht="22.5" outlineLevel="1" x14ac:dyDescent="0.2">
      <c r="A880" s="178">
        <v>226</v>
      </c>
      <c r="B880" s="180" t="s">
        <v>900</v>
      </c>
      <c r="C880" s="190" t="s">
        <v>898</v>
      </c>
      <c r="D880" s="154" t="s">
        <v>234</v>
      </c>
      <c r="E880" s="182">
        <v>63.75</v>
      </c>
      <c r="F880" s="182"/>
      <c r="G880" s="159">
        <f>ROUND(E880*F880,2)</f>
        <v>0</v>
      </c>
      <c r="H880" s="212" t="s">
        <v>1340</v>
      </c>
      <c r="I880" s="177"/>
      <c r="J880" s="153"/>
      <c r="K880" s="153"/>
      <c r="L880" s="153"/>
      <c r="M880" s="153"/>
      <c r="N880" s="153"/>
      <c r="O880" s="153"/>
      <c r="P880" s="153"/>
      <c r="Q880" s="153" t="s">
        <v>123</v>
      </c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  <c r="AC880" s="153"/>
      <c r="AD880" s="153"/>
      <c r="AE880" s="153"/>
      <c r="AF880" s="153"/>
      <c r="AG880" s="153"/>
      <c r="AH880" s="153"/>
      <c r="AI880" s="153"/>
      <c r="AJ880" s="153"/>
      <c r="AK880" s="153"/>
      <c r="AL880" s="153"/>
      <c r="AM880" s="153"/>
      <c r="AN880" s="153"/>
      <c r="AO880" s="153"/>
      <c r="AP880" s="153"/>
      <c r="AQ880" s="153"/>
      <c r="AR880" s="153"/>
      <c r="AS880" s="153"/>
      <c r="AT880" s="153"/>
    </row>
    <row r="881" spans="1:46" outlineLevel="1" x14ac:dyDescent="0.2">
      <c r="A881" s="178"/>
      <c r="B881" s="180"/>
      <c r="C881" s="191" t="s">
        <v>901</v>
      </c>
      <c r="D881" s="155"/>
      <c r="E881" s="205">
        <v>63.75</v>
      </c>
      <c r="F881" s="182"/>
      <c r="G881" s="159"/>
      <c r="H881" s="212">
        <v>0</v>
      </c>
      <c r="I881" s="177"/>
      <c r="J881" s="153"/>
      <c r="K881" s="153"/>
      <c r="L881" s="153"/>
      <c r="M881" s="153"/>
      <c r="N881" s="153"/>
      <c r="O881" s="153"/>
      <c r="P881" s="153"/>
      <c r="Q881" s="153" t="s">
        <v>125</v>
      </c>
      <c r="R881" s="153">
        <v>0</v>
      </c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  <c r="AC881" s="153"/>
      <c r="AD881" s="153"/>
      <c r="AE881" s="153"/>
      <c r="AF881" s="153"/>
      <c r="AG881" s="153"/>
      <c r="AH881" s="153"/>
      <c r="AI881" s="153"/>
      <c r="AJ881" s="153"/>
      <c r="AK881" s="153"/>
      <c r="AL881" s="153"/>
      <c r="AM881" s="153"/>
      <c r="AN881" s="153"/>
      <c r="AO881" s="153"/>
      <c r="AP881" s="153"/>
      <c r="AQ881" s="153"/>
      <c r="AR881" s="153"/>
      <c r="AS881" s="153"/>
      <c r="AT881" s="153"/>
    </row>
    <row r="882" spans="1:46" ht="22.5" outlineLevel="1" x14ac:dyDescent="0.2">
      <c r="A882" s="178">
        <v>227</v>
      </c>
      <c r="B882" s="180" t="s">
        <v>902</v>
      </c>
      <c r="C882" s="190" t="s">
        <v>898</v>
      </c>
      <c r="D882" s="154" t="s">
        <v>234</v>
      </c>
      <c r="E882" s="182">
        <v>9</v>
      </c>
      <c r="F882" s="182"/>
      <c r="G882" s="159">
        <f>ROUND(E882*F882,2)</f>
        <v>0</v>
      </c>
      <c r="H882" s="212" t="s">
        <v>1340</v>
      </c>
      <c r="I882" s="177"/>
      <c r="J882" s="153"/>
      <c r="K882" s="153"/>
      <c r="L882" s="153"/>
      <c r="M882" s="153"/>
      <c r="N882" s="153"/>
      <c r="O882" s="153"/>
      <c r="P882" s="153"/>
      <c r="Q882" s="153" t="s">
        <v>123</v>
      </c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  <c r="AC882" s="153"/>
      <c r="AD882" s="153"/>
      <c r="AE882" s="153"/>
      <c r="AF882" s="153"/>
      <c r="AG882" s="153"/>
      <c r="AH882" s="153"/>
      <c r="AI882" s="153"/>
      <c r="AJ882" s="153"/>
      <c r="AK882" s="153"/>
      <c r="AL882" s="153"/>
      <c r="AM882" s="153"/>
      <c r="AN882" s="153"/>
      <c r="AO882" s="153"/>
      <c r="AP882" s="153"/>
      <c r="AQ882" s="153"/>
      <c r="AR882" s="153"/>
      <c r="AS882" s="153"/>
      <c r="AT882" s="153"/>
    </row>
    <row r="883" spans="1:46" outlineLevel="1" x14ac:dyDescent="0.2">
      <c r="A883" s="178"/>
      <c r="B883" s="180"/>
      <c r="C883" s="191" t="s">
        <v>903</v>
      </c>
      <c r="D883" s="155"/>
      <c r="E883" s="205">
        <v>9</v>
      </c>
      <c r="F883" s="182"/>
      <c r="G883" s="159"/>
      <c r="H883" s="212">
        <v>0</v>
      </c>
      <c r="I883" s="177"/>
      <c r="J883" s="153"/>
      <c r="K883" s="153"/>
      <c r="L883" s="153"/>
      <c r="M883" s="153"/>
      <c r="N883" s="153"/>
      <c r="O883" s="153"/>
      <c r="P883" s="153"/>
      <c r="Q883" s="153" t="s">
        <v>125</v>
      </c>
      <c r="R883" s="153">
        <v>0</v>
      </c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  <c r="AC883" s="153"/>
      <c r="AD883" s="153"/>
      <c r="AE883" s="153"/>
      <c r="AF883" s="153"/>
      <c r="AG883" s="153"/>
      <c r="AH883" s="153"/>
      <c r="AI883" s="153"/>
      <c r="AJ883" s="153"/>
      <c r="AK883" s="153"/>
      <c r="AL883" s="153"/>
      <c r="AM883" s="153"/>
      <c r="AN883" s="153"/>
      <c r="AO883" s="153"/>
      <c r="AP883" s="153"/>
      <c r="AQ883" s="153"/>
      <c r="AR883" s="153"/>
      <c r="AS883" s="153"/>
      <c r="AT883" s="153"/>
    </row>
    <row r="884" spans="1:46" ht="22.5" outlineLevel="1" x14ac:dyDescent="0.2">
      <c r="A884" s="178">
        <v>228</v>
      </c>
      <c r="B884" s="180" t="s">
        <v>904</v>
      </c>
      <c r="C884" s="190" t="s">
        <v>898</v>
      </c>
      <c r="D884" s="154" t="s">
        <v>234</v>
      </c>
      <c r="E884" s="182">
        <v>1</v>
      </c>
      <c r="F884" s="182"/>
      <c r="G884" s="159">
        <f>ROUND(E884*F884,2)</f>
        <v>0</v>
      </c>
      <c r="H884" s="212" t="s">
        <v>1340</v>
      </c>
      <c r="I884" s="177"/>
      <c r="J884" s="153"/>
      <c r="K884" s="153"/>
      <c r="L884" s="153"/>
      <c r="M884" s="153"/>
      <c r="N884" s="153"/>
      <c r="O884" s="153"/>
      <c r="P884" s="153"/>
      <c r="Q884" s="153" t="s">
        <v>123</v>
      </c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  <c r="AC884" s="153"/>
      <c r="AD884" s="153"/>
      <c r="AE884" s="153"/>
      <c r="AF884" s="153"/>
      <c r="AG884" s="153"/>
      <c r="AH884" s="153"/>
      <c r="AI884" s="153"/>
      <c r="AJ884" s="153"/>
      <c r="AK884" s="153"/>
      <c r="AL884" s="153"/>
      <c r="AM884" s="153"/>
      <c r="AN884" s="153"/>
      <c r="AO884" s="153"/>
      <c r="AP884" s="153"/>
      <c r="AQ884" s="153"/>
      <c r="AR884" s="153"/>
      <c r="AS884" s="153"/>
      <c r="AT884" s="153"/>
    </row>
    <row r="885" spans="1:46" outlineLevel="1" x14ac:dyDescent="0.2">
      <c r="A885" s="178"/>
      <c r="B885" s="180"/>
      <c r="C885" s="191" t="s">
        <v>703</v>
      </c>
      <c r="D885" s="155"/>
      <c r="E885" s="205">
        <v>1</v>
      </c>
      <c r="F885" s="182"/>
      <c r="G885" s="159"/>
      <c r="H885" s="212">
        <v>0</v>
      </c>
      <c r="I885" s="177"/>
      <c r="J885" s="153"/>
      <c r="K885" s="153"/>
      <c r="L885" s="153"/>
      <c r="M885" s="153"/>
      <c r="N885" s="153"/>
      <c r="O885" s="153"/>
      <c r="P885" s="153"/>
      <c r="Q885" s="153" t="s">
        <v>125</v>
      </c>
      <c r="R885" s="153">
        <v>0</v>
      </c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  <c r="AC885" s="153"/>
      <c r="AD885" s="153"/>
      <c r="AE885" s="153"/>
      <c r="AF885" s="153"/>
      <c r="AG885" s="153"/>
      <c r="AH885" s="153"/>
      <c r="AI885" s="153"/>
      <c r="AJ885" s="153"/>
      <c r="AK885" s="153"/>
      <c r="AL885" s="153"/>
      <c r="AM885" s="153"/>
      <c r="AN885" s="153"/>
      <c r="AO885" s="153"/>
      <c r="AP885" s="153"/>
      <c r="AQ885" s="153"/>
      <c r="AR885" s="153"/>
      <c r="AS885" s="153"/>
      <c r="AT885" s="153"/>
    </row>
    <row r="886" spans="1:46" ht="22.5" outlineLevel="1" x14ac:dyDescent="0.2">
      <c r="A886" s="178">
        <v>229</v>
      </c>
      <c r="B886" s="180" t="s">
        <v>905</v>
      </c>
      <c r="C886" s="190" t="s">
        <v>898</v>
      </c>
      <c r="D886" s="154" t="s">
        <v>234</v>
      </c>
      <c r="E886" s="182">
        <v>15</v>
      </c>
      <c r="F886" s="182"/>
      <c r="G886" s="159">
        <f>ROUND(E886*F886,2)</f>
        <v>0</v>
      </c>
      <c r="H886" s="212" t="s">
        <v>1340</v>
      </c>
      <c r="I886" s="177"/>
      <c r="J886" s="153"/>
      <c r="K886" s="153"/>
      <c r="L886" s="153"/>
      <c r="M886" s="153"/>
      <c r="N886" s="153"/>
      <c r="O886" s="153"/>
      <c r="P886" s="153"/>
      <c r="Q886" s="153" t="s">
        <v>123</v>
      </c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  <c r="AC886" s="153"/>
      <c r="AD886" s="153"/>
      <c r="AE886" s="153"/>
      <c r="AF886" s="153"/>
      <c r="AG886" s="153"/>
      <c r="AH886" s="153"/>
      <c r="AI886" s="153"/>
      <c r="AJ886" s="153"/>
      <c r="AK886" s="153"/>
      <c r="AL886" s="153"/>
      <c r="AM886" s="153"/>
      <c r="AN886" s="153"/>
      <c r="AO886" s="153"/>
      <c r="AP886" s="153"/>
      <c r="AQ886" s="153"/>
      <c r="AR886" s="153"/>
      <c r="AS886" s="153"/>
      <c r="AT886" s="153"/>
    </row>
    <row r="887" spans="1:46" outlineLevel="1" x14ac:dyDescent="0.2">
      <c r="A887" s="178"/>
      <c r="B887" s="180"/>
      <c r="C887" s="191" t="s">
        <v>906</v>
      </c>
      <c r="D887" s="155"/>
      <c r="E887" s="205">
        <v>15</v>
      </c>
      <c r="F887" s="182"/>
      <c r="G887" s="159"/>
      <c r="H887" s="212">
        <v>0</v>
      </c>
      <c r="I887" s="177"/>
      <c r="J887" s="153"/>
      <c r="K887" s="153"/>
      <c r="L887" s="153"/>
      <c r="M887" s="153"/>
      <c r="N887" s="153"/>
      <c r="O887" s="153"/>
      <c r="P887" s="153"/>
      <c r="Q887" s="153" t="s">
        <v>125</v>
      </c>
      <c r="R887" s="153">
        <v>0</v>
      </c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  <c r="AC887" s="153"/>
      <c r="AD887" s="153"/>
      <c r="AE887" s="153"/>
      <c r="AF887" s="153"/>
      <c r="AG887" s="153"/>
      <c r="AH887" s="153"/>
      <c r="AI887" s="153"/>
      <c r="AJ887" s="153"/>
      <c r="AK887" s="153"/>
      <c r="AL887" s="153"/>
      <c r="AM887" s="153"/>
      <c r="AN887" s="153"/>
      <c r="AO887" s="153"/>
      <c r="AP887" s="153"/>
      <c r="AQ887" s="153"/>
      <c r="AR887" s="153"/>
      <c r="AS887" s="153"/>
      <c r="AT887" s="153"/>
    </row>
    <row r="888" spans="1:46" ht="22.5" outlineLevel="1" x14ac:dyDescent="0.2">
      <c r="A888" s="178">
        <v>230</v>
      </c>
      <c r="B888" s="180" t="s">
        <v>907</v>
      </c>
      <c r="C888" s="190" t="s">
        <v>898</v>
      </c>
      <c r="D888" s="154" t="s">
        <v>234</v>
      </c>
      <c r="E888" s="182">
        <v>29</v>
      </c>
      <c r="F888" s="182"/>
      <c r="G888" s="159">
        <f>ROUND(E888*F888,2)</f>
        <v>0</v>
      </c>
      <c r="H888" s="212" t="s">
        <v>1340</v>
      </c>
      <c r="I888" s="177"/>
      <c r="J888" s="153"/>
      <c r="K888" s="153"/>
      <c r="L888" s="153"/>
      <c r="M888" s="153"/>
      <c r="N888" s="153"/>
      <c r="O888" s="153"/>
      <c r="P888" s="153"/>
      <c r="Q888" s="153" t="s">
        <v>123</v>
      </c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</row>
    <row r="889" spans="1:46" outlineLevel="1" x14ac:dyDescent="0.2">
      <c r="A889" s="178"/>
      <c r="B889" s="180"/>
      <c r="C889" s="191" t="s">
        <v>908</v>
      </c>
      <c r="D889" s="155"/>
      <c r="E889" s="205">
        <v>29</v>
      </c>
      <c r="F889" s="182"/>
      <c r="G889" s="159"/>
      <c r="H889" s="212">
        <v>0</v>
      </c>
      <c r="I889" s="177"/>
      <c r="J889" s="153"/>
      <c r="K889" s="153"/>
      <c r="L889" s="153"/>
      <c r="M889" s="153"/>
      <c r="N889" s="153"/>
      <c r="O889" s="153"/>
      <c r="P889" s="153"/>
      <c r="Q889" s="153" t="s">
        <v>125</v>
      </c>
      <c r="R889" s="153">
        <v>0</v>
      </c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</row>
    <row r="890" spans="1:46" ht="22.5" outlineLevel="1" x14ac:dyDescent="0.2">
      <c r="A890" s="178">
        <v>231</v>
      </c>
      <c r="B890" s="180" t="s">
        <v>909</v>
      </c>
      <c r="C890" s="190" t="s">
        <v>898</v>
      </c>
      <c r="D890" s="154" t="s">
        <v>234</v>
      </c>
      <c r="E890" s="182">
        <v>10</v>
      </c>
      <c r="F890" s="182"/>
      <c r="G890" s="159">
        <f>ROUND(E890*F890,2)</f>
        <v>0</v>
      </c>
      <c r="H890" s="212" t="s">
        <v>1340</v>
      </c>
      <c r="I890" s="177"/>
      <c r="J890" s="153"/>
      <c r="K890" s="153"/>
      <c r="L890" s="153"/>
      <c r="M890" s="153"/>
      <c r="N890" s="153"/>
      <c r="O890" s="153"/>
      <c r="P890" s="153"/>
      <c r="Q890" s="153" t="s">
        <v>123</v>
      </c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</row>
    <row r="891" spans="1:46" outlineLevel="1" x14ac:dyDescent="0.2">
      <c r="A891" s="178"/>
      <c r="B891" s="180"/>
      <c r="C891" s="191" t="s">
        <v>910</v>
      </c>
      <c r="D891" s="155"/>
      <c r="E891" s="205">
        <v>10</v>
      </c>
      <c r="F891" s="182"/>
      <c r="G891" s="159"/>
      <c r="H891" s="212">
        <v>0</v>
      </c>
      <c r="I891" s="177"/>
      <c r="J891" s="153"/>
      <c r="K891" s="153"/>
      <c r="L891" s="153"/>
      <c r="M891" s="153"/>
      <c r="N891" s="153"/>
      <c r="O891" s="153"/>
      <c r="P891" s="153"/>
      <c r="Q891" s="153" t="s">
        <v>125</v>
      </c>
      <c r="R891" s="153">
        <v>0</v>
      </c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</row>
    <row r="892" spans="1:46" ht="22.5" outlineLevel="1" x14ac:dyDescent="0.2">
      <c r="A892" s="178">
        <v>232</v>
      </c>
      <c r="B892" s="180" t="s">
        <v>911</v>
      </c>
      <c r="C892" s="190" t="s">
        <v>898</v>
      </c>
      <c r="D892" s="154" t="s">
        <v>234</v>
      </c>
      <c r="E892" s="182">
        <v>2.2999999999999998</v>
      </c>
      <c r="F892" s="182"/>
      <c r="G892" s="159">
        <f>ROUND(E892*F892,2)</f>
        <v>0</v>
      </c>
      <c r="H892" s="212" t="s">
        <v>1340</v>
      </c>
      <c r="I892" s="177"/>
      <c r="J892" s="153"/>
      <c r="K892" s="153"/>
      <c r="L892" s="153"/>
      <c r="M892" s="153"/>
      <c r="N892" s="153"/>
      <c r="O892" s="153"/>
      <c r="P892" s="153"/>
      <c r="Q892" s="153" t="s">
        <v>123</v>
      </c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</row>
    <row r="893" spans="1:46" outlineLevel="1" x14ac:dyDescent="0.2">
      <c r="A893" s="178"/>
      <c r="B893" s="180"/>
      <c r="C893" s="191" t="s">
        <v>912</v>
      </c>
      <c r="D893" s="155"/>
      <c r="E893" s="205">
        <v>2.2999999999999998</v>
      </c>
      <c r="F893" s="182"/>
      <c r="G893" s="159"/>
      <c r="H893" s="212">
        <v>0</v>
      </c>
      <c r="I893" s="177"/>
      <c r="J893" s="153"/>
      <c r="K893" s="153"/>
      <c r="L893" s="153"/>
      <c r="M893" s="153"/>
      <c r="N893" s="153"/>
      <c r="O893" s="153"/>
      <c r="P893" s="153"/>
      <c r="Q893" s="153" t="s">
        <v>125</v>
      </c>
      <c r="R893" s="153">
        <v>0</v>
      </c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</row>
    <row r="894" spans="1:46" ht="22.5" outlineLevel="1" x14ac:dyDescent="0.2">
      <c r="A894" s="178">
        <v>233</v>
      </c>
      <c r="B894" s="180" t="s">
        <v>913</v>
      </c>
      <c r="C894" s="190" t="s">
        <v>898</v>
      </c>
      <c r="D894" s="154" t="s">
        <v>234</v>
      </c>
      <c r="E894" s="182">
        <v>5.55</v>
      </c>
      <c r="F894" s="182"/>
      <c r="G894" s="159">
        <f>ROUND(E894*F894,2)</f>
        <v>0</v>
      </c>
      <c r="H894" s="212" t="s">
        <v>1340</v>
      </c>
      <c r="I894" s="177"/>
      <c r="J894" s="153"/>
      <c r="K894" s="153"/>
      <c r="L894" s="153"/>
      <c r="M894" s="153"/>
      <c r="N894" s="153"/>
      <c r="O894" s="153"/>
      <c r="P894" s="153"/>
      <c r="Q894" s="153" t="s">
        <v>123</v>
      </c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</row>
    <row r="895" spans="1:46" outlineLevel="1" x14ac:dyDescent="0.2">
      <c r="A895" s="178"/>
      <c r="B895" s="180"/>
      <c r="C895" s="191" t="s">
        <v>914</v>
      </c>
      <c r="D895" s="155"/>
      <c r="E895" s="205">
        <v>5.55</v>
      </c>
      <c r="F895" s="182"/>
      <c r="G895" s="159"/>
      <c r="H895" s="212">
        <v>0</v>
      </c>
      <c r="I895" s="177"/>
      <c r="J895" s="153"/>
      <c r="K895" s="153"/>
      <c r="L895" s="153"/>
      <c r="M895" s="153"/>
      <c r="N895" s="153"/>
      <c r="O895" s="153"/>
      <c r="P895" s="153"/>
      <c r="Q895" s="153" t="s">
        <v>125</v>
      </c>
      <c r="R895" s="153">
        <v>0</v>
      </c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</row>
    <row r="896" spans="1:46" ht="22.5" outlineLevel="1" x14ac:dyDescent="0.2">
      <c r="A896" s="178">
        <v>234</v>
      </c>
      <c r="B896" s="180" t="s">
        <v>915</v>
      </c>
      <c r="C896" s="190" t="s">
        <v>898</v>
      </c>
      <c r="D896" s="154" t="s">
        <v>234</v>
      </c>
      <c r="E896" s="182">
        <v>2.85</v>
      </c>
      <c r="F896" s="182"/>
      <c r="G896" s="159">
        <f>ROUND(E896*F896,2)</f>
        <v>0</v>
      </c>
      <c r="H896" s="212" t="s">
        <v>1340</v>
      </c>
      <c r="I896" s="177"/>
      <c r="J896" s="153"/>
      <c r="K896" s="153"/>
      <c r="L896" s="153"/>
      <c r="M896" s="153"/>
      <c r="N896" s="153"/>
      <c r="O896" s="153"/>
      <c r="P896" s="153"/>
      <c r="Q896" s="153" t="s">
        <v>123</v>
      </c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</row>
    <row r="897" spans="1:46" outlineLevel="1" x14ac:dyDescent="0.2">
      <c r="A897" s="178"/>
      <c r="B897" s="180"/>
      <c r="C897" s="191" t="s">
        <v>916</v>
      </c>
      <c r="D897" s="155"/>
      <c r="E897" s="205">
        <v>2.85</v>
      </c>
      <c r="F897" s="182"/>
      <c r="G897" s="159"/>
      <c r="H897" s="212">
        <v>0</v>
      </c>
      <c r="I897" s="177"/>
      <c r="J897" s="153"/>
      <c r="K897" s="153"/>
      <c r="L897" s="153"/>
      <c r="M897" s="153"/>
      <c r="N897" s="153"/>
      <c r="O897" s="153"/>
      <c r="P897" s="153"/>
      <c r="Q897" s="153" t="s">
        <v>125</v>
      </c>
      <c r="R897" s="153">
        <v>0</v>
      </c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  <c r="AC897" s="153"/>
      <c r="AD897" s="153"/>
      <c r="AE897" s="153"/>
      <c r="AF897" s="153"/>
      <c r="AG897" s="153"/>
      <c r="AH897" s="153"/>
      <c r="AI897" s="153"/>
      <c r="AJ897" s="153"/>
      <c r="AK897" s="153"/>
      <c r="AL897" s="153"/>
      <c r="AM897" s="153"/>
      <c r="AN897" s="153"/>
      <c r="AO897" s="153"/>
      <c r="AP897" s="153"/>
      <c r="AQ897" s="153"/>
      <c r="AR897" s="153"/>
      <c r="AS897" s="153"/>
      <c r="AT897" s="153"/>
    </row>
    <row r="898" spans="1:46" ht="22.5" outlineLevel="1" x14ac:dyDescent="0.2">
      <c r="A898" s="178">
        <v>235</v>
      </c>
      <c r="B898" s="180" t="s">
        <v>917</v>
      </c>
      <c r="C898" s="190" t="s">
        <v>898</v>
      </c>
      <c r="D898" s="154" t="s">
        <v>234</v>
      </c>
      <c r="E898" s="182">
        <v>8.5</v>
      </c>
      <c r="F898" s="182"/>
      <c r="G898" s="159">
        <f>ROUND(E898*F898,2)</f>
        <v>0</v>
      </c>
      <c r="H898" s="212" t="s">
        <v>1340</v>
      </c>
      <c r="I898" s="177"/>
      <c r="J898" s="153"/>
      <c r="K898" s="153"/>
      <c r="L898" s="153"/>
      <c r="M898" s="153"/>
      <c r="N898" s="153"/>
      <c r="O898" s="153"/>
      <c r="P898" s="153"/>
      <c r="Q898" s="153" t="s">
        <v>123</v>
      </c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  <c r="AC898" s="153"/>
      <c r="AD898" s="153"/>
      <c r="AE898" s="153"/>
      <c r="AF898" s="153"/>
      <c r="AG898" s="153"/>
      <c r="AH898" s="153"/>
      <c r="AI898" s="153"/>
      <c r="AJ898" s="153"/>
      <c r="AK898" s="153"/>
      <c r="AL898" s="153"/>
      <c r="AM898" s="153"/>
      <c r="AN898" s="153"/>
      <c r="AO898" s="153"/>
      <c r="AP898" s="153"/>
      <c r="AQ898" s="153"/>
      <c r="AR898" s="153"/>
      <c r="AS898" s="153"/>
      <c r="AT898" s="153"/>
    </row>
    <row r="899" spans="1:46" outlineLevel="1" x14ac:dyDescent="0.2">
      <c r="A899" s="178"/>
      <c r="B899" s="180"/>
      <c r="C899" s="191" t="s">
        <v>918</v>
      </c>
      <c r="D899" s="155"/>
      <c r="E899" s="205">
        <v>8.5</v>
      </c>
      <c r="F899" s="182"/>
      <c r="G899" s="159"/>
      <c r="H899" s="212">
        <v>0</v>
      </c>
      <c r="I899" s="177"/>
      <c r="J899" s="153"/>
      <c r="K899" s="153"/>
      <c r="L899" s="153"/>
      <c r="M899" s="153"/>
      <c r="N899" s="153"/>
      <c r="O899" s="153"/>
      <c r="P899" s="153"/>
      <c r="Q899" s="153" t="s">
        <v>125</v>
      </c>
      <c r="R899" s="153">
        <v>0</v>
      </c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  <c r="AC899" s="153"/>
      <c r="AD899" s="153"/>
      <c r="AE899" s="153"/>
      <c r="AF899" s="153"/>
      <c r="AG899" s="153"/>
      <c r="AH899" s="153"/>
      <c r="AI899" s="153"/>
      <c r="AJ899" s="153"/>
      <c r="AK899" s="153"/>
      <c r="AL899" s="153"/>
      <c r="AM899" s="153"/>
      <c r="AN899" s="153"/>
      <c r="AO899" s="153"/>
      <c r="AP899" s="153"/>
      <c r="AQ899" s="153"/>
      <c r="AR899" s="153"/>
      <c r="AS899" s="153"/>
      <c r="AT899" s="153"/>
    </row>
    <row r="900" spans="1:46" outlineLevel="1" x14ac:dyDescent="0.2">
      <c r="A900" s="178">
        <v>236</v>
      </c>
      <c r="B900" s="180" t="s">
        <v>919</v>
      </c>
      <c r="C900" s="190" t="s">
        <v>920</v>
      </c>
      <c r="D900" s="154" t="s">
        <v>234</v>
      </c>
      <c r="E900" s="182">
        <v>93</v>
      </c>
      <c r="F900" s="182"/>
      <c r="G900" s="159">
        <f t="shared" ref="G900:G915" si="0">ROUND(E900*F900,2)</f>
        <v>0</v>
      </c>
      <c r="H900" s="212" t="s">
        <v>1340</v>
      </c>
      <c r="I900" s="177"/>
      <c r="J900" s="153"/>
      <c r="K900" s="153"/>
      <c r="L900" s="153"/>
      <c r="M900" s="153"/>
      <c r="N900" s="153"/>
      <c r="O900" s="153"/>
      <c r="P900" s="153"/>
      <c r="Q900" s="153" t="s">
        <v>123</v>
      </c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</row>
    <row r="901" spans="1:46" ht="22.5" outlineLevel="1" x14ac:dyDescent="0.2">
      <c r="A901" s="178">
        <v>237</v>
      </c>
      <c r="B901" s="180" t="s">
        <v>921</v>
      </c>
      <c r="C901" s="190" t="s">
        <v>922</v>
      </c>
      <c r="D901" s="154" t="s">
        <v>234</v>
      </c>
      <c r="E901" s="182">
        <v>93</v>
      </c>
      <c r="F901" s="182"/>
      <c r="G901" s="159">
        <f t="shared" si="0"/>
        <v>0</v>
      </c>
      <c r="H901" s="212" t="s">
        <v>1340</v>
      </c>
      <c r="I901" s="177"/>
      <c r="J901" s="153"/>
      <c r="K901" s="153"/>
      <c r="L901" s="153"/>
      <c r="M901" s="153"/>
      <c r="N901" s="153"/>
      <c r="O901" s="153"/>
      <c r="P901" s="153"/>
      <c r="Q901" s="153" t="s">
        <v>123</v>
      </c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</row>
    <row r="902" spans="1:46" ht="22.5" outlineLevel="1" x14ac:dyDescent="0.2">
      <c r="A902" s="178">
        <v>238</v>
      </c>
      <c r="B902" s="180" t="s">
        <v>923</v>
      </c>
      <c r="C902" s="190" t="s">
        <v>924</v>
      </c>
      <c r="D902" s="154" t="s">
        <v>234</v>
      </c>
      <c r="E902" s="182">
        <v>93</v>
      </c>
      <c r="F902" s="182"/>
      <c r="G902" s="159">
        <f t="shared" si="0"/>
        <v>0</v>
      </c>
      <c r="H902" s="212" t="s">
        <v>1340</v>
      </c>
      <c r="I902" s="177"/>
      <c r="J902" s="153"/>
      <c r="K902" s="153"/>
      <c r="L902" s="153"/>
      <c r="M902" s="153"/>
      <c r="N902" s="153"/>
      <c r="O902" s="153"/>
      <c r="P902" s="153"/>
      <c r="Q902" s="153" t="s">
        <v>123</v>
      </c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  <c r="AC902" s="153"/>
      <c r="AD902" s="153"/>
      <c r="AE902" s="153"/>
      <c r="AF902" s="153"/>
      <c r="AG902" s="153"/>
      <c r="AH902" s="153"/>
      <c r="AI902" s="153"/>
      <c r="AJ902" s="153"/>
      <c r="AK902" s="153"/>
      <c r="AL902" s="153"/>
      <c r="AM902" s="153"/>
      <c r="AN902" s="153"/>
      <c r="AO902" s="153"/>
      <c r="AP902" s="153"/>
      <c r="AQ902" s="153"/>
      <c r="AR902" s="153"/>
      <c r="AS902" s="153"/>
      <c r="AT902" s="153"/>
    </row>
    <row r="903" spans="1:46" ht="22.5" outlineLevel="1" x14ac:dyDescent="0.2">
      <c r="A903" s="178">
        <v>239</v>
      </c>
      <c r="B903" s="180" t="s">
        <v>925</v>
      </c>
      <c r="C903" s="190" t="s">
        <v>926</v>
      </c>
      <c r="D903" s="154" t="s">
        <v>234</v>
      </c>
      <c r="E903" s="182">
        <v>93</v>
      </c>
      <c r="F903" s="182"/>
      <c r="G903" s="159">
        <f t="shared" si="0"/>
        <v>0</v>
      </c>
      <c r="H903" s="212" t="s">
        <v>1340</v>
      </c>
      <c r="I903" s="177"/>
      <c r="J903" s="153"/>
      <c r="K903" s="153"/>
      <c r="L903" s="153"/>
      <c r="M903" s="153"/>
      <c r="N903" s="153"/>
      <c r="O903" s="153"/>
      <c r="P903" s="153"/>
      <c r="Q903" s="153" t="s">
        <v>123</v>
      </c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/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</row>
    <row r="904" spans="1:46" outlineLevel="1" x14ac:dyDescent="0.2">
      <c r="A904" s="178">
        <v>240</v>
      </c>
      <c r="B904" s="180" t="s">
        <v>927</v>
      </c>
      <c r="C904" s="190" t="s">
        <v>920</v>
      </c>
      <c r="D904" s="154" t="s">
        <v>234</v>
      </c>
      <c r="E904" s="182">
        <v>180</v>
      </c>
      <c r="F904" s="182"/>
      <c r="G904" s="159">
        <f t="shared" si="0"/>
        <v>0</v>
      </c>
      <c r="H904" s="212" t="s">
        <v>1340</v>
      </c>
      <c r="I904" s="177"/>
      <c r="J904" s="153"/>
      <c r="K904" s="153"/>
      <c r="L904" s="153"/>
      <c r="M904" s="153"/>
      <c r="N904" s="153"/>
      <c r="O904" s="153"/>
      <c r="P904" s="153"/>
      <c r="Q904" s="153" t="s">
        <v>123</v>
      </c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  <c r="AC904" s="153"/>
      <c r="AD904" s="153"/>
      <c r="AE904" s="153"/>
      <c r="AF904" s="153"/>
      <c r="AG904" s="153"/>
      <c r="AH904" s="153"/>
      <c r="AI904" s="153"/>
      <c r="AJ904" s="153"/>
      <c r="AK904" s="153"/>
      <c r="AL904" s="153"/>
      <c r="AM904" s="153"/>
      <c r="AN904" s="153"/>
      <c r="AO904" s="153"/>
      <c r="AP904" s="153"/>
      <c r="AQ904" s="153"/>
      <c r="AR904" s="153"/>
      <c r="AS904" s="153"/>
      <c r="AT904" s="153"/>
    </row>
    <row r="905" spans="1:46" ht="22.5" outlineLevel="1" x14ac:dyDescent="0.2">
      <c r="A905" s="178">
        <v>241</v>
      </c>
      <c r="B905" s="180" t="s">
        <v>928</v>
      </c>
      <c r="C905" s="190" t="s">
        <v>922</v>
      </c>
      <c r="D905" s="154" t="s">
        <v>234</v>
      </c>
      <c r="E905" s="182">
        <v>180</v>
      </c>
      <c r="F905" s="182"/>
      <c r="G905" s="159">
        <f t="shared" si="0"/>
        <v>0</v>
      </c>
      <c r="H905" s="212" t="s">
        <v>1340</v>
      </c>
      <c r="I905" s="177"/>
      <c r="J905" s="153"/>
      <c r="K905" s="153"/>
      <c r="L905" s="153"/>
      <c r="M905" s="153"/>
      <c r="N905" s="153"/>
      <c r="O905" s="153"/>
      <c r="P905" s="153"/>
      <c r="Q905" s="153" t="s">
        <v>123</v>
      </c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  <c r="AC905" s="153"/>
      <c r="AD905" s="153"/>
      <c r="AE905" s="153"/>
      <c r="AF905" s="153"/>
      <c r="AG905" s="153"/>
      <c r="AH905" s="153"/>
      <c r="AI905" s="153"/>
      <c r="AJ905" s="153"/>
      <c r="AK905" s="153"/>
      <c r="AL905" s="153"/>
      <c r="AM905" s="153"/>
      <c r="AN905" s="153"/>
      <c r="AO905" s="153"/>
      <c r="AP905" s="153"/>
      <c r="AQ905" s="153"/>
      <c r="AR905" s="153"/>
      <c r="AS905" s="153"/>
      <c r="AT905" s="153"/>
    </row>
    <row r="906" spans="1:46" ht="22.5" outlineLevel="1" x14ac:dyDescent="0.2">
      <c r="A906" s="178">
        <v>242</v>
      </c>
      <c r="B906" s="180" t="s">
        <v>929</v>
      </c>
      <c r="C906" s="190" t="s">
        <v>924</v>
      </c>
      <c r="D906" s="154" t="s">
        <v>234</v>
      </c>
      <c r="E906" s="182">
        <v>180</v>
      </c>
      <c r="F906" s="182"/>
      <c r="G906" s="159">
        <f t="shared" si="0"/>
        <v>0</v>
      </c>
      <c r="H906" s="212" t="s">
        <v>1340</v>
      </c>
      <c r="I906" s="177"/>
      <c r="J906" s="153"/>
      <c r="K906" s="153"/>
      <c r="L906" s="153"/>
      <c r="M906" s="153"/>
      <c r="N906" s="153"/>
      <c r="O906" s="153"/>
      <c r="P906" s="153"/>
      <c r="Q906" s="153" t="s">
        <v>123</v>
      </c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</row>
    <row r="907" spans="1:46" ht="22.5" outlineLevel="1" x14ac:dyDescent="0.2">
      <c r="A907" s="178">
        <v>243</v>
      </c>
      <c r="B907" s="180" t="s">
        <v>930</v>
      </c>
      <c r="C907" s="190" t="s">
        <v>926</v>
      </c>
      <c r="D907" s="154" t="s">
        <v>234</v>
      </c>
      <c r="E907" s="182">
        <v>180</v>
      </c>
      <c r="F907" s="182"/>
      <c r="G907" s="159">
        <f t="shared" si="0"/>
        <v>0</v>
      </c>
      <c r="H907" s="212" t="s">
        <v>1340</v>
      </c>
      <c r="I907" s="177"/>
      <c r="J907" s="153"/>
      <c r="K907" s="153"/>
      <c r="L907" s="153"/>
      <c r="M907" s="153"/>
      <c r="N907" s="153"/>
      <c r="O907" s="153"/>
      <c r="P907" s="153"/>
      <c r="Q907" s="153" t="s">
        <v>123</v>
      </c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</row>
    <row r="908" spans="1:46" outlineLevel="1" x14ac:dyDescent="0.2">
      <c r="A908" s="178">
        <v>244</v>
      </c>
      <c r="B908" s="180" t="s">
        <v>931</v>
      </c>
      <c r="C908" s="190" t="s">
        <v>932</v>
      </c>
      <c r="D908" s="154" t="s">
        <v>234</v>
      </c>
      <c r="E908" s="182">
        <v>55</v>
      </c>
      <c r="F908" s="182"/>
      <c r="G908" s="159">
        <f t="shared" si="0"/>
        <v>0</v>
      </c>
      <c r="H908" s="212" t="s">
        <v>1340</v>
      </c>
      <c r="I908" s="177"/>
      <c r="J908" s="153"/>
      <c r="K908" s="153"/>
      <c r="L908" s="153"/>
      <c r="M908" s="153"/>
      <c r="N908" s="153"/>
      <c r="O908" s="153"/>
      <c r="P908" s="153"/>
      <c r="Q908" s="153" t="s">
        <v>123</v>
      </c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/>
      <c r="AG908" s="153"/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</row>
    <row r="909" spans="1:46" ht="22.5" outlineLevel="1" x14ac:dyDescent="0.2">
      <c r="A909" s="178">
        <v>245</v>
      </c>
      <c r="B909" s="180" t="s">
        <v>933</v>
      </c>
      <c r="C909" s="190" t="s">
        <v>934</v>
      </c>
      <c r="D909" s="154" t="s">
        <v>234</v>
      </c>
      <c r="E909" s="182">
        <v>6</v>
      </c>
      <c r="F909" s="182"/>
      <c r="G909" s="159">
        <f t="shared" si="0"/>
        <v>0</v>
      </c>
      <c r="H909" s="212" t="s">
        <v>1340</v>
      </c>
      <c r="I909" s="177"/>
      <c r="J909" s="153"/>
      <c r="K909" s="153"/>
      <c r="L909" s="153"/>
      <c r="M909" s="153"/>
      <c r="N909" s="153"/>
      <c r="O909" s="153"/>
      <c r="P909" s="153"/>
      <c r="Q909" s="153" t="s">
        <v>123</v>
      </c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/>
      <c r="AG909" s="153"/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</row>
    <row r="910" spans="1:46" ht="22.5" outlineLevel="1" x14ac:dyDescent="0.2">
      <c r="A910" s="178">
        <v>246</v>
      </c>
      <c r="B910" s="180" t="s">
        <v>935</v>
      </c>
      <c r="C910" s="190" t="s">
        <v>936</v>
      </c>
      <c r="D910" s="154" t="s">
        <v>234</v>
      </c>
      <c r="E910" s="182">
        <v>18</v>
      </c>
      <c r="F910" s="182"/>
      <c r="G910" s="159">
        <f t="shared" si="0"/>
        <v>0</v>
      </c>
      <c r="H910" s="212" t="s">
        <v>1340</v>
      </c>
      <c r="I910" s="177"/>
      <c r="J910" s="153"/>
      <c r="K910" s="153"/>
      <c r="L910" s="153"/>
      <c r="M910" s="153"/>
      <c r="N910" s="153"/>
      <c r="O910" s="153"/>
      <c r="P910" s="153"/>
      <c r="Q910" s="153" t="s">
        <v>123</v>
      </c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/>
      <c r="AG910" s="153"/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</row>
    <row r="911" spans="1:46" outlineLevel="1" x14ac:dyDescent="0.2">
      <c r="A911" s="178">
        <v>247</v>
      </c>
      <c r="B911" s="180" t="s">
        <v>937</v>
      </c>
      <c r="C911" s="190" t="s">
        <v>938</v>
      </c>
      <c r="D911" s="154" t="s">
        <v>243</v>
      </c>
      <c r="E911" s="182">
        <v>9</v>
      </c>
      <c r="F911" s="182"/>
      <c r="G911" s="159">
        <f t="shared" si="0"/>
        <v>0</v>
      </c>
      <c r="H911" s="212" t="s">
        <v>1340</v>
      </c>
      <c r="I911" s="177"/>
      <c r="J911" s="153"/>
      <c r="K911" s="153"/>
      <c r="L911" s="153"/>
      <c r="M911" s="153"/>
      <c r="N911" s="153"/>
      <c r="O911" s="153"/>
      <c r="P911" s="153"/>
      <c r="Q911" s="153" t="s">
        <v>123</v>
      </c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/>
      <c r="AG911" s="153"/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</row>
    <row r="912" spans="1:46" outlineLevel="1" x14ac:dyDescent="0.2">
      <c r="A912" s="178">
        <v>248</v>
      </c>
      <c r="B912" s="180" t="s">
        <v>939</v>
      </c>
      <c r="C912" s="190" t="s">
        <v>940</v>
      </c>
      <c r="D912" s="154" t="s">
        <v>243</v>
      </c>
      <c r="E912" s="182">
        <v>7</v>
      </c>
      <c r="F912" s="182"/>
      <c r="G912" s="159">
        <f t="shared" si="0"/>
        <v>0</v>
      </c>
      <c r="H912" s="212" t="s">
        <v>1340</v>
      </c>
      <c r="I912" s="177"/>
      <c r="J912" s="153"/>
      <c r="K912" s="153"/>
      <c r="L912" s="153"/>
      <c r="M912" s="153"/>
      <c r="N912" s="153"/>
      <c r="O912" s="153"/>
      <c r="P912" s="153"/>
      <c r="Q912" s="153" t="s">
        <v>123</v>
      </c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</row>
    <row r="913" spans="1:46" ht="22.5" outlineLevel="1" x14ac:dyDescent="0.2">
      <c r="A913" s="178">
        <v>249</v>
      </c>
      <c r="B913" s="180" t="s">
        <v>941</v>
      </c>
      <c r="C913" s="190" t="s">
        <v>942</v>
      </c>
      <c r="D913" s="154" t="s">
        <v>243</v>
      </c>
      <c r="E913" s="182">
        <v>12</v>
      </c>
      <c r="F913" s="182"/>
      <c r="G913" s="159">
        <f t="shared" si="0"/>
        <v>0</v>
      </c>
      <c r="H913" s="212" t="s">
        <v>1340</v>
      </c>
      <c r="I913" s="177"/>
      <c r="J913" s="153"/>
      <c r="K913" s="153"/>
      <c r="L913" s="153"/>
      <c r="M913" s="153"/>
      <c r="N913" s="153"/>
      <c r="O913" s="153"/>
      <c r="P913" s="153"/>
      <c r="Q913" s="153" t="s">
        <v>123</v>
      </c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</row>
    <row r="914" spans="1:46" outlineLevel="1" x14ac:dyDescent="0.2">
      <c r="A914" s="178">
        <v>250</v>
      </c>
      <c r="B914" s="180" t="s">
        <v>943</v>
      </c>
      <c r="C914" s="190" t="s">
        <v>944</v>
      </c>
      <c r="D914" s="154" t="s">
        <v>234</v>
      </c>
      <c r="E914" s="182">
        <v>21.7</v>
      </c>
      <c r="F914" s="182"/>
      <c r="G914" s="159">
        <f t="shared" si="0"/>
        <v>0</v>
      </c>
      <c r="H914" s="212" t="s">
        <v>1340</v>
      </c>
      <c r="I914" s="177"/>
      <c r="J914" s="153"/>
      <c r="K914" s="153"/>
      <c r="L914" s="153"/>
      <c r="M914" s="153"/>
      <c r="N914" s="153"/>
      <c r="O914" s="153"/>
      <c r="P914" s="153"/>
      <c r="Q914" s="153" t="s">
        <v>123</v>
      </c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</row>
    <row r="915" spans="1:46" outlineLevel="1" x14ac:dyDescent="0.2">
      <c r="A915" s="178">
        <v>251</v>
      </c>
      <c r="B915" s="180" t="s">
        <v>945</v>
      </c>
      <c r="C915" s="190" t="s">
        <v>946</v>
      </c>
      <c r="D915" s="154" t="s">
        <v>0</v>
      </c>
      <c r="E915" s="182">
        <v>1.95</v>
      </c>
      <c r="F915" s="182"/>
      <c r="G915" s="159">
        <f t="shared" si="0"/>
        <v>0</v>
      </c>
      <c r="H915" s="212" t="s">
        <v>1339</v>
      </c>
      <c r="I915" s="177"/>
      <c r="J915" s="153"/>
      <c r="K915" s="153"/>
      <c r="L915" s="153"/>
      <c r="M915" s="153"/>
      <c r="N915" s="153"/>
      <c r="O915" s="153"/>
      <c r="P915" s="153"/>
      <c r="Q915" s="153" t="s">
        <v>123</v>
      </c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</row>
    <row r="916" spans="1:46" x14ac:dyDescent="0.2">
      <c r="A916" s="179" t="s">
        <v>118</v>
      </c>
      <c r="B916" s="181" t="s">
        <v>85</v>
      </c>
      <c r="C916" s="192" t="s">
        <v>86</v>
      </c>
      <c r="D916" s="156"/>
      <c r="E916" s="183"/>
      <c r="F916" s="183"/>
      <c r="G916" s="160">
        <f>SUMIF(Q917:Q996,"&lt;&gt;NOR",G917:G996)</f>
        <v>0</v>
      </c>
      <c r="H916" s="213"/>
      <c r="I916" s="177"/>
      <c r="Q916" t="s">
        <v>119</v>
      </c>
    </row>
    <row r="917" spans="1:46" outlineLevel="1" x14ac:dyDescent="0.2">
      <c r="A917" s="178">
        <v>252</v>
      </c>
      <c r="B917" s="180" t="s">
        <v>947</v>
      </c>
      <c r="C917" s="190" t="s">
        <v>948</v>
      </c>
      <c r="D917" s="154" t="s">
        <v>142</v>
      </c>
      <c r="E917" s="182">
        <v>15.345000000000001</v>
      </c>
      <c r="F917" s="182"/>
      <c r="G917" s="159">
        <f>ROUND(E917*F917,2)</f>
        <v>0</v>
      </c>
      <c r="H917" s="212" t="s">
        <v>1340</v>
      </c>
      <c r="I917" s="177"/>
      <c r="J917" s="153"/>
      <c r="K917" s="153"/>
      <c r="L917" s="153"/>
      <c r="M917" s="153"/>
      <c r="N917" s="153"/>
      <c r="O917" s="153"/>
      <c r="P917" s="153"/>
      <c r="Q917" s="153" t="s">
        <v>123</v>
      </c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</row>
    <row r="918" spans="1:46" outlineLevel="1" x14ac:dyDescent="0.2">
      <c r="A918" s="178"/>
      <c r="B918" s="180"/>
      <c r="C918" s="191" t="s">
        <v>949</v>
      </c>
      <c r="D918" s="155"/>
      <c r="E918" s="205">
        <v>15.345000000000001</v>
      </c>
      <c r="F918" s="182"/>
      <c r="G918" s="159"/>
      <c r="H918" s="212">
        <v>0</v>
      </c>
      <c r="I918" s="177"/>
      <c r="J918" s="153"/>
      <c r="K918" s="153"/>
      <c r="L918" s="153"/>
      <c r="M918" s="153"/>
      <c r="N918" s="153"/>
      <c r="O918" s="153"/>
      <c r="P918" s="153"/>
      <c r="Q918" s="153" t="s">
        <v>125</v>
      </c>
      <c r="R918" s="153">
        <v>0</v>
      </c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</row>
    <row r="919" spans="1:46" outlineLevel="1" x14ac:dyDescent="0.2">
      <c r="A919" s="178">
        <v>253</v>
      </c>
      <c r="B919" s="180" t="s">
        <v>950</v>
      </c>
      <c r="C919" s="190" t="s">
        <v>948</v>
      </c>
      <c r="D919" s="154" t="s">
        <v>142</v>
      </c>
      <c r="E919" s="182">
        <v>23.1</v>
      </c>
      <c r="F919" s="182"/>
      <c r="G919" s="159">
        <f>ROUND(E919*F919,2)</f>
        <v>0</v>
      </c>
      <c r="H919" s="212" t="s">
        <v>1340</v>
      </c>
      <c r="I919" s="177"/>
      <c r="J919" s="153"/>
      <c r="K919" s="153"/>
      <c r="L919" s="153"/>
      <c r="M919" s="153"/>
      <c r="N919" s="153"/>
      <c r="O919" s="153"/>
      <c r="P919" s="153"/>
      <c r="Q919" s="153" t="s">
        <v>123</v>
      </c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</row>
    <row r="920" spans="1:46" outlineLevel="1" x14ac:dyDescent="0.2">
      <c r="A920" s="178"/>
      <c r="B920" s="180"/>
      <c r="C920" s="191" t="s">
        <v>951</v>
      </c>
      <c r="D920" s="155"/>
      <c r="E920" s="205">
        <v>23.1</v>
      </c>
      <c r="F920" s="182"/>
      <c r="G920" s="159"/>
      <c r="H920" s="212">
        <v>0</v>
      </c>
      <c r="I920" s="177"/>
      <c r="J920" s="153"/>
      <c r="K920" s="153"/>
      <c r="L920" s="153"/>
      <c r="M920" s="153"/>
      <c r="N920" s="153"/>
      <c r="O920" s="153"/>
      <c r="P920" s="153"/>
      <c r="Q920" s="153" t="s">
        <v>125</v>
      </c>
      <c r="R920" s="153">
        <v>0</v>
      </c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</row>
    <row r="921" spans="1:46" outlineLevel="1" x14ac:dyDescent="0.2">
      <c r="A921" s="178">
        <v>254</v>
      </c>
      <c r="B921" s="180" t="s">
        <v>952</v>
      </c>
      <c r="C921" s="190" t="s">
        <v>953</v>
      </c>
      <c r="D921" s="154" t="s">
        <v>234</v>
      </c>
      <c r="E921" s="182">
        <v>15</v>
      </c>
      <c r="F921" s="182"/>
      <c r="G921" s="159">
        <f>ROUND(E921*F921,2)</f>
        <v>0</v>
      </c>
      <c r="H921" s="212" t="s">
        <v>1340</v>
      </c>
      <c r="I921" s="177"/>
      <c r="J921" s="153"/>
      <c r="K921" s="153"/>
      <c r="L921" s="153"/>
      <c r="M921" s="153"/>
      <c r="N921" s="153"/>
      <c r="O921" s="153"/>
      <c r="P921" s="153"/>
      <c r="Q921" s="153" t="s">
        <v>123</v>
      </c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</row>
    <row r="922" spans="1:46" outlineLevel="1" x14ac:dyDescent="0.2">
      <c r="A922" s="178"/>
      <c r="B922" s="180"/>
      <c r="C922" s="191" t="s">
        <v>906</v>
      </c>
      <c r="D922" s="155"/>
      <c r="E922" s="205">
        <v>15</v>
      </c>
      <c r="F922" s="182"/>
      <c r="G922" s="159"/>
      <c r="H922" s="212">
        <v>0</v>
      </c>
      <c r="I922" s="177"/>
      <c r="J922" s="153"/>
      <c r="K922" s="153"/>
      <c r="L922" s="153"/>
      <c r="M922" s="153"/>
      <c r="N922" s="153"/>
      <c r="O922" s="153"/>
      <c r="P922" s="153"/>
      <c r="Q922" s="153" t="s">
        <v>125</v>
      </c>
      <c r="R922" s="153">
        <v>0</v>
      </c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</row>
    <row r="923" spans="1:46" outlineLevel="1" x14ac:dyDescent="0.2">
      <c r="A923" s="178">
        <v>255</v>
      </c>
      <c r="B923" s="180" t="s">
        <v>954</v>
      </c>
      <c r="C923" s="190" t="s">
        <v>953</v>
      </c>
      <c r="D923" s="154" t="s">
        <v>234</v>
      </c>
      <c r="E923" s="182">
        <v>21</v>
      </c>
      <c r="F923" s="182"/>
      <c r="G923" s="159">
        <f>ROUND(E923*F923,2)</f>
        <v>0</v>
      </c>
      <c r="H923" s="212" t="s">
        <v>1340</v>
      </c>
      <c r="I923" s="177"/>
      <c r="J923" s="153"/>
      <c r="K923" s="153"/>
      <c r="L923" s="153"/>
      <c r="M923" s="153"/>
      <c r="N923" s="153"/>
      <c r="O923" s="153"/>
      <c r="P923" s="153"/>
      <c r="Q923" s="153" t="s">
        <v>123</v>
      </c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</row>
    <row r="924" spans="1:46" outlineLevel="1" x14ac:dyDescent="0.2">
      <c r="A924" s="178"/>
      <c r="B924" s="180"/>
      <c r="C924" s="191" t="s">
        <v>955</v>
      </c>
      <c r="D924" s="155"/>
      <c r="E924" s="205">
        <v>21</v>
      </c>
      <c r="F924" s="182"/>
      <c r="G924" s="159"/>
      <c r="H924" s="212">
        <v>0</v>
      </c>
      <c r="I924" s="177"/>
      <c r="J924" s="153"/>
      <c r="K924" s="153"/>
      <c r="L924" s="153"/>
      <c r="M924" s="153"/>
      <c r="N924" s="153"/>
      <c r="O924" s="153"/>
      <c r="P924" s="153"/>
      <c r="Q924" s="153" t="s">
        <v>125</v>
      </c>
      <c r="R924" s="153">
        <v>0</v>
      </c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</row>
    <row r="925" spans="1:46" outlineLevel="1" x14ac:dyDescent="0.2">
      <c r="A925" s="178">
        <v>256</v>
      </c>
      <c r="B925" s="180" t="s">
        <v>956</v>
      </c>
      <c r="C925" s="190" t="s">
        <v>953</v>
      </c>
      <c r="D925" s="154" t="s">
        <v>234</v>
      </c>
      <c r="E925" s="182">
        <v>4</v>
      </c>
      <c r="F925" s="182"/>
      <c r="G925" s="159">
        <f>ROUND(E925*F925,2)</f>
        <v>0</v>
      </c>
      <c r="H925" s="212" t="s">
        <v>1340</v>
      </c>
      <c r="I925" s="177"/>
      <c r="J925" s="153"/>
      <c r="K925" s="153"/>
      <c r="L925" s="153"/>
      <c r="M925" s="153"/>
      <c r="N925" s="153"/>
      <c r="O925" s="153"/>
      <c r="P925" s="153"/>
      <c r="Q925" s="153" t="s">
        <v>123</v>
      </c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</row>
    <row r="926" spans="1:46" outlineLevel="1" x14ac:dyDescent="0.2">
      <c r="A926" s="178"/>
      <c r="B926" s="180"/>
      <c r="C926" s="191" t="s">
        <v>957</v>
      </c>
      <c r="D926" s="155"/>
      <c r="E926" s="205">
        <v>4</v>
      </c>
      <c r="F926" s="182"/>
      <c r="G926" s="159"/>
      <c r="H926" s="212">
        <v>0</v>
      </c>
      <c r="I926" s="177"/>
      <c r="J926" s="153"/>
      <c r="K926" s="153"/>
      <c r="L926" s="153"/>
      <c r="M926" s="153"/>
      <c r="N926" s="153"/>
      <c r="O926" s="153"/>
      <c r="P926" s="153"/>
      <c r="Q926" s="153" t="s">
        <v>125</v>
      </c>
      <c r="R926" s="153">
        <v>0</v>
      </c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</row>
    <row r="927" spans="1:46" outlineLevel="1" x14ac:dyDescent="0.2">
      <c r="A927" s="178">
        <v>257</v>
      </c>
      <c r="B927" s="180" t="s">
        <v>958</v>
      </c>
      <c r="C927" s="190" t="s">
        <v>953</v>
      </c>
      <c r="D927" s="154" t="s">
        <v>234</v>
      </c>
      <c r="E927" s="182">
        <v>2.2999999999999998</v>
      </c>
      <c r="F927" s="182"/>
      <c r="G927" s="159">
        <f>ROUND(E927*F927,2)</f>
        <v>0</v>
      </c>
      <c r="H927" s="212" t="s">
        <v>1340</v>
      </c>
      <c r="I927" s="177"/>
      <c r="J927" s="153"/>
      <c r="K927" s="153"/>
      <c r="L927" s="153"/>
      <c r="M927" s="153"/>
      <c r="N927" s="153"/>
      <c r="O927" s="153"/>
      <c r="P927" s="153"/>
      <c r="Q927" s="153" t="s">
        <v>123</v>
      </c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</row>
    <row r="928" spans="1:46" outlineLevel="1" x14ac:dyDescent="0.2">
      <c r="A928" s="178"/>
      <c r="B928" s="180"/>
      <c r="C928" s="191" t="s">
        <v>912</v>
      </c>
      <c r="D928" s="155"/>
      <c r="E928" s="205">
        <v>2.2999999999999998</v>
      </c>
      <c r="F928" s="182"/>
      <c r="G928" s="159"/>
      <c r="H928" s="212">
        <v>0</v>
      </c>
      <c r="I928" s="177"/>
      <c r="J928" s="153"/>
      <c r="K928" s="153"/>
      <c r="L928" s="153"/>
      <c r="M928" s="153"/>
      <c r="N928" s="153"/>
      <c r="O928" s="153"/>
      <c r="P928" s="153"/>
      <c r="Q928" s="153" t="s">
        <v>125</v>
      </c>
      <c r="R928" s="153">
        <v>0</v>
      </c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</row>
    <row r="929" spans="1:46" outlineLevel="1" x14ac:dyDescent="0.2">
      <c r="A929" s="178">
        <v>258</v>
      </c>
      <c r="B929" s="180" t="s">
        <v>959</v>
      </c>
      <c r="C929" s="190" t="s">
        <v>953</v>
      </c>
      <c r="D929" s="154" t="s">
        <v>234</v>
      </c>
      <c r="E929" s="182">
        <v>5.55</v>
      </c>
      <c r="F929" s="182"/>
      <c r="G929" s="159">
        <f>ROUND(E929*F929,2)</f>
        <v>0</v>
      </c>
      <c r="H929" s="212" t="s">
        <v>1340</v>
      </c>
      <c r="I929" s="177"/>
      <c r="J929" s="153"/>
      <c r="K929" s="153"/>
      <c r="L929" s="153"/>
      <c r="M929" s="153"/>
      <c r="N929" s="153"/>
      <c r="O929" s="153"/>
      <c r="P929" s="153"/>
      <c r="Q929" s="153" t="s">
        <v>123</v>
      </c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</row>
    <row r="930" spans="1:46" outlineLevel="1" x14ac:dyDescent="0.2">
      <c r="A930" s="178"/>
      <c r="B930" s="180"/>
      <c r="C930" s="191" t="s">
        <v>914</v>
      </c>
      <c r="D930" s="155"/>
      <c r="E930" s="205">
        <v>5.55</v>
      </c>
      <c r="F930" s="182"/>
      <c r="G930" s="159"/>
      <c r="H930" s="212">
        <v>0</v>
      </c>
      <c r="I930" s="177"/>
      <c r="J930" s="153"/>
      <c r="K930" s="153"/>
      <c r="L930" s="153"/>
      <c r="M930" s="153"/>
      <c r="N930" s="153"/>
      <c r="O930" s="153"/>
      <c r="P930" s="153"/>
      <c r="Q930" s="153" t="s">
        <v>125</v>
      </c>
      <c r="R930" s="153">
        <v>0</v>
      </c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</row>
    <row r="931" spans="1:46" outlineLevel="1" x14ac:dyDescent="0.2">
      <c r="A931" s="178">
        <v>259</v>
      </c>
      <c r="B931" s="180" t="s">
        <v>960</v>
      </c>
      <c r="C931" s="190" t="s">
        <v>953</v>
      </c>
      <c r="D931" s="154" t="s">
        <v>234</v>
      </c>
      <c r="E931" s="182">
        <v>2.85</v>
      </c>
      <c r="F931" s="182"/>
      <c r="G931" s="159">
        <f>ROUND(E931*F931,2)</f>
        <v>0</v>
      </c>
      <c r="H931" s="212" t="s">
        <v>1340</v>
      </c>
      <c r="I931" s="177"/>
      <c r="J931" s="153"/>
      <c r="K931" s="153"/>
      <c r="L931" s="153"/>
      <c r="M931" s="153"/>
      <c r="N931" s="153"/>
      <c r="O931" s="153"/>
      <c r="P931" s="153"/>
      <c r="Q931" s="153" t="s">
        <v>123</v>
      </c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</row>
    <row r="932" spans="1:46" outlineLevel="1" x14ac:dyDescent="0.2">
      <c r="A932" s="178"/>
      <c r="B932" s="180"/>
      <c r="C932" s="191" t="s">
        <v>916</v>
      </c>
      <c r="D932" s="155"/>
      <c r="E932" s="205">
        <v>2.85</v>
      </c>
      <c r="F932" s="182"/>
      <c r="G932" s="159"/>
      <c r="H932" s="212">
        <v>0</v>
      </c>
      <c r="I932" s="177"/>
      <c r="J932" s="153"/>
      <c r="K932" s="153"/>
      <c r="L932" s="153"/>
      <c r="M932" s="153"/>
      <c r="N932" s="153"/>
      <c r="O932" s="153"/>
      <c r="P932" s="153"/>
      <c r="Q932" s="153" t="s">
        <v>125</v>
      </c>
      <c r="R932" s="153">
        <v>0</v>
      </c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</row>
    <row r="933" spans="1:46" outlineLevel="1" x14ac:dyDescent="0.2">
      <c r="A933" s="178">
        <v>260</v>
      </c>
      <c r="B933" s="180" t="s">
        <v>961</v>
      </c>
      <c r="C933" s="190" t="s">
        <v>953</v>
      </c>
      <c r="D933" s="154" t="s">
        <v>234</v>
      </c>
      <c r="E933" s="182">
        <v>8.5</v>
      </c>
      <c r="F933" s="182"/>
      <c r="G933" s="159">
        <f>ROUND(E933*F933,2)</f>
        <v>0</v>
      </c>
      <c r="H933" s="212" t="s">
        <v>1340</v>
      </c>
      <c r="I933" s="177"/>
      <c r="J933" s="153"/>
      <c r="K933" s="153"/>
      <c r="L933" s="153"/>
      <c r="M933" s="153"/>
      <c r="N933" s="153"/>
      <c r="O933" s="153"/>
      <c r="P933" s="153"/>
      <c r="Q933" s="153" t="s">
        <v>123</v>
      </c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  <c r="AC933" s="153"/>
      <c r="AD933" s="153"/>
      <c r="AE933" s="153"/>
      <c r="AF933" s="153"/>
      <c r="AG933" s="153"/>
      <c r="AH933" s="153"/>
      <c r="AI933" s="153"/>
      <c r="AJ933" s="153"/>
      <c r="AK933" s="153"/>
      <c r="AL933" s="153"/>
      <c r="AM933" s="153"/>
      <c r="AN933" s="153"/>
      <c r="AO933" s="153"/>
      <c r="AP933" s="153"/>
      <c r="AQ933" s="153"/>
      <c r="AR933" s="153"/>
      <c r="AS933" s="153"/>
      <c r="AT933" s="153"/>
    </row>
    <row r="934" spans="1:46" outlineLevel="1" x14ac:dyDescent="0.2">
      <c r="A934" s="178"/>
      <c r="B934" s="180"/>
      <c r="C934" s="191" t="s">
        <v>918</v>
      </c>
      <c r="D934" s="155"/>
      <c r="E934" s="205">
        <v>8.5</v>
      </c>
      <c r="F934" s="182"/>
      <c r="G934" s="159"/>
      <c r="H934" s="212">
        <v>0</v>
      </c>
      <c r="I934" s="177"/>
      <c r="J934" s="153"/>
      <c r="K934" s="153"/>
      <c r="L934" s="153"/>
      <c r="M934" s="153"/>
      <c r="N934" s="153"/>
      <c r="O934" s="153"/>
      <c r="P934" s="153"/>
      <c r="Q934" s="153" t="s">
        <v>125</v>
      </c>
      <c r="R934" s="153">
        <v>0</v>
      </c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</row>
    <row r="935" spans="1:46" outlineLevel="1" x14ac:dyDescent="0.2">
      <c r="A935" s="178">
        <v>261</v>
      </c>
      <c r="B935" s="180" t="s">
        <v>962</v>
      </c>
      <c r="C935" s="190" t="s">
        <v>953</v>
      </c>
      <c r="D935" s="154" t="s">
        <v>234</v>
      </c>
      <c r="E935" s="182">
        <v>28.8</v>
      </c>
      <c r="F935" s="182"/>
      <c r="G935" s="159">
        <f>ROUND(E935*F935,2)</f>
        <v>0</v>
      </c>
      <c r="H935" s="212" t="s">
        <v>1340</v>
      </c>
      <c r="I935" s="177"/>
      <c r="J935" s="153"/>
      <c r="K935" s="153"/>
      <c r="L935" s="153"/>
      <c r="M935" s="153"/>
      <c r="N935" s="153"/>
      <c r="O935" s="153"/>
      <c r="P935" s="153"/>
      <c r="Q935" s="153" t="s">
        <v>123</v>
      </c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</row>
    <row r="936" spans="1:46" outlineLevel="1" x14ac:dyDescent="0.2">
      <c r="A936" s="178"/>
      <c r="B936" s="180"/>
      <c r="C936" s="191" t="s">
        <v>963</v>
      </c>
      <c r="D936" s="155"/>
      <c r="E936" s="205">
        <v>28.8</v>
      </c>
      <c r="F936" s="182"/>
      <c r="G936" s="159"/>
      <c r="H936" s="212">
        <v>0</v>
      </c>
      <c r="I936" s="177"/>
      <c r="J936" s="153"/>
      <c r="K936" s="153"/>
      <c r="L936" s="153"/>
      <c r="M936" s="153"/>
      <c r="N936" s="153"/>
      <c r="O936" s="153"/>
      <c r="P936" s="153"/>
      <c r="Q936" s="153" t="s">
        <v>125</v>
      </c>
      <c r="R936" s="153">
        <v>0</v>
      </c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</row>
    <row r="937" spans="1:46" ht="22.5" outlineLevel="1" x14ac:dyDescent="0.2">
      <c r="A937" s="178">
        <v>262</v>
      </c>
      <c r="B937" s="180" t="s">
        <v>964</v>
      </c>
      <c r="C937" s="190" t="s">
        <v>965</v>
      </c>
      <c r="D937" s="154" t="s">
        <v>142</v>
      </c>
      <c r="E937" s="182">
        <v>20.7</v>
      </c>
      <c r="F937" s="182"/>
      <c r="G937" s="159">
        <f>ROUND(E937*F937,2)</f>
        <v>0</v>
      </c>
      <c r="H937" s="212" t="s">
        <v>1340</v>
      </c>
      <c r="I937" s="177"/>
      <c r="J937" s="153"/>
      <c r="K937" s="153"/>
      <c r="L937" s="153"/>
      <c r="M937" s="153"/>
      <c r="N937" s="153"/>
      <c r="O937" s="153"/>
      <c r="P937" s="153"/>
      <c r="Q937" s="153" t="s">
        <v>123</v>
      </c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</row>
    <row r="938" spans="1:46" outlineLevel="1" x14ac:dyDescent="0.2">
      <c r="A938" s="178"/>
      <c r="B938" s="180"/>
      <c r="C938" s="191" t="s">
        <v>966</v>
      </c>
      <c r="D938" s="155"/>
      <c r="E938" s="205">
        <v>20.7</v>
      </c>
      <c r="F938" s="182"/>
      <c r="G938" s="159"/>
      <c r="H938" s="212">
        <v>0</v>
      </c>
      <c r="I938" s="177"/>
      <c r="J938" s="153"/>
      <c r="K938" s="153"/>
      <c r="L938" s="153"/>
      <c r="M938" s="153"/>
      <c r="N938" s="153"/>
      <c r="O938" s="153"/>
      <c r="P938" s="153"/>
      <c r="Q938" s="153" t="s">
        <v>125</v>
      </c>
      <c r="R938" s="153">
        <v>0</v>
      </c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</row>
    <row r="939" spans="1:46" outlineLevel="1" x14ac:dyDescent="0.2">
      <c r="A939" s="178">
        <v>263</v>
      </c>
      <c r="B939" s="180" t="s">
        <v>967</v>
      </c>
      <c r="C939" s="190" t="s">
        <v>968</v>
      </c>
      <c r="D939" s="154" t="s">
        <v>142</v>
      </c>
      <c r="E939" s="182">
        <v>160</v>
      </c>
      <c r="F939" s="182"/>
      <c r="G939" s="159">
        <f>ROUND(E939*F939,2)</f>
        <v>0</v>
      </c>
      <c r="H939" s="212" t="s">
        <v>1340</v>
      </c>
      <c r="I939" s="177"/>
      <c r="J939" s="153"/>
      <c r="K939" s="153"/>
      <c r="L939" s="153"/>
      <c r="M939" s="153"/>
      <c r="N939" s="153"/>
      <c r="O939" s="153"/>
      <c r="P939" s="153"/>
      <c r="Q939" s="153" t="s">
        <v>123</v>
      </c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</row>
    <row r="940" spans="1:46" outlineLevel="1" x14ac:dyDescent="0.2">
      <c r="A940" s="178"/>
      <c r="B940" s="180"/>
      <c r="C940" s="191" t="s">
        <v>969</v>
      </c>
      <c r="D940" s="155"/>
      <c r="E940" s="205">
        <v>160</v>
      </c>
      <c r="F940" s="182"/>
      <c r="G940" s="159"/>
      <c r="H940" s="212">
        <v>0</v>
      </c>
      <c r="I940" s="177"/>
      <c r="J940" s="153"/>
      <c r="K940" s="153"/>
      <c r="L940" s="153"/>
      <c r="M940" s="153"/>
      <c r="N940" s="153"/>
      <c r="O940" s="153"/>
      <c r="P940" s="153"/>
      <c r="Q940" s="153" t="s">
        <v>125</v>
      </c>
      <c r="R940" s="153">
        <v>0</v>
      </c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</row>
    <row r="941" spans="1:46" outlineLevel="1" x14ac:dyDescent="0.2">
      <c r="A941" s="178">
        <v>264</v>
      </c>
      <c r="B941" s="180" t="s">
        <v>970</v>
      </c>
      <c r="C941" s="190" t="s">
        <v>971</v>
      </c>
      <c r="D941" s="154" t="s">
        <v>243</v>
      </c>
      <c r="E941" s="182">
        <v>30</v>
      </c>
      <c r="F941" s="182"/>
      <c r="G941" s="159">
        <f>ROUND(E941*F941,2)</f>
        <v>0</v>
      </c>
      <c r="H941" s="212" t="s">
        <v>1340</v>
      </c>
      <c r="I941" s="177"/>
      <c r="J941" s="153"/>
      <c r="K941" s="153"/>
      <c r="L941" s="153"/>
      <c r="M941" s="153"/>
      <c r="N941" s="153"/>
      <c r="O941" s="153"/>
      <c r="P941" s="153"/>
      <c r="Q941" s="153" t="s">
        <v>123</v>
      </c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</row>
    <row r="942" spans="1:46" outlineLevel="1" x14ac:dyDescent="0.2">
      <c r="A942" s="178">
        <v>265</v>
      </c>
      <c r="B942" s="180" t="s">
        <v>972</v>
      </c>
      <c r="C942" s="190" t="s">
        <v>973</v>
      </c>
      <c r="D942" s="154" t="s">
        <v>234</v>
      </c>
      <c r="E942" s="182">
        <v>82</v>
      </c>
      <c r="F942" s="182"/>
      <c r="G942" s="159">
        <f>ROUND(E942*F942,2)</f>
        <v>0</v>
      </c>
      <c r="H942" s="212" t="s">
        <v>1340</v>
      </c>
      <c r="I942" s="177"/>
      <c r="J942" s="153"/>
      <c r="K942" s="153"/>
      <c r="L942" s="153"/>
      <c r="M942" s="153"/>
      <c r="N942" s="153"/>
      <c r="O942" s="153"/>
      <c r="P942" s="153"/>
      <c r="Q942" s="153" t="s">
        <v>123</v>
      </c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</row>
    <row r="943" spans="1:46" ht="22.5" outlineLevel="1" x14ac:dyDescent="0.2">
      <c r="A943" s="178">
        <v>266</v>
      </c>
      <c r="B943" s="180" t="s">
        <v>974</v>
      </c>
      <c r="C943" s="190" t="s">
        <v>975</v>
      </c>
      <c r="D943" s="154" t="s">
        <v>234</v>
      </c>
      <c r="E943" s="182">
        <v>47.4</v>
      </c>
      <c r="F943" s="182"/>
      <c r="G943" s="159">
        <f>ROUND(E943*F943,2)</f>
        <v>0</v>
      </c>
      <c r="H943" s="212" t="s">
        <v>1340</v>
      </c>
      <c r="I943" s="177"/>
      <c r="J943" s="153"/>
      <c r="K943" s="153"/>
      <c r="L943" s="153"/>
      <c r="M943" s="153"/>
      <c r="N943" s="153"/>
      <c r="O943" s="153"/>
      <c r="P943" s="153"/>
      <c r="Q943" s="153" t="s">
        <v>123</v>
      </c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/>
      <c r="AG943" s="153"/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</row>
    <row r="944" spans="1:46" outlineLevel="1" x14ac:dyDescent="0.2">
      <c r="A944" s="178"/>
      <c r="B944" s="180"/>
      <c r="C944" s="191" t="s">
        <v>1384</v>
      </c>
      <c r="D944" s="155"/>
      <c r="E944" s="205">
        <v>47.4</v>
      </c>
      <c r="F944" s="182"/>
      <c r="G944" s="159"/>
      <c r="H944" s="212">
        <v>0</v>
      </c>
      <c r="I944" s="177"/>
      <c r="J944" s="153"/>
      <c r="K944" s="153"/>
      <c r="L944" s="153"/>
      <c r="M944" s="153"/>
      <c r="N944" s="153"/>
      <c r="O944" s="153"/>
      <c r="P944" s="153"/>
      <c r="Q944" s="153" t="s">
        <v>125</v>
      </c>
      <c r="R944" s="153">
        <v>0</v>
      </c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</row>
    <row r="945" spans="1:46" ht="22.5" outlineLevel="1" x14ac:dyDescent="0.2">
      <c r="A945" s="178">
        <v>267</v>
      </c>
      <c r="B945" s="180" t="s">
        <v>976</v>
      </c>
      <c r="C945" s="190" t="s">
        <v>977</v>
      </c>
      <c r="D945" s="154" t="s">
        <v>234</v>
      </c>
      <c r="E945" s="182">
        <v>2.6</v>
      </c>
      <c r="F945" s="182"/>
      <c r="G945" s="159">
        <f>ROUND(E945*F945,2)</f>
        <v>0</v>
      </c>
      <c r="H945" s="212" t="s">
        <v>1340</v>
      </c>
      <c r="I945" s="177"/>
      <c r="J945" s="153"/>
      <c r="K945" s="153"/>
      <c r="L945" s="153"/>
      <c r="M945" s="153"/>
      <c r="N945" s="153"/>
      <c r="O945" s="153"/>
      <c r="P945" s="153"/>
      <c r="Q945" s="153" t="s">
        <v>123</v>
      </c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/>
      <c r="AG945" s="153"/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</row>
    <row r="946" spans="1:46" outlineLevel="1" x14ac:dyDescent="0.2">
      <c r="A946" s="178"/>
      <c r="B946" s="180"/>
      <c r="C946" s="191" t="s">
        <v>978</v>
      </c>
      <c r="D946" s="155"/>
      <c r="E946" s="205">
        <v>2.6</v>
      </c>
      <c r="F946" s="182"/>
      <c r="G946" s="159"/>
      <c r="H946" s="212">
        <v>0</v>
      </c>
      <c r="I946" s="177"/>
      <c r="J946" s="153"/>
      <c r="K946" s="153"/>
      <c r="L946" s="153"/>
      <c r="M946" s="153"/>
      <c r="N946" s="153"/>
      <c r="O946" s="153"/>
      <c r="P946" s="153"/>
      <c r="Q946" s="153" t="s">
        <v>125</v>
      </c>
      <c r="R946" s="153">
        <v>0</v>
      </c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</row>
    <row r="947" spans="1:46" ht="22.5" outlineLevel="1" x14ac:dyDescent="0.2">
      <c r="A947" s="178">
        <v>268</v>
      </c>
      <c r="B947" s="180" t="s">
        <v>979</v>
      </c>
      <c r="C947" s="190" t="s">
        <v>980</v>
      </c>
      <c r="D947" s="154" t="s">
        <v>243</v>
      </c>
      <c r="E947" s="182">
        <v>2</v>
      </c>
      <c r="F947" s="182"/>
      <c r="G947" s="159">
        <f t="shared" ref="G947:G978" si="1">ROUND(E947*F947,2)</f>
        <v>0</v>
      </c>
      <c r="H947" s="212" t="s">
        <v>1340</v>
      </c>
      <c r="I947" s="177"/>
      <c r="J947" s="153"/>
      <c r="K947" s="153"/>
      <c r="L947" s="153"/>
      <c r="M947" s="153"/>
      <c r="N947" s="153"/>
      <c r="O947" s="153"/>
      <c r="P947" s="153"/>
      <c r="Q947" s="153" t="s">
        <v>123</v>
      </c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</row>
    <row r="948" spans="1:46" ht="22.5" outlineLevel="1" x14ac:dyDescent="0.2">
      <c r="A948" s="178">
        <v>269</v>
      </c>
      <c r="B948" s="180" t="s">
        <v>981</v>
      </c>
      <c r="C948" s="190" t="s">
        <v>982</v>
      </c>
      <c r="D948" s="154" t="s">
        <v>243</v>
      </c>
      <c r="E948" s="182">
        <v>1</v>
      </c>
      <c r="F948" s="182"/>
      <c r="G948" s="159">
        <f t="shared" si="1"/>
        <v>0</v>
      </c>
      <c r="H948" s="212" t="s">
        <v>1340</v>
      </c>
      <c r="I948" s="177"/>
      <c r="J948" s="153"/>
      <c r="K948" s="153"/>
      <c r="L948" s="153"/>
      <c r="M948" s="153"/>
      <c r="N948" s="153"/>
      <c r="O948" s="153"/>
      <c r="P948" s="153"/>
      <c r="Q948" s="153" t="s">
        <v>123</v>
      </c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</row>
    <row r="949" spans="1:46" ht="22.5" outlineLevel="1" x14ac:dyDescent="0.2">
      <c r="A949" s="178">
        <v>270</v>
      </c>
      <c r="B949" s="180" t="s">
        <v>983</v>
      </c>
      <c r="C949" s="190" t="s">
        <v>984</v>
      </c>
      <c r="D949" s="154" t="s">
        <v>243</v>
      </c>
      <c r="E949" s="182">
        <v>1</v>
      </c>
      <c r="F949" s="182"/>
      <c r="G949" s="159">
        <f t="shared" si="1"/>
        <v>0</v>
      </c>
      <c r="H949" s="212" t="s">
        <v>1340</v>
      </c>
      <c r="I949" s="177"/>
      <c r="J949" s="153"/>
      <c r="K949" s="153"/>
      <c r="L949" s="153"/>
      <c r="M949" s="153"/>
      <c r="N949" s="153"/>
      <c r="O949" s="153"/>
      <c r="P949" s="153"/>
      <c r="Q949" s="153" t="s">
        <v>123</v>
      </c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</row>
    <row r="950" spans="1:46" ht="22.5" outlineLevel="1" x14ac:dyDescent="0.2">
      <c r="A950" s="178">
        <v>271</v>
      </c>
      <c r="B950" s="180" t="s">
        <v>985</v>
      </c>
      <c r="C950" s="190" t="s">
        <v>986</v>
      </c>
      <c r="D950" s="154" t="s">
        <v>243</v>
      </c>
      <c r="E950" s="182">
        <v>1</v>
      </c>
      <c r="F950" s="182"/>
      <c r="G950" s="159">
        <f t="shared" si="1"/>
        <v>0</v>
      </c>
      <c r="H950" s="212" t="s">
        <v>1340</v>
      </c>
      <c r="I950" s="177"/>
      <c r="J950" s="153"/>
      <c r="K950" s="153"/>
      <c r="L950" s="153"/>
      <c r="M950" s="153"/>
      <c r="N950" s="153"/>
      <c r="O950" s="153"/>
      <c r="P950" s="153"/>
      <c r="Q950" s="153" t="s">
        <v>123</v>
      </c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</row>
    <row r="951" spans="1:46" ht="22.5" outlineLevel="1" x14ac:dyDescent="0.2">
      <c r="A951" s="178">
        <v>272</v>
      </c>
      <c r="B951" s="180" t="s">
        <v>987</v>
      </c>
      <c r="C951" s="190" t="s">
        <v>988</v>
      </c>
      <c r="D951" s="154" t="s">
        <v>243</v>
      </c>
      <c r="E951" s="182">
        <v>2</v>
      </c>
      <c r="F951" s="182"/>
      <c r="G951" s="159">
        <f t="shared" si="1"/>
        <v>0</v>
      </c>
      <c r="H951" s="212" t="s">
        <v>1340</v>
      </c>
      <c r="I951" s="177"/>
      <c r="J951" s="153"/>
      <c r="K951" s="153"/>
      <c r="L951" s="153"/>
      <c r="M951" s="153"/>
      <c r="N951" s="153"/>
      <c r="O951" s="153"/>
      <c r="P951" s="153"/>
      <c r="Q951" s="153" t="s">
        <v>123</v>
      </c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</row>
    <row r="952" spans="1:46" ht="22.5" outlineLevel="1" x14ac:dyDescent="0.2">
      <c r="A952" s="178">
        <v>273</v>
      </c>
      <c r="B952" s="180" t="s">
        <v>989</v>
      </c>
      <c r="C952" s="190" t="s">
        <v>1322</v>
      </c>
      <c r="D952" s="154" t="s">
        <v>243</v>
      </c>
      <c r="E952" s="182">
        <v>22</v>
      </c>
      <c r="F952" s="182"/>
      <c r="G952" s="159">
        <f t="shared" si="1"/>
        <v>0</v>
      </c>
      <c r="H952" s="212" t="s">
        <v>1340</v>
      </c>
      <c r="I952" s="177"/>
      <c r="J952" s="153"/>
      <c r="K952" s="153"/>
      <c r="L952" s="153"/>
      <c r="M952" s="153"/>
      <c r="N952" s="153"/>
      <c r="O952" s="153"/>
      <c r="P952" s="153"/>
      <c r="Q952" s="153" t="s">
        <v>123</v>
      </c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</row>
    <row r="953" spans="1:46" ht="22.5" outlineLevel="1" x14ac:dyDescent="0.2">
      <c r="A953" s="178">
        <v>274</v>
      </c>
      <c r="B953" s="180" t="s">
        <v>990</v>
      </c>
      <c r="C953" s="190" t="s">
        <v>1323</v>
      </c>
      <c r="D953" s="154" t="s">
        <v>243</v>
      </c>
      <c r="E953" s="182">
        <v>2</v>
      </c>
      <c r="F953" s="182"/>
      <c r="G953" s="159">
        <f t="shared" si="1"/>
        <v>0</v>
      </c>
      <c r="H953" s="212" t="s">
        <v>1340</v>
      </c>
      <c r="I953" s="177"/>
      <c r="J953" s="153"/>
      <c r="K953" s="153"/>
      <c r="L953" s="153"/>
      <c r="M953" s="153"/>
      <c r="N953" s="153"/>
      <c r="O953" s="153"/>
      <c r="P953" s="153"/>
      <c r="Q953" s="153" t="s">
        <v>123</v>
      </c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</row>
    <row r="954" spans="1:46" ht="22.5" outlineLevel="1" x14ac:dyDescent="0.2">
      <c r="A954" s="178">
        <v>275</v>
      </c>
      <c r="B954" s="180" t="s">
        <v>991</v>
      </c>
      <c r="C954" s="190" t="s">
        <v>1324</v>
      </c>
      <c r="D954" s="154" t="s">
        <v>243</v>
      </c>
      <c r="E954" s="182">
        <v>1</v>
      </c>
      <c r="F954" s="182"/>
      <c r="G954" s="159">
        <f t="shared" si="1"/>
        <v>0</v>
      </c>
      <c r="H954" s="212" t="s">
        <v>1340</v>
      </c>
      <c r="I954" s="177"/>
      <c r="J954" s="153"/>
      <c r="K954" s="153"/>
      <c r="L954" s="153"/>
      <c r="M954" s="153"/>
      <c r="N954" s="153"/>
      <c r="O954" s="153"/>
      <c r="P954" s="153"/>
      <c r="Q954" s="153" t="s">
        <v>123</v>
      </c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</row>
    <row r="955" spans="1:46" ht="22.5" outlineLevel="1" x14ac:dyDescent="0.2">
      <c r="A955" s="178">
        <v>276</v>
      </c>
      <c r="B955" s="180" t="s">
        <v>992</v>
      </c>
      <c r="C955" s="190" t="s">
        <v>1325</v>
      </c>
      <c r="D955" s="154" t="s">
        <v>243</v>
      </c>
      <c r="E955" s="182">
        <v>4</v>
      </c>
      <c r="F955" s="182"/>
      <c r="G955" s="159">
        <f t="shared" si="1"/>
        <v>0</v>
      </c>
      <c r="H955" s="212" t="s">
        <v>1340</v>
      </c>
      <c r="I955" s="177"/>
      <c r="J955" s="153"/>
      <c r="K955" s="153"/>
      <c r="L955" s="153"/>
      <c r="M955" s="153"/>
      <c r="N955" s="153"/>
      <c r="O955" s="153"/>
      <c r="P955" s="153"/>
      <c r="Q955" s="153" t="s">
        <v>123</v>
      </c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</row>
    <row r="956" spans="1:46" outlineLevel="1" x14ac:dyDescent="0.2">
      <c r="A956" s="178">
        <v>277</v>
      </c>
      <c r="B956" s="180" t="s">
        <v>993</v>
      </c>
      <c r="C956" s="190" t="s">
        <v>994</v>
      </c>
      <c r="D956" s="154">
        <v>0</v>
      </c>
      <c r="E956" s="182">
        <v>0</v>
      </c>
      <c r="F956" s="182"/>
      <c r="G956" s="159">
        <f t="shared" si="1"/>
        <v>0</v>
      </c>
      <c r="H956" s="212">
        <v>0</v>
      </c>
      <c r="I956" s="177"/>
      <c r="J956" s="153"/>
      <c r="K956" s="153"/>
      <c r="L956" s="153"/>
      <c r="M956" s="153"/>
      <c r="N956" s="153"/>
      <c r="O956" s="153"/>
      <c r="P956" s="153"/>
      <c r="Q956" s="153" t="s">
        <v>123</v>
      </c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</row>
    <row r="957" spans="1:46" ht="22.5" outlineLevel="1" x14ac:dyDescent="0.2">
      <c r="A957" s="178">
        <v>278</v>
      </c>
      <c r="B957" s="180" t="s">
        <v>995</v>
      </c>
      <c r="C957" s="190" t="s">
        <v>996</v>
      </c>
      <c r="D957" s="154" t="s">
        <v>243</v>
      </c>
      <c r="E957" s="182">
        <v>1</v>
      </c>
      <c r="F957" s="182"/>
      <c r="G957" s="159">
        <f t="shared" si="1"/>
        <v>0</v>
      </c>
      <c r="H957" s="212" t="s">
        <v>1340</v>
      </c>
      <c r="I957" s="177"/>
      <c r="J957" s="153"/>
      <c r="K957" s="153"/>
      <c r="L957" s="153"/>
      <c r="M957" s="153"/>
      <c r="N957" s="153"/>
      <c r="O957" s="153"/>
      <c r="P957" s="153"/>
      <c r="Q957" s="153" t="s">
        <v>123</v>
      </c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</row>
    <row r="958" spans="1:46" ht="22.5" outlineLevel="1" x14ac:dyDescent="0.2">
      <c r="A958" s="178">
        <v>279</v>
      </c>
      <c r="B958" s="180" t="s">
        <v>997</v>
      </c>
      <c r="C958" s="190" t="s">
        <v>998</v>
      </c>
      <c r="D958" s="154" t="s">
        <v>243</v>
      </c>
      <c r="E958" s="182">
        <v>6</v>
      </c>
      <c r="F958" s="182"/>
      <c r="G958" s="159">
        <f t="shared" si="1"/>
        <v>0</v>
      </c>
      <c r="H958" s="212" t="s">
        <v>1340</v>
      </c>
      <c r="I958" s="177"/>
      <c r="J958" s="153"/>
      <c r="K958" s="153"/>
      <c r="L958" s="153"/>
      <c r="M958" s="153"/>
      <c r="N958" s="153"/>
      <c r="O958" s="153"/>
      <c r="P958" s="153"/>
      <c r="Q958" s="153" t="s">
        <v>123</v>
      </c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</row>
    <row r="959" spans="1:46" ht="22.5" outlineLevel="1" x14ac:dyDescent="0.2">
      <c r="A959" s="178">
        <v>280</v>
      </c>
      <c r="B959" s="180" t="s">
        <v>999</v>
      </c>
      <c r="C959" s="190" t="s">
        <v>1326</v>
      </c>
      <c r="D959" s="154" t="s">
        <v>243</v>
      </c>
      <c r="E959" s="182">
        <v>3</v>
      </c>
      <c r="F959" s="182"/>
      <c r="G959" s="159">
        <f t="shared" si="1"/>
        <v>0</v>
      </c>
      <c r="H959" s="212" t="s">
        <v>1340</v>
      </c>
      <c r="I959" s="177"/>
      <c r="J959" s="153"/>
      <c r="K959" s="153"/>
      <c r="L959" s="153"/>
      <c r="M959" s="153"/>
      <c r="N959" s="153"/>
      <c r="O959" s="153"/>
      <c r="P959" s="153"/>
      <c r="Q959" s="153" t="s">
        <v>123</v>
      </c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  <c r="AC959" s="153"/>
      <c r="AD959" s="153"/>
      <c r="AE959" s="153"/>
      <c r="AF959" s="153"/>
      <c r="AG959" s="153"/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</row>
    <row r="960" spans="1:46" ht="22.5" outlineLevel="1" x14ac:dyDescent="0.2">
      <c r="A960" s="178">
        <v>281</v>
      </c>
      <c r="B960" s="180" t="s">
        <v>1000</v>
      </c>
      <c r="C960" s="190" t="s">
        <v>998</v>
      </c>
      <c r="D960" s="154" t="s">
        <v>243</v>
      </c>
      <c r="E960" s="182">
        <v>2</v>
      </c>
      <c r="F960" s="182"/>
      <c r="G960" s="159">
        <f t="shared" si="1"/>
        <v>0</v>
      </c>
      <c r="H960" s="212" t="s">
        <v>1340</v>
      </c>
      <c r="I960" s="177"/>
      <c r="J960" s="153"/>
      <c r="K960" s="153"/>
      <c r="L960" s="153"/>
      <c r="M960" s="153"/>
      <c r="N960" s="153"/>
      <c r="O960" s="153"/>
      <c r="P960" s="153"/>
      <c r="Q960" s="153" t="s">
        <v>123</v>
      </c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</row>
    <row r="961" spans="1:46" ht="22.5" outlineLevel="1" x14ac:dyDescent="0.2">
      <c r="A961" s="178">
        <v>282</v>
      </c>
      <c r="B961" s="180" t="s">
        <v>1001</v>
      </c>
      <c r="C961" s="190" t="s">
        <v>1002</v>
      </c>
      <c r="D961" s="154" t="s">
        <v>243</v>
      </c>
      <c r="E961" s="182">
        <v>2</v>
      </c>
      <c r="F961" s="182"/>
      <c r="G961" s="159">
        <f t="shared" si="1"/>
        <v>0</v>
      </c>
      <c r="H961" s="212" t="s">
        <v>1340</v>
      </c>
      <c r="I961" s="177"/>
      <c r="J961" s="153"/>
      <c r="K961" s="153"/>
      <c r="L961" s="153"/>
      <c r="M961" s="153"/>
      <c r="N961" s="153"/>
      <c r="O961" s="153"/>
      <c r="P961" s="153"/>
      <c r="Q961" s="153" t="s">
        <v>123</v>
      </c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  <c r="AC961" s="153"/>
      <c r="AD961" s="153"/>
      <c r="AE961" s="153"/>
      <c r="AF961" s="153"/>
      <c r="AG961" s="153"/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</row>
    <row r="962" spans="1:46" ht="22.5" outlineLevel="1" x14ac:dyDescent="0.2">
      <c r="A962" s="178">
        <v>283</v>
      </c>
      <c r="B962" s="180" t="s">
        <v>1003</v>
      </c>
      <c r="C962" s="190" t="s">
        <v>1004</v>
      </c>
      <c r="D962" s="154" t="s">
        <v>243</v>
      </c>
      <c r="E962" s="182">
        <v>13</v>
      </c>
      <c r="F962" s="182"/>
      <c r="G962" s="159">
        <f t="shared" si="1"/>
        <v>0</v>
      </c>
      <c r="H962" s="212" t="s">
        <v>1340</v>
      </c>
      <c r="I962" s="177"/>
      <c r="J962" s="153"/>
      <c r="K962" s="153"/>
      <c r="L962" s="153"/>
      <c r="M962" s="153"/>
      <c r="N962" s="153"/>
      <c r="O962" s="153"/>
      <c r="P962" s="153"/>
      <c r="Q962" s="153" t="s">
        <v>123</v>
      </c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  <c r="AC962" s="153"/>
      <c r="AD962" s="153"/>
      <c r="AE962" s="153"/>
      <c r="AF962" s="153"/>
      <c r="AG962" s="153"/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</row>
    <row r="963" spans="1:46" ht="22.5" outlineLevel="1" x14ac:dyDescent="0.2">
      <c r="A963" s="178">
        <v>284</v>
      </c>
      <c r="B963" s="180" t="s">
        <v>1005</v>
      </c>
      <c r="C963" s="190" t="s">
        <v>1324</v>
      </c>
      <c r="D963" s="154" t="s">
        <v>243</v>
      </c>
      <c r="E963" s="182">
        <v>6</v>
      </c>
      <c r="F963" s="182"/>
      <c r="G963" s="159">
        <f t="shared" si="1"/>
        <v>0</v>
      </c>
      <c r="H963" s="212" t="s">
        <v>1340</v>
      </c>
      <c r="I963" s="177"/>
      <c r="J963" s="153"/>
      <c r="K963" s="153"/>
      <c r="L963" s="153"/>
      <c r="M963" s="153"/>
      <c r="N963" s="153"/>
      <c r="O963" s="153"/>
      <c r="P963" s="153"/>
      <c r="Q963" s="153" t="s">
        <v>123</v>
      </c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  <c r="AC963" s="153"/>
      <c r="AD963" s="153"/>
      <c r="AE963" s="153"/>
      <c r="AF963" s="153"/>
      <c r="AG963" s="153"/>
      <c r="AH963" s="153"/>
      <c r="AI963" s="153"/>
      <c r="AJ963" s="153"/>
      <c r="AK963" s="153"/>
      <c r="AL963" s="153"/>
      <c r="AM963" s="153"/>
      <c r="AN963" s="153"/>
      <c r="AO963" s="153"/>
      <c r="AP963" s="153"/>
      <c r="AQ963" s="153"/>
      <c r="AR963" s="153"/>
      <c r="AS963" s="153"/>
      <c r="AT963" s="153"/>
    </row>
    <row r="964" spans="1:46" ht="22.5" outlineLevel="1" x14ac:dyDescent="0.2">
      <c r="A964" s="178">
        <v>285</v>
      </c>
      <c r="B964" s="180" t="s">
        <v>1006</v>
      </c>
      <c r="C964" s="190" t="s">
        <v>1325</v>
      </c>
      <c r="D964" s="154" t="s">
        <v>243</v>
      </c>
      <c r="E964" s="182">
        <v>2</v>
      </c>
      <c r="F964" s="182"/>
      <c r="G964" s="159">
        <f t="shared" si="1"/>
        <v>0</v>
      </c>
      <c r="H964" s="212" t="s">
        <v>1340</v>
      </c>
      <c r="I964" s="177"/>
      <c r="J964" s="153"/>
      <c r="K964" s="153"/>
      <c r="L964" s="153"/>
      <c r="M964" s="153"/>
      <c r="N964" s="153"/>
      <c r="O964" s="153"/>
      <c r="P964" s="153"/>
      <c r="Q964" s="153" t="s">
        <v>123</v>
      </c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  <c r="AC964" s="153"/>
      <c r="AD964" s="153"/>
      <c r="AE964" s="153"/>
      <c r="AF964" s="153"/>
      <c r="AG964" s="153"/>
      <c r="AH964" s="153"/>
      <c r="AI964" s="153"/>
      <c r="AJ964" s="153"/>
      <c r="AK964" s="153"/>
      <c r="AL964" s="153"/>
      <c r="AM964" s="153"/>
      <c r="AN964" s="153"/>
      <c r="AO964" s="153"/>
      <c r="AP964" s="153"/>
      <c r="AQ964" s="153"/>
      <c r="AR964" s="153"/>
      <c r="AS964" s="153"/>
      <c r="AT964" s="153"/>
    </row>
    <row r="965" spans="1:46" ht="22.5" outlineLevel="1" x14ac:dyDescent="0.2">
      <c r="A965" s="178">
        <v>286</v>
      </c>
      <c r="B965" s="180" t="s">
        <v>1007</v>
      </c>
      <c r="C965" s="190" t="s">
        <v>988</v>
      </c>
      <c r="D965" s="154" t="s">
        <v>243</v>
      </c>
      <c r="E965" s="182">
        <v>1</v>
      </c>
      <c r="F965" s="182"/>
      <c r="G965" s="159">
        <f t="shared" si="1"/>
        <v>0</v>
      </c>
      <c r="H965" s="212" t="s">
        <v>1340</v>
      </c>
      <c r="I965" s="177"/>
      <c r="J965" s="153"/>
      <c r="K965" s="153"/>
      <c r="L965" s="153"/>
      <c r="M965" s="153"/>
      <c r="N965" s="153"/>
      <c r="O965" s="153"/>
      <c r="P965" s="153"/>
      <c r="Q965" s="153" t="s">
        <v>123</v>
      </c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  <c r="AC965" s="153"/>
      <c r="AD965" s="153"/>
      <c r="AE965" s="153"/>
      <c r="AF965" s="153"/>
      <c r="AG965" s="153"/>
      <c r="AH965" s="153"/>
      <c r="AI965" s="153"/>
      <c r="AJ965" s="153"/>
      <c r="AK965" s="153"/>
      <c r="AL965" s="153"/>
      <c r="AM965" s="153"/>
      <c r="AN965" s="153"/>
      <c r="AO965" s="153"/>
      <c r="AP965" s="153"/>
      <c r="AQ965" s="153"/>
      <c r="AR965" s="153"/>
      <c r="AS965" s="153"/>
      <c r="AT965" s="153"/>
    </row>
    <row r="966" spans="1:46" ht="22.5" outlineLevel="1" x14ac:dyDescent="0.2">
      <c r="A966" s="178">
        <v>287</v>
      </c>
      <c r="B966" s="180" t="s">
        <v>1008</v>
      </c>
      <c r="C966" s="190" t="s">
        <v>988</v>
      </c>
      <c r="D966" s="154" t="s">
        <v>243</v>
      </c>
      <c r="E966" s="182">
        <v>1</v>
      </c>
      <c r="F966" s="182"/>
      <c r="G966" s="159">
        <f t="shared" si="1"/>
        <v>0</v>
      </c>
      <c r="H966" s="212" t="s">
        <v>1340</v>
      </c>
      <c r="I966" s="177"/>
      <c r="J966" s="153"/>
      <c r="K966" s="153"/>
      <c r="L966" s="153"/>
      <c r="M966" s="153"/>
      <c r="N966" s="153"/>
      <c r="O966" s="153"/>
      <c r="P966" s="153"/>
      <c r="Q966" s="153" t="s">
        <v>123</v>
      </c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  <c r="AC966" s="153"/>
      <c r="AD966" s="153"/>
      <c r="AE966" s="153"/>
      <c r="AF966" s="153"/>
      <c r="AG966" s="153"/>
      <c r="AH966" s="153"/>
      <c r="AI966" s="153"/>
      <c r="AJ966" s="153"/>
      <c r="AK966" s="153"/>
      <c r="AL966" s="153"/>
      <c r="AM966" s="153"/>
      <c r="AN966" s="153"/>
      <c r="AO966" s="153"/>
      <c r="AP966" s="153"/>
      <c r="AQ966" s="153"/>
      <c r="AR966" s="153"/>
      <c r="AS966" s="153"/>
      <c r="AT966" s="153"/>
    </row>
    <row r="967" spans="1:46" ht="22.5" outlineLevel="1" x14ac:dyDescent="0.2">
      <c r="A967" s="178">
        <v>288</v>
      </c>
      <c r="B967" s="180" t="s">
        <v>1009</v>
      </c>
      <c r="C967" s="190" t="s">
        <v>1327</v>
      </c>
      <c r="D967" s="154" t="s">
        <v>243</v>
      </c>
      <c r="E967" s="182">
        <v>1</v>
      </c>
      <c r="F967" s="182"/>
      <c r="G967" s="159">
        <f t="shared" si="1"/>
        <v>0</v>
      </c>
      <c r="H967" s="212" t="s">
        <v>1340</v>
      </c>
      <c r="I967" s="177"/>
      <c r="J967" s="153"/>
      <c r="K967" s="153"/>
      <c r="L967" s="153"/>
      <c r="M967" s="153"/>
      <c r="N967" s="153"/>
      <c r="O967" s="153"/>
      <c r="P967" s="153"/>
      <c r="Q967" s="153" t="s">
        <v>123</v>
      </c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  <c r="AC967" s="153"/>
      <c r="AD967" s="153"/>
      <c r="AE967" s="153"/>
      <c r="AF967" s="153"/>
      <c r="AG967" s="153"/>
      <c r="AH967" s="153"/>
      <c r="AI967" s="153"/>
      <c r="AJ967" s="153"/>
      <c r="AK967" s="153"/>
      <c r="AL967" s="153"/>
      <c r="AM967" s="153"/>
      <c r="AN967" s="153"/>
      <c r="AO967" s="153"/>
      <c r="AP967" s="153"/>
      <c r="AQ967" s="153"/>
      <c r="AR967" s="153"/>
      <c r="AS967" s="153"/>
      <c r="AT967" s="153"/>
    </row>
    <row r="968" spans="1:46" ht="22.5" outlineLevel="1" x14ac:dyDescent="0.2">
      <c r="A968" s="178">
        <v>289</v>
      </c>
      <c r="B968" s="180" t="s">
        <v>1010</v>
      </c>
      <c r="C968" s="190" t="s">
        <v>1011</v>
      </c>
      <c r="D968" s="154" t="s">
        <v>243</v>
      </c>
      <c r="E968" s="182">
        <v>1</v>
      </c>
      <c r="F968" s="182"/>
      <c r="G968" s="159">
        <f t="shared" si="1"/>
        <v>0</v>
      </c>
      <c r="H968" s="212" t="s">
        <v>1340</v>
      </c>
      <c r="I968" s="177"/>
      <c r="J968" s="153"/>
      <c r="K968" s="153"/>
      <c r="L968" s="153"/>
      <c r="M968" s="153"/>
      <c r="N968" s="153"/>
      <c r="O968" s="153"/>
      <c r="P968" s="153"/>
      <c r="Q968" s="153" t="s">
        <v>123</v>
      </c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</row>
    <row r="969" spans="1:46" ht="22.5" outlineLevel="1" x14ac:dyDescent="0.2">
      <c r="A969" s="178">
        <v>290</v>
      </c>
      <c r="B969" s="180" t="s">
        <v>1012</v>
      </c>
      <c r="C969" s="190" t="s">
        <v>1324</v>
      </c>
      <c r="D969" s="154" t="s">
        <v>243</v>
      </c>
      <c r="E969" s="182">
        <v>4</v>
      </c>
      <c r="F969" s="182"/>
      <c r="G969" s="159">
        <f t="shared" si="1"/>
        <v>0</v>
      </c>
      <c r="H969" s="212" t="s">
        <v>1340</v>
      </c>
      <c r="I969" s="177"/>
      <c r="J969" s="153"/>
      <c r="K969" s="153"/>
      <c r="L969" s="153"/>
      <c r="M969" s="153"/>
      <c r="N969" s="153"/>
      <c r="O969" s="153"/>
      <c r="P969" s="153"/>
      <c r="Q969" s="153" t="s">
        <v>123</v>
      </c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  <c r="AC969" s="153"/>
      <c r="AD969" s="153"/>
      <c r="AE969" s="153"/>
      <c r="AF969" s="153"/>
      <c r="AG969" s="153"/>
      <c r="AH969" s="153"/>
      <c r="AI969" s="153"/>
      <c r="AJ969" s="153"/>
      <c r="AK969" s="153"/>
      <c r="AL969" s="153"/>
      <c r="AM969" s="153"/>
      <c r="AN969" s="153"/>
      <c r="AO969" s="153"/>
      <c r="AP969" s="153"/>
      <c r="AQ969" s="153"/>
      <c r="AR969" s="153"/>
      <c r="AS969" s="153"/>
      <c r="AT969" s="153"/>
    </row>
    <row r="970" spans="1:46" ht="22.5" outlineLevel="1" x14ac:dyDescent="0.2">
      <c r="A970" s="178">
        <v>291</v>
      </c>
      <c r="B970" s="180" t="s">
        <v>1013</v>
      </c>
      <c r="C970" s="190" t="s">
        <v>1322</v>
      </c>
      <c r="D970" s="154" t="s">
        <v>243</v>
      </c>
      <c r="E970" s="182">
        <v>1</v>
      </c>
      <c r="F970" s="182"/>
      <c r="G970" s="159">
        <f t="shared" si="1"/>
        <v>0</v>
      </c>
      <c r="H970" s="212" t="s">
        <v>1340</v>
      </c>
      <c r="I970" s="177"/>
      <c r="J970" s="153"/>
      <c r="K970" s="153"/>
      <c r="L970" s="153"/>
      <c r="M970" s="153"/>
      <c r="N970" s="153"/>
      <c r="O970" s="153"/>
      <c r="P970" s="153"/>
      <c r="Q970" s="153" t="s">
        <v>123</v>
      </c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/>
      <c r="AG970" s="153"/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</row>
    <row r="971" spans="1:46" ht="22.5" outlineLevel="1" x14ac:dyDescent="0.2">
      <c r="A971" s="178">
        <v>292</v>
      </c>
      <c r="B971" s="180" t="s">
        <v>1014</v>
      </c>
      <c r="C971" s="190" t="s">
        <v>1324</v>
      </c>
      <c r="D971" s="154" t="s">
        <v>243</v>
      </c>
      <c r="E971" s="182">
        <v>2</v>
      </c>
      <c r="F971" s="182"/>
      <c r="G971" s="159">
        <f t="shared" si="1"/>
        <v>0</v>
      </c>
      <c r="H971" s="212" t="s">
        <v>1340</v>
      </c>
      <c r="I971" s="177"/>
      <c r="J971" s="153"/>
      <c r="K971" s="153"/>
      <c r="L971" s="153"/>
      <c r="M971" s="153"/>
      <c r="N971" s="153"/>
      <c r="O971" s="153"/>
      <c r="P971" s="153"/>
      <c r="Q971" s="153" t="s">
        <v>123</v>
      </c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</row>
    <row r="972" spans="1:46" ht="22.5" outlineLevel="1" x14ac:dyDescent="0.2">
      <c r="A972" s="178">
        <v>293</v>
      </c>
      <c r="B972" s="180" t="s">
        <v>1015</v>
      </c>
      <c r="C972" s="190" t="s">
        <v>1322</v>
      </c>
      <c r="D972" s="154" t="s">
        <v>243</v>
      </c>
      <c r="E972" s="182">
        <v>3</v>
      </c>
      <c r="F972" s="182"/>
      <c r="G972" s="159">
        <f t="shared" si="1"/>
        <v>0</v>
      </c>
      <c r="H972" s="212" t="s">
        <v>1340</v>
      </c>
      <c r="I972" s="177"/>
      <c r="J972" s="153"/>
      <c r="K972" s="153"/>
      <c r="L972" s="153"/>
      <c r="M972" s="153"/>
      <c r="N972" s="153"/>
      <c r="O972" s="153"/>
      <c r="P972" s="153"/>
      <c r="Q972" s="153" t="s">
        <v>123</v>
      </c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</row>
    <row r="973" spans="1:46" ht="22.5" outlineLevel="1" x14ac:dyDescent="0.2">
      <c r="A973" s="178">
        <v>294</v>
      </c>
      <c r="B973" s="180" t="s">
        <v>1016</v>
      </c>
      <c r="C973" s="190" t="s">
        <v>1324</v>
      </c>
      <c r="D973" s="154" t="s">
        <v>243</v>
      </c>
      <c r="E973" s="182">
        <v>6</v>
      </c>
      <c r="F973" s="182"/>
      <c r="G973" s="159">
        <f t="shared" si="1"/>
        <v>0</v>
      </c>
      <c r="H973" s="212" t="s">
        <v>1340</v>
      </c>
      <c r="I973" s="177"/>
      <c r="J973" s="153"/>
      <c r="K973" s="153"/>
      <c r="L973" s="153"/>
      <c r="M973" s="153"/>
      <c r="N973" s="153"/>
      <c r="O973" s="153"/>
      <c r="P973" s="153"/>
      <c r="Q973" s="153" t="s">
        <v>123</v>
      </c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</row>
    <row r="974" spans="1:46" ht="22.5" outlineLevel="1" x14ac:dyDescent="0.2">
      <c r="A974" s="178">
        <v>295</v>
      </c>
      <c r="B974" s="180" t="s">
        <v>1017</v>
      </c>
      <c r="C974" s="190" t="s">
        <v>1328</v>
      </c>
      <c r="D974" s="154" t="s">
        <v>243</v>
      </c>
      <c r="E974" s="182">
        <v>10</v>
      </c>
      <c r="F974" s="182"/>
      <c r="G974" s="159">
        <f t="shared" si="1"/>
        <v>0</v>
      </c>
      <c r="H974" s="212" t="s">
        <v>1340</v>
      </c>
      <c r="I974" s="177"/>
      <c r="J974" s="153"/>
      <c r="K974" s="153"/>
      <c r="L974" s="153"/>
      <c r="M974" s="153"/>
      <c r="N974" s="153"/>
      <c r="O974" s="153"/>
      <c r="P974" s="153"/>
      <c r="Q974" s="153" t="s">
        <v>123</v>
      </c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</row>
    <row r="975" spans="1:46" ht="22.5" outlineLevel="1" x14ac:dyDescent="0.2">
      <c r="A975" s="178">
        <v>296</v>
      </c>
      <c r="B975" s="180" t="s">
        <v>1018</v>
      </c>
      <c r="C975" s="190" t="s">
        <v>1329</v>
      </c>
      <c r="D975" s="154" t="s">
        <v>243</v>
      </c>
      <c r="E975" s="182">
        <v>1</v>
      </c>
      <c r="F975" s="182"/>
      <c r="G975" s="159">
        <f t="shared" si="1"/>
        <v>0</v>
      </c>
      <c r="H975" s="212" t="s">
        <v>1340</v>
      </c>
      <c r="I975" s="177"/>
      <c r="J975" s="153"/>
      <c r="K975" s="153"/>
      <c r="L975" s="153"/>
      <c r="M975" s="153"/>
      <c r="N975" s="153"/>
      <c r="O975" s="153"/>
      <c r="P975" s="153"/>
      <c r="Q975" s="153" t="s">
        <v>123</v>
      </c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</row>
    <row r="976" spans="1:46" ht="22.5" outlineLevel="1" x14ac:dyDescent="0.2">
      <c r="A976" s="178">
        <v>297</v>
      </c>
      <c r="B976" s="180" t="s">
        <v>1019</v>
      </c>
      <c r="C976" s="190" t="s">
        <v>1330</v>
      </c>
      <c r="D976" s="154" t="s">
        <v>243</v>
      </c>
      <c r="E976" s="182">
        <v>10</v>
      </c>
      <c r="F976" s="182"/>
      <c r="G976" s="159">
        <f t="shared" si="1"/>
        <v>0</v>
      </c>
      <c r="H976" s="212" t="s">
        <v>1340</v>
      </c>
      <c r="I976" s="177"/>
      <c r="J976" s="153"/>
      <c r="K976" s="153"/>
      <c r="L976" s="153"/>
      <c r="M976" s="153"/>
      <c r="N976" s="153"/>
      <c r="O976" s="153"/>
      <c r="P976" s="153"/>
      <c r="Q976" s="153" t="s">
        <v>123</v>
      </c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</row>
    <row r="977" spans="1:46" ht="22.5" outlineLevel="1" x14ac:dyDescent="0.2">
      <c r="A977" s="178">
        <v>298</v>
      </c>
      <c r="B977" s="180" t="s">
        <v>1020</v>
      </c>
      <c r="C977" s="190" t="s">
        <v>1331</v>
      </c>
      <c r="D977" s="154" t="s">
        <v>243</v>
      </c>
      <c r="E977" s="182">
        <v>7</v>
      </c>
      <c r="F977" s="182"/>
      <c r="G977" s="159">
        <f t="shared" si="1"/>
        <v>0</v>
      </c>
      <c r="H977" s="212" t="s">
        <v>1340</v>
      </c>
      <c r="I977" s="177"/>
      <c r="J977" s="153"/>
      <c r="K977" s="153"/>
      <c r="L977" s="153"/>
      <c r="M977" s="153"/>
      <c r="N977" s="153"/>
      <c r="O977" s="153"/>
      <c r="P977" s="153"/>
      <c r="Q977" s="153" t="s">
        <v>123</v>
      </c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</row>
    <row r="978" spans="1:46" ht="22.5" outlineLevel="1" x14ac:dyDescent="0.2">
      <c r="A978" s="178">
        <v>299</v>
      </c>
      <c r="B978" s="180" t="s">
        <v>1021</v>
      </c>
      <c r="C978" s="190" t="s">
        <v>1328</v>
      </c>
      <c r="D978" s="154" t="s">
        <v>243</v>
      </c>
      <c r="E978" s="182">
        <v>2</v>
      </c>
      <c r="F978" s="182"/>
      <c r="G978" s="159">
        <f t="shared" si="1"/>
        <v>0</v>
      </c>
      <c r="H978" s="212" t="s">
        <v>1340</v>
      </c>
      <c r="I978" s="177"/>
      <c r="J978" s="153"/>
      <c r="K978" s="153"/>
      <c r="L978" s="153"/>
      <c r="M978" s="153"/>
      <c r="N978" s="153"/>
      <c r="O978" s="153"/>
      <c r="P978" s="153"/>
      <c r="Q978" s="153" t="s">
        <v>123</v>
      </c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</row>
    <row r="979" spans="1:46" ht="22.5" outlineLevel="1" x14ac:dyDescent="0.2">
      <c r="A979" s="178">
        <v>300</v>
      </c>
      <c r="B979" s="180" t="s">
        <v>1022</v>
      </c>
      <c r="C979" s="190" t="s">
        <v>1328</v>
      </c>
      <c r="D979" s="154" t="s">
        <v>243</v>
      </c>
      <c r="E979" s="182">
        <v>3</v>
      </c>
      <c r="F979" s="182"/>
      <c r="G979" s="159">
        <f t="shared" ref="G979:G996" si="2">ROUND(E979*F979,2)</f>
        <v>0</v>
      </c>
      <c r="H979" s="212" t="s">
        <v>1340</v>
      </c>
      <c r="I979" s="177"/>
      <c r="J979" s="153"/>
      <c r="K979" s="153"/>
      <c r="L979" s="153"/>
      <c r="M979" s="153"/>
      <c r="N979" s="153"/>
      <c r="O979" s="153"/>
      <c r="P979" s="153"/>
      <c r="Q979" s="153" t="s">
        <v>123</v>
      </c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</row>
    <row r="980" spans="1:46" ht="22.5" outlineLevel="1" x14ac:dyDescent="0.2">
      <c r="A980" s="178">
        <v>301</v>
      </c>
      <c r="B980" s="180" t="s">
        <v>1023</v>
      </c>
      <c r="C980" s="190" t="s">
        <v>1331</v>
      </c>
      <c r="D980" s="154" t="s">
        <v>243</v>
      </c>
      <c r="E980" s="182">
        <v>1</v>
      </c>
      <c r="F980" s="182"/>
      <c r="G980" s="159">
        <f t="shared" si="2"/>
        <v>0</v>
      </c>
      <c r="H980" s="212" t="s">
        <v>1340</v>
      </c>
      <c r="I980" s="177"/>
      <c r="J980" s="153"/>
      <c r="K980" s="153"/>
      <c r="L980" s="153"/>
      <c r="M980" s="153"/>
      <c r="N980" s="153"/>
      <c r="O980" s="153"/>
      <c r="P980" s="153"/>
      <c r="Q980" s="153" t="s">
        <v>123</v>
      </c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</row>
    <row r="981" spans="1:46" outlineLevel="1" x14ac:dyDescent="0.2">
      <c r="A981" s="178">
        <v>302</v>
      </c>
      <c r="B981" s="180" t="s">
        <v>1024</v>
      </c>
      <c r="C981" s="190" t="s">
        <v>1025</v>
      </c>
      <c r="D981" s="154" t="s">
        <v>243</v>
      </c>
      <c r="E981" s="182">
        <v>1</v>
      </c>
      <c r="F981" s="182"/>
      <c r="G981" s="159">
        <f t="shared" si="2"/>
        <v>0</v>
      </c>
      <c r="H981" s="212" t="s">
        <v>1340</v>
      </c>
      <c r="I981" s="177"/>
      <c r="J981" s="153"/>
      <c r="K981" s="153"/>
      <c r="L981" s="153"/>
      <c r="M981" s="153"/>
      <c r="N981" s="153"/>
      <c r="O981" s="153"/>
      <c r="P981" s="153"/>
      <c r="Q981" s="153" t="s">
        <v>123</v>
      </c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</row>
    <row r="982" spans="1:46" ht="22.5" outlineLevel="1" x14ac:dyDescent="0.2">
      <c r="A982" s="178">
        <v>303</v>
      </c>
      <c r="B982" s="180" t="s">
        <v>1026</v>
      </c>
      <c r="C982" s="190" t="s">
        <v>1027</v>
      </c>
      <c r="D982" s="154" t="s">
        <v>243</v>
      </c>
      <c r="E982" s="182">
        <v>6</v>
      </c>
      <c r="F982" s="182"/>
      <c r="G982" s="159">
        <f t="shared" si="2"/>
        <v>0</v>
      </c>
      <c r="H982" s="212" t="s">
        <v>1340</v>
      </c>
      <c r="I982" s="177"/>
      <c r="J982" s="153"/>
      <c r="K982" s="153"/>
      <c r="L982" s="153"/>
      <c r="M982" s="153"/>
      <c r="N982" s="153"/>
      <c r="O982" s="153"/>
      <c r="P982" s="153"/>
      <c r="Q982" s="153" t="s">
        <v>123</v>
      </c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</row>
    <row r="983" spans="1:46" ht="22.5" outlineLevel="1" x14ac:dyDescent="0.2">
      <c r="A983" s="178">
        <v>304</v>
      </c>
      <c r="B983" s="180" t="s">
        <v>1028</v>
      </c>
      <c r="C983" s="190" t="s">
        <v>1029</v>
      </c>
      <c r="D983" s="154" t="s">
        <v>243</v>
      </c>
      <c r="E983" s="182">
        <v>3</v>
      </c>
      <c r="F983" s="182"/>
      <c r="G983" s="159">
        <f t="shared" si="2"/>
        <v>0</v>
      </c>
      <c r="H983" s="212" t="s">
        <v>1340</v>
      </c>
      <c r="I983" s="177"/>
      <c r="J983" s="153"/>
      <c r="K983" s="153"/>
      <c r="L983" s="153"/>
      <c r="M983" s="153"/>
      <c r="N983" s="153"/>
      <c r="O983" s="153"/>
      <c r="P983" s="153"/>
      <c r="Q983" s="153" t="s">
        <v>123</v>
      </c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</row>
    <row r="984" spans="1:46" ht="22.5" outlineLevel="1" x14ac:dyDescent="0.2">
      <c r="A984" s="178">
        <v>305</v>
      </c>
      <c r="B984" s="180" t="s">
        <v>1030</v>
      </c>
      <c r="C984" s="190" t="s">
        <v>1031</v>
      </c>
      <c r="D984" s="154" t="s">
        <v>243</v>
      </c>
      <c r="E984" s="182">
        <v>1</v>
      </c>
      <c r="F984" s="182"/>
      <c r="G984" s="159">
        <f t="shared" si="2"/>
        <v>0</v>
      </c>
      <c r="H984" s="212" t="s">
        <v>1340</v>
      </c>
      <c r="I984" s="177"/>
      <c r="J984" s="153"/>
      <c r="K984" s="153"/>
      <c r="L984" s="153"/>
      <c r="M984" s="153"/>
      <c r="N984" s="153"/>
      <c r="O984" s="153"/>
      <c r="P984" s="153"/>
      <c r="Q984" s="153" t="s">
        <v>123</v>
      </c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</row>
    <row r="985" spans="1:46" ht="22.5" outlineLevel="1" x14ac:dyDescent="0.2">
      <c r="A985" s="178">
        <v>306</v>
      </c>
      <c r="B985" s="180" t="s">
        <v>1032</v>
      </c>
      <c r="C985" s="190" t="s">
        <v>1033</v>
      </c>
      <c r="D985" s="154" t="s">
        <v>243</v>
      </c>
      <c r="E985" s="182">
        <v>6</v>
      </c>
      <c r="F985" s="182"/>
      <c r="G985" s="159">
        <f t="shared" si="2"/>
        <v>0</v>
      </c>
      <c r="H985" s="212" t="s">
        <v>1340</v>
      </c>
      <c r="I985" s="177"/>
      <c r="J985" s="153"/>
      <c r="K985" s="153"/>
      <c r="L985" s="153"/>
      <c r="M985" s="153"/>
      <c r="N985" s="153"/>
      <c r="O985" s="153"/>
      <c r="P985" s="153"/>
      <c r="Q985" s="153" t="s">
        <v>123</v>
      </c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  <c r="AO985" s="153"/>
      <c r="AP985" s="153"/>
      <c r="AQ985" s="153"/>
      <c r="AR985" s="153"/>
      <c r="AS985" s="153"/>
      <c r="AT985" s="153"/>
    </row>
    <row r="986" spans="1:46" outlineLevel="1" x14ac:dyDescent="0.2">
      <c r="A986" s="178">
        <v>307</v>
      </c>
      <c r="B986" s="180" t="s">
        <v>1034</v>
      </c>
      <c r="C986" s="190" t="s">
        <v>1035</v>
      </c>
      <c r="D986" s="154" t="s">
        <v>243</v>
      </c>
      <c r="E986" s="182">
        <v>28</v>
      </c>
      <c r="F986" s="182"/>
      <c r="G986" s="159">
        <f t="shared" si="2"/>
        <v>0</v>
      </c>
      <c r="H986" s="212" t="s">
        <v>1340</v>
      </c>
      <c r="I986" s="177"/>
      <c r="J986" s="153"/>
      <c r="K986" s="153"/>
      <c r="L986" s="153"/>
      <c r="M986" s="153"/>
      <c r="N986" s="153"/>
      <c r="O986" s="153"/>
      <c r="P986" s="153"/>
      <c r="Q986" s="153" t="s">
        <v>123</v>
      </c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</row>
    <row r="987" spans="1:46" outlineLevel="1" x14ac:dyDescent="0.2">
      <c r="A987" s="178">
        <v>308</v>
      </c>
      <c r="B987" s="180" t="s">
        <v>1036</v>
      </c>
      <c r="C987" s="190" t="s">
        <v>1037</v>
      </c>
      <c r="D987" s="154" t="s">
        <v>243</v>
      </c>
      <c r="E987" s="182">
        <v>4</v>
      </c>
      <c r="F987" s="182"/>
      <c r="G987" s="159">
        <f t="shared" si="2"/>
        <v>0</v>
      </c>
      <c r="H987" s="212" t="s">
        <v>1340</v>
      </c>
      <c r="I987" s="177"/>
      <c r="J987" s="153"/>
      <c r="K987" s="153"/>
      <c r="L987" s="153"/>
      <c r="M987" s="153"/>
      <c r="N987" s="153"/>
      <c r="O987" s="153"/>
      <c r="P987" s="153"/>
      <c r="Q987" s="153" t="s">
        <v>123</v>
      </c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  <c r="AC987" s="153"/>
      <c r="AD987" s="153"/>
      <c r="AE987" s="153"/>
      <c r="AF987" s="153"/>
      <c r="AG987" s="153"/>
      <c r="AH987" s="153"/>
      <c r="AI987" s="153"/>
      <c r="AJ987" s="153"/>
      <c r="AK987" s="153"/>
      <c r="AL987" s="153"/>
      <c r="AM987" s="153"/>
      <c r="AN987" s="153"/>
      <c r="AO987" s="153"/>
      <c r="AP987" s="153"/>
      <c r="AQ987" s="153"/>
      <c r="AR987" s="153"/>
      <c r="AS987" s="153"/>
      <c r="AT987" s="153"/>
    </row>
    <row r="988" spans="1:46" ht="22.5" outlineLevel="1" x14ac:dyDescent="0.2">
      <c r="A988" s="178">
        <v>309</v>
      </c>
      <c r="B988" s="180" t="s">
        <v>1038</v>
      </c>
      <c r="C988" s="190" t="s">
        <v>1039</v>
      </c>
      <c r="D988" s="154" t="s">
        <v>243</v>
      </c>
      <c r="E988" s="182">
        <v>1</v>
      </c>
      <c r="F988" s="182"/>
      <c r="G988" s="159">
        <f t="shared" si="2"/>
        <v>0</v>
      </c>
      <c r="H988" s="212" t="s">
        <v>1340</v>
      </c>
      <c r="I988" s="177"/>
      <c r="J988" s="153"/>
      <c r="K988" s="153"/>
      <c r="L988" s="153"/>
      <c r="M988" s="153"/>
      <c r="N988" s="153"/>
      <c r="O988" s="153"/>
      <c r="P988" s="153"/>
      <c r="Q988" s="153" t="s">
        <v>123</v>
      </c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  <c r="AC988" s="153"/>
      <c r="AD988" s="153"/>
      <c r="AE988" s="153"/>
      <c r="AF988" s="153"/>
      <c r="AG988" s="153"/>
      <c r="AH988" s="153"/>
      <c r="AI988" s="153"/>
      <c r="AJ988" s="153"/>
      <c r="AK988" s="153"/>
      <c r="AL988" s="153"/>
      <c r="AM988" s="153"/>
      <c r="AN988" s="153"/>
      <c r="AO988" s="153"/>
      <c r="AP988" s="153"/>
      <c r="AQ988" s="153"/>
      <c r="AR988" s="153"/>
      <c r="AS988" s="153"/>
      <c r="AT988" s="153"/>
    </row>
    <row r="989" spans="1:46" ht="22.5" outlineLevel="1" x14ac:dyDescent="0.2">
      <c r="A989" s="178">
        <v>310</v>
      </c>
      <c r="B989" s="180" t="s">
        <v>1040</v>
      </c>
      <c r="C989" s="190" t="s">
        <v>1041</v>
      </c>
      <c r="D989" s="154" t="s">
        <v>243</v>
      </c>
      <c r="E989" s="182">
        <v>2</v>
      </c>
      <c r="F989" s="182"/>
      <c r="G989" s="159">
        <f t="shared" si="2"/>
        <v>0</v>
      </c>
      <c r="H989" s="212" t="s">
        <v>1340</v>
      </c>
      <c r="I989" s="177"/>
      <c r="J989" s="153"/>
      <c r="K989" s="153"/>
      <c r="L989" s="153"/>
      <c r="M989" s="153"/>
      <c r="N989" s="153"/>
      <c r="O989" s="153"/>
      <c r="P989" s="153"/>
      <c r="Q989" s="153" t="s">
        <v>123</v>
      </c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  <c r="AC989" s="153"/>
      <c r="AD989" s="153"/>
      <c r="AE989" s="153"/>
      <c r="AF989" s="153"/>
      <c r="AG989" s="153"/>
      <c r="AH989" s="153"/>
      <c r="AI989" s="153"/>
      <c r="AJ989" s="153"/>
      <c r="AK989" s="153"/>
      <c r="AL989" s="153"/>
      <c r="AM989" s="153"/>
      <c r="AN989" s="153"/>
      <c r="AO989" s="153"/>
      <c r="AP989" s="153"/>
      <c r="AQ989" s="153"/>
      <c r="AR989" s="153"/>
      <c r="AS989" s="153"/>
      <c r="AT989" s="153"/>
    </row>
    <row r="990" spans="1:46" ht="22.5" outlineLevel="1" x14ac:dyDescent="0.2">
      <c r="A990" s="178">
        <v>311</v>
      </c>
      <c r="B990" s="180" t="s">
        <v>1042</v>
      </c>
      <c r="C990" s="190" t="s">
        <v>1043</v>
      </c>
      <c r="D990" s="154" t="s">
        <v>243</v>
      </c>
      <c r="E990" s="182">
        <v>1</v>
      </c>
      <c r="F990" s="182"/>
      <c r="G990" s="159">
        <f t="shared" si="2"/>
        <v>0</v>
      </c>
      <c r="H990" s="212" t="s">
        <v>1340</v>
      </c>
      <c r="I990" s="177"/>
      <c r="J990" s="153"/>
      <c r="K990" s="153"/>
      <c r="L990" s="153"/>
      <c r="M990" s="153"/>
      <c r="N990" s="153"/>
      <c r="O990" s="153"/>
      <c r="P990" s="153"/>
      <c r="Q990" s="153" t="s">
        <v>123</v>
      </c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  <c r="AC990" s="153"/>
      <c r="AD990" s="153"/>
      <c r="AE990" s="153"/>
      <c r="AF990" s="153"/>
      <c r="AG990" s="153"/>
      <c r="AH990" s="153"/>
      <c r="AI990" s="153"/>
      <c r="AJ990" s="153"/>
      <c r="AK990" s="153"/>
      <c r="AL990" s="153"/>
      <c r="AM990" s="153"/>
      <c r="AN990" s="153"/>
      <c r="AO990" s="153"/>
      <c r="AP990" s="153"/>
      <c r="AQ990" s="153"/>
      <c r="AR990" s="153"/>
      <c r="AS990" s="153"/>
      <c r="AT990" s="153"/>
    </row>
    <row r="991" spans="1:46" outlineLevel="1" x14ac:dyDescent="0.2">
      <c r="A991" s="178">
        <v>312</v>
      </c>
      <c r="B991" s="180" t="s">
        <v>1044</v>
      </c>
      <c r="C991" s="190" t="s">
        <v>1045</v>
      </c>
      <c r="D991" s="154" t="s">
        <v>243</v>
      </c>
      <c r="E991" s="182">
        <v>2</v>
      </c>
      <c r="F991" s="182"/>
      <c r="G991" s="159">
        <f t="shared" si="2"/>
        <v>0</v>
      </c>
      <c r="H991" s="212" t="s">
        <v>1340</v>
      </c>
      <c r="I991" s="177"/>
      <c r="J991" s="153"/>
      <c r="K991" s="153"/>
      <c r="L991" s="153"/>
      <c r="M991" s="153"/>
      <c r="N991" s="153"/>
      <c r="O991" s="153"/>
      <c r="P991" s="153"/>
      <c r="Q991" s="153" t="s">
        <v>123</v>
      </c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  <c r="AC991" s="153"/>
      <c r="AD991" s="153"/>
      <c r="AE991" s="153"/>
      <c r="AF991" s="153"/>
      <c r="AG991" s="153"/>
      <c r="AH991" s="153"/>
      <c r="AI991" s="153"/>
      <c r="AJ991" s="153"/>
      <c r="AK991" s="153"/>
      <c r="AL991" s="153"/>
      <c r="AM991" s="153"/>
      <c r="AN991" s="153"/>
      <c r="AO991" s="153"/>
      <c r="AP991" s="153"/>
      <c r="AQ991" s="153"/>
      <c r="AR991" s="153"/>
      <c r="AS991" s="153"/>
      <c r="AT991" s="153"/>
    </row>
    <row r="992" spans="1:46" outlineLevel="1" x14ac:dyDescent="0.2">
      <c r="A992" s="178">
        <v>313</v>
      </c>
      <c r="B992" s="180" t="s">
        <v>1046</v>
      </c>
      <c r="C992" s="190" t="s">
        <v>1047</v>
      </c>
      <c r="D992" s="154" t="s">
        <v>243</v>
      </c>
      <c r="E992" s="182">
        <v>1</v>
      </c>
      <c r="F992" s="182"/>
      <c r="G992" s="159">
        <f t="shared" si="2"/>
        <v>0</v>
      </c>
      <c r="H992" s="212" t="s">
        <v>1340</v>
      </c>
      <c r="I992" s="177"/>
      <c r="J992" s="153"/>
      <c r="K992" s="153"/>
      <c r="L992" s="153"/>
      <c r="M992" s="153"/>
      <c r="N992" s="153"/>
      <c r="O992" s="153"/>
      <c r="P992" s="153"/>
      <c r="Q992" s="153" t="s">
        <v>123</v>
      </c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  <c r="AC992" s="153"/>
      <c r="AD992" s="153"/>
      <c r="AE992" s="153"/>
      <c r="AF992" s="153"/>
      <c r="AG992" s="153"/>
      <c r="AH992" s="153"/>
      <c r="AI992" s="153"/>
      <c r="AJ992" s="153"/>
      <c r="AK992" s="153"/>
      <c r="AL992" s="153"/>
      <c r="AM992" s="153"/>
      <c r="AN992" s="153"/>
      <c r="AO992" s="153"/>
      <c r="AP992" s="153"/>
      <c r="AQ992" s="153"/>
      <c r="AR992" s="153"/>
      <c r="AS992" s="153"/>
      <c r="AT992" s="153"/>
    </row>
    <row r="993" spans="1:46" outlineLevel="1" x14ac:dyDescent="0.2">
      <c r="A993" s="178">
        <v>314</v>
      </c>
      <c r="B993" s="180" t="s">
        <v>1048</v>
      </c>
      <c r="C993" s="190" t="s">
        <v>1049</v>
      </c>
      <c r="D993" s="154" t="s">
        <v>243</v>
      </c>
      <c r="E993" s="182">
        <v>6</v>
      </c>
      <c r="F993" s="182"/>
      <c r="G993" s="159">
        <f t="shared" si="2"/>
        <v>0</v>
      </c>
      <c r="H993" s="212" t="s">
        <v>1340</v>
      </c>
      <c r="I993" s="177"/>
      <c r="J993" s="153"/>
      <c r="K993" s="153"/>
      <c r="L993" s="153"/>
      <c r="M993" s="153"/>
      <c r="N993" s="153"/>
      <c r="O993" s="153"/>
      <c r="P993" s="153"/>
      <c r="Q993" s="153" t="s">
        <v>123</v>
      </c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  <c r="AC993" s="153"/>
      <c r="AD993" s="153"/>
      <c r="AE993" s="153"/>
      <c r="AF993" s="153"/>
      <c r="AG993" s="153"/>
      <c r="AH993" s="153"/>
      <c r="AI993" s="153"/>
      <c r="AJ993" s="153"/>
      <c r="AK993" s="153"/>
      <c r="AL993" s="153"/>
      <c r="AM993" s="153"/>
      <c r="AN993" s="153"/>
      <c r="AO993" s="153"/>
      <c r="AP993" s="153"/>
      <c r="AQ993" s="153"/>
      <c r="AR993" s="153"/>
      <c r="AS993" s="153"/>
      <c r="AT993" s="153"/>
    </row>
    <row r="994" spans="1:46" outlineLevel="1" x14ac:dyDescent="0.2">
      <c r="A994" s="178">
        <v>315</v>
      </c>
      <c r="B994" s="180" t="s">
        <v>1050</v>
      </c>
      <c r="C994" s="190" t="s">
        <v>1051</v>
      </c>
      <c r="D994" s="154" t="s">
        <v>243</v>
      </c>
      <c r="E994" s="182">
        <v>9</v>
      </c>
      <c r="F994" s="182"/>
      <c r="G994" s="159">
        <f t="shared" si="2"/>
        <v>0</v>
      </c>
      <c r="H994" s="212" t="s">
        <v>1340</v>
      </c>
      <c r="I994" s="177"/>
      <c r="J994" s="153"/>
      <c r="K994" s="153"/>
      <c r="L994" s="153"/>
      <c r="M994" s="153"/>
      <c r="N994" s="153"/>
      <c r="O994" s="153"/>
      <c r="P994" s="153"/>
      <c r="Q994" s="153" t="s">
        <v>123</v>
      </c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  <c r="AC994" s="153"/>
      <c r="AD994" s="153"/>
      <c r="AE994" s="153"/>
      <c r="AF994" s="153"/>
      <c r="AG994" s="153"/>
      <c r="AH994" s="153"/>
      <c r="AI994" s="153"/>
      <c r="AJ994" s="153"/>
      <c r="AK994" s="153"/>
      <c r="AL994" s="153"/>
      <c r="AM994" s="153"/>
      <c r="AN994" s="153"/>
      <c r="AO994" s="153"/>
      <c r="AP994" s="153"/>
      <c r="AQ994" s="153"/>
      <c r="AR994" s="153"/>
      <c r="AS994" s="153"/>
      <c r="AT994" s="153"/>
    </row>
    <row r="995" spans="1:46" ht="22.5" outlineLevel="1" x14ac:dyDescent="0.2">
      <c r="A995" s="178">
        <v>316</v>
      </c>
      <c r="B995" s="180" t="s">
        <v>1052</v>
      </c>
      <c r="C995" s="190" t="s">
        <v>1053</v>
      </c>
      <c r="D995" s="154" t="s">
        <v>243</v>
      </c>
      <c r="E995" s="182">
        <v>1</v>
      </c>
      <c r="F995" s="182"/>
      <c r="G995" s="159">
        <f t="shared" si="2"/>
        <v>0</v>
      </c>
      <c r="H995" s="212" t="s">
        <v>1340</v>
      </c>
      <c r="I995" s="177"/>
      <c r="J995" s="153"/>
      <c r="K995" s="153"/>
      <c r="L995" s="153"/>
      <c r="M995" s="153"/>
      <c r="N995" s="153"/>
      <c r="O995" s="153"/>
      <c r="P995" s="153"/>
      <c r="Q995" s="153" t="s">
        <v>123</v>
      </c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  <c r="AC995" s="153"/>
      <c r="AD995" s="153"/>
      <c r="AE995" s="153"/>
      <c r="AF995" s="153"/>
      <c r="AG995" s="153"/>
      <c r="AH995" s="153"/>
      <c r="AI995" s="153"/>
      <c r="AJ995" s="153"/>
      <c r="AK995" s="153"/>
      <c r="AL995" s="153"/>
      <c r="AM995" s="153"/>
      <c r="AN995" s="153"/>
      <c r="AO995" s="153"/>
      <c r="AP995" s="153"/>
      <c r="AQ995" s="153"/>
      <c r="AR995" s="153"/>
      <c r="AS995" s="153"/>
      <c r="AT995" s="153"/>
    </row>
    <row r="996" spans="1:46" outlineLevel="1" x14ac:dyDescent="0.2">
      <c r="A996" s="178">
        <v>317</v>
      </c>
      <c r="B996" s="180" t="s">
        <v>1054</v>
      </c>
      <c r="C996" s="190" t="s">
        <v>1055</v>
      </c>
      <c r="D996" s="154" t="s">
        <v>0</v>
      </c>
      <c r="E996" s="182">
        <v>1.45</v>
      </c>
      <c r="F996" s="182"/>
      <c r="G996" s="159">
        <f t="shared" si="2"/>
        <v>0</v>
      </c>
      <c r="H996" s="212" t="s">
        <v>1339</v>
      </c>
      <c r="I996" s="177"/>
      <c r="J996" s="153"/>
      <c r="K996" s="153"/>
      <c r="L996" s="153"/>
      <c r="M996" s="153"/>
      <c r="N996" s="153"/>
      <c r="O996" s="153"/>
      <c r="P996" s="153"/>
      <c r="Q996" s="153" t="s">
        <v>123</v>
      </c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  <c r="AC996" s="153"/>
      <c r="AD996" s="153"/>
      <c r="AE996" s="153"/>
      <c r="AF996" s="153"/>
      <c r="AG996" s="153"/>
      <c r="AH996" s="153"/>
      <c r="AI996" s="153"/>
      <c r="AJ996" s="153"/>
      <c r="AK996" s="153"/>
      <c r="AL996" s="153"/>
      <c r="AM996" s="153"/>
      <c r="AN996" s="153"/>
      <c r="AO996" s="153"/>
      <c r="AP996" s="153"/>
      <c r="AQ996" s="153"/>
      <c r="AR996" s="153"/>
      <c r="AS996" s="153"/>
      <c r="AT996" s="153"/>
    </row>
    <row r="997" spans="1:46" x14ac:dyDescent="0.2">
      <c r="A997" s="179" t="s">
        <v>118</v>
      </c>
      <c r="B997" s="181" t="s">
        <v>87</v>
      </c>
      <c r="C997" s="192" t="s">
        <v>88</v>
      </c>
      <c r="D997" s="156"/>
      <c r="E997" s="183"/>
      <c r="F997" s="183"/>
      <c r="G997" s="160">
        <f>SUMIF(Q998:Q1123,"&lt;&gt;NOR",G998:G1123)</f>
        <v>0</v>
      </c>
      <c r="H997" s="213"/>
      <c r="I997" s="177"/>
      <c r="Q997" t="s">
        <v>119</v>
      </c>
    </row>
    <row r="998" spans="1:46" outlineLevel="1" x14ac:dyDescent="0.2">
      <c r="A998" s="178">
        <v>318</v>
      </c>
      <c r="B998" s="180" t="s">
        <v>1056</v>
      </c>
      <c r="C998" s="190" t="s">
        <v>1057</v>
      </c>
      <c r="D998" s="154" t="s">
        <v>1058</v>
      </c>
      <c r="E998" s="182">
        <v>850</v>
      </c>
      <c r="F998" s="182"/>
      <c r="G998" s="159">
        <f>ROUND(E998*F998,2)</f>
        <v>0</v>
      </c>
      <c r="H998" s="212" t="s">
        <v>1339</v>
      </c>
      <c r="I998" s="177"/>
      <c r="J998" s="153"/>
      <c r="K998" s="153"/>
      <c r="L998" s="153"/>
      <c r="M998" s="153"/>
      <c r="N998" s="153"/>
      <c r="O998" s="153"/>
      <c r="P998" s="153"/>
      <c r="Q998" s="153" t="s">
        <v>123</v>
      </c>
      <c r="R998" s="153"/>
      <c r="S998" s="153"/>
      <c r="T998" s="153"/>
      <c r="U998" s="153"/>
      <c r="V998" s="153"/>
      <c r="W998" s="153"/>
      <c r="X998" s="153"/>
      <c r="Y998" s="153"/>
      <c r="Z998" s="153"/>
      <c r="AA998" s="153"/>
      <c r="AB998" s="153"/>
      <c r="AC998" s="153"/>
      <c r="AD998" s="153"/>
      <c r="AE998" s="153"/>
      <c r="AF998" s="153"/>
      <c r="AG998" s="153"/>
      <c r="AH998" s="153"/>
      <c r="AI998" s="153"/>
      <c r="AJ998" s="153"/>
      <c r="AK998" s="153"/>
      <c r="AL998" s="153"/>
      <c r="AM998" s="153"/>
      <c r="AN998" s="153"/>
      <c r="AO998" s="153"/>
      <c r="AP998" s="153"/>
      <c r="AQ998" s="153"/>
      <c r="AR998" s="153"/>
      <c r="AS998" s="153"/>
      <c r="AT998" s="153"/>
    </row>
    <row r="999" spans="1:46" outlineLevel="1" x14ac:dyDescent="0.2">
      <c r="A999" s="178"/>
      <c r="B999" s="180"/>
      <c r="C999" s="191" t="s">
        <v>1059</v>
      </c>
      <c r="D999" s="155"/>
      <c r="E999" s="205">
        <v>850</v>
      </c>
      <c r="F999" s="182"/>
      <c r="G999" s="159"/>
      <c r="H999" s="212">
        <v>0</v>
      </c>
      <c r="I999" s="177"/>
      <c r="J999" s="153"/>
      <c r="K999" s="153"/>
      <c r="L999" s="153"/>
      <c r="M999" s="153"/>
      <c r="N999" s="153"/>
      <c r="O999" s="153"/>
      <c r="P999" s="153"/>
      <c r="Q999" s="153" t="s">
        <v>125</v>
      </c>
      <c r="R999" s="153">
        <v>0</v>
      </c>
      <c r="S999" s="153"/>
      <c r="T999" s="153"/>
      <c r="U999" s="153"/>
      <c r="V999" s="153"/>
      <c r="W999" s="153"/>
      <c r="X999" s="153"/>
      <c r="Y999" s="153"/>
      <c r="Z999" s="153"/>
      <c r="AA999" s="153"/>
      <c r="AB999" s="153"/>
      <c r="AC999" s="153"/>
      <c r="AD999" s="153"/>
      <c r="AE999" s="153"/>
      <c r="AF999" s="153"/>
      <c r="AG999" s="153"/>
      <c r="AH999" s="153"/>
      <c r="AI999" s="153"/>
      <c r="AJ999" s="153"/>
      <c r="AK999" s="153"/>
      <c r="AL999" s="153"/>
      <c r="AM999" s="153"/>
      <c r="AN999" s="153"/>
      <c r="AO999" s="153"/>
      <c r="AP999" s="153"/>
      <c r="AQ999" s="153"/>
      <c r="AR999" s="153"/>
      <c r="AS999" s="153"/>
      <c r="AT999" s="153"/>
    </row>
    <row r="1000" spans="1:46" outlineLevel="1" x14ac:dyDescent="0.2">
      <c r="A1000" s="178">
        <v>319</v>
      </c>
      <c r="B1000" s="180" t="s">
        <v>1060</v>
      </c>
      <c r="C1000" s="190" t="s">
        <v>1061</v>
      </c>
      <c r="D1000" s="154" t="s">
        <v>1058</v>
      </c>
      <c r="E1000" s="182">
        <v>1450</v>
      </c>
      <c r="F1000" s="182"/>
      <c r="G1000" s="159">
        <f>ROUND(E1000*F1000,2)</f>
        <v>0</v>
      </c>
      <c r="H1000" s="212" t="s">
        <v>1339</v>
      </c>
      <c r="I1000" s="177"/>
      <c r="J1000" s="153"/>
      <c r="K1000" s="153"/>
      <c r="L1000" s="153"/>
      <c r="M1000" s="153"/>
      <c r="N1000" s="153"/>
      <c r="O1000" s="153"/>
      <c r="P1000" s="153"/>
      <c r="Q1000" s="153" t="s">
        <v>123</v>
      </c>
      <c r="R1000" s="153"/>
      <c r="S1000" s="153"/>
      <c r="T1000" s="153"/>
      <c r="U1000" s="153"/>
      <c r="V1000" s="153"/>
      <c r="W1000" s="153"/>
      <c r="X1000" s="153"/>
      <c r="Y1000" s="153"/>
      <c r="Z1000" s="153"/>
      <c r="AA1000" s="153"/>
      <c r="AB1000" s="153"/>
      <c r="AC1000" s="153"/>
      <c r="AD1000" s="153"/>
      <c r="AE1000" s="153"/>
      <c r="AF1000" s="153"/>
      <c r="AG1000" s="153"/>
      <c r="AH1000" s="153"/>
      <c r="AI1000" s="153"/>
      <c r="AJ1000" s="153"/>
      <c r="AK1000" s="153"/>
      <c r="AL1000" s="153"/>
      <c r="AM1000" s="153"/>
      <c r="AN1000" s="153"/>
      <c r="AO1000" s="153"/>
      <c r="AP1000" s="153"/>
      <c r="AQ1000" s="153"/>
      <c r="AR1000" s="153"/>
      <c r="AS1000" s="153"/>
      <c r="AT1000" s="153"/>
    </row>
    <row r="1001" spans="1:46" outlineLevel="1" x14ac:dyDescent="0.2">
      <c r="A1001" s="178"/>
      <c r="B1001" s="180"/>
      <c r="C1001" s="191" t="s">
        <v>1062</v>
      </c>
      <c r="D1001" s="155"/>
      <c r="E1001" s="205">
        <v>1450</v>
      </c>
      <c r="F1001" s="182"/>
      <c r="G1001" s="159"/>
      <c r="H1001" s="212">
        <v>0</v>
      </c>
      <c r="I1001" s="177"/>
      <c r="J1001" s="153"/>
      <c r="K1001" s="153"/>
      <c r="L1001" s="153"/>
      <c r="M1001" s="153"/>
      <c r="N1001" s="153"/>
      <c r="O1001" s="153"/>
      <c r="P1001" s="153"/>
      <c r="Q1001" s="153" t="s">
        <v>125</v>
      </c>
      <c r="R1001" s="153">
        <v>0</v>
      </c>
      <c r="S1001" s="153"/>
      <c r="T1001" s="153"/>
      <c r="U1001" s="153"/>
      <c r="V1001" s="153"/>
      <c r="W1001" s="153"/>
      <c r="X1001" s="153"/>
      <c r="Y1001" s="153"/>
      <c r="Z1001" s="153"/>
      <c r="AA1001" s="153"/>
      <c r="AB1001" s="153"/>
      <c r="AC1001" s="153"/>
      <c r="AD1001" s="153"/>
      <c r="AE1001" s="153"/>
      <c r="AF1001" s="153"/>
      <c r="AG1001" s="153"/>
      <c r="AH1001" s="153"/>
      <c r="AI1001" s="153"/>
      <c r="AJ1001" s="153"/>
      <c r="AK1001" s="153"/>
      <c r="AL1001" s="153"/>
      <c r="AM1001" s="153"/>
      <c r="AN1001" s="153"/>
      <c r="AO1001" s="153"/>
      <c r="AP1001" s="153"/>
      <c r="AQ1001" s="153"/>
      <c r="AR1001" s="153"/>
      <c r="AS1001" s="153"/>
      <c r="AT1001" s="153"/>
    </row>
    <row r="1002" spans="1:46" outlineLevel="1" x14ac:dyDescent="0.2">
      <c r="A1002" s="178">
        <v>320</v>
      </c>
      <c r="B1002" s="180" t="s">
        <v>1063</v>
      </c>
      <c r="C1002" s="190" t="s">
        <v>1064</v>
      </c>
      <c r="D1002" s="154" t="s">
        <v>243</v>
      </c>
      <c r="E1002" s="182">
        <v>32</v>
      </c>
      <c r="F1002" s="182"/>
      <c r="G1002" s="159">
        <f>ROUND(E1002*F1002,2)</f>
        <v>0</v>
      </c>
      <c r="H1002" s="212" t="s">
        <v>1339</v>
      </c>
      <c r="I1002" s="177"/>
      <c r="J1002" s="153"/>
      <c r="K1002" s="153"/>
      <c r="L1002" s="153"/>
      <c r="M1002" s="153"/>
      <c r="N1002" s="153"/>
      <c r="O1002" s="153"/>
      <c r="P1002" s="153"/>
      <c r="Q1002" s="153" t="s">
        <v>123</v>
      </c>
      <c r="R1002" s="153"/>
      <c r="S1002" s="153"/>
      <c r="T1002" s="153"/>
      <c r="U1002" s="153"/>
      <c r="V1002" s="153"/>
      <c r="W1002" s="153"/>
      <c r="X1002" s="153"/>
      <c r="Y1002" s="153"/>
      <c r="Z1002" s="153"/>
      <c r="AA1002" s="153"/>
      <c r="AB1002" s="153"/>
      <c r="AC1002" s="153"/>
      <c r="AD1002" s="153"/>
      <c r="AE1002" s="153"/>
      <c r="AF1002" s="153"/>
      <c r="AG1002" s="153"/>
      <c r="AH1002" s="153"/>
      <c r="AI1002" s="153"/>
      <c r="AJ1002" s="153"/>
      <c r="AK1002" s="153"/>
      <c r="AL1002" s="153"/>
      <c r="AM1002" s="153"/>
      <c r="AN1002" s="153"/>
      <c r="AO1002" s="153"/>
      <c r="AP1002" s="153"/>
      <c r="AQ1002" s="153"/>
      <c r="AR1002" s="153"/>
      <c r="AS1002" s="153"/>
      <c r="AT1002" s="153"/>
    </row>
    <row r="1003" spans="1:46" outlineLevel="1" x14ac:dyDescent="0.2">
      <c r="A1003" s="178"/>
      <c r="B1003" s="180"/>
      <c r="C1003" s="191" t="s">
        <v>1065</v>
      </c>
      <c r="D1003" s="155"/>
      <c r="E1003" s="205">
        <v>32</v>
      </c>
      <c r="F1003" s="182"/>
      <c r="G1003" s="159"/>
      <c r="H1003" s="212">
        <v>0</v>
      </c>
      <c r="I1003" s="177"/>
      <c r="J1003" s="153"/>
      <c r="K1003" s="153"/>
      <c r="L1003" s="153"/>
      <c r="M1003" s="153"/>
      <c r="N1003" s="153"/>
      <c r="O1003" s="153"/>
      <c r="P1003" s="153"/>
      <c r="Q1003" s="153" t="s">
        <v>125</v>
      </c>
      <c r="R1003" s="153">
        <v>0</v>
      </c>
      <c r="S1003" s="153"/>
      <c r="T1003" s="153"/>
      <c r="U1003" s="153"/>
      <c r="V1003" s="153"/>
      <c r="W1003" s="153"/>
      <c r="X1003" s="153"/>
      <c r="Y1003" s="153"/>
      <c r="Z1003" s="153"/>
      <c r="AA1003" s="153"/>
      <c r="AB1003" s="153"/>
      <c r="AC1003" s="153"/>
      <c r="AD1003" s="153"/>
      <c r="AE1003" s="153"/>
      <c r="AF1003" s="153"/>
      <c r="AG1003" s="153"/>
      <c r="AH1003" s="153"/>
      <c r="AI1003" s="153"/>
      <c r="AJ1003" s="153"/>
      <c r="AK1003" s="153"/>
      <c r="AL1003" s="153"/>
      <c r="AM1003" s="153"/>
      <c r="AN1003" s="153"/>
      <c r="AO1003" s="153"/>
      <c r="AP1003" s="153"/>
      <c r="AQ1003" s="153"/>
      <c r="AR1003" s="153"/>
      <c r="AS1003" s="153"/>
      <c r="AT1003" s="153"/>
    </row>
    <row r="1004" spans="1:46" outlineLevel="1" x14ac:dyDescent="0.2">
      <c r="A1004" s="178" t="s">
        <v>1372</v>
      </c>
      <c r="B1004" s="180" t="s">
        <v>1373</v>
      </c>
      <c r="C1004" s="190" t="s">
        <v>1376</v>
      </c>
      <c r="D1004" s="154" t="s">
        <v>243</v>
      </c>
      <c r="E1004" s="182">
        <v>125</v>
      </c>
      <c r="F1004" s="182"/>
      <c r="G1004" s="182">
        <f>ROUND(E1004*F1004,2)</f>
        <v>0</v>
      </c>
      <c r="H1004" s="212" t="s">
        <v>1340</v>
      </c>
      <c r="I1004" s="177"/>
      <c r="J1004" s="177"/>
      <c r="K1004" s="177"/>
      <c r="L1004" s="177"/>
      <c r="M1004" s="177"/>
      <c r="N1004" s="177"/>
      <c r="O1004" s="177"/>
      <c r="P1004" s="177"/>
      <c r="Q1004" s="177"/>
      <c r="R1004" s="177"/>
      <c r="S1004" s="177"/>
      <c r="T1004" s="177"/>
      <c r="U1004" s="177"/>
      <c r="V1004" s="177"/>
      <c r="W1004" s="177"/>
      <c r="X1004" s="177"/>
      <c r="Y1004" s="177"/>
      <c r="Z1004" s="177"/>
      <c r="AA1004" s="177"/>
      <c r="AB1004" s="177"/>
      <c r="AC1004" s="177"/>
      <c r="AD1004" s="177"/>
      <c r="AE1004" s="177"/>
      <c r="AF1004" s="177"/>
      <c r="AG1004" s="177"/>
      <c r="AH1004" s="177"/>
      <c r="AI1004" s="177"/>
      <c r="AJ1004" s="177"/>
      <c r="AK1004" s="177"/>
      <c r="AL1004" s="177"/>
      <c r="AM1004" s="177"/>
      <c r="AN1004" s="177"/>
      <c r="AO1004" s="177"/>
      <c r="AP1004" s="177"/>
      <c r="AQ1004" s="177"/>
      <c r="AR1004" s="177"/>
      <c r="AS1004" s="177"/>
      <c r="AT1004" s="177"/>
    </row>
    <row r="1005" spans="1:46" outlineLevel="1" x14ac:dyDescent="0.2">
      <c r="A1005" s="178"/>
      <c r="B1005" s="180"/>
      <c r="C1005" s="191" t="s">
        <v>1374</v>
      </c>
      <c r="D1005" s="155"/>
      <c r="E1005" s="205"/>
      <c r="F1005" s="182"/>
      <c r="G1005" s="182"/>
      <c r="H1005" s="212"/>
      <c r="I1005" s="177"/>
      <c r="J1005" s="177"/>
      <c r="K1005" s="177"/>
      <c r="L1005" s="177"/>
      <c r="M1005" s="177"/>
      <c r="N1005" s="177"/>
      <c r="O1005" s="177"/>
      <c r="P1005" s="177"/>
      <c r="Q1005" s="177"/>
      <c r="R1005" s="177"/>
      <c r="S1005" s="177"/>
      <c r="T1005" s="177"/>
      <c r="U1005" s="177"/>
      <c r="V1005" s="177"/>
      <c r="W1005" s="177"/>
      <c r="X1005" s="177"/>
      <c r="Y1005" s="177"/>
      <c r="Z1005" s="177"/>
      <c r="AA1005" s="177"/>
      <c r="AB1005" s="177"/>
      <c r="AC1005" s="177"/>
      <c r="AD1005" s="177"/>
      <c r="AE1005" s="177"/>
      <c r="AF1005" s="177"/>
      <c r="AG1005" s="177"/>
      <c r="AH1005" s="177"/>
      <c r="AI1005" s="177"/>
      <c r="AJ1005" s="177"/>
      <c r="AK1005" s="177"/>
      <c r="AL1005" s="177"/>
      <c r="AM1005" s="177"/>
      <c r="AN1005" s="177"/>
      <c r="AO1005" s="177"/>
      <c r="AP1005" s="177"/>
      <c r="AQ1005" s="177"/>
      <c r="AR1005" s="177"/>
      <c r="AS1005" s="177"/>
      <c r="AT1005" s="177"/>
    </row>
    <row r="1006" spans="1:46" outlineLevel="1" x14ac:dyDescent="0.2">
      <c r="A1006" s="178"/>
      <c r="B1006" s="180"/>
      <c r="C1006" s="216" t="s">
        <v>1375</v>
      </c>
      <c r="D1006" s="155"/>
      <c r="E1006" s="205">
        <v>125</v>
      </c>
      <c r="F1006" s="182"/>
      <c r="G1006" s="182"/>
      <c r="H1006" s="212"/>
      <c r="I1006" s="177"/>
      <c r="J1006" s="177"/>
      <c r="K1006" s="177"/>
      <c r="L1006" s="177"/>
      <c r="M1006" s="177"/>
      <c r="N1006" s="177"/>
      <c r="O1006" s="177"/>
      <c r="P1006" s="177"/>
      <c r="Q1006" s="177"/>
      <c r="R1006" s="177"/>
      <c r="S1006" s="177"/>
      <c r="T1006" s="177"/>
      <c r="U1006" s="177"/>
      <c r="V1006" s="177"/>
      <c r="W1006" s="177"/>
      <c r="X1006" s="177"/>
      <c r="Y1006" s="177"/>
      <c r="Z1006" s="177"/>
      <c r="AA1006" s="177"/>
      <c r="AB1006" s="177"/>
      <c r="AC1006" s="177"/>
      <c r="AD1006" s="177"/>
      <c r="AE1006" s="177"/>
      <c r="AF1006" s="177"/>
      <c r="AG1006" s="177"/>
      <c r="AH1006" s="177"/>
      <c r="AI1006" s="177"/>
      <c r="AJ1006" s="177"/>
      <c r="AK1006" s="177"/>
      <c r="AL1006" s="177"/>
      <c r="AM1006" s="177"/>
      <c r="AN1006" s="177"/>
      <c r="AO1006" s="177"/>
      <c r="AP1006" s="177"/>
      <c r="AQ1006" s="177"/>
      <c r="AR1006" s="177"/>
      <c r="AS1006" s="177"/>
      <c r="AT1006" s="177"/>
    </row>
    <row r="1007" spans="1:46" outlineLevel="1" x14ac:dyDescent="0.2">
      <c r="A1007" s="178">
        <v>321</v>
      </c>
      <c r="B1007" s="180" t="s">
        <v>1066</v>
      </c>
      <c r="C1007" s="190" t="s">
        <v>1067</v>
      </c>
      <c r="D1007" s="154" t="s">
        <v>1058</v>
      </c>
      <c r="E1007" s="182">
        <v>543.66480000000001</v>
      </c>
      <c r="F1007" s="182"/>
      <c r="G1007" s="159">
        <f t="shared" ref="G1007:G1013" si="3">ROUND(E1007*F1007,2)</f>
        <v>0</v>
      </c>
      <c r="H1007" s="212" t="s">
        <v>1340</v>
      </c>
      <c r="I1007" s="177"/>
      <c r="J1007" s="153"/>
      <c r="K1007" s="153"/>
      <c r="L1007" s="153"/>
      <c r="M1007" s="153"/>
      <c r="N1007" s="153"/>
      <c r="O1007" s="153"/>
      <c r="P1007" s="153"/>
      <c r="Q1007" s="153" t="s">
        <v>123</v>
      </c>
      <c r="R1007" s="153"/>
      <c r="S1007" s="153"/>
      <c r="T1007" s="153"/>
      <c r="U1007" s="153"/>
      <c r="V1007" s="153"/>
      <c r="W1007" s="153"/>
      <c r="X1007" s="153"/>
      <c r="Y1007" s="153"/>
      <c r="Z1007" s="153"/>
      <c r="AA1007" s="153"/>
      <c r="AB1007" s="153"/>
      <c r="AC1007" s="153"/>
      <c r="AD1007" s="153"/>
      <c r="AE1007" s="153"/>
      <c r="AF1007" s="153"/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</row>
    <row r="1008" spans="1:46" outlineLevel="1" x14ac:dyDescent="0.2">
      <c r="A1008" s="178">
        <v>322</v>
      </c>
      <c r="B1008" s="180" t="s">
        <v>1068</v>
      </c>
      <c r="C1008" s="190" t="s">
        <v>1067</v>
      </c>
      <c r="D1008" s="154" t="s">
        <v>1058</v>
      </c>
      <c r="E1008" s="182">
        <v>524.2482</v>
      </c>
      <c r="F1008" s="182"/>
      <c r="G1008" s="159">
        <f t="shared" si="3"/>
        <v>0</v>
      </c>
      <c r="H1008" s="212" t="s">
        <v>1340</v>
      </c>
      <c r="I1008" s="177"/>
      <c r="J1008" s="153"/>
      <c r="K1008" s="153"/>
      <c r="L1008" s="153"/>
      <c r="M1008" s="153"/>
      <c r="N1008" s="153"/>
      <c r="O1008" s="153"/>
      <c r="P1008" s="153"/>
      <c r="Q1008" s="153" t="s">
        <v>123</v>
      </c>
      <c r="R1008" s="153"/>
      <c r="S1008" s="153"/>
      <c r="T1008" s="153"/>
      <c r="U1008" s="153"/>
      <c r="V1008" s="153"/>
      <c r="W1008" s="153"/>
      <c r="X1008" s="153"/>
      <c r="Y1008" s="153"/>
      <c r="Z1008" s="153"/>
      <c r="AA1008" s="153"/>
      <c r="AB1008" s="153"/>
      <c r="AC1008" s="153"/>
      <c r="AD1008" s="153"/>
      <c r="AE1008" s="153"/>
      <c r="AF1008" s="153"/>
      <c r="AG1008" s="153"/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</row>
    <row r="1009" spans="1:46" outlineLevel="1" x14ac:dyDescent="0.2">
      <c r="A1009" s="178">
        <v>323</v>
      </c>
      <c r="B1009" s="180" t="s">
        <v>1069</v>
      </c>
      <c r="C1009" s="190" t="s">
        <v>1070</v>
      </c>
      <c r="D1009" s="154" t="s">
        <v>1058</v>
      </c>
      <c r="E1009" s="182">
        <v>15.5746</v>
      </c>
      <c r="F1009" s="182"/>
      <c r="G1009" s="159">
        <f t="shared" si="3"/>
        <v>0</v>
      </c>
      <c r="H1009" s="212" t="s">
        <v>1340</v>
      </c>
      <c r="I1009" s="177"/>
      <c r="J1009" s="153"/>
      <c r="K1009" s="153"/>
      <c r="L1009" s="153"/>
      <c r="M1009" s="153"/>
      <c r="N1009" s="153"/>
      <c r="O1009" s="153"/>
      <c r="P1009" s="153"/>
      <c r="Q1009" s="153" t="s">
        <v>123</v>
      </c>
      <c r="R1009" s="153"/>
      <c r="S1009" s="153"/>
      <c r="T1009" s="153"/>
      <c r="U1009" s="153"/>
      <c r="V1009" s="15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/>
      <c r="AG1009" s="153"/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</row>
    <row r="1010" spans="1:46" outlineLevel="1" x14ac:dyDescent="0.2">
      <c r="A1010" s="178">
        <v>324</v>
      </c>
      <c r="B1010" s="180" t="s">
        <v>1071</v>
      </c>
      <c r="C1010" s="190" t="s">
        <v>1070</v>
      </c>
      <c r="D1010" s="154" t="s">
        <v>1058</v>
      </c>
      <c r="E1010" s="182">
        <v>15.5746</v>
      </c>
      <c r="F1010" s="182"/>
      <c r="G1010" s="159">
        <f t="shared" si="3"/>
        <v>0</v>
      </c>
      <c r="H1010" s="212" t="s">
        <v>1340</v>
      </c>
      <c r="I1010" s="177"/>
      <c r="J1010" s="153"/>
      <c r="K1010" s="153"/>
      <c r="L1010" s="153"/>
      <c r="M1010" s="153"/>
      <c r="N1010" s="153"/>
      <c r="O1010" s="153"/>
      <c r="P1010" s="153"/>
      <c r="Q1010" s="153" t="s">
        <v>123</v>
      </c>
      <c r="R1010" s="153"/>
      <c r="S1010" s="153"/>
      <c r="T1010" s="153"/>
      <c r="U1010" s="153"/>
      <c r="V1010" s="15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</row>
    <row r="1011" spans="1:46" outlineLevel="1" x14ac:dyDescent="0.2">
      <c r="A1011" s="178">
        <v>325</v>
      </c>
      <c r="B1011" s="180" t="s">
        <v>1072</v>
      </c>
      <c r="C1011" s="190" t="s">
        <v>1073</v>
      </c>
      <c r="D1011" s="154" t="s">
        <v>1058</v>
      </c>
      <c r="E1011" s="182">
        <v>380.19830000000002</v>
      </c>
      <c r="F1011" s="182"/>
      <c r="G1011" s="159">
        <f t="shared" si="3"/>
        <v>0</v>
      </c>
      <c r="H1011" s="212" t="s">
        <v>1340</v>
      </c>
      <c r="I1011" s="177"/>
      <c r="J1011" s="153"/>
      <c r="K1011" s="153"/>
      <c r="L1011" s="153"/>
      <c r="M1011" s="153"/>
      <c r="N1011" s="153"/>
      <c r="O1011" s="153"/>
      <c r="P1011" s="153"/>
      <c r="Q1011" s="153" t="s">
        <v>123</v>
      </c>
      <c r="R1011" s="153"/>
      <c r="S1011" s="153"/>
      <c r="T1011" s="153"/>
      <c r="U1011" s="153"/>
      <c r="V1011" s="153"/>
      <c r="W1011" s="153"/>
      <c r="X1011" s="153"/>
      <c r="Y1011" s="153"/>
      <c r="Z1011" s="153"/>
      <c r="AA1011" s="153"/>
      <c r="AB1011" s="153"/>
      <c r="AC1011" s="153"/>
      <c r="AD1011" s="153"/>
      <c r="AE1011" s="153"/>
      <c r="AF1011" s="153"/>
      <c r="AG1011" s="153"/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</row>
    <row r="1012" spans="1:46" outlineLevel="1" x14ac:dyDescent="0.2">
      <c r="A1012" s="178">
        <v>326</v>
      </c>
      <c r="B1012" s="180" t="s">
        <v>1074</v>
      </c>
      <c r="C1012" s="190" t="s">
        <v>1075</v>
      </c>
      <c r="D1012" s="154" t="s">
        <v>1058</v>
      </c>
      <c r="E1012" s="182">
        <v>1250</v>
      </c>
      <c r="F1012" s="182"/>
      <c r="G1012" s="159">
        <f t="shared" si="3"/>
        <v>0</v>
      </c>
      <c r="H1012" s="212" t="s">
        <v>1340</v>
      </c>
      <c r="I1012" s="177"/>
      <c r="J1012" s="153"/>
      <c r="K1012" s="153"/>
      <c r="L1012" s="153"/>
      <c r="M1012" s="153"/>
      <c r="N1012" s="153"/>
      <c r="O1012" s="153"/>
      <c r="P1012" s="153"/>
      <c r="Q1012" s="153" t="s">
        <v>123</v>
      </c>
      <c r="R1012" s="153"/>
      <c r="S1012" s="153"/>
      <c r="T1012" s="153"/>
      <c r="U1012" s="153"/>
      <c r="V1012" s="153"/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</row>
    <row r="1013" spans="1:46" outlineLevel="1" x14ac:dyDescent="0.2">
      <c r="A1013" s="178">
        <v>327</v>
      </c>
      <c r="B1013" s="180" t="s">
        <v>1076</v>
      </c>
      <c r="C1013" s="190" t="s">
        <v>1077</v>
      </c>
      <c r="D1013" s="154" t="s">
        <v>142</v>
      </c>
      <c r="E1013" s="182">
        <v>11.88</v>
      </c>
      <c r="F1013" s="182"/>
      <c r="G1013" s="159">
        <f t="shared" si="3"/>
        <v>0</v>
      </c>
      <c r="H1013" s="212" t="s">
        <v>1340</v>
      </c>
      <c r="I1013" s="177"/>
      <c r="J1013" s="153"/>
      <c r="K1013" s="153"/>
      <c r="L1013" s="153"/>
      <c r="M1013" s="153"/>
      <c r="N1013" s="153"/>
      <c r="O1013" s="153"/>
      <c r="P1013" s="153"/>
      <c r="Q1013" s="153" t="s">
        <v>123</v>
      </c>
      <c r="R1013" s="153"/>
      <c r="S1013" s="153"/>
      <c r="T1013" s="153"/>
      <c r="U1013" s="153"/>
      <c r="V1013" s="15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/>
      <c r="AG1013" s="153"/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</row>
    <row r="1014" spans="1:46" outlineLevel="1" x14ac:dyDescent="0.2">
      <c r="A1014" s="178"/>
      <c r="B1014" s="180"/>
      <c r="C1014" s="191" t="s">
        <v>1078</v>
      </c>
      <c r="D1014" s="155"/>
      <c r="E1014" s="205">
        <v>11.88</v>
      </c>
      <c r="F1014" s="182"/>
      <c r="G1014" s="159"/>
      <c r="H1014" s="212">
        <v>0</v>
      </c>
      <c r="I1014" s="177"/>
      <c r="J1014" s="153"/>
      <c r="K1014" s="153"/>
      <c r="L1014" s="153"/>
      <c r="M1014" s="153"/>
      <c r="N1014" s="153"/>
      <c r="O1014" s="153"/>
      <c r="P1014" s="153"/>
      <c r="Q1014" s="153" t="s">
        <v>125</v>
      </c>
      <c r="R1014" s="153">
        <v>0</v>
      </c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</row>
    <row r="1015" spans="1:46" outlineLevel="1" x14ac:dyDescent="0.2">
      <c r="A1015" s="178">
        <v>328</v>
      </c>
      <c r="B1015" s="180" t="s">
        <v>1079</v>
      </c>
      <c r="C1015" s="190" t="s">
        <v>1073</v>
      </c>
      <c r="D1015" s="154" t="s">
        <v>1058</v>
      </c>
      <c r="E1015" s="182">
        <v>445.00479999999999</v>
      </c>
      <c r="F1015" s="182"/>
      <c r="G1015" s="159">
        <f>ROUND(E1015*F1015,2)</f>
        <v>0</v>
      </c>
      <c r="H1015" s="212" t="s">
        <v>1340</v>
      </c>
      <c r="I1015" s="177"/>
      <c r="J1015" s="153"/>
      <c r="K1015" s="153"/>
      <c r="L1015" s="153"/>
      <c r="M1015" s="153"/>
      <c r="N1015" s="153"/>
      <c r="O1015" s="153"/>
      <c r="P1015" s="153"/>
      <c r="Q1015" s="153" t="s">
        <v>123</v>
      </c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</row>
    <row r="1016" spans="1:46" outlineLevel="1" x14ac:dyDescent="0.2">
      <c r="A1016" s="178">
        <v>329</v>
      </c>
      <c r="B1016" s="180" t="s">
        <v>1080</v>
      </c>
      <c r="C1016" s="190" t="s">
        <v>1075</v>
      </c>
      <c r="D1016" s="154" t="s">
        <v>1058</v>
      </c>
      <c r="E1016" s="182">
        <v>1320</v>
      </c>
      <c r="F1016" s="182"/>
      <c r="G1016" s="159">
        <f>ROUND(E1016*F1016,2)</f>
        <v>0</v>
      </c>
      <c r="H1016" s="212" t="s">
        <v>1340</v>
      </c>
      <c r="I1016" s="177"/>
      <c r="J1016" s="153"/>
      <c r="K1016" s="153"/>
      <c r="L1016" s="153"/>
      <c r="M1016" s="153"/>
      <c r="N1016" s="153"/>
      <c r="O1016" s="153"/>
      <c r="P1016" s="153"/>
      <c r="Q1016" s="153" t="s">
        <v>123</v>
      </c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</row>
    <row r="1017" spans="1:46" outlineLevel="1" x14ac:dyDescent="0.2">
      <c r="A1017" s="178">
        <v>330</v>
      </c>
      <c r="B1017" s="180" t="s">
        <v>1081</v>
      </c>
      <c r="C1017" s="190" t="s">
        <v>1077</v>
      </c>
      <c r="D1017" s="154" t="s">
        <v>142</v>
      </c>
      <c r="E1017" s="182">
        <v>10.8</v>
      </c>
      <c r="F1017" s="182"/>
      <c r="G1017" s="159">
        <f>ROUND(E1017*F1017,2)</f>
        <v>0</v>
      </c>
      <c r="H1017" s="212" t="s">
        <v>1340</v>
      </c>
      <c r="I1017" s="177"/>
      <c r="J1017" s="153"/>
      <c r="K1017" s="153"/>
      <c r="L1017" s="153"/>
      <c r="M1017" s="153"/>
      <c r="N1017" s="153"/>
      <c r="O1017" s="153"/>
      <c r="P1017" s="153"/>
      <c r="Q1017" s="153" t="s">
        <v>123</v>
      </c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</row>
    <row r="1018" spans="1:46" outlineLevel="1" x14ac:dyDescent="0.2">
      <c r="A1018" s="178"/>
      <c r="B1018" s="180"/>
      <c r="C1018" s="191" t="s">
        <v>1082</v>
      </c>
      <c r="D1018" s="155"/>
      <c r="E1018" s="205">
        <v>10.8</v>
      </c>
      <c r="F1018" s="182"/>
      <c r="G1018" s="159"/>
      <c r="H1018" s="212">
        <v>0</v>
      </c>
      <c r="I1018" s="177"/>
      <c r="J1018" s="153"/>
      <c r="K1018" s="153"/>
      <c r="L1018" s="153"/>
      <c r="M1018" s="153"/>
      <c r="N1018" s="153"/>
      <c r="O1018" s="153"/>
      <c r="P1018" s="153"/>
      <c r="Q1018" s="153" t="s">
        <v>125</v>
      </c>
      <c r="R1018" s="153">
        <v>0</v>
      </c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</row>
    <row r="1019" spans="1:46" outlineLevel="1" x14ac:dyDescent="0.2">
      <c r="A1019" s="178">
        <v>331</v>
      </c>
      <c r="B1019" s="180" t="s">
        <v>1083</v>
      </c>
      <c r="C1019" s="190" t="s">
        <v>1084</v>
      </c>
      <c r="D1019" s="154" t="s">
        <v>1058</v>
      </c>
      <c r="E1019" s="182">
        <v>476.89109999999999</v>
      </c>
      <c r="F1019" s="182"/>
      <c r="G1019" s="159">
        <f t="shared" ref="G1019:G1041" si="4">ROUND(E1019*F1019,2)</f>
        <v>0</v>
      </c>
      <c r="H1019" s="212" t="s">
        <v>1340</v>
      </c>
      <c r="I1019" s="177"/>
      <c r="J1019" s="153"/>
      <c r="K1019" s="153"/>
      <c r="L1019" s="153"/>
      <c r="M1019" s="153"/>
      <c r="N1019" s="153"/>
      <c r="O1019" s="153"/>
      <c r="P1019" s="153"/>
      <c r="Q1019" s="153" t="s">
        <v>123</v>
      </c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</row>
    <row r="1020" spans="1:46" outlineLevel="1" x14ac:dyDescent="0.2">
      <c r="A1020" s="178">
        <v>332</v>
      </c>
      <c r="B1020" s="180" t="s">
        <v>1085</v>
      </c>
      <c r="C1020" s="190" t="s">
        <v>1086</v>
      </c>
      <c r="D1020" s="154" t="s">
        <v>1058</v>
      </c>
      <c r="E1020" s="182">
        <v>1654.12</v>
      </c>
      <c r="F1020" s="182"/>
      <c r="G1020" s="159">
        <f t="shared" si="4"/>
        <v>0</v>
      </c>
      <c r="H1020" s="212" t="s">
        <v>1340</v>
      </c>
      <c r="I1020" s="177"/>
      <c r="J1020" s="153"/>
      <c r="K1020" s="153"/>
      <c r="L1020" s="153"/>
      <c r="M1020" s="153"/>
      <c r="N1020" s="153"/>
      <c r="O1020" s="153"/>
      <c r="P1020" s="153"/>
      <c r="Q1020" s="153" t="s">
        <v>123</v>
      </c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</row>
    <row r="1021" spans="1:46" outlineLevel="1" x14ac:dyDescent="0.2">
      <c r="A1021" s="178">
        <v>333</v>
      </c>
      <c r="B1021" s="180" t="s">
        <v>1087</v>
      </c>
      <c r="C1021" s="190" t="s">
        <v>1088</v>
      </c>
      <c r="D1021" s="154" t="s">
        <v>142</v>
      </c>
      <c r="E1021" s="182">
        <v>32.799999999999997</v>
      </c>
      <c r="F1021" s="182"/>
      <c r="G1021" s="159">
        <f t="shared" si="4"/>
        <v>0</v>
      </c>
      <c r="H1021" s="212" t="s">
        <v>1340</v>
      </c>
      <c r="I1021" s="177"/>
      <c r="J1021" s="153"/>
      <c r="K1021" s="153"/>
      <c r="L1021" s="153"/>
      <c r="M1021" s="153"/>
      <c r="N1021" s="153"/>
      <c r="O1021" s="153"/>
      <c r="P1021" s="153"/>
      <c r="Q1021" s="153" t="s">
        <v>123</v>
      </c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</row>
    <row r="1022" spans="1:46" ht="22.5" outlineLevel="1" x14ac:dyDescent="0.2">
      <c r="A1022" s="178">
        <v>334</v>
      </c>
      <c r="B1022" s="180" t="s">
        <v>1089</v>
      </c>
      <c r="C1022" s="190" t="s">
        <v>1090</v>
      </c>
      <c r="D1022" s="154" t="s">
        <v>243</v>
      </c>
      <c r="E1022" s="182">
        <v>1</v>
      </c>
      <c r="F1022" s="182"/>
      <c r="G1022" s="159">
        <f t="shared" si="4"/>
        <v>0</v>
      </c>
      <c r="H1022" s="212" t="s">
        <v>1340</v>
      </c>
      <c r="I1022" s="177"/>
      <c r="J1022" s="153"/>
      <c r="K1022" s="153"/>
      <c r="L1022" s="153"/>
      <c r="M1022" s="153"/>
      <c r="N1022" s="153"/>
      <c r="O1022" s="153"/>
      <c r="P1022" s="153"/>
      <c r="Q1022" s="153" t="s">
        <v>123</v>
      </c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</row>
    <row r="1023" spans="1:46" ht="22.5" outlineLevel="1" x14ac:dyDescent="0.2">
      <c r="A1023" s="178">
        <v>335</v>
      </c>
      <c r="B1023" s="180" t="s">
        <v>1091</v>
      </c>
      <c r="C1023" s="190" t="s">
        <v>1092</v>
      </c>
      <c r="D1023" s="154" t="s">
        <v>243</v>
      </c>
      <c r="E1023" s="182">
        <v>1</v>
      </c>
      <c r="F1023" s="182"/>
      <c r="G1023" s="159">
        <f t="shared" si="4"/>
        <v>0</v>
      </c>
      <c r="H1023" s="212" t="s">
        <v>1340</v>
      </c>
      <c r="I1023" s="177"/>
      <c r="J1023" s="153"/>
      <c r="K1023" s="153"/>
      <c r="L1023" s="153"/>
      <c r="M1023" s="153"/>
      <c r="N1023" s="153"/>
      <c r="O1023" s="153"/>
      <c r="P1023" s="153"/>
      <c r="Q1023" s="153" t="s">
        <v>123</v>
      </c>
      <c r="R1023" s="153"/>
      <c r="S1023" s="153"/>
      <c r="T1023" s="153"/>
      <c r="U1023" s="153"/>
      <c r="V1023" s="153"/>
      <c r="W1023" s="153"/>
      <c r="X1023" s="153"/>
      <c r="Y1023" s="153"/>
      <c r="Z1023" s="153"/>
      <c r="AA1023" s="153"/>
      <c r="AB1023" s="153"/>
      <c r="AC1023" s="153"/>
      <c r="AD1023" s="153"/>
      <c r="AE1023" s="153"/>
      <c r="AF1023" s="153"/>
      <c r="AG1023" s="153"/>
      <c r="AH1023" s="153"/>
      <c r="AI1023" s="153"/>
      <c r="AJ1023" s="153"/>
      <c r="AK1023" s="153"/>
      <c r="AL1023" s="153"/>
      <c r="AM1023" s="153"/>
      <c r="AN1023" s="153"/>
      <c r="AO1023" s="153"/>
      <c r="AP1023" s="153"/>
      <c r="AQ1023" s="153"/>
      <c r="AR1023" s="153"/>
      <c r="AS1023" s="153"/>
      <c r="AT1023" s="153"/>
    </row>
    <row r="1024" spans="1:46" ht="22.5" outlineLevel="1" x14ac:dyDescent="0.2">
      <c r="A1024" s="178">
        <v>336</v>
      </c>
      <c r="B1024" s="180" t="s">
        <v>1093</v>
      </c>
      <c r="C1024" s="190" t="s">
        <v>1094</v>
      </c>
      <c r="D1024" s="154" t="s">
        <v>243</v>
      </c>
      <c r="E1024" s="182">
        <v>2</v>
      </c>
      <c r="F1024" s="182"/>
      <c r="G1024" s="159">
        <f t="shared" si="4"/>
        <v>0</v>
      </c>
      <c r="H1024" s="212" t="s">
        <v>1340</v>
      </c>
      <c r="I1024" s="177"/>
      <c r="J1024" s="153"/>
      <c r="K1024" s="153"/>
      <c r="L1024" s="153"/>
      <c r="M1024" s="153"/>
      <c r="N1024" s="153"/>
      <c r="O1024" s="153"/>
      <c r="P1024" s="153"/>
      <c r="Q1024" s="153" t="s">
        <v>123</v>
      </c>
      <c r="R1024" s="153"/>
      <c r="S1024" s="153"/>
      <c r="T1024" s="153"/>
      <c r="U1024" s="153"/>
      <c r="V1024" s="153"/>
      <c r="W1024" s="153"/>
      <c r="X1024" s="153"/>
      <c r="Y1024" s="153"/>
      <c r="Z1024" s="153"/>
      <c r="AA1024" s="153"/>
      <c r="AB1024" s="153"/>
      <c r="AC1024" s="153"/>
      <c r="AD1024" s="153"/>
      <c r="AE1024" s="153"/>
      <c r="AF1024" s="153"/>
      <c r="AG1024" s="153"/>
      <c r="AH1024" s="153"/>
      <c r="AI1024" s="153"/>
      <c r="AJ1024" s="153"/>
      <c r="AK1024" s="153"/>
      <c r="AL1024" s="153"/>
      <c r="AM1024" s="153"/>
      <c r="AN1024" s="153"/>
      <c r="AO1024" s="153"/>
      <c r="AP1024" s="153"/>
      <c r="AQ1024" s="153"/>
      <c r="AR1024" s="153"/>
      <c r="AS1024" s="153"/>
      <c r="AT1024" s="153"/>
    </row>
    <row r="1025" spans="1:46" outlineLevel="1" x14ac:dyDescent="0.2">
      <c r="A1025" s="178">
        <v>337</v>
      </c>
      <c r="B1025" s="180" t="s">
        <v>1095</v>
      </c>
      <c r="C1025" s="190" t="s">
        <v>1096</v>
      </c>
      <c r="D1025" s="154" t="s">
        <v>243</v>
      </c>
      <c r="E1025" s="182">
        <v>13</v>
      </c>
      <c r="F1025" s="182"/>
      <c r="G1025" s="159">
        <f t="shared" si="4"/>
        <v>0</v>
      </c>
      <c r="H1025" s="212" t="s">
        <v>1340</v>
      </c>
      <c r="I1025" s="177"/>
      <c r="J1025" s="153"/>
      <c r="K1025" s="153"/>
      <c r="L1025" s="153"/>
      <c r="M1025" s="153"/>
      <c r="N1025" s="153"/>
      <c r="O1025" s="153"/>
      <c r="P1025" s="153"/>
      <c r="Q1025" s="153" t="s">
        <v>123</v>
      </c>
      <c r="R1025" s="153"/>
      <c r="S1025" s="153"/>
      <c r="T1025" s="153"/>
      <c r="U1025" s="153"/>
      <c r="V1025" s="153"/>
      <c r="W1025" s="153"/>
      <c r="X1025" s="153"/>
      <c r="Y1025" s="153"/>
      <c r="Z1025" s="153"/>
      <c r="AA1025" s="153"/>
      <c r="AB1025" s="153"/>
      <c r="AC1025" s="153"/>
      <c r="AD1025" s="153"/>
      <c r="AE1025" s="153"/>
      <c r="AF1025" s="153"/>
      <c r="AG1025" s="153"/>
      <c r="AH1025" s="153"/>
      <c r="AI1025" s="153"/>
      <c r="AJ1025" s="153"/>
      <c r="AK1025" s="153"/>
      <c r="AL1025" s="153"/>
      <c r="AM1025" s="153"/>
      <c r="AN1025" s="153"/>
      <c r="AO1025" s="153"/>
      <c r="AP1025" s="153"/>
      <c r="AQ1025" s="153"/>
      <c r="AR1025" s="153"/>
      <c r="AS1025" s="153"/>
      <c r="AT1025" s="153"/>
    </row>
    <row r="1026" spans="1:46" outlineLevel="1" x14ac:dyDescent="0.2">
      <c r="A1026" s="178">
        <v>338</v>
      </c>
      <c r="B1026" s="180" t="s">
        <v>1097</v>
      </c>
      <c r="C1026" s="190" t="s">
        <v>1098</v>
      </c>
      <c r="D1026" s="154" t="s">
        <v>243</v>
      </c>
      <c r="E1026" s="182">
        <v>2</v>
      </c>
      <c r="F1026" s="182"/>
      <c r="G1026" s="159">
        <f t="shared" si="4"/>
        <v>0</v>
      </c>
      <c r="H1026" s="212" t="s">
        <v>1340</v>
      </c>
      <c r="I1026" s="177"/>
      <c r="J1026" s="153"/>
      <c r="K1026" s="153"/>
      <c r="L1026" s="153"/>
      <c r="M1026" s="153"/>
      <c r="N1026" s="153"/>
      <c r="O1026" s="153"/>
      <c r="P1026" s="153"/>
      <c r="Q1026" s="153" t="s">
        <v>123</v>
      </c>
      <c r="R1026" s="153"/>
      <c r="S1026" s="153"/>
      <c r="T1026" s="153"/>
      <c r="U1026" s="153"/>
      <c r="V1026" s="153"/>
      <c r="W1026" s="153"/>
      <c r="X1026" s="153"/>
      <c r="Y1026" s="153"/>
      <c r="Z1026" s="153"/>
      <c r="AA1026" s="153"/>
      <c r="AB1026" s="153"/>
      <c r="AC1026" s="153"/>
      <c r="AD1026" s="153"/>
      <c r="AE1026" s="153"/>
      <c r="AF1026" s="153"/>
      <c r="AG1026" s="153"/>
      <c r="AH1026" s="153"/>
      <c r="AI1026" s="153"/>
      <c r="AJ1026" s="153"/>
      <c r="AK1026" s="153"/>
      <c r="AL1026" s="153"/>
      <c r="AM1026" s="153"/>
      <c r="AN1026" s="153"/>
      <c r="AO1026" s="153"/>
      <c r="AP1026" s="153"/>
      <c r="AQ1026" s="153"/>
      <c r="AR1026" s="153"/>
      <c r="AS1026" s="153"/>
      <c r="AT1026" s="153"/>
    </row>
    <row r="1027" spans="1:46" ht="22.5" outlineLevel="1" x14ac:dyDescent="0.2">
      <c r="A1027" s="178">
        <v>339</v>
      </c>
      <c r="B1027" s="180" t="s">
        <v>1099</v>
      </c>
      <c r="C1027" s="190" t="s">
        <v>1425</v>
      </c>
      <c r="D1027" s="154" t="s">
        <v>243</v>
      </c>
      <c r="E1027" s="182">
        <v>1</v>
      </c>
      <c r="F1027" s="182"/>
      <c r="G1027" s="159">
        <f t="shared" si="4"/>
        <v>0</v>
      </c>
      <c r="H1027" s="212" t="s">
        <v>1340</v>
      </c>
      <c r="I1027" s="177"/>
      <c r="J1027" s="153"/>
      <c r="K1027" s="153"/>
      <c r="L1027" s="153"/>
      <c r="M1027" s="153"/>
      <c r="N1027" s="153"/>
      <c r="O1027" s="153"/>
      <c r="P1027" s="153"/>
      <c r="Q1027" s="153" t="s">
        <v>123</v>
      </c>
      <c r="R1027" s="153"/>
      <c r="S1027" s="153"/>
      <c r="T1027" s="153"/>
      <c r="U1027" s="153"/>
      <c r="V1027" s="153"/>
      <c r="W1027" s="153"/>
      <c r="X1027" s="153"/>
      <c r="Y1027" s="153"/>
      <c r="Z1027" s="153"/>
      <c r="AA1027" s="153"/>
      <c r="AB1027" s="153"/>
      <c r="AC1027" s="153"/>
      <c r="AD1027" s="153"/>
      <c r="AE1027" s="153"/>
      <c r="AF1027" s="153"/>
      <c r="AG1027" s="153"/>
      <c r="AH1027" s="153"/>
      <c r="AI1027" s="153"/>
      <c r="AJ1027" s="153"/>
      <c r="AK1027" s="153"/>
      <c r="AL1027" s="153"/>
      <c r="AM1027" s="153"/>
      <c r="AN1027" s="153"/>
      <c r="AO1027" s="153"/>
      <c r="AP1027" s="153"/>
      <c r="AQ1027" s="153"/>
      <c r="AR1027" s="153"/>
      <c r="AS1027" s="153"/>
      <c r="AT1027" s="153"/>
    </row>
    <row r="1028" spans="1:46" ht="22.5" outlineLevel="1" x14ac:dyDescent="0.2">
      <c r="A1028" s="178">
        <v>340</v>
      </c>
      <c r="B1028" s="180" t="s">
        <v>1100</v>
      </c>
      <c r="C1028" s="190" t="s">
        <v>1426</v>
      </c>
      <c r="D1028" s="154" t="s">
        <v>243</v>
      </c>
      <c r="E1028" s="182">
        <v>1</v>
      </c>
      <c r="F1028" s="182"/>
      <c r="G1028" s="159">
        <f t="shared" si="4"/>
        <v>0</v>
      </c>
      <c r="H1028" s="212" t="s">
        <v>1340</v>
      </c>
      <c r="I1028" s="177"/>
      <c r="J1028" s="153"/>
      <c r="K1028" s="153"/>
      <c r="L1028" s="153"/>
      <c r="M1028" s="153"/>
      <c r="N1028" s="153"/>
      <c r="O1028" s="153"/>
      <c r="P1028" s="153"/>
      <c r="Q1028" s="153" t="s">
        <v>123</v>
      </c>
      <c r="R1028" s="153"/>
      <c r="S1028" s="153"/>
      <c r="T1028" s="153"/>
      <c r="U1028" s="153"/>
      <c r="V1028" s="153"/>
      <c r="W1028" s="153"/>
      <c r="X1028" s="153"/>
      <c r="Y1028" s="153"/>
      <c r="Z1028" s="153"/>
      <c r="AA1028" s="153"/>
      <c r="AB1028" s="153"/>
      <c r="AC1028" s="153"/>
      <c r="AD1028" s="153"/>
      <c r="AE1028" s="153"/>
      <c r="AF1028" s="153"/>
      <c r="AG1028" s="153"/>
      <c r="AH1028" s="153"/>
      <c r="AI1028" s="153"/>
      <c r="AJ1028" s="153"/>
      <c r="AK1028" s="153"/>
      <c r="AL1028" s="153"/>
      <c r="AM1028" s="153"/>
      <c r="AN1028" s="153"/>
      <c r="AO1028" s="153"/>
      <c r="AP1028" s="153"/>
      <c r="AQ1028" s="153"/>
      <c r="AR1028" s="153"/>
      <c r="AS1028" s="153"/>
      <c r="AT1028" s="153"/>
    </row>
    <row r="1029" spans="1:46" ht="22.5" outlineLevel="1" x14ac:dyDescent="0.2">
      <c r="A1029" s="178">
        <v>341</v>
      </c>
      <c r="B1029" s="180" t="s">
        <v>1101</v>
      </c>
      <c r="C1029" s="190" t="s">
        <v>1102</v>
      </c>
      <c r="D1029" s="154" t="s">
        <v>243</v>
      </c>
      <c r="E1029" s="182">
        <v>1</v>
      </c>
      <c r="F1029" s="182"/>
      <c r="G1029" s="159">
        <f t="shared" si="4"/>
        <v>0</v>
      </c>
      <c r="H1029" s="212" t="s">
        <v>1340</v>
      </c>
      <c r="I1029" s="177"/>
      <c r="J1029" s="153"/>
      <c r="K1029" s="153"/>
      <c r="L1029" s="153"/>
      <c r="M1029" s="153"/>
      <c r="N1029" s="153"/>
      <c r="O1029" s="153"/>
      <c r="P1029" s="153"/>
      <c r="Q1029" s="153" t="s">
        <v>123</v>
      </c>
      <c r="R1029" s="153"/>
      <c r="S1029" s="153"/>
      <c r="T1029" s="153"/>
      <c r="U1029" s="153"/>
      <c r="V1029" s="153"/>
      <c r="W1029" s="153"/>
      <c r="X1029" s="153"/>
      <c r="Y1029" s="153"/>
      <c r="Z1029" s="153"/>
      <c r="AA1029" s="153"/>
      <c r="AB1029" s="153"/>
      <c r="AC1029" s="153"/>
      <c r="AD1029" s="153"/>
      <c r="AE1029" s="153"/>
      <c r="AF1029" s="153"/>
      <c r="AG1029" s="153"/>
      <c r="AH1029" s="153"/>
      <c r="AI1029" s="153"/>
      <c r="AJ1029" s="153"/>
      <c r="AK1029" s="153"/>
      <c r="AL1029" s="153"/>
      <c r="AM1029" s="153"/>
      <c r="AN1029" s="153"/>
      <c r="AO1029" s="153"/>
      <c r="AP1029" s="153"/>
      <c r="AQ1029" s="153"/>
      <c r="AR1029" s="153"/>
      <c r="AS1029" s="153"/>
      <c r="AT1029" s="153"/>
    </row>
    <row r="1030" spans="1:46" outlineLevel="1" x14ac:dyDescent="0.2">
      <c r="A1030" s="178">
        <v>342</v>
      </c>
      <c r="B1030" s="180" t="s">
        <v>1103</v>
      </c>
      <c r="C1030" s="190" t="s">
        <v>1104</v>
      </c>
      <c r="D1030" s="154" t="s">
        <v>234</v>
      </c>
      <c r="E1030" s="182">
        <v>80</v>
      </c>
      <c r="F1030" s="182"/>
      <c r="G1030" s="159">
        <f t="shared" si="4"/>
        <v>0</v>
      </c>
      <c r="H1030" s="212" t="s">
        <v>1340</v>
      </c>
      <c r="I1030" s="177"/>
      <c r="J1030" s="153"/>
      <c r="K1030" s="153"/>
      <c r="L1030" s="153"/>
      <c r="M1030" s="153"/>
      <c r="N1030" s="153"/>
      <c r="O1030" s="153"/>
      <c r="P1030" s="153"/>
      <c r="Q1030" s="153" t="s">
        <v>123</v>
      </c>
      <c r="R1030" s="153"/>
      <c r="S1030" s="153"/>
      <c r="T1030" s="153"/>
      <c r="U1030" s="153"/>
      <c r="V1030" s="153"/>
      <c r="W1030" s="153"/>
      <c r="X1030" s="153"/>
      <c r="Y1030" s="153"/>
      <c r="Z1030" s="153"/>
      <c r="AA1030" s="153"/>
      <c r="AB1030" s="153"/>
      <c r="AC1030" s="153"/>
      <c r="AD1030" s="153"/>
      <c r="AE1030" s="153"/>
      <c r="AF1030" s="153"/>
      <c r="AG1030" s="153"/>
      <c r="AH1030" s="153"/>
      <c r="AI1030" s="153"/>
      <c r="AJ1030" s="153"/>
      <c r="AK1030" s="153"/>
      <c r="AL1030" s="153"/>
      <c r="AM1030" s="153"/>
      <c r="AN1030" s="153"/>
      <c r="AO1030" s="153"/>
      <c r="AP1030" s="153"/>
      <c r="AQ1030" s="153"/>
      <c r="AR1030" s="153"/>
      <c r="AS1030" s="153"/>
      <c r="AT1030" s="153"/>
    </row>
    <row r="1031" spans="1:46" outlineLevel="1" x14ac:dyDescent="0.2">
      <c r="A1031" s="178">
        <v>343</v>
      </c>
      <c r="B1031" s="180" t="s">
        <v>1105</v>
      </c>
      <c r="C1031" s="190" t="s">
        <v>1106</v>
      </c>
      <c r="D1031" s="154" t="s">
        <v>234</v>
      </c>
      <c r="E1031" s="182">
        <v>95</v>
      </c>
      <c r="F1031" s="182"/>
      <c r="G1031" s="159">
        <f t="shared" si="4"/>
        <v>0</v>
      </c>
      <c r="H1031" s="212" t="s">
        <v>1340</v>
      </c>
      <c r="I1031" s="177"/>
      <c r="J1031" s="153"/>
      <c r="K1031" s="153"/>
      <c r="L1031" s="153"/>
      <c r="M1031" s="153"/>
      <c r="N1031" s="153"/>
      <c r="O1031" s="153"/>
      <c r="P1031" s="153"/>
      <c r="Q1031" s="153" t="s">
        <v>123</v>
      </c>
      <c r="R1031" s="153"/>
      <c r="S1031" s="153"/>
      <c r="T1031" s="153"/>
      <c r="U1031" s="153"/>
      <c r="V1031" s="153"/>
      <c r="W1031" s="153"/>
      <c r="X1031" s="153"/>
      <c r="Y1031" s="153"/>
      <c r="Z1031" s="153"/>
      <c r="AA1031" s="153"/>
      <c r="AB1031" s="153"/>
      <c r="AC1031" s="153"/>
      <c r="AD1031" s="153"/>
      <c r="AE1031" s="153"/>
      <c r="AF1031" s="153"/>
      <c r="AG1031" s="153"/>
      <c r="AH1031" s="153"/>
      <c r="AI1031" s="153"/>
      <c r="AJ1031" s="153"/>
      <c r="AK1031" s="153"/>
      <c r="AL1031" s="153"/>
      <c r="AM1031" s="153"/>
      <c r="AN1031" s="153"/>
      <c r="AO1031" s="153"/>
      <c r="AP1031" s="153"/>
      <c r="AQ1031" s="153"/>
      <c r="AR1031" s="153"/>
      <c r="AS1031" s="153"/>
      <c r="AT1031" s="153"/>
    </row>
    <row r="1032" spans="1:46" outlineLevel="1" x14ac:dyDescent="0.2">
      <c r="A1032" s="178">
        <v>344</v>
      </c>
      <c r="B1032" s="180" t="s">
        <v>1107</v>
      </c>
      <c r="C1032" s="190" t="s">
        <v>994</v>
      </c>
      <c r="D1032" s="154">
        <v>0</v>
      </c>
      <c r="E1032" s="182">
        <v>0</v>
      </c>
      <c r="F1032" s="182"/>
      <c r="G1032" s="159">
        <f t="shared" si="4"/>
        <v>0</v>
      </c>
      <c r="H1032" s="212">
        <v>0</v>
      </c>
      <c r="I1032" s="177"/>
      <c r="J1032" s="153"/>
      <c r="K1032" s="153"/>
      <c r="L1032" s="153"/>
      <c r="M1032" s="153"/>
      <c r="N1032" s="153"/>
      <c r="O1032" s="153"/>
      <c r="P1032" s="153"/>
      <c r="Q1032" s="153" t="s">
        <v>123</v>
      </c>
      <c r="R1032" s="153"/>
      <c r="S1032" s="153"/>
      <c r="T1032" s="153"/>
      <c r="U1032" s="153"/>
      <c r="V1032" s="15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/>
      <c r="AG1032" s="153"/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</row>
    <row r="1033" spans="1:46" outlineLevel="1" x14ac:dyDescent="0.2">
      <c r="A1033" s="178">
        <v>345</v>
      </c>
      <c r="B1033" s="180" t="s">
        <v>1108</v>
      </c>
      <c r="C1033" s="190" t="s">
        <v>1109</v>
      </c>
      <c r="D1033" s="154" t="s">
        <v>1058</v>
      </c>
      <c r="E1033" s="182">
        <v>356.05919999999998</v>
      </c>
      <c r="F1033" s="182"/>
      <c r="G1033" s="159">
        <f t="shared" si="4"/>
        <v>0</v>
      </c>
      <c r="H1033" s="212" t="s">
        <v>1340</v>
      </c>
      <c r="I1033" s="177"/>
      <c r="J1033" s="153"/>
      <c r="K1033" s="153"/>
      <c r="L1033" s="153"/>
      <c r="M1033" s="153"/>
      <c r="N1033" s="153"/>
      <c r="O1033" s="153"/>
      <c r="P1033" s="153"/>
      <c r="Q1033" s="153" t="s">
        <v>123</v>
      </c>
      <c r="R1033" s="153"/>
      <c r="S1033" s="153"/>
      <c r="T1033" s="153"/>
      <c r="U1033" s="153"/>
      <c r="V1033" s="153"/>
      <c r="W1033" s="153"/>
      <c r="X1033" s="153"/>
      <c r="Y1033" s="153"/>
      <c r="Z1033" s="153"/>
      <c r="AA1033" s="153"/>
      <c r="AB1033" s="153"/>
      <c r="AC1033" s="153"/>
      <c r="AD1033" s="153"/>
      <c r="AE1033" s="153"/>
      <c r="AF1033" s="153"/>
      <c r="AG1033" s="153"/>
      <c r="AH1033" s="153"/>
      <c r="AI1033" s="153"/>
      <c r="AJ1033" s="153"/>
      <c r="AK1033" s="153"/>
      <c r="AL1033" s="153"/>
      <c r="AM1033" s="153"/>
      <c r="AN1033" s="153"/>
      <c r="AO1033" s="153"/>
      <c r="AP1033" s="153"/>
      <c r="AQ1033" s="153"/>
      <c r="AR1033" s="153"/>
      <c r="AS1033" s="153"/>
      <c r="AT1033" s="153"/>
    </row>
    <row r="1034" spans="1:46" outlineLevel="1" x14ac:dyDescent="0.2">
      <c r="A1034" s="178">
        <v>346</v>
      </c>
      <c r="B1034" s="180" t="s">
        <v>1110</v>
      </c>
      <c r="C1034" s="190" t="s">
        <v>1109</v>
      </c>
      <c r="D1034" s="154" t="s">
        <v>1058</v>
      </c>
      <c r="E1034" s="182">
        <v>405.45119999999997</v>
      </c>
      <c r="F1034" s="182"/>
      <c r="G1034" s="159">
        <f t="shared" si="4"/>
        <v>0</v>
      </c>
      <c r="H1034" s="212" t="s">
        <v>1340</v>
      </c>
      <c r="I1034" s="177"/>
      <c r="J1034" s="153"/>
      <c r="K1034" s="153"/>
      <c r="L1034" s="153"/>
      <c r="M1034" s="153"/>
      <c r="N1034" s="153"/>
      <c r="O1034" s="153"/>
      <c r="P1034" s="153"/>
      <c r="Q1034" s="153" t="s">
        <v>123</v>
      </c>
      <c r="R1034" s="153"/>
      <c r="S1034" s="153"/>
      <c r="T1034" s="153"/>
      <c r="U1034" s="153"/>
      <c r="V1034" s="153"/>
      <c r="W1034" s="153"/>
      <c r="X1034" s="153"/>
      <c r="Y1034" s="153"/>
      <c r="Z1034" s="153"/>
      <c r="AA1034" s="153"/>
      <c r="AB1034" s="153"/>
      <c r="AC1034" s="153"/>
      <c r="AD1034" s="153"/>
      <c r="AE1034" s="153"/>
      <c r="AF1034" s="153"/>
      <c r="AG1034" s="153"/>
      <c r="AH1034" s="153"/>
      <c r="AI1034" s="153"/>
      <c r="AJ1034" s="153"/>
      <c r="AK1034" s="153"/>
      <c r="AL1034" s="153"/>
      <c r="AM1034" s="153"/>
      <c r="AN1034" s="153"/>
      <c r="AO1034" s="153"/>
      <c r="AP1034" s="153"/>
      <c r="AQ1034" s="153"/>
      <c r="AR1034" s="153"/>
      <c r="AS1034" s="153"/>
      <c r="AT1034" s="153"/>
    </row>
    <row r="1035" spans="1:46" outlineLevel="1" x14ac:dyDescent="0.2">
      <c r="A1035" s="178">
        <v>347</v>
      </c>
      <c r="B1035" s="180" t="s">
        <v>1111</v>
      </c>
      <c r="C1035" s="190" t="s">
        <v>1112</v>
      </c>
      <c r="D1035" s="154" t="s">
        <v>1058</v>
      </c>
      <c r="E1035" s="182">
        <v>150.44</v>
      </c>
      <c r="F1035" s="182"/>
      <c r="G1035" s="159">
        <f t="shared" si="4"/>
        <v>0</v>
      </c>
      <c r="H1035" s="212" t="s">
        <v>1340</v>
      </c>
      <c r="I1035" s="177"/>
      <c r="J1035" s="153"/>
      <c r="K1035" s="153"/>
      <c r="L1035" s="153"/>
      <c r="M1035" s="153"/>
      <c r="N1035" s="153"/>
      <c r="O1035" s="153"/>
      <c r="P1035" s="153"/>
      <c r="Q1035" s="153" t="s">
        <v>123</v>
      </c>
      <c r="R1035" s="153"/>
      <c r="S1035" s="153"/>
      <c r="T1035" s="153"/>
      <c r="U1035" s="153"/>
      <c r="V1035" s="153"/>
      <c r="W1035" s="153"/>
      <c r="X1035" s="153"/>
      <c r="Y1035" s="153"/>
      <c r="Z1035" s="153"/>
      <c r="AA1035" s="153"/>
      <c r="AB1035" s="153"/>
      <c r="AC1035" s="153"/>
      <c r="AD1035" s="153"/>
      <c r="AE1035" s="153"/>
      <c r="AF1035" s="153"/>
      <c r="AG1035" s="153"/>
      <c r="AH1035" s="153"/>
      <c r="AI1035" s="153"/>
      <c r="AJ1035" s="153"/>
      <c r="AK1035" s="153"/>
      <c r="AL1035" s="153"/>
      <c r="AM1035" s="153"/>
      <c r="AN1035" s="153"/>
      <c r="AO1035" s="153"/>
      <c r="AP1035" s="153"/>
      <c r="AQ1035" s="153"/>
      <c r="AR1035" s="153"/>
      <c r="AS1035" s="153"/>
      <c r="AT1035" s="153"/>
    </row>
    <row r="1036" spans="1:46" outlineLevel="1" x14ac:dyDescent="0.2">
      <c r="A1036" s="178">
        <v>348</v>
      </c>
      <c r="B1036" s="180" t="s">
        <v>1113</v>
      </c>
      <c r="C1036" s="190" t="s">
        <v>1112</v>
      </c>
      <c r="D1036" s="154" t="s">
        <v>1058</v>
      </c>
      <c r="E1036" s="182">
        <v>150.44</v>
      </c>
      <c r="F1036" s="182"/>
      <c r="G1036" s="159">
        <f t="shared" si="4"/>
        <v>0</v>
      </c>
      <c r="H1036" s="212" t="s">
        <v>1340</v>
      </c>
      <c r="I1036" s="177"/>
      <c r="J1036" s="153"/>
      <c r="K1036" s="153"/>
      <c r="L1036" s="153"/>
      <c r="M1036" s="153"/>
      <c r="N1036" s="153"/>
      <c r="O1036" s="153"/>
      <c r="P1036" s="153"/>
      <c r="Q1036" s="153" t="s">
        <v>123</v>
      </c>
      <c r="R1036" s="153"/>
      <c r="S1036" s="153"/>
      <c r="T1036" s="153"/>
      <c r="U1036" s="153"/>
      <c r="V1036" s="153"/>
      <c r="W1036" s="153"/>
      <c r="X1036" s="153"/>
      <c r="Y1036" s="153"/>
      <c r="Z1036" s="153"/>
      <c r="AA1036" s="153"/>
      <c r="AB1036" s="153"/>
      <c r="AC1036" s="153"/>
      <c r="AD1036" s="153"/>
      <c r="AE1036" s="153"/>
      <c r="AF1036" s="153"/>
      <c r="AG1036" s="153"/>
      <c r="AH1036" s="153"/>
      <c r="AI1036" s="153"/>
      <c r="AJ1036" s="153"/>
      <c r="AK1036" s="153"/>
      <c r="AL1036" s="153"/>
      <c r="AM1036" s="153"/>
      <c r="AN1036" s="153"/>
      <c r="AO1036" s="153"/>
      <c r="AP1036" s="153"/>
      <c r="AQ1036" s="153"/>
      <c r="AR1036" s="153"/>
      <c r="AS1036" s="153"/>
      <c r="AT1036" s="153"/>
    </row>
    <row r="1037" spans="1:46" outlineLevel="1" x14ac:dyDescent="0.2">
      <c r="A1037" s="178">
        <v>349</v>
      </c>
      <c r="B1037" s="180" t="s">
        <v>1114</v>
      </c>
      <c r="C1037" s="190" t="s">
        <v>1115</v>
      </c>
      <c r="D1037" s="154" t="s">
        <v>1058</v>
      </c>
      <c r="E1037" s="182">
        <v>265.67200000000003</v>
      </c>
      <c r="F1037" s="182"/>
      <c r="G1037" s="159">
        <f t="shared" si="4"/>
        <v>0</v>
      </c>
      <c r="H1037" s="212" t="s">
        <v>1340</v>
      </c>
      <c r="I1037" s="177"/>
      <c r="J1037" s="153"/>
      <c r="K1037" s="153"/>
      <c r="L1037" s="153"/>
      <c r="M1037" s="153"/>
      <c r="N1037" s="153"/>
      <c r="O1037" s="153"/>
      <c r="P1037" s="153"/>
      <c r="Q1037" s="153" t="s">
        <v>123</v>
      </c>
      <c r="R1037" s="153"/>
      <c r="S1037" s="153"/>
      <c r="T1037" s="153"/>
      <c r="U1037" s="153"/>
      <c r="V1037" s="153"/>
      <c r="W1037" s="153"/>
      <c r="X1037" s="153"/>
      <c r="Y1037" s="153"/>
      <c r="Z1037" s="153"/>
      <c r="AA1037" s="153"/>
      <c r="AB1037" s="153"/>
      <c r="AC1037" s="153"/>
      <c r="AD1037" s="153"/>
      <c r="AE1037" s="153"/>
      <c r="AF1037" s="153"/>
      <c r="AG1037" s="153"/>
      <c r="AH1037" s="153"/>
      <c r="AI1037" s="153"/>
      <c r="AJ1037" s="153"/>
      <c r="AK1037" s="153"/>
      <c r="AL1037" s="153"/>
      <c r="AM1037" s="153"/>
      <c r="AN1037" s="153"/>
      <c r="AO1037" s="153"/>
      <c r="AP1037" s="153"/>
      <c r="AQ1037" s="153"/>
      <c r="AR1037" s="153"/>
      <c r="AS1037" s="153"/>
      <c r="AT1037" s="153"/>
    </row>
    <row r="1038" spans="1:46" outlineLevel="1" x14ac:dyDescent="0.2">
      <c r="A1038" s="178">
        <v>350</v>
      </c>
      <c r="B1038" s="180" t="s">
        <v>1116</v>
      </c>
      <c r="C1038" s="190" t="s">
        <v>1117</v>
      </c>
      <c r="D1038" s="154" t="s">
        <v>1058</v>
      </c>
      <c r="E1038" s="182">
        <v>67</v>
      </c>
      <c r="F1038" s="182"/>
      <c r="G1038" s="159">
        <f t="shared" si="4"/>
        <v>0</v>
      </c>
      <c r="H1038" s="212" t="s">
        <v>1340</v>
      </c>
      <c r="I1038" s="177"/>
      <c r="J1038" s="153"/>
      <c r="K1038" s="153"/>
      <c r="L1038" s="153"/>
      <c r="M1038" s="153"/>
      <c r="N1038" s="153"/>
      <c r="O1038" s="153"/>
      <c r="P1038" s="153"/>
      <c r="Q1038" s="153" t="s">
        <v>123</v>
      </c>
      <c r="R1038" s="153"/>
      <c r="S1038" s="153"/>
      <c r="T1038" s="153"/>
      <c r="U1038" s="153"/>
      <c r="V1038" s="153"/>
      <c r="W1038" s="153"/>
      <c r="X1038" s="153"/>
      <c r="Y1038" s="153"/>
      <c r="Z1038" s="153"/>
      <c r="AA1038" s="153"/>
      <c r="AB1038" s="153"/>
      <c r="AC1038" s="153"/>
      <c r="AD1038" s="153"/>
      <c r="AE1038" s="153"/>
      <c r="AF1038" s="153"/>
      <c r="AG1038" s="153"/>
      <c r="AH1038" s="153"/>
      <c r="AI1038" s="153"/>
      <c r="AJ1038" s="153"/>
      <c r="AK1038" s="153"/>
      <c r="AL1038" s="153"/>
      <c r="AM1038" s="153"/>
      <c r="AN1038" s="153"/>
      <c r="AO1038" s="153"/>
      <c r="AP1038" s="153"/>
      <c r="AQ1038" s="153"/>
      <c r="AR1038" s="153"/>
      <c r="AS1038" s="153"/>
      <c r="AT1038" s="153"/>
    </row>
    <row r="1039" spans="1:46" outlineLevel="1" x14ac:dyDescent="0.2">
      <c r="A1039" s="178">
        <v>351</v>
      </c>
      <c r="B1039" s="180" t="s">
        <v>1118</v>
      </c>
      <c r="C1039" s="190" t="s">
        <v>1119</v>
      </c>
      <c r="D1039" s="154" t="s">
        <v>234</v>
      </c>
      <c r="E1039" s="182">
        <v>10</v>
      </c>
      <c r="F1039" s="182"/>
      <c r="G1039" s="159">
        <f t="shared" si="4"/>
        <v>0</v>
      </c>
      <c r="H1039" s="212" t="s">
        <v>1340</v>
      </c>
      <c r="I1039" s="177"/>
      <c r="J1039" s="153"/>
      <c r="K1039" s="153"/>
      <c r="L1039" s="153"/>
      <c r="M1039" s="153"/>
      <c r="N1039" s="153"/>
      <c r="O1039" s="153"/>
      <c r="P1039" s="153"/>
      <c r="Q1039" s="153" t="s">
        <v>123</v>
      </c>
      <c r="R1039" s="153"/>
      <c r="S1039" s="153"/>
      <c r="T1039" s="153"/>
      <c r="U1039" s="153"/>
      <c r="V1039" s="153"/>
      <c r="W1039" s="153"/>
      <c r="X1039" s="153"/>
      <c r="Y1039" s="153"/>
      <c r="Z1039" s="153"/>
      <c r="AA1039" s="153"/>
      <c r="AB1039" s="153"/>
      <c r="AC1039" s="153"/>
      <c r="AD1039" s="153"/>
      <c r="AE1039" s="153"/>
      <c r="AF1039" s="153"/>
      <c r="AG1039" s="153"/>
      <c r="AH1039" s="153"/>
      <c r="AI1039" s="153"/>
      <c r="AJ1039" s="153"/>
      <c r="AK1039" s="153"/>
      <c r="AL1039" s="153"/>
      <c r="AM1039" s="153"/>
      <c r="AN1039" s="153"/>
      <c r="AO1039" s="153"/>
      <c r="AP1039" s="153"/>
      <c r="AQ1039" s="153"/>
      <c r="AR1039" s="153"/>
      <c r="AS1039" s="153"/>
      <c r="AT1039" s="153"/>
    </row>
    <row r="1040" spans="1:46" outlineLevel="1" x14ac:dyDescent="0.2">
      <c r="A1040" s="178">
        <v>352</v>
      </c>
      <c r="B1040" s="180" t="s">
        <v>1120</v>
      </c>
      <c r="C1040" s="190" t="s">
        <v>1121</v>
      </c>
      <c r="D1040" s="154" t="s">
        <v>243</v>
      </c>
      <c r="E1040" s="182">
        <v>1</v>
      </c>
      <c r="F1040" s="182"/>
      <c r="G1040" s="159">
        <f t="shared" si="4"/>
        <v>0</v>
      </c>
      <c r="H1040" s="212" t="s">
        <v>1340</v>
      </c>
      <c r="I1040" s="177"/>
      <c r="J1040" s="153"/>
      <c r="K1040" s="153"/>
      <c r="L1040" s="153"/>
      <c r="M1040" s="153"/>
      <c r="N1040" s="153"/>
      <c r="O1040" s="153"/>
      <c r="P1040" s="153"/>
      <c r="Q1040" s="153" t="s">
        <v>123</v>
      </c>
      <c r="R1040" s="153"/>
      <c r="S1040" s="153"/>
      <c r="T1040" s="153"/>
      <c r="U1040" s="153"/>
      <c r="V1040" s="15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/>
      <c r="AG1040" s="153"/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</row>
    <row r="1041" spans="1:46" outlineLevel="1" x14ac:dyDescent="0.2">
      <c r="A1041" s="178">
        <v>353</v>
      </c>
      <c r="B1041" s="180" t="s">
        <v>1122</v>
      </c>
      <c r="C1041" s="190" t="s">
        <v>1123</v>
      </c>
      <c r="D1041" s="154" t="s">
        <v>142</v>
      </c>
      <c r="E1041" s="182">
        <v>39</v>
      </c>
      <c r="F1041" s="182"/>
      <c r="G1041" s="159">
        <f t="shared" si="4"/>
        <v>0</v>
      </c>
      <c r="H1041" s="212" t="s">
        <v>1340</v>
      </c>
      <c r="I1041" s="177"/>
      <c r="J1041" s="153"/>
      <c r="K1041" s="153"/>
      <c r="L1041" s="153"/>
      <c r="M1041" s="153"/>
      <c r="N1041" s="153"/>
      <c r="O1041" s="153"/>
      <c r="P1041" s="153"/>
      <c r="Q1041" s="153" t="s">
        <v>123</v>
      </c>
      <c r="R1041" s="153"/>
      <c r="S1041" s="153"/>
      <c r="T1041" s="153"/>
      <c r="U1041" s="153"/>
      <c r="V1041" s="153"/>
      <c r="W1041" s="153"/>
      <c r="X1041" s="153"/>
      <c r="Y1041" s="153"/>
      <c r="Z1041" s="153"/>
      <c r="AA1041" s="153"/>
      <c r="AB1041" s="153"/>
      <c r="AC1041" s="153"/>
      <c r="AD1041" s="153"/>
      <c r="AE1041" s="153"/>
      <c r="AF1041" s="153"/>
      <c r="AG1041" s="153"/>
      <c r="AH1041" s="153"/>
      <c r="AI1041" s="153"/>
      <c r="AJ1041" s="153"/>
      <c r="AK1041" s="153"/>
      <c r="AL1041" s="153"/>
      <c r="AM1041" s="153"/>
      <c r="AN1041" s="153"/>
      <c r="AO1041" s="153"/>
      <c r="AP1041" s="153"/>
      <c r="AQ1041" s="153"/>
      <c r="AR1041" s="153"/>
      <c r="AS1041" s="153"/>
      <c r="AT1041" s="153"/>
    </row>
    <row r="1042" spans="1:46" outlineLevel="1" x14ac:dyDescent="0.2">
      <c r="A1042" s="178"/>
      <c r="B1042" s="180"/>
      <c r="C1042" s="191" t="s">
        <v>1124</v>
      </c>
      <c r="D1042" s="155"/>
      <c r="E1042" s="205">
        <v>39</v>
      </c>
      <c r="F1042" s="182"/>
      <c r="G1042" s="159"/>
      <c r="H1042" s="212">
        <v>0</v>
      </c>
      <c r="I1042" s="177"/>
      <c r="J1042" s="153"/>
      <c r="K1042" s="153"/>
      <c r="L1042" s="153"/>
      <c r="M1042" s="153"/>
      <c r="N1042" s="153"/>
      <c r="O1042" s="153"/>
      <c r="P1042" s="153"/>
      <c r="Q1042" s="153" t="s">
        <v>125</v>
      </c>
      <c r="R1042" s="153">
        <v>0</v>
      </c>
      <c r="S1042" s="153"/>
      <c r="T1042" s="153"/>
      <c r="U1042" s="153"/>
      <c r="V1042" s="153"/>
      <c r="W1042" s="153"/>
      <c r="X1042" s="153"/>
      <c r="Y1042" s="153"/>
      <c r="Z1042" s="153"/>
      <c r="AA1042" s="153"/>
      <c r="AB1042" s="153"/>
      <c r="AC1042" s="153"/>
      <c r="AD1042" s="153"/>
      <c r="AE1042" s="153"/>
      <c r="AF1042" s="153"/>
      <c r="AG1042" s="153"/>
      <c r="AH1042" s="153"/>
      <c r="AI1042" s="153"/>
      <c r="AJ1042" s="153"/>
      <c r="AK1042" s="153"/>
      <c r="AL1042" s="153"/>
      <c r="AM1042" s="153"/>
      <c r="AN1042" s="153"/>
      <c r="AO1042" s="153"/>
      <c r="AP1042" s="153"/>
      <c r="AQ1042" s="153"/>
      <c r="AR1042" s="153"/>
      <c r="AS1042" s="153"/>
      <c r="AT1042" s="153"/>
    </row>
    <row r="1043" spans="1:46" outlineLevel="1" x14ac:dyDescent="0.2">
      <c r="A1043" s="178">
        <v>354</v>
      </c>
      <c r="B1043" s="180" t="s">
        <v>1125</v>
      </c>
      <c r="C1043" s="190" t="s">
        <v>1123</v>
      </c>
      <c r="D1043" s="154" t="s">
        <v>142</v>
      </c>
      <c r="E1043" s="182">
        <v>31.2</v>
      </c>
      <c r="F1043" s="182"/>
      <c r="G1043" s="159">
        <f>ROUND(E1043*F1043,2)</f>
        <v>0</v>
      </c>
      <c r="H1043" s="212" t="s">
        <v>1340</v>
      </c>
      <c r="I1043" s="177"/>
      <c r="J1043" s="153"/>
      <c r="K1043" s="153"/>
      <c r="L1043" s="153"/>
      <c r="M1043" s="153"/>
      <c r="N1043" s="153"/>
      <c r="O1043" s="153"/>
      <c r="P1043" s="153"/>
      <c r="Q1043" s="153" t="s">
        <v>123</v>
      </c>
      <c r="R1043" s="153"/>
      <c r="S1043" s="153"/>
      <c r="T1043" s="153"/>
      <c r="U1043" s="153"/>
      <c r="V1043" s="153"/>
      <c r="W1043" s="153"/>
      <c r="X1043" s="153"/>
      <c r="Y1043" s="153"/>
      <c r="Z1043" s="153"/>
      <c r="AA1043" s="153"/>
      <c r="AB1043" s="153"/>
      <c r="AC1043" s="153"/>
      <c r="AD1043" s="153"/>
      <c r="AE1043" s="153"/>
      <c r="AF1043" s="153"/>
      <c r="AG1043" s="153"/>
      <c r="AH1043" s="153"/>
      <c r="AI1043" s="153"/>
      <c r="AJ1043" s="153"/>
      <c r="AK1043" s="153"/>
      <c r="AL1043" s="153"/>
      <c r="AM1043" s="153"/>
      <c r="AN1043" s="153"/>
      <c r="AO1043" s="153"/>
      <c r="AP1043" s="153"/>
      <c r="AQ1043" s="153"/>
      <c r="AR1043" s="153"/>
      <c r="AS1043" s="153"/>
      <c r="AT1043" s="153"/>
    </row>
    <row r="1044" spans="1:46" outlineLevel="1" x14ac:dyDescent="0.2">
      <c r="A1044" s="178"/>
      <c r="B1044" s="180"/>
      <c r="C1044" s="191" t="s">
        <v>1126</v>
      </c>
      <c r="D1044" s="155"/>
      <c r="E1044" s="205">
        <v>31.2</v>
      </c>
      <c r="F1044" s="182"/>
      <c r="G1044" s="159"/>
      <c r="H1044" s="212">
        <v>0</v>
      </c>
      <c r="I1044" s="177"/>
      <c r="J1044" s="153"/>
      <c r="K1044" s="153"/>
      <c r="L1044" s="153"/>
      <c r="M1044" s="153"/>
      <c r="N1044" s="153"/>
      <c r="O1044" s="153"/>
      <c r="P1044" s="153"/>
      <c r="Q1044" s="153" t="s">
        <v>125</v>
      </c>
      <c r="R1044" s="153">
        <v>0</v>
      </c>
      <c r="S1044" s="153"/>
      <c r="T1044" s="153"/>
      <c r="U1044" s="153"/>
      <c r="V1044" s="153"/>
      <c r="W1044" s="153"/>
      <c r="X1044" s="153"/>
      <c r="Y1044" s="153"/>
      <c r="Z1044" s="153"/>
      <c r="AA1044" s="153"/>
      <c r="AB1044" s="153"/>
      <c r="AC1044" s="153"/>
      <c r="AD1044" s="153"/>
      <c r="AE1044" s="153"/>
      <c r="AF1044" s="153"/>
      <c r="AG1044" s="153"/>
      <c r="AH1044" s="153"/>
      <c r="AI1044" s="153"/>
      <c r="AJ1044" s="153"/>
      <c r="AK1044" s="153"/>
      <c r="AL1044" s="153"/>
      <c r="AM1044" s="153"/>
      <c r="AN1044" s="153"/>
      <c r="AO1044" s="153"/>
      <c r="AP1044" s="153"/>
      <c r="AQ1044" s="153"/>
      <c r="AR1044" s="153"/>
      <c r="AS1044" s="153"/>
      <c r="AT1044" s="153"/>
    </row>
    <row r="1045" spans="1:46" ht="22.5" outlineLevel="1" x14ac:dyDescent="0.2">
      <c r="A1045" s="178">
        <v>355</v>
      </c>
      <c r="B1045" s="180" t="s">
        <v>1127</v>
      </c>
      <c r="C1045" s="190" t="s">
        <v>1128</v>
      </c>
      <c r="D1045" s="154" t="s">
        <v>1058</v>
      </c>
      <c r="E1045" s="182">
        <v>30.8</v>
      </c>
      <c r="F1045" s="182"/>
      <c r="G1045" s="159">
        <f t="shared" ref="G1045:G1056" si="5">ROUND(E1045*F1045,2)</f>
        <v>0</v>
      </c>
      <c r="H1045" s="212" t="s">
        <v>1340</v>
      </c>
      <c r="I1045" s="177"/>
      <c r="J1045" s="153"/>
      <c r="K1045" s="153"/>
      <c r="L1045" s="153"/>
      <c r="M1045" s="153"/>
      <c r="N1045" s="153"/>
      <c r="O1045" s="153"/>
      <c r="P1045" s="153"/>
      <c r="Q1045" s="153" t="s">
        <v>123</v>
      </c>
      <c r="R1045" s="153"/>
      <c r="S1045" s="153"/>
      <c r="T1045" s="153"/>
      <c r="U1045" s="153"/>
      <c r="V1045" s="153"/>
      <c r="W1045" s="153"/>
      <c r="X1045" s="153"/>
      <c r="Y1045" s="153"/>
      <c r="Z1045" s="153"/>
      <c r="AA1045" s="153"/>
      <c r="AB1045" s="153"/>
      <c r="AC1045" s="153"/>
      <c r="AD1045" s="153"/>
      <c r="AE1045" s="153"/>
      <c r="AF1045" s="153"/>
      <c r="AG1045" s="153"/>
      <c r="AH1045" s="153"/>
      <c r="AI1045" s="153"/>
      <c r="AJ1045" s="153"/>
      <c r="AK1045" s="153"/>
      <c r="AL1045" s="153"/>
      <c r="AM1045" s="153"/>
      <c r="AN1045" s="153"/>
      <c r="AO1045" s="153"/>
      <c r="AP1045" s="153"/>
      <c r="AQ1045" s="153"/>
      <c r="AR1045" s="153"/>
      <c r="AS1045" s="153"/>
      <c r="AT1045" s="153"/>
    </row>
    <row r="1046" spans="1:46" outlineLevel="1" x14ac:dyDescent="0.2">
      <c r="A1046" s="178">
        <v>356</v>
      </c>
      <c r="B1046" s="180" t="s">
        <v>1129</v>
      </c>
      <c r="C1046" s="190" t="s">
        <v>1130</v>
      </c>
      <c r="D1046" s="154" t="s">
        <v>243</v>
      </c>
      <c r="E1046" s="182">
        <v>2</v>
      </c>
      <c r="F1046" s="182"/>
      <c r="G1046" s="159">
        <f t="shared" si="5"/>
        <v>0</v>
      </c>
      <c r="H1046" s="212" t="s">
        <v>1340</v>
      </c>
      <c r="I1046" s="177"/>
      <c r="J1046" s="153"/>
      <c r="K1046" s="153"/>
      <c r="L1046" s="153"/>
      <c r="M1046" s="153"/>
      <c r="N1046" s="153"/>
      <c r="O1046" s="153"/>
      <c r="P1046" s="153"/>
      <c r="Q1046" s="153" t="s">
        <v>123</v>
      </c>
      <c r="R1046" s="153"/>
      <c r="S1046" s="153"/>
      <c r="T1046" s="153"/>
      <c r="U1046" s="153"/>
      <c r="V1046" s="153"/>
      <c r="W1046" s="153"/>
      <c r="X1046" s="153"/>
      <c r="Y1046" s="153"/>
      <c r="Z1046" s="153"/>
      <c r="AA1046" s="153"/>
      <c r="AB1046" s="153"/>
      <c r="AC1046" s="153"/>
      <c r="AD1046" s="153"/>
      <c r="AE1046" s="153"/>
      <c r="AF1046" s="153"/>
      <c r="AG1046" s="153"/>
      <c r="AH1046" s="153"/>
      <c r="AI1046" s="153"/>
      <c r="AJ1046" s="153"/>
      <c r="AK1046" s="153"/>
      <c r="AL1046" s="153"/>
      <c r="AM1046" s="153"/>
      <c r="AN1046" s="153"/>
      <c r="AO1046" s="153"/>
      <c r="AP1046" s="153"/>
      <c r="AQ1046" s="153"/>
      <c r="AR1046" s="153"/>
      <c r="AS1046" s="153"/>
      <c r="AT1046" s="153"/>
    </row>
    <row r="1047" spans="1:46" outlineLevel="1" x14ac:dyDescent="0.2">
      <c r="A1047" s="178">
        <v>357</v>
      </c>
      <c r="B1047" s="180" t="s">
        <v>1131</v>
      </c>
      <c r="C1047" s="190" t="s">
        <v>1132</v>
      </c>
      <c r="D1047" s="154" t="s">
        <v>1058</v>
      </c>
      <c r="E1047" s="182">
        <v>676.45719999999994</v>
      </c>
      <c r="F1047" s="182"/>
      <c r="G1047" s="159">
        <f t="shared" si="5"/>
        <v>0</v>
      </c>
      <c r="H1047" s="212" t="s">
        <v>1340</v>
      </c>
      <c r="I1047" s="177"/>
      <c r="J1047" s="153"/>
      <c r="K1047" s="153"/>
      <c r="L1047" s="153"/>
      <c r="M1047" s="153"/>
      <c r="N1047" s="153"/>
      <c r="O1047" s="153"/>
      <c r="P1047" s="153"/>
      <c r="Q1047" s="153" t="s">
        <v>123</v>
      </c>
      <c r="R1047" s="153"/>
      <c r="S1047" s="153"/>
      <c r="T1047" s="153"/>
      <c r="U1047" s="153"/>
      <c r="V1047" s="153"/>
      <c r="W1047" s="153"/>
      <c r="X1047" s="153"/>
      <c r="Y1047" s="153"/>
      <c r="Z1047" s="153"/>
      <c r="AA1047" s="153"/>
      <c r="AB1047" s="153"/>
      <c r="AC1047" s="153"/>
      <c r="AD1047" s="153"/>
      <c r="AE1047" s="153"/>
      <c r="AF1047" s="153"/>
      <c r="AG1047" s="153"/>
      <c r="AH1047" s="153"/>
      <c r="AI1047" s="153"/>
      <c r="AJ1047" s="153"/>
      <c r="AK1047" s="153"/>
      <c r="AL1047" s="153"/>
      <c r="AM1047" s="153"/>
      <c r="AN1047" s="153"/>
      <c r="AO1047" s="153"/>
      <c r="AP1047" s="153"/>
      <c r="AQ1047" s="153"/>
      <c r="AR1047" s="153"/>
      <c r="AS1047" s="153"/>
      <c r="AT1047" s="153"/>
    </row>
    <row r="1048" spans="1:46" outlineLevel="1" x14ac:dyDescent="0.2">
      <c r="A1048" s="178">
        <v>358</v>
      </c>
      <c r="B1048" s="180" t="s">
        <v>1133</v>
      </c>
      <c r="C1048" s="190" t="s">
        <v>1134</v>
      </c>
      <c r="D1048" s="154" t="s">
        <v>1058</v>
      </c>
      <c r="E1048" s="182">
        <v>27.65</v>
      </c>
      <c r="F1048" s="182"/>
      <c r="G1048" s="159">
        <f t="shared" si="5"/>
        <v>0</v>
      </c>
      <c r="H1048" s="212" t="s">
        <v>1340</v>
      </c>
      <c r="I1048" s="177"/>
      <c r="J1048" s="153"/>
      <c r="K1048" s="153"/>
      <c r="L1048" s="153"/>
      <c r="M1048" s="153"/>
      <c r="N1048" s="153"/>
      <c r="O1048" s="153"/>
      <c r="P1048" s="153"/>
      <c r="Q1048" s="153" t="s">
        <v>123</v>
      </c>
      <c r="R1048" s="153"/>
      <c r="S1048" s="153"/>
      <c r="T1048" s="153"/>
      <c r="U1048" s="153"/>
      <c r="V1048" s="153"/>
      <c r="W1048" s="153"/>
      <c r="X1048" s="153"/>
      <c r="Y1048" s="153"/>
      <c r="Z1048" s="153"/>
      <c r="AA1048" s="153"/>
      <c r="AB1048" s="153"/>
      <c r="AC1048" s="153"/>
      <c r="AD1048" s="153"/>
      <c r="AE1048" s="153"/>
      <c r="AF1048" s="153"/>
      <c r="AG1048" s="153"/>
      <c r="AH1048" s="153"/>
      <c r="AI1048" s="153"/>
      <c r="AJ1048" s="153"/>
      <c r="AK1048" s="153"/>
      <c r="AL1048" s="153"/>
      <c r="AM1048" s="153"/>
      <c r="AN1048" s="153"/>
      <c r="AO1048" s="153"/>
      <c r="AP1048" s="153"/>
      <c r="AQ1048" s="153"/>
      <c r="AR1048" s="153"/>
      <c r="AS1048" s="153"/>
      <c r="AT1048" s="153"/>
    </row>
    <row r="1049" spans="1:46" outlineLevel="1" x14ac:dyDescent="0.2">
      <c r="A1049" s="178">
        <v>359</v>
      </c>
      <c r="B1049" s="180" t="s">
        <v>1135</v>
      </c>
      <c r="C1049" s="190" t="s">
        <v>1134</v>
      </c>
      <c r="D1049" s="154" t="s">
        <v>1058</v>
      </c>
      <c r="E1049" s="182">
        <v>76.42</v>
      </c>
      <c r="F1049" s="182"/>
      <c r="G1049" s="159">
        <f t="shared" si="5"/>
        <v>0</v>
      </c>
      <c r="H1049" s="212" t="s">
        <v>1340</v>
      </c>
      <c r="I1049" s="177"/>
      <c r="J1049" s="153"/>
      <c r="K1049" s="153"/>
      <c r="L1049" s="153"/>
      <c r="M1049" s="153"/>
      <c r="N1049" s="153"/>
      <c r="O1049" s="153"/>
      <c r="P1049" s="153"/>
      <c r="Q1049" s="153" t="s">
        <v>123</v>
      </c>
      <c r="R1049" s="153"/>
      <c r="S1049" s="153"/>
      <c r="T1049" s="153"/>
      <c r="U1049" s="153"/>
      <c r="V1049" s="153"/>
      <c r="W1049" s="153"/>
      <c r="X1049" s="153"/>
      <c r="Y1049" s="153"/>
      <c r="Z1049" s="153"/>
      <c r="AA1049" s="153"/>
      <c r="AB1049" s="153"/>
      <c r="AC1049" s="153"/>
      <c r="AD1049" s="153"/>
      <c r="AE1049" s="153"/>
      <c r="AF1049" s="153"/>
      <c r="AG1049" s="153"/>
      <c r="AH1049" s="153"/>
      <c r="AI1049" s="153"/>
      <c r="AJ1049" s="153"/>
      <c r="AK1049" s="153"/>
      <c r="AL1049" s="153"/>
      <c r="AM1049" s="153"/>
      <c r="AN1049" s="153"/>
      <c r="AO1049" s="153"/>
      <c r="AP1049" s="153"/>
      <c r="AQ1049" s="153"/>
      <c r="AR1049" s="153"/>
      <c r="AS1049" s="153"/>
      <c r="AT1049" s="153"/>
    </row>
    <row r="1050" spans="1:46" outlineLevel="1" x14ac:dyDescent="0.2">
      <c r="A1050" s="178">
        <v>360</v>
      </c>
      <c r="B1050" s="180" t="s">
        <v>1136</v>
      </c>
      <c r="C1050" s="190" t="s">
        <v>1132</v>
      </c>
      <c r="D1050" s="154" t="s">
        <v>1058</v>
      </c>
      <c r="E1050" s="182">
        <v>445.72500000000002</v>
      </c>
      <c r="F1050" s="182"/>
      <c r="G1050" s="159">
        <f t="shared" si="5"/>
        <v>0</v>
      </c>
      <c r="H1050" s="212" t="s">
        <v>1340</v>
      </c>
      <c r="I1050" s="177"/>
      <c r="J1050" s="153"/>
      <c r="K1050" s="153"/>
      <c r="L1050" s="153"/>
      <c r="M1050" s="153"/>
      <c r="N1050" s="153"/>
      <c r="O1050" s="153"/>
      <c r="P1050" s="153"/>
      <c r="Q1050" s="153" t="s">
        <v>123</v>
      </c>
      <c r="R1050" s="153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</row>
    <row r="1051" spans="1:46" outlineLevel="1" x14ac:dyDescent="0.2">
      <c r="A1051" s="178">
        <v>361</v>
      </c>
      <c r="B1051" s="180" t="s">
        <v>1137</v>
      </c>
      <c r="C1051" s="190" t="s">
        <v>1132</v>
      </c>
      <c r="D1051" s="154" t="s">
        <v>1058</v>
      </c>
      <c r="E1051" s="182">
        <v>841.83960000000002</v>
      </c>
      <c r="F1051" s="182"/>
      <c r="G1051" s="159">
        <f t="shared" si="5"/>
        <v>0</v>
      </c>
      <c r="H1051" s="212" t="s">
        <v>1340</v>
      </c>
      <c r="I1051" s="177"/>
      <c r="J1051" s="153"/>
      <c r="K1051" s="153"/>
      <c r="L1051" s="153"/>
      <c r="M1051" s="153"/>
      <c r="N1051" s="153"/>
      <c r="O1051" s="153"/>
      <c r="P1051" s="153"/>
      <c r="Q1051" s="153" t="s">
        <v>123</v>
      </c>
      <c r="R1051" s="153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</row>
    <row r="1052" spans="1:46" outlineLevel="1" x14ac:dyDescent="0.2">
      <c r="A1052" s="178">
        <v>362</v>
      </c>
      <c r="B1052" s="180" t="s">
        <v>1138</v>
      </c>
      <c r="C1052" s="190" t="s">
        <v>1132</v>
      </c>
      <c r="D1052" s="154" t="s">
        <v>1058</v>
      </c>
      <c r="E1052" s="182">
        <v>1808.1935000000001</v>
      </c>
      <c r="F1052" s="182"/>
      <c r="G1052" s="159">
        <f t="shared" si="5"/>
        <v>0</v>
      </c>
      <c r="H1052" s="212" t="s">
        <v>1340</v>
      </c>
      <c r="I1052" s="177"/>
      <c r="J1052" s="153"/>
      <c r="K1052" s="153"/>
      <c r="L1052" s="153"/>
      <c r="M1052" s="153"/>
      <c r="N1052" s="153"/>
      <c r="O1052" s="153"/>
      <c r="P1052" s="153"/>
      <c r="Q1052" s="153" t="s">
        <v>123</v>
      </c>
      <c r="R1052" s="153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</row>
    <row r="1053" spans="1:46" outlineLevel="1" x14ac:dyDescent="0.2">
      <c r="A1053" s="178">
        <v>363</v>
      </c>
      <c r="B1053" s="180" t="s">
        <v>1139</v>
      </c>
      <c r="C1053" s="190" t="s">
        <v>1132</v>
      </c>
      <c r="D1053" s="154" t="s">
        <v>1058</v>
      </c>
      <c r="E1053" s="182">
        <v>236.1891</v>
      </c>
      <c r="F1053" s="182"/>
      <c r="G1053" s="159">
        <f t="shared" si="5"/>
        <v>0</v>
      </c>
      <c r="H1053" s="212" t="s">
        <v>1340</v>
      </c>
      <c r="I1053" s="177"/>
      <c r="J1053" s="153"/>
      <c r="K1053" s="153"/>
      <c r="L1053" s="153"/>
      <c r="M1053" s="153"/>
      <c r="N1053" s="153"/>
      <c r="O1053" s="153"/>
      <c r="P1053" s="153"/>
      <c r="Q1053" s="153" t="s">
        <v>123</v>
      </c>
      <c r="R1053" s="153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</row>
    <row r="1054" spans="1:46" ht="22.5" outlineLevel="1" x14ac:dyDescent="0.2">
      <c r="A1054" s="178">
        <v>364</v>
      </c>
      <c r="B1054" s="180" t="s">
        <v>1140</v>
      </c>
      <c r="C1054" s="190" t="s">
        <v>1141</v>
      </c>
      <c r="D1054" s="154" t="s">
        <v>1058</v>
      </c>
      <c r="E1054" s="182">
        <v>318.77999999999997</v>
      </c>
      <c r="F1054" s="182"/>
      <c r="G1054" s="159">
        <f t="shared" si="5"/>
        <v>0</v>
      </c>
      <c r="H1054" s="212" t="s">
        <v>1340</v>
      </c>
      <c r="I1054" s="177"/>
      <c r="J1054" s="153"/>
      <c r="K1054" s="153"/>
      <c r="L1054" s="153"/>
      <c r="M1054" s="153"/>
      <c r="N1054" s="153"/>
      <c r="O1054" s="153"/>
      <c r="P1054" s="153"/>
      <c r="Q1054" s="153" t="s">
        <v>123</v>
      </c>
      <c r="R1054" s="153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</row>
    <row r="1055" spans="1:46" ht="22.5" outlineLevel="1" x14ac:dyDescent="0.2">
      <c r="A1055" s="178">
        <v>365</v>
      </c>
      <c r="B1055" s="180" t="s">
        <v>1142</v>
      </c>
      <c r="C1055" s="190" t="s">
        <v>1141</v>
      </c>
      <c r="D1055" s="154" t="s">
        <v>1058</v>
      </c>
      <c r="E1055" s="182">
        <v>73.52</v>
      </c>
      <c r="F1055" s="182"/>
      <c r="G1055" s="159">
        <f t="shared" si="5"/>
        <v>0</v>
      </c>
      <c r="H1055" s="212" t="s">
        <v>1340</v>
      </c>
      <c r="I1055" s="177"/>
      <c r="J1055" s="153"/>
      <c r="K1055" s="153"/>
      <c r="L1055" s="153"/>
      <c r="M1055" s="153"/>
      <c r="N1055" s="153"/>
      <c r="O1055" s="153"/>
      <c r="P1055" s="153"/>
      <c r="Q1055" s="153" t="s">
        <v>123</v>
      </c>
      <c r="R1055" s="153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</row>
    <row r="1056" spans="1:46" ht="22.5" outlineLevel="1" x14ac:dyDescent="0.2">
      <c r="A1056" s="178">
        <v>366</v>
      </c>
      <c r="B1056" s="180" t="s">
        <v>1143</v>
      </c>
      <c r="C1056" s="190" t="s">
        <v>1144</v>
      </c>
      <c r="D1056" s="154" t="s">
        <v>142</v>
      </c>
      <c r="E1056" s="182">
        <v>14.3055</v>
      </c>
      <c r="F1056" s="182"/>
      <c r="G1056" s="159">
        <f t="shared" si="5"/>
        <v>0</v>
      </c>
      <c r="H1056" s="212" t="s">
        <v>1340</v>
      </c>
      <c r="I1056" s="177"/>
      <c r="J1056" s="153"/>
      <c r="K1056" s="153"/>
      <c r="L1056" s="153"/>
      <c r="M1056" s="153"/>
      <c r="N1056" s="153"/>
      <c r="O1056" s="153"/>
      <c r="P1056" s="153"/>
      <c r="Q1056" s="153" t="s">
        <v>123</v>
      </c>
      <c r="R1056" s="153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</row>
    <row r="1057" spans="1:46" outlineLevel="1" x14ac:dyDescent="0.2">
      <c r="A1057" s="178"/>
      <c r="B1057" s="180"/>
      <c r="C1057" s="191" t="s">
        <v>1145</v>
      </c>
      <c r="D1057" s="155"/>
      <c r="E1057" s="205">
        <v>14.3055</v>
      </c>
      <c r="F1057" s="182"/>
      <c r="G1057" s="159"/>
      <c r="H1057" s="212">
        <v>0</v>
      </c>
      <c r="I1057" s="177"/>
      <c r="J1057" s="153"/>
      <c r="K1057" s="153"/>
      <c r="L1057" s="153"/>
      <c r="M1057" s="153"/>
      <c r="N1057" s="153"/>
      <c r="O1057" s="153"/>
      <c r="P1057" s="153"/>
      <c r="Q1057" s="153" t="s">
        <v>125</v>
      </c>
      <c r="R1057" s="153">
        <v>0</v>
      </c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</row>
    <row r="1058" spans="1:46" ht="22.5" outlineLevel="1" x14ac:dyDescent="0.2">
      <c r="A1058" s="178">
        <v>367</v>
      </c>
      <c r="B1058" s="180" t="s">
        <v>1146</v>
      </c>
      <c r="C1058" s="190" t="s">
        <v>1144</v>
      </c>
      <c r="D1058" s="154" t="s">
        <v>142</v>
      </c>
      <c r="E1058" s="182">
        <v>127.5</v>
      </c>
      <c r="F1058" s="182"/>
      <c r="G1058" s="159">
        <f>ROUND(E1058*F1058,2)</f>
        <v>0</v>
      </c>
      <c r="H1058" s="212" t="s">
        <v>1340</v>
      </c>
      <c r="I1058" s="177"/>
      <c r="J1058" s="153"/>
      <c r="K1058" s="153"/>
      <c r="L1058" s="153"/>
      <c r="M1058" s="153"/>
      <c r="N1058" s="153"/>
      <c r="O1058" s="153"/>
      <c r="P1058" s="153"/>
      <c r="Q1058" s="153" t="s">
        <v>123</v>
      </c>
      <c r="R1058" s="153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</row>
    <row r="1059" spans="1:46" outlineLevel="1" x14ac:dyDescent="0.2">
      <c r="A1059" s="178"/>
      <c r="B1059" s="180"/>
      <c r="C1059" s="191" t="s">
        <v>1147</v>
      </c>
      <c r="D1059" s="155"/>
      <c r="E1059" s="205">
        <v>127.5</v>
      </c>
      <c r="F1059" s="182"/>
      <c r="G1059" s="159"/>
      <c r="H1059" s="212">
        <v>0</v>
      </c>
      <c r="I1059" s="177"/>
      <c r="J1059" s="153"/>
      <c r="K1059" s="153"/>
      <c r="L1059" s="153"/>
      <c r="M1059" s="153"/>
      <c r="N1059" s="153"/>
      <c r="O1059" s="153"/>
      <c r="P1059" s="153"/>
      <c r="Q1059" s="153" t="s">
        <v>125</v>
      </c>
      <c r="R1059" s="153">
        <v>0</v>
      </c>
      <c r="S1059" s="153"/>
      <c r="T1059" s="153"/>
      <c r="U1059" s="153"/>
      <c r="V1059" s="153"/>
      <c r="W1059" s="153"/>
      <c r="X1059" s="153"/>
      <c r="Y1059" s="153"/>
      <c r="Z1059" s="153"/>
      <c r="AA1059" s="153"/>
      <c r="AB1059" s="153"/>
      <c r="AC1059" s="153"/>
      <c r="AD1059" s="153"/>
      <c r="AE1059" s="153"/>
      <c r="AF1059" s="153"/>
      <c r="AG1059" s="153"/>
      <c r="AH1059" s="153"/>
      <c r="AI1059" s="153"/>
      <c r="AJ1059" s="153"/>
      <c r="AK1059" s="153"/>
      <c r="AL1059" s="153"/>
      <c r="AM1059" s="153"/>
      <c r="AN1059" s="153"/>
      <c r="AO1059" s="153"/>
      <c r="AP1059" s="153"/>
      <c r="AQ1059" s="153"/>
      <c r="AR1059" s="153"/>
      <c r="AS1059" s="153"/>
      <c r="AT1059" s="153"/>
    </row>
    <row r="1060" spans="1:46" ht="22.5" outlineLevel="1" x14ac:dyDescent="0.2">
      <c r="A1060" s="178">
        <v>368</v>
      </c>
      <c r="B1060" s="180" t="s">
        <v>1148</v>
      </c>
      <c r="C1060" s="190" t="s">
        <v>1144</v>
      </c>
      <c r="D1060" s="154" t="s">
        <v>142</v>
      </c>
      <c r="E1060" s="182">
        <v>18</v>
      </c>
      <c r="F1060" s="182"/>
      <c r="G1060" s="159">
        <f>ROUND(E1060*F1060,2)</f>
        <v>0</v>
      </c>
      <c r="H1060" s="212" t="s">
        <v>1340</v>
      </c>
      <c r="I1060" s="177"/>
      <c r="J1060" s="153"/>
      <c r="K1060" s="153"/>
      <c r="L1060" s="153"/>
      <c r="M1060" s="153"/>
      <c r="N1060" s="153"/>
      <c r="O1060" s="153"/>
      <c r="P1060" s="153"/>
      <c r="Q1060" s="153" t="s">
        <v>123</v>
      </c>
      <c r="R1060" s="153"/>
      <c r="S1060" s="153"/>
      <c r="T1060" s="153"/>
      <c r="U1060" s="153"/>
      <c r="V1060" s="153"/>
      <c r="W1060" s="153"/>
      <c r="X1060" s="153"/>
      <c r="Y1060" s="153"/>
      <c r="Z1060" s="153"/>
      <c r="AA1060" s="153"/>
      <c r="AB1060" s="153"/>
      <c r="AC1060" s="153"/>
      <c r="AD1060" s="153"/>
      <c r="AE1060" s="153"/>
      <c r="AF1060" s="153"/>
      <c r="AG1060" s="153"/>
      <c r="AH1060" s="153"/>
      <c r="AI1060" s="153"/>
      <c r="AJ1060" s="153"/>
      <c r="AK1060" s="153"/>
      <c r="AL1060" s="153"/>
      <c r="AM1060" s="153"/>
      <c r="AN1060" s="153"/>
      <c r="AO1060" s="153"/>
      <c r="AP1060" s="153"/>
      <c r="AQ1060" s="153"/>
      <c r="AR1060" s="153"/>
      <c r="AS1060" s="153"/>
      <c r="AT1060" s="153"/>
    </row>
    <row r="1061" spans="1:46" outlineLevel="1" x14ac:dyDescent="0.2">
      <c r="A1061" s="178"/>
      <c r="B1061" s="180"/>
      <c r="C1061" s="191" t="s">
        <v>1149</v>
      </c>
      <c r="D1061" s="155"/>
      <c r="E1061" s="205">
        <v>18</v>
      </c>
      <c r="F1061" s="182"/>
      <c r="G1061" s="159"/>
      <c r="H1061" s="212">
        <v>0</v>
      </c>
      <c r="I1061" s="177"/>
      <c r="J1061" s="153"/>
      <c r="K1061" s="153"/>
      <c r="L1061" s="153"/>
      <c r="M1061" s="153"/>
      <c r="N1061" s="153"/>
      <c r="O1061" s="153"/>
      <c r="P1061" s="153"/>
      <c r="Q1061" s="153" t="s">
        <v>125</v>
      </c>
      <c r="R1061" s="153">
        <v>0</v>
      </c>
      <c r="S1061" s="153"/>
      <c r="T1061" s="153"/>
      <c r="U1061" s="153"/>
      <c r="V1061" s="153"/>
      <c r="W1061" s="153"/>
      <c r="X1061" s="153"/>
      <c r="Y1061" s="153"/>
      <c r="Z1061" s="153"/>
      <c r="AA1061" s="153"/>
      <c r="AB1061" s="153"/>
      <c r="AC1061" s="153"/>
      <c r="AD1061" s="153"/>
      <c r="AE1061" s="153"/>
      <c r="AF1061" s="153"/>
      <c r="AG1061" s="153"/>
      <c r="AH1061" s="153"/>
      <c r="AI1061" s="153"/>
      <c r="AJ1061" s="153"/>
      <c r="AK1061" s="153"/>
      <c r="AL1061" s="153"/>
      <c r="AM1061" s="153"/>
      <c r="AN1061" s="153"/>
      <c r="AO1061" s="153"/>
      <c r="AP1061" s="153"/>
      <c r="AQ1061" s="153"/>
      <c r="AR1061" s="153"/>
      <c r="AS1061" s="153"/>
      <c r="AT1061" s="153"/>
    </row>
    <row r="1062" spans="1:46" outlineLevel="1" x14ac:dyDescent="0.2">
      <c r="A1062" s="178">
        <v>369</v>
      </c>
      <c r="B1062" s="180" t="s">
        <v>1150</v>
      </c>
      <c r="C1062" s="190" t="s">
        <v>1151</v>
      </c>
      <c r="D1062" s="154" t="s">
        <v>142</v>
      </c>
      <c r="E1062" s="182">
        <v>7.5</v>
      </c>
      <c r="F1062" s="182"/>
      <c r="G1062" s="159">
        <f>ROUND(E1062*F1062,2)</f>
        <v>0</v>
      </c>
      <c r="H1062" s="212" t="s">
        <v>1340</v>
      </c>
      <c r="I1062" s="177"/>
      <c r="J1062" s="153"/>
      <c r="K1062" s="153"/>
      <c r="L1062" s="153"/>
      <c r="M1062" s="153"/>
      <c r="N1062" s="153"/>
      <c r="O1062" s="153"/>
      <c r="P1062" s="153"/>
      <c r="Q1062" s="153" t="s">
        <v>123</v>
      </c>
      <c r="R1062" s="153"/>
      <c r="S1062" s="153"/>
      <c r="T1062" s="153"/>
      <c r="U1062" s="153"/>
      <c r="V1062" s="153"/>
      <c r="W1062" s="153"/>
      <c r="X1062" s="153"/>
      <c r="Y1062" s="153"/>
      <c r="Z1062" s="153"/>
      <c r="AA1062" s="153"/>
      <c r="AB1062" s="153"/>
      <c r="AC1062" s="153"/>
      <c r="AD1062" s="153"/>
      <c r="AE1062" s="153"/>
      <c r="AF1062" s="153"/>
      <c r="AG1062" s="153"/>
      <c r="AH1062" s="153"/>
      <c r="AI1062" s="153"/>
      <c r="AJ1062" s="153"/>
      <c r="AK1062" s="153"/>
      <c r="AL1062" s="153"/>
      <c r="AM1062" s="153"/>
      <c r="AN1062" s="153"/>
      <c r="AO1062" s="153"/>
      <c r="AP1062" s="153"/>
      <c r="AQ1062" s="153"/>
      <c r="AR1062" s="153"/>
      <c r="AS1062" s="153"/>
      <c r="AT1062" s="153"/>
    </row>
    <row r="1063" spans="1:46" outlineLevel="1" x14ac:dyDescent="0.2">
      <c r="A1063" s="178"/>
      <c r="B1063" s="180"/>
      <c r="C1063" s="191" t="s">
        <v>1152</v>
      </c>
      <c r="D1063" s="155"/>
      <c r="E1063" s="205">
        <v>7.5</v>
      </c>
      <c r="F1063" s="182"/>
      <c r="G1063" s="159"/>
      <c r="H1063" s="212">
        <v>0</v>
      </c>
      <c r="I1063" s="177"/>
      <c r="J1063" s="153"/>
      <c r="K1063" s="153"/>
      <c r="L1063" s="153"/>
      <c r="M1063" s="153"/>
      <c r="N1063" s="153"/>
      <c r="O1063" s="153"/>
      <c r="P1063" s="153"/>
      <c r="Q1063" s="153" t="s">
        <v>125</v>
      </c>
      <c r="R1063" s="153">
        <v>0</v>
      </c>
      <c r="S1063" s="153"/>
      <c r="T1063" s="153"/>
      <c r="U1063" s="153"/>
      <c r="V1063" s="153"/>
      <c r="W1063" s="153"/>
      <c r="X1063" s="153"/>
      <c r="Y1063" s="153"/>
      <c r="Z1063" s="153"/>
      <c r="AA1063" s="153"/>
      <c r="AB1063" s="153"/>
      <c r="AC1063" s="153"/>
      <c r="AD1063" s="153"/>
      <c r="AE1063" s="153"/>
      <c r="AF1063" s="153"/>
      <c r="AG1063" s="153"/>
      <c r="AH1063" s="153"/>
      <c r="AI1063" s="153"/>
      <c r="AJ1063" s="153"/>
      <c r="AK1063" s="153"/>
      <c r="AL1063" s="153"/>
      <c r="AM1063" s="153"/>
      <c r="AN1063" s="153"/>
      <c r="AO1063" s="153"/>
      <c r="AP1063" s="153"/>
      <c r="AQ1063" s="153"/>
      <c r="AR1063" s="153"/>
      <c r="AS1063" s="153"/>
      <c r="AT1063" s="153"/>
    </row>
    <row r="1064" spans="1:46" ht="22.5" outlineLevel="1" x14ac:dyDescent="0.2">
      <c r="A1064" s="178">
        <v>370</v>
      </c>
      <c r="B1064" s="180" t="s">
        <v>1153</v>
      </c>
      <c r="C1064" s="190" t="s">
        <v>1144</v>
      </c>
      <c r="D1064" s="154" t="s">
        <v>142</v>
      </c>
      <c r="E1064" s="182">
        <v>17</v>
      </c>
      <c r="F1064" s="182"/>
      <c r="G1064" s="159">
        <f>ROUND(E1064*F1064,2)</f>
        <v>0</v>
      </c>
      <c r="H1064" s="212" t="s">
        <v>1340</v>
      </c>
      <c r="I1064" s="177"/>
      <c r="J1064" s="153"/>
      <c r="K1064" s="153"/>
      <c r="L1064" s="153"/>
      <c r="M1064" s="153"/>
      <c r="N1064" s="153"/>
      <c r="O1064" s="153"/>
      <c r="P1064" s="153"/>
      <c r="Q1064" s="153" t="s">
        <v>123</v>
      </c>
      <c r="R1064" s="153"/>
      <c r="S1064" s="153"/>
      <c r="T1064" s="153"/>
      <c r="U1064" s="153"/>
      <c r="V1064" s="153"/>
      <c r="W1064" s="153"/>
      <c r="X1064" s="153"/>
      <c r="Y1064" s="153"/>
      <c r="Z1064" s="153"/>
      <c r="AA1064" s="153"/>
      <c r="AB1064" s="153"/>
      <c r="AC1064" s="153"/>
      <c r="AD1064" s="153"/>
      <c r="AE1064" s="153"/>
      <c r="AF1064" s="153"/>
      <c r="AG1064" s="153"/>
      <c r="AH1064" s="153"/>
      <c r="AI1064" s="153"/>
      <c r="AJ1064" s="153"/>
      <c r="AK1064" s="153"/>
      <c r="AL1064" s="153"/>
      <c r="AM1064" s="153"/>
      <c r="AN1064" s="153"/>
      <c r="AO1064" s="153"/>
      <c r="AP1064" s="153"/>
      <c r="AQ1064" s="153"/>
      <c r="AR1064" s="153"/>
      <c r="AS1064" s="153"/>
      <c r="AT1064" s="153"/>
    </row>
    <row r="1065" spans="1:46" outlineLevel="1" x14ac:dyDescent="0.2">
      <c r="A1065" s="178"/>
      <c r="B1065" s="180"/>
      <c r="C1065" s="191" t="s">
        <v>1154</v>
      </c>
      <c r="D1065" s="155"/>
      <c r="E1065" s="205">
        <v>17</v>
      </c>
      <c r="F1065" s="182"/>
      <c r="G1065" s="159"/>
      <c r="H1065" s="212">
        <v>0</v>
      </c>
      <c r="I1065" s="177"/>
      <c r="J1065" s="153"/>
      <c r="K1065" s="153"/>
      <c r="L1065" s="153"/>
      <c r="M1065" s="153"/>
      <c r="N1065" s="153"/>
      <c r="O1065" s="153"/>
      <c r="P1065" s="153"/>
      <c r="Q1065" s="153" t="s">
        <v>125</v>
      </c>
      <c r="R1065" s="153">
        <v>0</v>
      </c>
      <c r="S1065" s="153"/>
      <c r="T1065" s="153"/>
      <c r="U1065" s="153"/>
      <c r="V1065" s="153"/>
      <c r="W1065" s="153"/>
      <c r="X1065" s="153"/>
      <c r="Y1065" s="153"/>
      <c r="Z1065" s="153"/>
      <c r="AA1065" s="153"/>
      <c r="AB1065" s="153"/>
      <c r="AC1065" s="153"/>
      <c r="AD1065" s="153"/>
      <c r="AE1065" s="153"/>
      <c r="AF1065" s="153"/>
      <c r="AG1065" s="153"/>
      <c r="AH1065" s="153"/>
      <c r="AI1065" s="153"/>
      <c r="AJ1065" s="153"/>
      <c r="AK1065" s="153"/>
      <c r="AL1065" s="153"/>
      <c r="AM1065" s="153"/>
      <c r="AN1065" s="153"/>
      <c r="AO1065" s="153"/>
      <c r="AP1065" s="153"/>
      <c r="AQ1065" s="153"/>
      <c r="AR1065" s="153"/>
      <c r="AS1065" s="153"/>
      <c r="AT1065" s="153"/>
    </row>
    <row r="1066" spans="1:46" ht="22.5" outlineLevel="1" x14ac:dyDescent="0.2">
      <c r="A1066" s="178">
        <v>371</v>
      </c>
      <c r="B1066" s="180" t="s">
        <v>1155</v>
      </c>
      <c r="C1066" s="190" t="s">
        <v>1144</v>
      </c>
      <c r="D1066" s="154" t="s">
        <v>142</v>
      </c>
      <c r="E1066" s="182">
        <v>3.91</v>
      </c>
      <c r="F1066" s="182"/>
      <c r="G1066" s="159">
        <f>ROUND(E1066*F1066,2)</f>
        <v>0</v>
      </c>
      <c r="H1066" s="212" t="s">
        <v>1340</v>
      </c>
      <c r="I1066" s="177"/>
      <c r="J1066" s="153"/>
      <c r="K1066" s="153"/>
      <c r="L1066" s="153"/>
      <c r="M1066" s="153"/>
      <c r="N1066" s="153"/>
      <c r="O1066" s="153"/>
      <c r="P1066" s="153"/>
      <c r="Q1066" s="153" t="s">
        <v>123</v>
      </c>
      <c r="R1066" s="153"/>
      <c r="S1066" s="153"/>
      <c r="T1066" s="153"/>
      <c r="U1066" s="153"/>
      <c r="V1066" s="153"/>
      <c r="W1066" s="153"/>
      <c r="X1066" s="153"/>
      <c r="Y1066" s="153"/>
      <c r="Z1066" s="153"/>
      <c r="AA1066" s="153"/>
      <c r="AB1066" s="153"/>
      <c r="AC1066" s="153"/>
      <c r="AD1066" s="153"/>
      <c r="AE1066" s="153"/>
      <c r="AF1066" s="153"/>
      <c r="AG1066" s="153"/>
      <c r="AH1066" s="153"/>
      <c r="AI1066" s="153"/>
      <c r="AJ1066" s="153"/>
      <c r="AK1066" s="153"/>
      <c r="AL1066" s="153"/>
      <c r="AM1066" s="153"/>
      <c r="AN1066" s="153"/>
      <c r="AO1066" s="153"/>
      <c r="AP1066" s="153"/>
      <c r="AQ1066" s="153"/>
      <c r="AR1066" s="153"/>
      <c r="AS1066" s="153"/>
      <c r="AT1066" s="153"/>
    </row>
    <row r="1067" spans="1:46" outlineLevel="1" x14ac:dyDescent="0.2">
      <c r="A1067" s="178"/>
      <c r="B1067" s="180"/>
      <c r="C1067" s="191" t="s">
        <v>1156</v>
      </c>
      <c r="D1067" s="155"/>
      <c r="E1067" s="205">
        <v>3.91</v>
      </c>
      <c r="F1067" s="182"/>
      <c r="G1067" s="159"/>
      <c r="H1067" s="212">
        <v>0</v>
      </c>
      <c r="I1067" s="177"/>
      <c r="J1067" s="153"/>
      <c r="K1067" s="153"/>
      <c r="L1067" s="153"/>
      <c r="M1067" s="153"/>
      <c r="N1067" s="153"/>
      <c r="O1067" s="153"/>
      <c r="P1067" s="153"/>
      <c r="Q1067" s="153" t="s">
        <v>125</v>
      </c>
      <c r="R1067" s="153">
        <v>0</v>
      </c>
      <c r="S1067" s="153"/>
      <c r="T1067" s="153"/>
      <c r="U1067" s="153"/>
      <c r="V1067" s="153"/>
      <c r="W1067" s="153"/>
      <c r="X1067" s="153"/>
      <c r="Y1067" s="153"/>
      <c r="Z1067" s="153"/>
      <c r="AA1067" s="153"/>
      <c r="AB1067" s="153"/>
      <c r="AC1067" s="153"/>
      <c r="AD1067" s="153"/>
      <c r="AE1067" s="153"/>
      <c r="AF1067" s="153"/>
      <c r="AG1067" s="153"/>
      <c r="AH1067" s="153"/>
      <c r="AI1067" s="153"/>
      <c r="AJ1067" s="153"/>
      <c r="AK1067" s="153"/>
      <c r="AL1067" s="153"/>
      <c r="AM1067" s="153"/>
      <c r="AN1067" s="153"/>
      <c r="AO1067" s="153"/>
      <c r="AP1067" s="153"/>
      <c r="AQ1067" s="153"/>
      <c r="AR1067" s="153"/>
      <c r="AS1067" s="153"/>
      <c r="AT1067" s="153"/>
    </row>
    <row r="1068" spans="1:46" ht="22.5" outlineLevel="1" x14ac:dyDescent="0.2">
      <c r="A1068" s="178">
        <v>372</v>
      </c>
      <c r="B1068" s="180" t="s">
        <v>1157</v>
      </c>
      <c r="C1068" s="190" t="s">
        <v>1144</v>
      </c>
      <c r="D1068" s="154" t="s">
        <v>142</v>
      </c>
      <c r="E1068" s="182">
        <v>9.4350000000000005</v>
      </c>
      <c r="F1068" s="182"/>
      <c r="G1068" s="159">
        <f>ROUND(E1068*F1068,2)</f>
        <v>0</v>
      </c>
      <c r="H1068" s="212" t="s">
        <v>1340</v>
      </c>
      <c r="I1068" s="177"/>
      <c r="J1068" s="153"/>
      <c r="K1068" s="153"/>
      <c r="L1068" s="153"/>
      <c r="M1068" s="153"/>
      <c r="N1068" s="153"/>
      <c r="O1068" s="153"/>
      <c r="P1068" s="153"/>
      <c r="Q1068" s="153" t="s">
        <v>123</v>
      </c>
      <c r="R1068" s="153"/>
      <c r="S1068" s="153"/>
      <c r="T1068" s="153"/>
      <c r="U1068" s="153"/>
      <c r="V1068" s="15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/>
      <c r="AG1068" s="153"/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</row>
    <row r="1069" spans="1:46" outlineLevel="1" x14ac:dyDescent="0.2">
      <c r="A1069" s="178"/>
      <c r="B1069" s="180"/>
      <c r="C1069" s="191" t="s">
        <v>1158</v>
      </c>
      <c r="D1069" s="155"/>
      <c r="E1069" s="205">
        <v>9.4350000000000005</v>
      </c>
      <c r="F1069" s="182"/>
      <c r="G1069" s="159"/>
      <c r="H1069" s="212">
        <v>0</v>
      </c>
      <c r="I1069" s="177"/>
      <c r="J1069" s="153"/>
      <c r="K1069" s="153"/>
      <c r="L1069" s="153"/>
      <c r="M1069" s="153"/>
      <c r="N1069" s="153"/>
      <c r="O1069" s="153"/>
      <c r="P1069" s="153"/>
      <c r="Q1069" s="153" t="s">
        <v>125</v>
      </c>
      <c r="R1069" s="153">
        <v>0</v>
      </c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</row>
    <row r="1070" spans="1:46" ht="22.5" outlineLevel="1" x14ac:dyDescent="0.2">
      <c r="A1070" s="178">
        <v>373</v>
      </c>
      <c r="B1070" s="180" t="s">
        <v>1159</v>
      </c>
      <c r="C1070" s="190" t="s">
        <v>1144</v>
      </c>
      <c r="D1070" s="154" t="s">
        <v>142</v>
      </c>
      <c r="E1070" s="182">
        <v>4.8449999999999998</v>
      </c>
      <c r="F1070" s="182"/>
      <c r="G1070" s="159">
        <f>ROUND(E1070*F1070,2)</f>
        <v>0</v>
      </c>
      <c r="H1070" s="212" t="s">
        <v>1340</v>
      </c>
      <c r="I1070" s="177"/>
      <c r="J1070" s="153"/>
      <c r="K1070" s="153"/>
      <c r="L1070" s="153"/>
      <c r="M1070" s="153"/>
      <c r="N1070" s="153"/>
      <c r="O1070" s="153"/>
      <c r="P1070" s="153"/>
      <c r="Q1070" s="153" t="s">
        <v>123</v>
      </c>
      <c r="R1070" s="153"/>
      <c r="S1070" s="153"/>
      <c r="T1070" s="153"/>
      <c r="U1070" s="153"/>
      <c r="V1070" s="153"/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</row>
    <row r="1071" spans="1:46" outlineLevel="1" x14ac:dyDescent="0.2">
      <c r="A1071" s="178"/>
      <c r="B1071" s="180"/>
      <c r="C1071" s="191" t="s">
        <v>1160</v>
      </c>
      <c r="D1071" s="155"/>
      <c r="E1071" s="205">
        <v>4.8449999999999998</v>
      </c>
      <c r="F1071" s="182"/>
      <c r="G1071" s="159"/>
      <c r="H1071" s="212">
        <v>0</v>
      </c>
      <c r="I1071" s="177"/>
      <c r="J1071" s="153"/>
      <c r="K1071" s="153"/>
      <c r="L1071" s="153"/>
      <c r="M1071" s="153"/>
      <c r="N1071" s="153"/>
      <c r="O1071" s="153"/>
      <c r="P1071" s="153"/>
      <c r="Q1071" s="153" t="s">
        <v>125</v>
      </c>
      <c r="R1071" s="153">
        <v>0</v>
      </c>
      <c r="S1071" s="153"/>
      <c r="T1071" s="153"/>
      <c r="U1071" s="153"/>
      <c r="V1071" s="15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/>
      <c r="AG1071" s="153"/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</row>
    <row r="1072" spans="1:46" ht="22.5" outlineLevel="1" x14ac:dyDescent="0.2">
      <c r="A1072" s="178">
        <v>374</v>
      </c>
      <c r="B1072" s="180" t="s">
        <v>1161</v>
      </c>
      <c r="C1072" s="190" t="s">
        <v>1162</v>
      </c>
      <c r="D1072" s="154" t="s">
        <v>1163</v>
      </c>
      <c r="E1072" s="182">
        <v>5.61</v>
      </c>
      <c r="F1072" s="182"/>
      <c r="G1072" s="159">
        <f>ROUND(E1072*F1072,2)</f>
        <v>0</v>
      </c>
      <c r="H1072" s="212" t="s">
        <v>1340</v>
      </c>
      <c r="I1072" s="177"/>
      <c r="J1072" s="153"/>
      <c r="K1072" s="153"/>
      <c r="L1072" s="153"/>
      <c r="M1072" s="153"/>
      <c r="N1072" s="153"/>
      <c r="O1072" s="153"/>
      <c r="P1072" s="153"/>
      <c r="Q1072" s="153" t="s">
        <v>123</v>
      </c>
      <c r="R1072" s="153"/>
      <c r="S1072" s="153"/>
      <c r="T1072" s="153"/>
      <c r="U1072" s="153"/>
      <c r="V1072" s="15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/>
      <c r="AG1072" s="153"/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</row>
    <row r="1073" spans="1:46" outlineLevel="1" x14ac:dyDescent="0.2">
      <c r="A1073" s="178"/>
      <c r="B1073" s="180"/>
      <c r="C1073" s="191" t="s">
        <v>899</v>
      </c>
      <c r="D1073" s="155"/>
      <c r="E1073" s="205">
        <v>5.61</v>
      </c>
      <c r="F1073" s="182"/>
      <c r="G1073" s="159"/>
      <c r="H1073" s="212">
        <v>0</v>
      </c>
      <c r="I1073" s="177"/>
      <c r="J1073" s="153"/>
      <c r="K1073" s="153"/>
      <c r="L1073" s="153"/>
      <c r="M1073" s="153"/>
      <c r="N1073" s="153"/>
      <c r="O1073" s="153"/>
      <c r="P1073" s="153"/>
      <c r="Q1073" s="153" t="s">
        <v>125</v>
      </c>
      <c r="R1073" s="153">
        <v>0</v>
      </c>
      <c r="S1073" s="153"/>
      <c r="T1073" s="153"/>
      <c r="U1073" s="153"/>
      <c r="V1073" s="153"/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/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</row>
    <row r="1074" spans="1:46" ht="22.5" outlineLevel="1" x14ac:dyDescent="0.2">
      <c r="A1074" s="178">
        <v>375</v>
      </c>
      <c r="B1074" s="180" t="s">
        <v>1164</v>
      </c>
      <c r="C1074" s="190" t="s">
        <v>1162</v>
      </c>
      <c r="D1074" s="154" t="s">
        <v>1163</v>
      </c>
      <c r="E1074" s="182">
        <v>63.75</v>
      </c>
      <c r="F1074" s="182"/>
      <c r="G1074" s="159">
        <f>ROUND(E1074*F1074,2)</f>
        <v>0</v>
      </c>
      <c r="H1074" s="212" t="s">
        <v>1340</v>
      </c>
      <c r="I1074" s="177"/>
      <c r="J1074" s="153"/>
      <c r="K1074" s="153"/>
      <c r="L1074" s="153"/>
      <c r="M1074" s="153"/>
      <c r="N1074" s="153"/>
      <c r="O1074" s="153"/>
      <c r="P1074" s="153"/>
      <c r="Q1074" s="153" t="s">
        <v>123</v>
      </c>
      <c r="R1074" s="153"/>
      <c r="S1074" s="153"/>
      <c r="T1074" s="153"/>
      <c r="U1074" s="153"/>
      <c r="V1074" s="15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/>
      <c r="AG1074" s="153"/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</row>
    <row r="1075" spans="1:46" outlineLevel="1" x14ac:dyDescent="0.2">
      <c r="A1075" s="178"/>
      <c r="B1075" s="180"/>
      <c r="C1075" s="191" t="s">
        <v>901</v>
      </c>
      <c r="D1075" s="155"/>
      <c r="E1075" s="205">
        <v>63.75</v>
      </c>
      <c r="F1075" s="182"/>
      <c r="G1075" s="159"/>
      <c r="H1075" s="212">
        <v>0</v>
      </c>
      <c r="I1075" s="177"/>
      <c r="J1075" s="153"/>
      <c r="K1075" s="153"/>
      <c r="L1075" s="153"/>
      <c r="M1075" s="153"/>
      <c r="N1075" s="153"/>
      <c r="O1075" s="153"/>
      <c r="P1075" s="153"/>
      <c r="Q1075" s="153" t="s">
        <v>125</v>
      </c>
      <c r="R1075" s="153">
        <v>0</v>
      </c>
      <c r="S1075" s="153"/>
      <c r="T1075" s="153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</row>
    <row r="1076" spans="1:46" ht="22.5" outlineLevel="1" x14ac:dyDescent="0.2">
      <c r="A1076" s="178">
        <v>376</v>
      </c>
      <c r="B1076" s="180" t="s">
        <v>1165</v>
      </c>
      <c r="C1076" s="190" t="s">
        <v>1162</v>
      </c>
      <c r="D1076" s="154" t="s">
        <v>1163</v>
      </c>
      <c r="E1076" s="182">
        <v>9</v>
      </c>
      <c r="F1076" s="182"/>
      <c r="G1076" s="159">
        <f>ROUND(E1076*F1076,2)</f>
        <v>0</v>
      </c>
      <c r="H1076" s="212" t="s">
        <v>1340</v>
      </c>
      <c r="I1076" s="177"/>
      <c r="J1076" s="153"/>
      <c r="K1076" s="153"/>
      <c r="L1076" s="153"/>
      <c r="M1076" s="153"/>
      <c r="N1076" s="153"/>
      <c r="O1076" s="153"/>
      <c r="P1076" s="153"/>
      <c r="Q1076" s="153" t="s">
        <v>123</v>
      </c>
      <c r="R1076" s="153"/>
      <c r="S1076" s="153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</row>
    <row r="1077" spans="1:46" outlineLevel="1" x14ac:dyDescent="0.2">
      <c r="A1077" s="178"/>
      <c r="B1077" s="180"/>
      <c r="C1077" s="191" t="s">
        <v>1166</v>
      </c>
      <c r="D1077" s="155"/>
      <c r="E1077" s="205">
        <v>9</v>
      </c>
      <c r="F1077" s="182"/>
      <c r="G1077" s="159"/>
      <c r="H1077" s="212">
        <v>0</v>
      </c>
      <c r="I1077" s="177"/>
      <c r="J1077" s="153"/>
      <c r="K1077" s="153"/>
      <c r="L1077" s="153"/>
      <c r="M1077" s="153"/>
      <c r="N1077" s="153"/>
      <c r="O1077" s="153"/>
      <c r="P1077" s="153"/>
      <c r="Q1077" s="153" t="s">
        <v>125</v>
      </c>
      <c r="R1077" s="153">
        <v>0</v>
      </c>
      <c r="S1077" s="153"/>
      <c r="T1077" s="153"/>
      <c r="U1077" s="153"/>
      <c r="V1077" s="153"/>
      <c r="W1077" s="153"/>
      <c r="X1077" s="153"/>
      <c r="Y1077" s="153"/>
      <c r="Z1077" s="153"/>
      <c r="AA1077" s="153"/>
      <c r="AB1077" s="153"/>
      <c r="AC1077" s="153"/>
      <c r="AD1077" s="153"/>
      <c r="AE1077" s="153"/>
      <c r="AF1077" s="153"/>
      <c r="AG1077" s="153"/>
      <c r="AH1077" s="153"/>
      <c r="AI1077" s="153"/>
      <c r="AJ1077" s="153"/>
      <c r="AK1077" s="153"/>
      <c r="AL1077" s="153"/>
      <c r="AM1077" s="153"/>
      <c r="AN1077" s="153"/>
      <c r="AO1077" s="153"/>
      <c r="AP1077" s="153"/>
      <c r="AQ1077" s="153"/>
      <c r="AR1077" s="153"/>
      <c r="AS1077" s="153"/>
      <c r="AT1077" s="153"/>
    </row>
    <row r="1078" spans="1:46" ht="22.5" outlineLevel="1" x14ac:dyDescent="0.2">
      <c r="A1078" s="178">
        <v>377</v>
      </c>
      <c r="B1078" s="180" t="s">
        <v>1167</v>
      </c>
      <c r="C1078" s="190" t="s">
        <v>1162</v>
      </c>
      <c r="D1078" s="154" t="s">
        <v>1163</v>
      </c>
      <c r="E1078" s="182">
        <v>8.5</v>
      </c>
      <c r="F1078" s="182"/>
      <c r="G1078" s="159">
        <f>ROUND(E1078*F1078,2)</f>
        <v>0</v>
      </c>
      <c r="H1078" s="212" t="s">
        <v>1340</v>
      </c>
      <c r="I1078" s="177"/>
      <c r="J1078" s="153"/>
      <c r="K1078" s="153"/>
      <c r="L1078" s="153"/>
      <c r="M1078" s="153"/>
      <c r="N1078" s="153"/>
      <c r="O1078" s="153"/>
      <c r="P1078" s="153"/>
      <c r="Q1078" s="153" t="s">
        <v>123</v>
      </c>
      <c r="R1078" s="153"/>
      <c r="S1078" s="153"/>
      <c r="T1078" s="153"/>
      <c r="U1078" s="153"/>
      <c r="V1078" s="153"/>
      <c r="W1078" s="153"/>
      <c r="X1078" s="153"/>
      <c r="Y1078" s="153"/>
      <c r="Z1078" s="153"/>
      <c r="AA1078" s="153"/>
      <c r="AB1078" s="153"/>
      <c r="AC1078" s="153"/>
      <c r="AD1078" s="153"/>
      <c r="AE1078" s="153"/>
      <c r="AF1078" s="153"/>
      <c r="AG1078" s="153"/>
      <c r="AH1078" s="153"/>
      <c r="AI1078" s="153"/>
      <c r="AJ1078" s="153"/>
      <c r="AK1078" s="153"/>
      <c r="AL1078" s="153"/>
      <c r="AM1078" s="153"/>
      <c r="AN1078" s="153"/>
      <c r="AO1078" s="153"/>
      <c r="AP1078" s="153"/>
      <c r="AQ1078" s="153"/>
      <c r="AR1078" s="153"/>
      <c r="AS1078" s="153"/>
      <c r="AT1078" s="153"/>
    </row>
    <row r="1079" spans="1:46" outlineLevel="1" x14ac:dyDescent="0.2">
      <c r="A1079" s="178"/>
      <c r="B1079" s="180"/>
      <c r="C1079" s="191" t="s">
        <v>918</v>
      </c>
      <c r="D1079" s="155"/>
      <c r="E1079" s="205">
        <v>8.5</v>
      </c>
      <c r="F1079" s="182"/>
      <c r="G1079" s="159"/>
      <c r="H1079" s="212">
        <v>0</v>
      </c>
      <c r="I1079" s="177"/>
      <c r="J1079" s="153"/>
      <c r="K1079" s="153"/>
      <c r="L1079" s="153"/>
      <c r="M1079" s="153"/>
      <c r="N1079" s="153"/>
      <c r="O1079" s="153"/>
      <c r="P1079" s="153"/>
      <c r="Q1079" s="153" t="s">
        <v>125</v>
      </c>
      <c r="R1079" s="153">
        <v>0</v>
      </c>
      <c r="S1079" s="153"/>
      <c r="T1079" s="153"/>
      <c r="U1079" s="153"/>
      <c r="V1079" s="153"/>
      <c r="W1079" s="153"/>
      <c r="X1079" s="153"/>
      <c r="Y1079" s="153"/>
      <c r="Z1079" s="153"/>
      <c r="AA1079" s="153"/>
      <c r="AB1079" s="153"/>
      <c r="AC1079" s="153"/>
      <c r="AD1079" s="153"/>
      <c r="AE1079" s="153"/>
      <c r="AF1079" s="153"/>
      <c r="AG1079" s="153"/>
      <c r="AH1079" s="153"/>
      <c r="AI1079" s="153"/>
      <c r="AJ1079" s="153"/>
      <c r="AK1079" s="153"/>
      <c r="AL1079" s="153"/>
      <c r="AM1079" s="153"/>
      <c r="AN1079" s="153"/>
      <c r="AO1079" s="153"/>
      <c r="AP1079" s="153"/>
      <c r="AQ1079" s="153"/>
      <c r="AR1079" s="153"/>
      <c r="AS1079" s="153"/>
      <c r="AT1079" s="153"/>
    </row>
    <row r="1080" spans="1:46" ht="22.5" outlineLevel="1" x14ac:dyDescent="0.2">
      <c r="A1080" s="178">
        <v>378</v>
      </c>
      <c r="B1080" s="180" t="s">
        <v>1168</v>
      </c>
      <c r="C1080" s="190" t="s">
        <v>1162</v>
      </c>
      <c r="D1080" s="154" t="s">
        <v>1163</v>
      </c>
      <c r="E1080" s="182">
        <v>2.2999999999999998</v>
      </c>
      <c r="F1080" s="182"/>
      <c r="G1080" s="159">
        <f>ROUND(E1080*F1080,2)</f>
        <v>0</v>
      </c>
      <c r="H1080" s="212" t="s">
        <v>1340</v>
      </c>
      <c r="I1080" s="177"/>
      <c r="J1080" s="153"/>
      <c r="K1080" s="153"/>
      <c r="L1080" s="153"/>
      <c r="M1080" s="153"/>
      <c r="N1080" s="153"/>
      <c r="O1080" s="153"/>
      <c r="P1080" s="153"/>
      <c r="Q1080" s="153" t="s">
        <v>123</v>
      </c>
      <c r="R1080" s="153"/>
      <c r="S1080" s="153"/>
      <c r="T1080" s="153"/>
      <c r="U1080" s="153"/>
      <c r="V1080" s="153"/>
      <c r="W1080" s="153"/>
      <c r="X1080" s="153"/>
      <c r="Y1080" s="153"/>
      <c r="Z1080" s="153"/>
      <c r="AA1080" s="153"/>
      <c r="AB1080" s="153"/>
      <c r="AC1080" s="153"/>
      <c r="AD1080" s="153"/>
      <c r="AE1080" s="153"/>
      <c r="AF1080" s="153"/>
      <c r="AG1080" s="153"/>
      <c r="AH1080" s="153"/>
      <c r="AI1080" s="153"/>
      <c r="AJ1080" s="153"/>
      <c r="AK1080" s="153"/>
      <c r="AL1080" s="153"/>
      <c r="AM1080" s="153"/>
      <c r="AN1080" s="153"/>
      <c r="AO1080" s="153"/>
      <c r="AP1080" s="153"/>
      <c r="AQ1080" s="153"/>
      <c r="AR1080" s="153"/>
      <c r="AS1080" s="153"/>
      <c r="AT1080" s="153"/>
    </row>
    <row r="1081" spans="1:46" outlineLevel="1" x14ac:dyDescent="0.2">
      <c r="A1081" s="178"/>
      <c r="B1081" s="180"/>
      <c r="C1081" s="191" t="s">
        <v>912</v>
      </c>
      <c r="D1081" s="155"/>
      <c r="E1081" s="205">
        <v>2.2999999999999998</v>
      </c>
      <c r="F1081" s="182"/>
      <c r="G1081" s="159"/>
      <c r="H1081" s="212">
        <v>0</v>
      </c>
      <c r="I1081" s="177"/>
      <c r="J1081" s="153"/>
      <c r="K1081" s="153"/>
      <c r="L1081" s="153"/>
      <c r="M1081" s="153"/>
      <c r="N1081" s="153"/>
      <c r="O1081" s="153"/>
      <c r="P1081" s="153"/>
      <c r="Q1081" s="153" t="s">
        <v>125</v>
      </c>
      <c r="R1081" s="153">
        <v>0</v>
      </c>
      <c r="S1081" s="153"/>
      <c r="T1081" s="153"/>
      <c r="U1081" s="153"/>
      <c r="V1081" s="153"/>
      <c r="W1081" s="153"/>
      <c r="X1081" s="153"/>
      <c r="Y1081" s="153"/>
      <c r="Z1081" s="153"/>
      <c r="AA1081" s="153"/>
      <c r="AB1081" s="153"/>
      <c r="AC1081" s="153"/>
      <c r="AD1081" s="153"/>
      <c r="AE1081" s="153"/>
      <c r="AF1081" s="153"/>
      <c r="AG1081" s="153"/>
      <c r="AH1081" s="153"/>
      <c r="AI1081" s="153"/>
      <c r="AJ1081" s="153"/>
      <c r="AK1081" s="153"/>
      <c r="AL1081" s="153"/>
      <c r="AM1081" s="153"/>
      <c r="AN1081" s="153"/>
      <c r="AO1081" s="153"/>
      <c r="AP1081" s="153"/>
      <c r="AQ1081" s="153"/>
      <c r="AR1081" s="153"/>
      <c r="AS1081" s="153"/>
      <c r="AT1081" s="153"/>
    </row>
    <row r="1082" spans="1:46" ht="22.5" outlineLevel="1" x14ac:dyDescent="0.2">
      <c r="A1082" s="178">
        <v>379</v>
      </c>
      <c r="B1082" s="180" t="s">
        <v>1169</v>
      </c>
      <c r="C1082" s="190" t="s">
        <v>1162</v>
      </c>
      <c r="D1082" s="154" t="s">
        <v>1163</v>
      </c>
      <c r="E1082" s="182">
        <v>5.55</v>
      </c>
      <c r="F1082" s="182"/>
      <c r="G1082" s="159">
        <f>ROUND(E1082*F1082,2)</f>
        <v>0</v>
      </c>
      <c r="H1082" s="212" t="s">
        <v>1340</v>
      </c>
      <c r="I1082" s="177"/>
      <c r="J1082" s="153"/>
      <c r="K1082" s="153"/>
      <c r="L1082" s="153"/>
      <c r="M1082" s="153"/>
      <c r="N1082" s="153"/>
      <c r="O1082" s="153"/>
      <c r="P1082" s="153"/>
      <c r="Q1082" s="153" t="s">
        <v>123</v>
      </c>
      <c r="R1082" s="153"/>
      <c r="S1082" s="153"/>
      <c r="T1082" s="153"/>
      <c r="U1082" s="153"/>
      <c r="V1082" s="153"/>
      <c r="W1082" s="153"/>
      <c r="X1082" s="153"/>
      <c r="Y1082" s="153"/>
      <c r="Z1082" s="153"/>
      <c r="AA1082" s="153"/>
      <c r="AB1082" s="153"/>
      <c r="AC1082" s="153"/>
      <c r="AD1082" s="153"/>
      <c r="AE1082" s="153"/>
      <c r="AF1082" s="153"/>
      <c r="AG1082" s="153"/>
      <c r="AH1082" s="153"/>
      <c r="AI1082" s="153"/>
      <c r="AJ1082" s="153"/>
      <c r="AK1082" s="153"/>
      <c r="AL1082" s="153"/>
      <c r="AM1082" s="153"/>
      <c r="AN1082" s="153"/>
      <c r="AO1082" s="153"/>
      <c r="AP1082" s="153"/>
      <c r="AQ1082" s="153"/>
      <c r="AR1082" s="153"/>
      <c r="AS1082" s="153"/>
      <c r="AT1082" s="153"/>
    </row>
    <row r="1083" spans="1:46" outlineLevel="1" x14ac:dyDescent="0.2">
      <c r="A1083" s="178"/>
      <c r="B1083" s="180"/>
      <c r="C1083" s="191" t="s">
        <v>914</v>
      </c>
      <c r="D1083" s="155"/>
      <c r="E1083" s="205">
        <v>5.55</v>
      </c>
      <c r="F1083" s="182"/>
      <c r="G1083" s="159"/>
      <c r="H1083" s="212">
        <v>0</v>
      </c>
      <c r="I1083" s="177"/>
      <c r="J1083" s="153"/>
      <c r="K1083" s="153"/>
      <c r="L1083" s="153"/>
      <c r="M1083" s="153"/>
      <c r="N1083" s="153"/>
      <c r="O1083" s="153"/>
      <c r="P1083" s="153"/>
      <c r="Q1083" s="153" t="s">
        <v>125</v>
      </c>
      <c r="R1083" s="153">
        <v>0</v>
      </c>
      <c r="S1083" s="153"/>
      <c r="T1083" s="153"/>
      <c r="U1083" s="153"/>
      <c r="V1083" s="15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/>
      <c r="AG1083" s="153"/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</row>
    <row r="1084" spans="1:46" ht="22.5" outlineLevel="1" x14ac:dyDescent="0.2">
      <c r="A1084" s="178">
        <v>380</v>
      </c>
      <c r="B1084" s="180" t="s">
        <v>1170</v>
      </c>
      <c r="C1084" s="190" t="s">
        <v>1162</v>
      </c>
      <c r="D1084" s="154" t="s">
        <v>1163</v>
      </c>
      <c r="E1084" s="182">
        <v>2.85</v>
      </c>
      <c r="F1084" s="182"/>
      <c r="G1084" s="159">
        <f>ROUND(E1084*F1084,2)</f>
        <v>0</v>
      </c>
      <c r="H1084" s="212" t="s">
        <v>1340</v>
      </c>
      <c r="I1084" s="177"/>
      <c r="J1084" s="153"/>
      <c r="K1084" s="153"/>
      <c r="L1084" s="153"/>
      <c r="M1084" s="153"/>
      <c r="N1084" s="153"/>
      <c r="O1084" s="153"/>
      <c r="P1084" s="153"/>
      <c r="Q1084" s="153" t="s">
        <v>123</v>
      </c>
      <c r="R1084" s="153"/>
      <c r="S1084" s="153"/>
      <c r="T1084" s="153"/>
      <c r="U1084" s="153"/>
      <c r="V1084" s="153"/>
      <c r="W1084" s="153"/>
      <c r="X1084" s="153"/>
      <c r="Y1084" s="153"/>
      <c r="Z1084" s="153"/>
      <c r="AA1084" s="153"/>
      <c r="AB1084" s="153"/>
      <c r="AC1084" s="153"/>
      <c r="AD1084" s="153"/>
      <c r="AE1084" s="153"/>
      <c r="AF1084" s="153"/>
      <c r="AG1084" s="153"/>
      <c r="AH1084" s="153"/>
      <c r="AI1084" s="153"/>
      <c r="AJ1084" s="153"/>
      <c r="AK1084" s="153"/>
      <c r="AL1084" s="153"/>
      <c r="AM1084" s="153"/>
      <c r="AN1084" s="153"/>
      <c r="AO1084" s="153"/>
      <c r="AP1084" s="153"/>
      <c r="AQ1084" s="153"/>
      <c r="AR1084" s="153"/>
      <c r="AS1084" s="153"/>
      <c r="AT1084" s="153"/>
    </row>
    <row r="1085" spans="1:46" outlineLevel="1" x14ac:dyDescent="0.2">
      <c r="A1085" s="178"/>
      <c r="B1085" s="180"/>
      <c r="C1085" s="191" t="s">
        <v>916</v>
      </c>
      <c r="D1085" s="155"/>
      <c r="E1085" s="205">
        <v>2.85</v>
      </c>
      <c r="F1085" s="182"/>
      <c r="G1085" s="159"/>
      <c r="H1085" s="212">
        <v>0</v>
      </c>
      <c r="I1085" s="177"/>
      <c r="J1085" s="153"/>
      <c r="K1085" s="153"/>
      <c r="L1085" s="153"/>
      <c r="M1085" s="153"/>
      <c r="N1085" s="153"/>
      <c r="O1085" s="153"/>
      <c r="P1085" s="153"/>
      <c r="Q1085" s="153" t="s">
        <v>125</v>
      </c>
      <c r="R1085" s="153">
        <v>0</v>
      </c>
      <c r="S1085" s="153"/>
      <c r="T1085" s="153"/>
      <c r="U1085" s="153"/>
      <c r="V1085" s="153"/>
      <c r="W1085" s="153"/>
      <c r="X1085" s="153"/>
      <c r="Y1085" s="153"/>
      <c r="Z1085" s="153"/>
      <c r="AA1085" s="153"/>
      <c r="AB1085" s="153"/>
      <c r="AC1085" s="153"/>
      <c r="AD1085" s="153"/>
      <c r="AE1085" s="153"/>
      <c r="AF1085" s="153"/>
      <c r="AG1085" s="153"/>
      <c r="AH1085" s="153"/>
      <c r="AI1085" s="153"/>
      <c r="AJ1085" s="153"/>
      <c r="AK1085" s="153"/>
      <c r="AL1085" s="153"/>
      <c r="AM1085" s="153"/>
      <c r="AN1085" s="153"/>
      <c r="AO1085" s="153"/>
      <c r="AP1085" s="153"/>
      <c r="AQ1085" s="153"/>
      <c r="AR1085" s="153"/>
      <c r="AS1085" s="153"/>
      <c r="AT1085" s="153"/>
    </row>
    <row r="1086" spans="1:46" outlineLevel="1" x14ac:dyDescent="0.2">
      <c r="A1086" s="178">
        <v>381</v>
      </c>
      <c r="B1086" s="180" t="s">
        <v>1171</v>
      </c>
      <c r="C1086" s="190" t="s">
        <v>1172</v>
      </c>
      <c r="D1086" s="154" t="s">
        <v>142</v>
      </c>
      <c r="E1086" s="182">
        <v>11.6</v>
      </c>
      <c r="F1086" s="182"/>
      <c r="G1086" s="159">
        <f>ROUND(E1086*F1086,2)</f>
        <v>0</v>
      </c>
      <c r="H1086" s="212" t="s">
        <v>1340</v>
      </c>
      <c r="I1086" s="177"/>
      <c r="J1086" s="153"/>
      <c r="K1086" s="153"/>
      <c r="L1086" s="153"/>
      <c r="M1086" s="153"/>
      <c r="N1086" s="153"/>
      <c r="O1086" s="153"/>
      <c r="P1086" s="153"/>
      <c r="Q1086" s="153" t="s">
        <v>123</v>
      </c>
      <c r="R1086" s="153"/>
      <c r="S1086" s="153"/>
      <c r="T1086" s="153"/>
      <c r="U1086" s="153"/>
      <c r="V1086" s="15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/>
      <c r="AG1086" s="153"/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</row>
    <row r="1087" spans="1:46" outlineLevel="1" x14ac:dyDescent="0.2">
      <c r="A1087" s="178"/>
      <c r="B1087" s="180"/>
      <c r="C1087" s="191" t="s">
        <v>1173</v>
      </c>
      <c r="D1087" s="155"/>
      <c r="E1087" s="205">
        <v>11.6</v>
      </c>
      <c r="F1087" s="182"/>
      <c r="G1087" s="159"/>
      <c r="H1087" s="212">
        <v>0</v>
      </c>
      <c r="I1087" s="177"/>
      <c r="J1087" s="153"/>
      <c r="K1087" s="153"/>
      <c r="L1087" s="153"/>
      <c r="M1087" s="153"/>
      <c r="N1087" s="153"/>
      <c r="O1087" s="153"/>
      <c r="P1087" s="153"/>
      <c r="Q1087" s="153" t="s">
        <v>125</v>
      </c>
      <c r="R1087" s="153">
        <v>0</v>
      </c>
      <c r="S1087" s="153"/>
      <c r="T1087" s="153"/>
      <c r="U1087" s="153"/>
      <c r="V1087" s="15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/>
      <c r="AG1087" s="153"/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</row>
    <row r="1088" spans="1:46" outlineLevel="1" x14ac:dyDescent="0.2">
      <c r="A1088" s="178">
        <v>382</v>
      </c>
      <c r="B1088" s="180" t="s">
        <v>1174</v>
      </c>
      <c r="C1088" s="190" t="s">
        <v>1172</v>
      </c>
      <c r="D1088" s="154" t="s">
        <v>142</v>
      </c>
      <c r="E1088" s="182">
        <v>6.5625</v>
      </c>
      <c r="F1088" s="182"/>
      <c r="G1088" s="159">
        <f>ROUND(E1088*F1088,2)</f>
        <v>0</v>
      </c>
      <c r="H1088" s="212" t="s">
        <v>1340</v>
      </c>
      <c r="I1088" s="177"/>
      <c r="J1088" s="153"/>
      <c r="K1088" s="153"/>
      <c r="L1088" s="153"/>
      <c r="M1088" s="153"/>
      <c r="N1088" s="153"/>
      <c r="O1088" s="153"/>
      <c r="P1088" s="153"/>
      <c r="Q1088" s="153" t="s">
        <v>123</v>
      </c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</row>
    <row r="1089" spans="1:46" outlineLevel="1" x14ac:dyDescent="0.2">
      <c r="A1089" s="178"/>
      <c r="B1089" s="180"/>
      <c r="C1089" s="191" t="s">
        <v>1175</v>
      </c>
      <c r="D1089" s="155"/>
      <c r="E1089" s="205">
        <v>6.5625</v>
      </c>
      <c r="F1089" s="182"/>
      <c r="G1089" s="159"/>
      <c r="H1089" s="212">
        <v>0</v>
      </c>
      <c r="I1089" s="177"/>
      <c r="J1089" s="153"/>
      <c r="K1089" s="153"/>
      <c r="L1089" s="153"/>
      <c r="M1089" s="153"/>
      <c r="N1089" s="153"/>
      <c r="O1089" s="153"/>
      <c r="P1089" s="153"/>
      <c r="Q1089" s="153" t="s">
        <v>125</v>
      </c>
      <c r="R1089" s="153">
        <v>0</v>
      </c>
      <c r="S1089" s="153"/>
      <c r="T1089" s="153"/>
      <c r="U1089" s="153"/>
      <c r="V1089" s="15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/>
      <c r="AG1089" s="153"/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</row>
    <row r="1090" spans="1:46" ht="22.5" outlineLevel="1" x14ac:dyDescent="0.2">
      <c r="A1090" s="178">
        <v>383</v>
      </c>
      <c r="B1090" s="180" t="s">
        <v>1176</v>
      </c>
      <c r="C1090" s="190" t="s">
        <v>1177</v>
      </c>
      <c r="D1090" s="154" t="s">
        <v>243</v>
      </c>
      <c r="E1090" s="182">
        <v>4</v>
      </c>
      <c r="F1090" s="182"/>
      <c r="G1090" s="159">
        <f t="shared" ref="G1090:G1100" si="6">ROUND(E1090*F1090,2)</f>
        <v>0</v>
      </c>
      <c r="H1090" s="212" t="s">
        <v>1340</v>
      </c>
      <c r="I1090" s="177"/>
      <c r="J1090" s="153"/>
      <c r="K1090" s="153"/>
      <c r="L1090" s="153"/>
      <c r="M1090" s="153"/>
      <c r="N1090" s="153"/>
      <c r="O1090" s="153"/>
      <c r="P1090" s="153"/>
      <c r="Q1090" s="153" t="s">
        <v>123</v>
      </c>
      <c r="R1090" s="153"/>
      <c r="S1090" s="153"/>
      <c r="T1090" s="153"/>
      <c r="U1090" s="153"/>
      <c r="V1090" s="15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/>
      <c r="AG1090" s="153"/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</row>
    <row r="1091" spans="1:46" outlineLevel="1" x14ac:dyDescent="0.2">
      <c r="A1091" s="178">
        <v>384</v>
      </c>
      <c r="B1091" s="180" t="s">
        <v>1178</v>
      </c>
      <c r="C1091" s="190" t="s">
        <v>1179</v>
      </c>
      <c r="D1091" s="154" t="s">
        <v>243</v>
      </c>
      <c r="E1091" s="182">
        <v>9</v>
      </c>
      <c r="F1091" s="182"/>
      <c r="G1091" s="159">
        <f t="shared" si="6"/>
        <v>0</v>
      </c>
      <c r="H1091" s="212" t="s">
        <v>1340</v>
      </c>
      <c r="I1091" s="177"/>
      <c r="J1091" s="153"/>
      <c r="K1091" s="153"/>
      <c r="L1091" s="153"/>
      <c r="M1091" s="153"/>
      <c r="N1091" s="153"/>
      <c r="O1091" s="153"/>
      <c r="P1091" s="153"/>
      <c r="Q1091" s="153" t="s">
        <v>123</v>
      </c>
      <c r="R1091" s="153"/>
      <c r="S1091" s="153"/>
      <c r="T1091" s="153"/>
      <c r="U1091" s="153"/>
      <c r="V1091" s="153"/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/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</row>
    <row r="1092" spans="1:46" outlineLevel="1" x14ac:dyDescent="0.2">
      <c r="A1092" s="178">
        <v>385</v>
      </c>
      <c r="B1092" s="180" t="s">
        <v>1180</v>
      </c>
      <c r="C1092" s="190" t="s">
        <v>1181</v>
      </c>
      <c r="D1092" s="154" t="s">
        <v>243</v>
      </c>
      <c r="E1092" s="182">
        <v>25</v>
      </c>
      <c r="F1092" s="182"/>
      <c r="G1092" s="159">
        <f t="shared" si="6"/>
        <v>0</v>
      </c>
      <c r="H1092" s="212" t="s">
        <v>1340</v>
      </c>
      <c r="I1092" s="177"/>
      <c r="J1092" s="153"/>
      <c r="K1092" s="153"/>
      <c r="L1092" s="153"/>
      <c r="M1092" s="153"/>
      <c r="N1092" s="153"/>
      <c r="O1092" s="153"/>
      <c r="P1092" s="153"/>
      <c r="Q1092" s="153" t="s">
        <v>123</v>
      </c>
      <c r="R1092" s="153"/>
      <c r="S1092" s="153"/>
      <c r="T1092" s="153"/>
      <c r="U1092" s="153"/>
      <c r="V1092" s="15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/>
      <c r="AG1092" s="153"/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</row>
    <row r="1093" spans="1:46" ht="22.5" outlineLevel="1" x14ac:dyDescent="0.2">
      <c r="A1093" s="178">
        <v>386</v>
      </c>
      <c r="B1093" s="180" t="s">
        <v>1182</v>
      </c>
      <c r="C1093" s="190" t="s">
        <v>1183</v>
      </c>
      <c r="D1093" s="154" t="s">
        <v>243</v>
      </c>
      <c r="E1093" s="182">
        <v>4</v>
      </c>
      <c r="F1093" s="182"/>
      <c r="G1093" s="159">
        <f t="shared" si="6"/>
        <v>0</v>
      </c>
      <c r="H1093" s="212" t="s">
        <v>1340</v>
      </c>
      <c r="I1093" s="177"/>
      <c r="J1093" s="153"/>
      <c r="K1093" s="153"/>
      <c r="L1093" s="153"/>
      <c r="M1093" s="153"/>
      <c r="N1093" s="153"/>
      <c r="O1093" s="153"/>
      <c r="P1093" s="153"/>
      <c r="Q1093" s="153" t="s">
        <v>123</v>
      </c>
      <c r="R1093" s="153"/>
      <c r="S1093" s="153"/>
      <c r="T1093" s="153"/>
      <c r="U1093" s="153"/>
      <c r="V1093" s="15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/>
      <c r="AG1093" s="153"/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</row>
    <row r="1094" spans="1:46" ht="22.5" outlineLevel="1" x14ac:dyDescent="0.2">
      <c r="A1094" s="178">
        <v>387</v>
      </c>
      <c r="B1094" s="180" t="s">
        <v>1184</v>
      </c>
      <c r="C1094" s="190" t="s">
        <v>1185</v>
      </c>
      <c r="D1094" s="154" t="s">
        <v>243</v>
      </c>
      <c r="E1094" s="182">
        <v>3</v>
      </c>
      <c r="F1094" s="182"/>
      <c r="G1094" s="159">
        <f t="shared" si="6"/>
        <v>0</v>
      </c>
      <c r="H1094" s="212" t="s">
        <v>1340</v>
      </c>
      <c r="I1094" s="177"/>
      <c r="J1094" s="153"/>
      <c r="K1094" s="153"/>
      <c r="L1094" s="153"/>
      <c r="M1094" s="153"/>
      <c r="N1094" s="153"/>
      <c r="O1094" s="153"/>
      <c r="P1094" s="153"/>
      <c r="Q1094" s="153" t="s">
        <v>123</v>
      </c>
      <c r="R1094" s="153"/>
      <c r="S1094" s="153"/>
      <c r="T1094" s="153"/>
      <c r="U1094" s="153"/>
      <c r="V1094" s="153"/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/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</row>
    <row r="1095" spans="1:46" outlineLevel="1" x14ac:dyDescent="0.2">
      <c r="A1095" s="178">
        <v>388</v>
      </c>
      <c r="B1095" s="180" t="s">
        <v>1186</v>
      </c>
      <c r="C1095" s="190" t="s">
        <v>1187</v>
      </c>
      <c r="D1095" s="154" t="s">
        <v>243</v>
      </c>
      <c r="E1095" s="182">
        <v>2</v>
      </c>
      <c r="F1095" s="182"/>
      <c r="G1095" s="159">
        <f t="shared" si="6"/>
        <v>0</v>
      </c>
      <c r="H1095" s="212" t="s">
        <v>1340</v>
      </c>
      <c r="I1095" s="177"/>
      <c r="J1095" s="153"/>
      <c r="K1095" s="153"/>
      <c r="L1095" s="153"/>
      <c r="M1095" s="153"/>
      <c r="N1095" s="153"/>
      <c r="O1095" s="153"/>
      <c r="P1095" s="153"/>
      <c r="Q1095" s="153" t="s">
        <v>123</v>
      </c>
      <c r="R1095" s="153"/>
      <c r="S1095" s="153"/>
      <c r="T1095" s="153"/>
      <c r="U1095" s="153"/>
      <c r="V1095" s="153"/>
      <c r="W1095" s="153"/>
      <c r="X1095" s="153"/>
      <c r="Y1095" s="153"/>
      <c r="Z1095" s="153"/>
      <c r="AA1095" s="153"/>
      <c r="AB1095" s="153"/>
      <c r="AC1095" s="153"/>
      <c r="AD1095" s="153"/>
      <c r="AE1095" s="153"/>
      <c r="AF1095" s="153"/>
      <c r="AG1095" s="153"/>
      <c r="AH1095" s="153"/>
      <c r="AI1095" s="153"/>
      <c r="AJ1095" s="153"/>
      <c r="AK1095" s="153"/>
      <c r="AL1095" s="153"/>
      <c r="AM1095" s="153"/>
      <c r="AN1095" s="153"/>
      <c r="AO1095" s="153"/>
      <c r="AP1095" s="153"/>
      <c r="AQ1095" s="153"/>
      <c r="AR1095" s="153"/>
      <c r="AS1095" s="153"/>
      <c r="AT1095" s="153"/>
    </row>
    <row r="1096" spans="1:46" outlineLevel="1" x14ac:dyDescent="0.2">
      <c r="A1096" s="178">
        <v>389</v>
      </c>
      <c r="B1096" s="180" t="s">
        <v>1188</v>
      </c>
      <c r="C1096" s="190" t="s">
        <v>1189</v>
      </c>
      <c r="D1096" s="154" t="s">
        <v>243</v>
      </c>
      <c r="E1096" s="182">
        <v>2</v>
      </c>
      <c r="F1096" s="182"/>
      <c r="G1096" s="159">
        <f t="shared" si="6"/>
        <v>0</v>
      </c>
      <c r="H1096" s="212" t="s">
        <v>1340</v>
      </c>
      <c r="I1096" s="177"/>
      <c r="J1096" s="153"/>
      <c r="K1096" s="153"/>
      <c r="L1096" s="153"/>
      <c r="M1096" s="153"/>
      <c r="N1096" s="153"/>
      <c r="O1096" s="153"/>
      <c r="P1096" s="153"/>
      <c r="Q1096" s="153" t="s">
        <v>123</v>
      </c>
      <c r="R1096" s="153"/>
      <c r="S1096" s="153"/>
      <c r="T1096" s="153"/>
      <c r="U1096" s="153"/>
      <c r="V1096" s="153"/>
      <c r="W1096" s="153"/>
      <c r="X1096" s="153"/>
      <c r="Y1096" s="153"/>
      <c r="Z1096" s="153"/>
      <c r="AA1096" s="153"/>
      <c r="AB1096" s="153"/>
      <c r="AC1096" s="153"/>
      <c r="AD1096" s="153"/>
      <c r="AE1096" s="153"/>
      <c r="AF1096" s="153"/>
      <c r="AG1096" s="153"/>
      <c r="AH1096" s="153"/>
      <c r="AI1096" s="153"/>
      <c r="AJ1096" s="153"/>
      <c r="AK1096" s="153"/>
      <c r="AL1096" s="153"/>
      <c r="AM1096" s="153"/>
      <c r="AN1096" s="153"/>
      <c r="AO1096" s="153"/>
      <c r="AP1096" s="153"/>
      <c r="AQ1096" s="153"/>
      <c r="AR1096" s="153"/>
      <c r="AS1096" s="153"/>
      <c r="AT1096" s="153"/>
    </row>
    <row r="1097" spans="1:46" outlineLevel="1" x14ac:dyDescent="0.2">
      <c r="A1097" s="178">
        <v>390</v>
      </c>
      <c r="B1097" s="180" t="s">
        <v>1190</v>
      </c>
      <c r="C1097" s="190" t="s">
        <v>1191</v>
      </c>
      <c r="D1097" s="154" t="s">
        <v>243</v>
      </c>
      <c r="E1097" s="182">
        <v>1</v>
      </c>
      <c r="F1097" s="182"/>
      <c r="G1097" s="159">
        <f t="shared" si="6"/>
        <v>0</v>
      </c>
      <c r="H1097" s="212" t="s">
        <v>1340</v>
      </c>
      <c r="I1097" s="177"/>
      <c r="J1097" s="153"/>
      <c r="K1097" s="153"/>
      <c r="L1097" s="153"/>
      <c r="M1097" s="153"/>
      <c r="N1097" s="153"/>
      <c r="O1097" s="153"/>
      <c r="P1097" s="153"/>
      <c r="Q1097" s="153" t="s">
        <v>123</v>
      </c>
      <c r="R1097" s="153"/>
      <c r="S1097" s="153"/>
      <c r="T1097" s="153"/>
      <c r="U1097" s="153"/>
      <c r="V1097" s="153"/>
      <c r="W1097" s="153"/>
      <c r="X1097" s="153"/>
      <c r="Y1097" s="153"/>
      <c r="Z1097" s="153"/>
      <c r="AA1097" s="153"/>
      <c r="AB1097" s="153"/>
      <c r="AC1097" s="153"/>
      <c r="AD1097" s="153"/>
      <c r="AE1097" s="153"/>
      <c r="AF1097" s="153"/>
      <c r="AG1097" s="153"/>
      <c r="AH1097" s="153"/>
      <c r="AI1097" s="153"/>
      <c r="AJ1097" s="153"/>
      <c r="AK1097" s="153"/>
      <c r="AL1097" s="153"/>
      <c r="AM1097" s="153"/>
      <c r="AN1097" s="153"/>
      <c r="AO1097" s="153"/>
      <c r="AP1097" s="153"/>
      <c r="AQ1097" s="153"/>
      <c r="AR1097" s="153"/>
      <c r="AS1097" s="153"/>
      <c r="AT1097" s="153"/>
    </row>
    <row r="1098" spans="1:46" outlineLevel="1" x14ac:dyDescent="0.2">
      <c r="A1098" s="178">
        <v>391</v>
      </c>
      <c r="B1098" s="180" t="s">
        <v>1192</v>
      </c>
      <c r="C1098" s="190" t="s">
        <v>1193</v>
      </c>
      <c r="D1098" s="154" t="s">
        <v>243</v>
      </c>
      <c r="E1098" s="182">
        <v>1</v>
      </c>
      <c r="F1098" s="182"/>
      <c r="G1098" s="159">
        <f t="shared" si="6"/>
        <v>0</v>
      </c>
      <c r="H1098" s="212" t="s">
        <v>1340</v>
      </c>
      <c r="I1098" s="177"/>
      <c r="J1098" s="153"/>
      <c r="K1098" s="153"/>
      <c r="L1098" s="153"/>
      <c r="M1098" s="153"/>
      <c r="N1098" s="153"/>
      <c r="O1098" s="153"/>
      <c r="P1098" s="153"/>
      <c r="Q1098" s="153" t="s">
        <v>123</v>
      </c>
      <c r="R1098" s="153"/>
      <c r="S1098" s="153"/>
      <c r="T1098" s="153"/>
      <c r="U1098" s="153"/>
      <c r="V1098" s="153"/>
      <c r="W1098" s="153"/>
      <c r="X1098" s="153"/>
      <c r="Y1098" s="153"/>
      <c r="Z1098" s="153"/>
      <c r="AA1098" s="153"/>
      <c r="AB1098" s="153"/>
      <c r="AC1098" s="153"/>
      <c r="AD1098" s="153"/>
      <c r="AE1098" s="153"/>
      <c r="AF1098" s="153"/>
      <c r="AG1098" s="153"/>
      <c r="AH1098" s="153"/>
      <c r="AI1098" s="153"/>
      <c r="AJ1098" s="153"/>
      <c r="AK1098" s="153"/>
      <c r="AL1098" s="153"/>
      <c r="AM1098" s="153"/>
      <c r="AN1098" s="153"/>
      <c r="AO1098" s="153"/>
      <c r="AP1098" s="153"/>
      <c r="AQ1098" s="153"/>
      <c r="AR1098" s="153"/>
      <c r="AS1098" s="153"/>
      <c r="AT1098" s="153"/>
    </row>
    <row r="1099" spans="1:46" outlineLevel="1" x14ac:dyDescent="0.2">
      <c r="A1099" s="178">
        <v>392</v>
      </c>
      <c r="B1099" s="180" t="s">
        <v>1194</v>
      </c>
      <c r="C1099" s="190" t="s">
        <v>1195</v>
      </c>
      <c r="D1099" s="154" t="s">
        <v>243</v>
      </c>
      <c r="E1099" s="182">
        <v>10</v>
      </c>
      <c r="F1099" s="182"/>
      <c r="G1099" s="159">
        <f t="shared" si="6"/>
        <v>0</v>
      </c>
      <c r="H1099" s="212" t="s">
        <v>1340</v>
      </c>
      <c r="I1099" s="177"/>
      <c r="J1099" s="153"/>
      <c r="K1099" s="153"/>
      <c r="L1099" s="153"/>
      <c r="M1099" s="153"/>
      <c r="N1099" s="153"/>
      <c r="O1099" s="153"/>
      <c r="P1099" s="153"/>
      <c r="Q1099" s="153" t="s">
        <v>123</v>
      </c>
      <c r="R1099" s="153"/>
      <c r="S1099" s="153"/>
      <c r="T1099" s="153"/>
      <c r="U1099" s="153"/>
      <c r="V1099" s="153"/>
      <c r="W1099" s="153"/>
      <c r="X1099" s="153"/>
      <c r="Y1099" s="153"/>
      <c r="Z1099" s="153"/>
      <c r="AA1099" s="153"/>
      <c r="AB1099" s="153"/>
      <c r="AC1099" s="153"/>
      <c r="AD1099" s="153"/>
      <c r="AE1099" s="153"/>
      <c r="AF1099" s="153"/>
      <c r="AG1099" s="153"/>
      <c r="AH1099" s="153"/>
      <c r="AI1099" s="153"/>
      <c r="AJ1099" s="153"/>
      <c r="AK1099" s="153"/>
      <c r="AL1099" s="153"/>
      <c r="AM1099" s="153"/>
      <c r="AN1099" s="153"/>
      <c r="AO1099" s="153"/>
      <c r="AP1099" s="153"/>
      <c r="AQ1099" s="153"/>
      <c r="AR1099" s="153"/>
      <c r="AS1099" s="153"/>
      <c r="AT1099" s="153"/>
    </row>
    <row r="1100" spans="1:46" outlineLevel="1" x14ac:dyDescent="0.2">
      <c r="A1100" s="178">
        <v>393</v>
      </c>
      <c r="B1100" s="180" t="s">
        <v>1196</v>
      </c>
      <c r="C1100" s="190" t="s">
        <v>1172</v>
      </c>
      <c r="D1100" s="154" t="s">
        <v>142</v>
      </c>
      <c r="E1100" s="182">
        <v>60.75</v>
      </c>
      <c r="F1100" s="182"/>
      <c r="G1100" s="159">
        <f t="shared" si="6"/>
        <v>0</v>
      </c>
      <c r="H1100" s="212" t="s">
        <v>1340</v>
      </c>
      <c r="I1100" s="177"/>
      <c r="J1100" s="153"/>
      <c r="K1100" s="153"/>
      <c r="L1100" s="153"/>
      <c r="M1100" s="153"/>
      <c r="N1100" s="153"/>
      <c r="O1100" s="153"/>
      <c r="P1100" s="153"/>
      <c r="Q1100" s="153" t="s">
        <v>123</v>
      </c>
      <c r="R1100" s="153"/>
      <c r="S1100" s="153"/>
      <c r="T1100" s="153"/>
      <c r="U1100" s="153"/>
      <c r="V1100" s="153"/>
      <c r="W1100" s="153"/>
      <c r="X1100" s="153"/>
      <c r="Y1100" s="153"/>
      <c r="Z1100" s="153"/>
      <c r="AA1100" s="153"/>
      <c r="AB1100" s="153"/>
      <c r="AC1100" s="153"/>
      <c r="AD1100" s="153"/>
      <c r="AE1100" s="153"/>
      <c r="AF1100" s="153"/>
      <c r="AG1100" s="153"/>
      <c r="AH1100" s="153"/>
      <c r="AI1100" s="153"/>
      <c r="AJ1100" s="153"/>
      <c r="AK1100" s="153"/>
      <c r="AL1100" s="153"/>
      <c r="AM1100" s="153"/>
      <c r="AN1100" s="153"/>
      <c r="AO1100" s="153"/>
      <c r="AP1100" s="153"/>
      <c r="AQ1100" s="153"/>
      <c r="AR1100" s="153"/>
      <c r="AS1100" s="153"/>
      <c r="AT1100" s="153"/>
    </row>
    <row r="1101" spans="1:46" outlineLevel="1" x14ac:dyDescent="0.2">
      <c r="A1101" s="178"/>
      <c r="B1101" s="180"/>
      <c r="C1101" s="191" t="s">
        <v>1197</v>
      </c>
      <c r="D1101" s="155"/>
      <c r="E1101" s="205">
        <v>60.75</v>
      </c>
      <c r="F1101" s="182"/>
      <c r="G1101" s="159"/>
      <c r="H1101" s="212">
        <v>0</v>
      </c>
      <c r="I1101" s="177"/>
      <c r="J1101" s="153"/>
      <c r="K1101" s="153"/>
      <c r="L1101" s="153"/>
      <c r="M1101" s="153"/>
      <c r="N1101" s="153"/>
      <c r="O1101" s="153"/>
      <c r="P1101" s="153"/>
      <c r="Q1101" s="153" t="s">
        <v>125</v>
      </c>
      <c r="R1101" s="153">
        <v>0</v>
      </c>
      <c r="S1101" s="153"/>
      <c r="T1101" s="153"/>
      <c r="U1101" s="153"/>
      <c r="V1101" s="153"/>
      <c r="W1101" s="153"/>
      <c r="X1101" s="153"/>
      <c r="Y1101" s="153"/>
      <c r="Z1101" s="153"/>
      <c r="AA1101" s="153"/>
      <c r="AB1101" s="153"/>
      <c r="AC1101" s="153"/>
      <c r="AD1101" s="153"/>
      <c r="AE1101" s="153"/>
      <c r="AF1101" s="153"/>
      <c r="AG1101" s="153"/>
      <c r="AH1101" s="153"/>
      <c r="AI1101" s="153"/>
      <c r="AJ1101" s="153"/>
      <c r="AK1101" s="153"/>
      <c r="AL1101" s="153"/>
      <c r="AM1101" s="153"/>
      <c r="AN1101" s="153"/>
      <c r="AO1101" s="153"/>
      <c r="AP1101" s="153"/>
      <c r="AQ1101" s="153"/>
      <c r="AR1101" s="153"/>
      <c r="AS1101" s="153"/>
      <c r="AT1101" s="153"/>
    </row>
    <row r="1102" spans="1:46" outlineLevel="1" x14ac:dyDescent="0.2">
      <c r="A1102" s="178">
        <v>394</v>
      </c>
      <c r="B1102" s="180" t="s">
        <v>1198</v>
      </c>
      <c r="C1102" s="190" t="s">
        <v>1199</v>
      </c>
      <c r="D1102" s="154" t="s">
        <v>243</v>
      </c>
      <c r="E1102" s="182">
        <v>18</v>
      </c>
      <c r="F1102" s="182"/>
      <c r="G1102" s="159">
        <f t="shared" ref="G1102:G1123" si="7">ROUND(E1102*F1102,2)</f>
        <v>0</v>
      </c>
      <c r="H1102" s="212" t="s">
        <v>1340</v>
      </c>
      <c r="I1102" s="177"/>
      <c r="J1102" s="153"/>
      <c r="K1102" s="153"/>
      <c r="L1102" s="153"/>
      <c r="M1102" s="153"/>
      <c r="N1102" s="153"/>
      <c r="O1102" s="153"/>
      <c r="P1102" s="153"/>
      <c r="Q1102" s="153" t="s">
        <v>123</v>
      </c>
      <c r="R1102" s="153"/>
      <c r="S1102" s="153"/>
      <c r="T1102" s="153"/>
      <c r="U1102" s="153"/>
      <c r="V1102" s="153"/>
      <c r="W1102" s="153"/>
      <c r="X1102" s="153"/>
      <c r="Y1102" s="153"/>
      <c r="Z1102" s="153"/>
      <c r="AA1102" s="153"/>
      <c r="AB1102" s="153"/>
      <c r="AC1102" s="153"/>
      <c r="AD1102" s="153"/>
      <c r="AE1102" s="153"/>
      <c r="AF1102" s="153"/>
      <c r="AG1102" s="153"/>
      <c r="AH1102" s="153"/>
      <c r="AI1102" s="153"/>
      <c r="AJ1102" s="153"/>
      <c r="AK1102" s="153"/>
      <c r="AL1102" s="153"/>
      <c r="AM1102" s="153"/>
      <c r="AN1102" s="153"/>
      <c r="AO1102" s="153"/>
      <c r="AP1102" s="153"/>
      <c r="AQ1102" s="153"/>
      <c r="AR1102" s="153"/>
      <c r="AS1102" s="153"/>
      <c r="AT1102" s="153"/>
    </row>
    <row r="1103" spans="1:46" outlineLevel="1" x14ac:dyDescent="0.2">
      <c r="A1103" s="178">
        <v>395</v>
      </c>
      <c r="B1103" s="180" t="s">
        <v>1200</v>
      </c>
      <c r="C1103" s="190" t="s">
        <v>1201</v>
      </c>
      <c r="D1103" s="154" t="s">
        <v>243</v>
      </c>
      <c r="E1103" s="182">
        <v>13</v>
      </c>
      <c r="F1103" s="182"/>
      <c r="G1103" s="159">
        <f t="shared" si="7"/>
        <v>0</v>
      </c>
      <c r="H1103" s="212" t="s">
        <v>1340</v>
      </c>
      <c r="I1103" s="177"/>
      <c r="J1103" s="153"/>
      <c r="K1103" s="153"/>
      <c r="L1103" s="153"/>
      <c r="M1103" s="153"/>
      <c r="N1103" s="153"/>
      <c r="O1103" s="153"/>
      <c r="P1103" s="153"/>
      <c r="Q1103" s="153" t="s">
        <v>123</v>
      </c>
      <c r="R1103" s="153"/>
      <c r="S1103" s="153"/>
      <c r="T1103" s="153"/>
      <c r="U1103" s="153"/>
      <c r="V1103" s="153"/>
      <c r="W1103" s="153"/>
      <c r="X1103" s="153"/>
      <c r="Y1103" s="153"/>
      <c r="Z1103" s="153"/>
      <c r="AA1103" s="153"/>
      <c r="AB1103" s="153"/>
      <c r="AC1103" s="153"/>
      <c r="AD1103" s="153"/>
      <c r="AE1103" s="153"/>
      <c r="AF1103" s="153"/>
      <c r="AG1103" s="153"/>
      <c r="AH1103" s="153"/>
      <c r="AI1103" s="153"/>
      <c r="AJ1103" s="153"/>
      <c r="AK1103" s="153"/>
      <c r="AL1103" s="153"/>
      <c r="AM1103" s="153"/>
      <c r="AN1103" s="153"/>
      <c r="AO1103" s="153"/>
      <c r="AP1103" s="153"/>
      <c r="AQ1103" s="153"/>
      <c r="AR1103" s="153"/>
      <c r="AS1103" s="153"/>
      <c r="AT1103" s="153"/>
    </row>
    <row r="1104" spans="1:46" outlineLevel="1" x14ac:dyDescent="0.2">
      <c r="A1104" s="178">
        <v>396</v>
      </c>
      <c r="B1104" s="180" t="s">
        <v>1202</v>
      </c>
      <c r="C1104" s="190" t="s">
        <v>1203</v>
      </c>
      <c r="D1104" s="154" t="s">
        <v>243</v>
      </c>
      <c r="E1104" s="182">
        <v>58</v>
      </c>
      <c r="F1104" s="182"/>
      <c r="G1104" s="159">
        <f t="shared" si="7"/>
        <v>0</v>
      </c>
      <c r="H1104" s="212" t="s">
        <v>1340</v>
      </c>
      <c r="I1104" s="177"/>
      <c r="J1104" s="153"/>
      <c r="K1104" s="153"/>
      <c r="L1104" s="153"/>
      <c r="M1104" s="153"/>
      <c r="N1104" s="153"/>
      <c r="O1104" s="153"/>
      <c r="P1104" s="153"/>
      <c r="Q1104" s="153" t="s">
        <v>123</v>
      </c>
      <c r="R1104" s="153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</row>
    <row r="1105" spans="1:46" outlineLevel="1" x14ac:dyDescent="0.2">
      <c r="A1105" s="178">
        <v>397</v>
      </c>
      <c r="B1105" s="180" t="s">
        <v>1204</v>
      </c>
      <c r="C1105" s="190" t="s">
        <v>1205</v>
      </c>
      <c r="D1105" s="154" t="s">
        <v>243</v>
      </c>
      <c r="E1105" s="182">
        <v>24</v>
      </c>
      <c r="F1105" s="182"/>
      <c r="G1105" s="159">
        <f t="shared" si="7"/>
        <v>0</v>
      </c>
      <c r="H1105" s="212" t="s">
        <v>1340</v>
      </c>
      <c r="I1105" s="177"/>
      <c r="J1105" s="153"/>
      <c r="K1105" s="153"/>
      <c r="L1105" s="153"/>
      <c r="M1105" s="153"/>
      <c r="N1105" s="153"/>
      <c r="O1105" s="153"/>
      <c r="P1105" s="153"/>
      <c r="Q1105" s="153" t="s">
        <v>123</v>
      </c>
      <c r="R1105" s="153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</row>
    <row r="1106" spans="1:46" outlineLevel="1" x14ac:dyDescent="0.2">
      <c r="A1106" s="178">
        <v>398</v>
      </c>
      <c r="B1106" s="180" t="s">
        <v>1206</v>
      </c>
      <c r="C1106" s="190" t="s">
        <v>1207</v>
      </c>
      <c r="D1106" s="154" t="s">
        <v>243</v>
      </c>
      <c r="E1106" s="182">
        <v>7</v>
      </c>
      <c r="F1106" s="182"/>
      <c r="G1106" s="159">
        <f t="shared" si="7"/>
        <v>0</v>
      </c>
      <c r="H1106" s="212" t="s">
        <v>1340</v>
      </c>
      <c r="I1106" s="177"/>
      <c r="J1106" s="153"/>
      <c r="K1106" s="153"/>
      <c r="L1106" s="153"/>
      <c r="M1106" s="153"/>
      <c r="N1106" s="153"/>
      <c r="O1106" s="153"/>
      <c r="P1106" s="153"/>
      <c r="Q1106" s="153" t="s">
        <v>123</v>
      </c>
      <c r="R1106" s="153"/>
      <c r="S1106" s="153"/>
      <c r="T1106" s="153"/>
      <c r="U1106" s="153"/>
      <c r="V1106" s="15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</row>
    <row r="1107" spans="1:46" outlineLevel="1" x14ac:dyDescent="0.2">
      <c r="A1107" s="178">
        <v>399</v>
      </c>
      <c r="B1107" s="180" t="s">
        <v>1208</v>
      </c>
      <c r="C1107" s="190" t="s">
        <v>1209</v>
      </c>
      <c r="D1107" s="154" t="s">
        <v>243</v>
      </c>
      <c r="E1107" s="182">
        <v>6</v>
      </c>
      <c r="F1107" s="182"/>
      <c r="G1107" s="159">
        <f t="shared" si="7"/>
        <v>0</v>
      </c>
      <c r="H1107" s="212" t="s">
        <v>1340</v>
      </c>
      <c r="I1107" s="177"/>
      <c r="J1107" s="153"/>
      <c r="K1107" s="153"/>
      <c r="L1107" s="153"/>
      <c r="M1107" s="153"/>
      <c r="N1107" s="153"/>
      <c r="O1107" s="153"/>
      <c r="P1107" s="153"/>
      <c r="Q1107" s="153" t="s">
        <v>123</v>
      </c>
      <c r="R1107" s="153"/>
      <c r="S1107" s="153"/>
      <c r="T1107" s="153"/>
      <c r="U1107" s="153"/>
      <c r="V1107" s="153"/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</row>
    <row r="1108" spans="1:46" outlineLevel="1" x14ac:dyDescent="0.2">
      <c r="A1108" s="178">
        <v>400</v>
      </c>
      <c r="B1108" s="180" t="s">
        <v>1210</v>
      </c>
      <c r="C1108" s="190" t="s">
        <v>1207</v>
      </c>
      <c r="D1108" s="154" t="s">
        <v>243</v>
      </c>
      <c r="E1108" s="182">
        <v>6</v>
      </c>
      <c r="F1108" s="182"/>
      <c r="G1108" s="159">
        <f t="shared" si="7"/>
        <v>0</v>
      </c>
      <c r="H1108" s="212" t="s">
        <v>1340</v>
      </c>
      <c r="I1108" s="177"/>
      <c r="J1108" s="153"/>
      <c r="K1108" s="153"/>
      <c r="L1108" s="153"/>
      <c r="M1108" s="153"/>
      <c r="N1108" s="153"/>
      <c r="O1108" s="153"/>
      <c r="P1108" s="153"/>
      <c r="Q1108" s="153" t="s">
        <v>123</v>
      </c>
      <c r="R1108" s="153"/>
      <c r="S1108" s="153"/>
      <c r="T1108" s="153"/>
      <c r="U1108" s="153"/>
      <c r="V1108" s="15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/>
      <c r="AG1108" s="153"/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</row>
    <row r="1109" spans="1:46" outlineLevel="1" x14ac:dyDescent="0.2">
      <c r="A1109" s="178">
        <v>401</v>
      </c>
      <c r="B1109" s="180" t="s">
        <v>1211</v>
      </c>
      <c r="C1109" s="190" t="s">
        <v>1203</v>
      </c>
      <c r="D1109" s="154" t="s">
        <v>243</v>
      </c>
      <c r="E1109" s="182">
        <v>11</v>
      </c>
      <c r="F1109" s="182"/>
      <c r="G1109" s="159">
        <f t="shared" si="7"/>
        <v>0</v>
      </c>
      <c r="H1109" s="212" t="s">
        <v>1340</v>
      </c>
      <c r="I1109" s="177"/>
      <c r="J1109" s="153"/>
      <c r="K1109" s="153"/>
      <c r="L1109" s="153"/>
      <c r="M1109" s="153"/>
      <c r="N1109" s="153"/>
      <c r="O1109" s="153"/>
      <c r="P1109" s="153"/>
      <c r="Q1109" s="153" t="s">
        <v>123</v>
      </c>
      <c r="R1109" s="153"/>
      <c r="S1109" s="153"/>
      <c r="T1109" s="153"/>
      <c r="U1109" s="153"/>
      <c r="V1109" s="15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/>
      <c r="AG1109" s="153"/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</row>
    <row r="1110" spans="1:46" outlineLevel="1" x14ac:dyDescent="0.2">
      <c r="A1110" s="178">
        <v>402</v>
      </c>
      <c r="B1110" s="180" t="s">
        <v>1212</v>
      </c>
      <c r="C1110" s="190" t="s">
        <v>1213</v>
      </c>
      <c r="D1110" s="154" t="s">
        <v>243</v>
      </c>
      <c r="E1110" s="182">
        <v>24</v>
      </c>
      <c r="F1110" s="182"/>
      <c r="G1110" s="159">
        <f t="shared" si="7"/>
        <v>0</v>
      </c>
      <c r="H1110" s="212" t="s">
        <v>1340</v>
      </c>
      <c r="I1110" s="177"/>
      <c r="J1110" s="153"/>
      <c r="K1110" s="153"/>
      <c r="L1110" s="153"/>
      <c r="M1110" s="153"/>
      <c r="N1110" s="153"/>
      <c r="O1110" s="153"/>
      <c r="P1110" s="153"/>
      <c r="Q1110" s="153" t="s">
        <v>123</v>
      </c>
      <c r="R1110" s="153"/>
      <c r="S1110" s="153"/>
      <c r="T1110" s="153"/>
      <c r="U1110" s="153"/>
      <c r="V1110" s="15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/>
      <c r="AG1110" s="153"/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</row>
    <row r="1111" spans="1:46" outlineLevel="1" x14ac:dyDescent="0.2">
      <c r="A1111" s="178">
        <v>403</v>
      </c>
      <c r="B1111" s="180" t="s">
        <v>1214</v>
      </c>
      <c r="C1111" s="190" t="s">
        <v>1215</v>
      </c>
      <c r="D1111" s="154" t="s">
        <v>234</v>
      </c>
      <c r="E1111" s="182">
        <v>21.7</v>
      </c>
      <c r="F1111" s="182"/>
      <c r="G1111" s="159">
        <f t="shared" si="7"/>
        <v>0</v>
      </c>
      <c r="H1111" s="212" t="s">
        <v>1340</v>
      </c>
      <c r="I1111" s="177"/>
      <c r="J1111" s="153"/>
      <c r="K1111" s="153"/>
      <c r="L1111" s="153"/>
      <c r="M1111" s="153"/>
      <c r="N1111" s="153"/>
      <c r="O1111" s="153"/>
      <c r="P1111" s="153"/>
      <c r="Q1111" s="153" t="s">
        <v>123</v>
      </c>
      <c r="R1111" s="153"/>
      <c r="S1111" s="153"/>
      <c r="T1111" s="153"/>
      <c r="U1111" s="153"/>
      <c r="V1111" s="15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/>
      <c r="AG1111" s="153"/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</row>
    <row r="1112" spans="1:46" outlineLevel="1" x14ac:dyDescent="0.2">
      <c r="A1112" s="178">
        <v>404</v>
      </c>
      <c r="B1112" s="180" t="s">
        <v>1216</v>
      </c>
      <c r="C1112" s="190" t="s">
        <v>1217</v>
      </c>
      <c r="D1112" s="154" t="s">
        <v>243</v>
      </c>
      <c r="E1112" s="182">
        <v>36</v>
      </c>
      <c r="F1112" s="182"/>
      <c r="G1112" s="159">
        <f t="shared" si="7"/>
        <v>0</v>
      </c>
      <c r="H1112" s="212" t="s">
        <v>1340</v>
      </c>
      <c r="I1112" s="177"/>
      <c r="J1112" s="153"/>
      <c r="K1112" s="153"/>
      <c r="L1112" s="153"/>
      <c r="M1112" s="153"/>
      <c r="N1112" s="153"/>
      <c r="O1112" s="153"/>
      <c r="P1112" s="153"/>
      <c r="Q1112" s="153" t="s">
        <v>123</v>
      </c>
      <c r="R1112" s="153"/>
      <c r="S1112" s="153"/>
      <c r="T1112" s="153"/>
      <c r="U1112" s="153"/>
      <c r="V1112" s="153"/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/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</row>
    <row r="1113" spans="1:46" ht="123.75" outlineLevel="1" x14ac:dyDescent="0.2">
      <c r="A1113" s="178" t="s">
        <v>1414</v>
      </c>
      <c r="B1113" s="180" t="s">
        <v>1417</v>
      </c>
      <c r="C1113" s="190" t="s">
        <v>1420</v>
      </c>
      <c r="D1113" s="154" t="s">
        <v>243</v>
      </c>
      <c r="E1113" s="182">
        <v>2</v>
      </c>
      <c r="F1113" s="182"/>
      <c r="G1113" s="182">
        <f t="shared" si="7"/>
        <v>0</v>
      </c>
      <c r="H1113" s="212" t="s">
        <v>1340</v>
      </c>
      <c r="I1113" s="177"/>
      <c r="J1113" s="177"/>
      <c r="K1113" s="177"/>
      <c r="L1113" s="177"/>
      <c r="M1113" s="177"/>
      <c r="N1113" s="177"/>
      <c r="O1113" s="177"/>
      <c r="P1113" s="177"/>
      <c r="Q1113" s="177"/>
      <c r="R1113" s="177"/>
      <c r="S1113" s="177"/>
      <c r="T1113" s="177"/>
      <c r="U1113" s="177"/>
      <c r="V1113" s="177"/>
      <c r="W1113" s="177"/>
      <c r="X1113" s="177"/>
      <c r="Y1113" s="177"/>
      <c r="Z1113" s="177"/>
      <c r="AA1113" s="177"/>
      <c r="AB1113" s="177"/>
      <c r="AC1113" s="177"/>
      <c r="AD1113" s="177"/>
      <c r="AE1113" s="177"/>
      <c r="AF1113" s="177"/>
      <c r="AG1113" s="177"/>
      <c r="AH1113" s="177"/>
      <c r="AI1113" s="177"/>
      <c r="AJ1113" s="177"/>
      <c r="AK1113" s="177"/>
      <c r="AL1113" s="177"/>
      <c r="AM1113" s="177"/>
      <c r="AN1113" s="177"/>
      <c r="AO1113" s="177"/>
      <c r="AP1113" s="177"/>
      <c r="AQ1113" s="177"/>
      <c r="AR1113" s="177"/>
      <c r="AS1113" s="177"/>
      <c r="AT1113" s="177"/>
    </row>
    <row r="1114" spans="1:46" ht="33.75" outlineLevel="1" x14ac:dyDescent="0.2">
      <c r="A1114" s="178" t="s">
        <v>1415</v>
      </c>
      <c r="B1114" s="180" t="s">
        <v>1418</v>
      </c>
      <c r="C1114" s="190" t="s">
        <v>1421</v>
      </c>
      <c r="D1114" s="154" t="s">
        <v>243</v>
      </c>
      <c r="E1114" s="182">
        <v>4</v>
      </c>
      <c r="F1114" s="182"/>
      <c r="G1114" s="182">
        <f t="shared" si="7"/>
        <v>0</v>
      </c>
      <c r="H1114" s="212" t="s">
        <v>1340</v>
      </c>
      <c r="I1114" s="177"/>
      <c r="J1114" s="177"/>
      <c r="K1114" s="177"/>
      <c r="L1114" s="177"/>
      <c r="M1114" s="177"/>
      <c r="N1114" s="177"/>
      <c r="O1114" s="177"/>
      <c r="P1114" s="177"/>
      <c r="Q1114" s="177"/>
      <c r="R1114" s="177"/>
      <c r="S1114" s="177"/>
      <c r="T1114" s="177"/>
      <c r="U1114" s="177"/>
      <c r="V1114" s="177"/>
      <c r="W1114" s="177"/>
      <c r="X1114" s="177"/>
      <c r="Y1114" s="177"/>
      <c r="Z1114" s="177"/>
      <c r="AA1114" s="177"/>
      <c r="AB1114" s="177"/>
      <c r="AC1114" s="177"/>
      <c r="AD1114" s="177"/>
      <c r="AE1114" s="177"/>
      <c r="AF1114" s="177"/>
      <c r="AG1114" s="177"/>
      <c r="AH1114" s="177"/>
      <c r="AI1114" s="177"/>
      <c r="AJ1114" s="177"/>
      <c r="AK1114" s="177"/>
      <c r="AL1114" s="177"/>
      <c r="AM1114" s="177"/>
      <c r="AN1114" s="177"/>
      <c r="AO1114" s="177"/>
      <c r="AP1114" s="177"/>
      <c r="AQ1114" s="177"/>
      <c r="AR1114" s="177"/>
      <c r="AS1114" s="177"/>
      <c r="AT1114" s="177"/>
    </row>
    <row r="1115" spans="1:46" ht="45" outlineLevel="1" x14ac:dyDescent="0.2">
      <c r="A1115" s="178" t="s">
        <v>1416</v>
      </c>
      <c r="B1115" s="180" t="s">
        <v>1419</v>
      </c>
      <c r="C1115" s="190" t="s">
        <v>1422</v>
      </c>
      <c r="D1115" s="154" t="s">
        <v>243</v>
      </c>
      <c r="E1115" s="182">
        <v>1</v>
      </c>
      <c r="F1115" s="182"/>
      <c r="G1115" s="182">
        <f t="shared" si="7"/>
        <v>0</v>
      </c>
      <c r="H1115" s="212" t="s">
        <v>1340</v>
      </c>
      <c r="I1115" s="177"/>
      <c r="J1115" s="177"/>
      <c r="K1115" s="177"/>
      <c r="L1115" s="177"/>
      <c r="M1115" s="177"/>
      <c r="N1115" s="177"/>
      <c r="O1115" s="177"/>
      <c r="P1115" s="177"/>
      <c r="Q1115" s="177"/>
      <c r="R1115" s="177"/>
      <c r="S1115" s="177"/>
      <c r="T1115" s="177"/>
      <c r="U1115" s="177"/>
      <c r="V1115" s="177"/>
      <c r="W1115" s="177"/>
      <c r="X1115" s="177"/>
      <c r="Y1115" s="177"/>
      <c r="Z1115" s="177"/>
      <c r="AA1115" s="177"/>
      <c r="AB1115" s="177"/>
      <c r="AC1115" s="177"/>
      <c r="AD1115" s="177"/>
      <c r="AE1115" s="177"/>
      <c r="AF1115" s="177"/>
      <c r="AG1115" s="177"/>
      <c r="AH1115" s="177"/>
      <c r="AI1115" s="177"/>
      <c r="AJ1115" s="177"/>
      <c r="AK1115" s="177"/>
      <c r="AL1115" s="177"/>
      <c r="AM1115" s="177"/>
      <c r="AN1115" s="177"/>
      <c r="AO1115" s="177"/>
      <c r="AP1115" s="177"/>
      <c r="AQ1115" s="177"/>
      <c r="AR1115" s="177"/>
      <c r="AS1115" s="177"/>
      <c r="AT1115" s="177"/>
    </row>
    <row r="1116" spans="1:46" ht="22.5" outlineLevel="1" x14ac:dyDescent="0.2">
      <c r="A1116" s="178" t="s">
        <v>1349</v>
      </c>
      <c r="B1116" s="180" t="s">
        <v>1348</v>
      </c>
      <c r="C1116" s="190" t="s">
        <v>1350</v>
      </c>
      <c r="D1116" s="154" t="s">
        <v>243</v>
      </c>
      <c r="E1116" s="182">
        <v>8</v>
      </c>
      <c r="F1116" s="182"/>
      <c r="G1116" s="182">
        <f t="shared" si="7"/>
        <v>0</v>
      </c>
      <c r="H1116" s="212" t="s">
        <v>1340</v>
      </c>
      <c r="I1116" s="177"/>
      <c r="J1116" s="177"/>
      <c r="K1116" s="177"/>
      <c r="L1116" s="177"/>
      <c r="M1116" s="177"/>
      <c r="N1116" s="177"/>
      <c r="O1116" s="177"/>
      <c r="P1116" s="177"/>
      <c r="Q1116" s="177"/>
      <c r="R1116" s="177"/>
      <c r="S1116" s="177"/>
      <c r="T1116" s="177"/>
      <c r="U1116" s="177"/>
      <c r="V1116" s="177"/>
      <c r="W1116" s="177"/>
      <c r="X1116" s="177"/>
      <c r="Y1116" s="177"/>
      <c r="Z1116" s="177"/>
      <c r="AA1116" s="177"/>
      <c r="AB1116" s="177"/>
      <c r="AC1116" s="177"/>
      <c r="AD1116" s="177"/>
      <c r="AE1116" s="177"/>
      <c r="AF1116" s="177"/>
      <c r="AG1116" s="177"/>
      <c r="AH1116" s="177"/>
      <c r="AI1116" s="177"/>
      <c r="AJ1116" s="177"/>
      <c r="AK1116" s="177"/>
      <c r="AL1116" s="177"/>
      <c r="AM1116" s="177"/>
      <c r="AN1116" s="177"/>
      <c r="AO1116" s="177"/>
      <c r="AP1116" s="177"/>
      <c r="AQ1116" s="177"/>
      <c r="AR1116" s="177"/>
      <c r="AS1116" s="177"/>
      <c r="AT1116" s="177"/>
    </row>
    <row r="1117" spans="1:46" ht="22.5" outlineLevel="1" x14ac:dyDescent="0.2">
      <c r="A1117" s="178" t="s">
        <v>1355</v>
      </c>
      <c r="B1117" s="180" t="s">
        <v>1351</v>
      </c>
      <c r="C1117" s="190" t="s">
        <v>1361</v>
      </c>
      <c r="D1117" s="154" t="s">
        <v>243</v>
      </c>
      <c r="E1117" s="182">
        <v>5</v>
      </c>
      <c r="F1117" s="182"/>
      <c r="G1117" s="182">
        <f t="shared" si="7"/>
        <v>0</v>
      </c>
      <c r="H1117" s="212" t="s">
        <v>1340</v>
      </c>
      <c r="I1117" s="177"/>
      <c r="J1117" s="177"/>
      <c r="K1117" s="177"/>
      <c r="L1117" s="177"/>
      <c r="M1117" s="177"/>
      <c r="N1117" s="177"/>
      <c r="O1117" s="177"/>
      <c r="P1117" s="177"/>
      <c r="Q1117" s="177"/>
      <c r="R1117" s="177"/>
      <c r="S1117" s="177"/>
      <c r="T1117" s="177"/>
      <c r="U1117" s="177"/>
      <c r="V1117" s="177"/>
      <c r="W1117" s="177"/>
      <c r="X1117" s="177"/>
      <c r="Y1117" s="177"/>
      <c r="Z1117" s="177"/>
      <c r="AA1117" s="177"/>
      <c r="AB1117" s="177"/>
      <c r="AC1117" s="177"/>
      <c r="AD1117" s="177"/>
      <c r="AE1117" s="177"/>
      <c r="AF1117" s="177"/>
      <c r="AG1117" s="177"/>
      <c r="AH1117" s="177"/>
      <c r="AI1117" s="177"/>
      <c r="AJ1117" s="177"/>
      <c r="AK1117" s="177"/>
      <c r="AL1117" s="177"/>
      <c r="AM1117" s="177"/>
      <c r="AN1117" s="177"/>
      <c r="AO1117" s="177"/>
      <c r="AP1117" s="177"/>
      <c r="AQ1117" s="177"/>
      <c r="AR1117" s="177"/>
      <c r="AS1117" s="177"/>
      <c r="AT1117" s="177"/>
    </row>
    <row r="1118" spans="1:46" ht="22.5" outlineLevel="1" x14ac:dyDescent="0.2">
      <c r="A1118" s="178" t="s">
        <v>1356</v>
      </c>
      <c r="B1118" s="180" t="s">
        <v>1352</v>
      </c>
      <c r="C1118" s="190" t="s">
        <v>1362</v>
      </c>
      <c r="D1118" s="154" t="s">
        <v>243</v>
      </c>
      <c r="E1118" s="182">
        <v>11</v>
      </c>
      <c r="F1118" s="182"/>
      <c r="G1118" s="182">
        <f t="shared" si="7"/>
        <v>0</v>
      </c>
      <c r="H1118" s="212" t="s">
        <v>1340</v>
      </c>
      <c r="I1118" s="177"/>
      <c r="J1118" s="177"/>
      <c r="K1118" s="177"/>
      <c r="L1118" s="177"/>
      <c r="M1118" s="177"/>
      <c r="N1118" s="177"/>
      <c r="O1118" s="177"/>
      <c r="P1118" s="177"/>
      <c r="Q1118" s="177"/>
      <c r="R1118" s="177"/>
      <c r="S1118" s="177"/>
      <c r="T1118" s="177"/>
      <c r="U1118" s="177"/>
      <c r="V1118" s="177"/>
      <c r="W1118" s="177"/>
      <c r="X1118" s="177"/>
      <c r="Y1118" s="177"/>
      <c r="Z1118" s="177"/>
      <c r="AA1118" s="177"/>
      <c r="AB1118" s="177"/>
      <c r="AC1118" s="177"/>
      <c r="AD1118" s="177"/>
      <c r="AE1118" s="177"/>
      <c r="AF1118" s="177"/>
      <c r="AG1118" s="177"/>
      <c r="AH1118" s="177"/>
      <c r="AI1118" s="177"/>
      <c r="AJ1118" s="177"/>
      <c r="AK1118" s="177"/>
      <c r="AL1118" s="177"/>
      <c r="AM1118" s="177"/>
      <c r="AN1118" s="177"/>
      <c r="AO1118" s="177"/>
      <c r="AP1118" s="177"/>
      <c r="AQ1118" s="177"/>
      <c r="AR1118" s="177"/>
      <c r="AS1118" s="177"/>
      <c r="AT1118" s="177"/>
    </row>
    <row r="1119" spans="1:46" ht="22.5" outlineLevel="1" x14ac:dyDescent="0.2">
      <c r="A1119" s="178" t="s">
        <v>1357</v>
      </c>
      <c r="B1119" s="180" t="s">
        <v>1353</v>
      </c>
      <c r="C1119" s="190" t="s">
        <v>1363</v>
      </c>
      <c r="D1119" s="154" t="s">
        <v>243</v>
      </c>
      <c r="E1119" s="182">
        <v>11</v>
      </c>
      <c r="F1119" s="182"/>
      <c r="G1119" s="182">
        <f t="shared" si="7"/>
        <v>0</v>
      </c>
      <c r="H1119" s="212" t="s">
        <v>1340</v>
      </c>
      <c r="I1119" s="177"/>
      <c r="J1119" s="177"/>
      <c r="K1119" s="177"/>
      <c r="L1119" s="177"/>
      <c r="M1119" s="177"/>
      <c r="N1119" s="177"/>
      <c r="O1119" s="177"/>
      <c r="P1119" s="177"/>
      <c r="Q1119" s="177"/>
      <c r="R1119" s="177"/>
      <c r="S1119" s="177"/>
      <c r="T1119" s="177"/>
      <c r="U1119" s="177"/>
      <c r="V1119" s="177"/>
      <c r="W1119" s="177"/>
      <c r="X1119" s="177"/>
      <c r="Y1119" s="177"/>
      <c r="Z1119" s="177"/>
      <c r="AA1119" s="177"/>
      <c r="AB1119" s="177"/>
      <c r="AC1119" s="177"/>
      <c r="AD1119" s="177"/>
      <c r="AE1119" s="177"/>
      <c r="AF1119" s="177"/>
      <c r="AG1119" s="177"/>
      <c r="AH1119" s="177"/>
      <c r="AI1119" s="177"/>
      <c r="AJ1119" s="177"/>
      <c r="AK1119" s="177"/>
      <c r="AL1119" s="177"/>
      <c r="AM1119" s="177"/>
      <c r="AN1119" s="177"/>
      <c r="AO1119" s="177"/>
      <c r="AP1119" s="177"/>
      <c r="AQ1119" s="177"/>
      <c r="AR1119" s="177"/>
      <c r="AS1119" s="177"/>
      <c r="AT1119" s="177"/>
    </row>
    <row r="1120" spans="1:46" ht="22.5" outlineLevel="1" x14ac:dyDescent="0.2">
      <c r="A1120" s="178" t="s">
        <v>1358</v>
      </c>
      <c r="B1120" s="180" t="s">
        <v>1354</v>
      </c>
      <c r="C1120" s="190" t="s">
        <v>1364</v>
      </c>
      <c r="D1120" s="154" t="s">
        <v>243</v>
      </c>
      <c r="E1120" s="182">
        <v>4</v>
      </c>
      <c r="F1120" s="182"/>
      <c r="G1120" s="182">
        <f t="shared" si="7"/>
        <v>0</v>
      </c>
      <c r="H1120" s="212" t="s">
        <v>1340</v>
      </c>
      <c r="I1120" s="177"/>
      <c r="J1120" s="177"/>
      <c r="K1120" s="177"/>
      <c r="L1120" s="177"/>
      <c r="M1120" s="177"/>
      <c r="N1120" s="177"/>
      <c r="O1120" s="177"/>
      <c r="P1120" s="177"/>
      <c r="Q1120" s="177"/>
      <c r="R1120" s="177"/>
      <c r="S1120" s="177"/>
      <c r="T1120" s="177"/>
      <c r="U1120" s="177"/>
      <c r="V1120" s="177"/>
      <c r="W1120" s="177"/>
      <c r="X1120" s="177"/>
      <c r="Y1120" s="177"/>
      <c r="Z1120" s="177"/>
      <c r="AA1120" s="177"/>
      <c r="AB1120" s="177"/>
      <c r="AC1120" s="177"/>
      <c r="AD1120" s="177"/>
      <c r="AE1120" s="177"/>
      <c r="AF1120" s="177"/>
      <c r="AG1120" s="177"/>
      <c r="AH1120" s="177"/>
      <c r="AI1120" s="177"/>
      <c r="AJ1120" s="177"/>
      <c r="AK1120" s="177"/>
      <c r="AL1120" s="177"/>
      <c r="AM1120" s="177"/>
      <c r="AN1120" s="177"/>
      <c r="AO1120" s="177"/>
      <c r="AP1120" s="177"/>
      <c r="AQ1120" s="177"/>
      <c r="AR1120" s="177"/>
      <c r="AS1120" s="177"/>
      <c r="AT1120" s="177"/>
    </row>
    <row r="1121" spans="1:46" ht="22.5" outlineLevel="1" x14ac:dyDescent="0.2">
      <c r="A1121" s="178" t="s">
        <v>1359</v>
      </c>
      <c r="B1121" s="220" t="s">
        <v>1440</v>
      </c>
      <c r="C1121" s="190" t="s">
        <v>1365</v>
      </c>
      <c r="D1121" s="154" t="s">
        <v>243</v>
      </c>
      <c r="E1121" s="182">
        <v>1</v>
      </c>
      <c r="F1121" s="182"/>
      <c r="G1121" s="182">
        <f t="shared" si="7"/>
        <v>0</v>
      </c>
      <c r="H1121" s="212" t="s">
        <v>1340</v>
      </c>
      <c r="I1121" s="177"/>
      <c r="J1121" s="177"/>
      <c r="K1121" s="177"/>
      <c r="L1121" s="177"/>
      <c r="M1121" s="177"/>
      <c r="N1121" s="177"/>
      <c r="O1121" s="177"/>
      <c r="P1121" s="177"/>
      <c r="Q1121" s="177"/>
      <c r="R1121" s="177"/>
      <c r="S1121" s="177"/>
      <c r="T1121" s="177"/>
      <c r="U1121" s="177"/>
      <c r="V1121" s="177"/>
      <c r="W1121" s="177"/>
      <c r="X1121" s="177"/>
      <c r="Y1121" s="177"/>
      <c r="Z1121" s="177"/>
      <c r="AA1121" s="177"/>
      <c r="AB1121" s="177"/>
      <c r="AC1121" s="177"/>
      <c r="AD1121" s="177"/>
      <c r="AE1121" s="177"/>
      <c r="AF1121" s="177"/>
      <c r="AG1121" s="177"/>
      <c r="AH1121" s="177"/>
      <c r="AI1121" s="177"/>
      <c r="AJ1121" s="177"/>
      <c r="AK1121" s="177"/>
      <c r="AL1121" s="177"/>
      <c r="AM1121" s="177"/>
      <c r="AN1121" s="177"/>
      <c r="AO1121" s="177"/>
      <c r="AP1121" s="177"/>
      <c r="AQ1121" s="177"/>
      <c r="AR1121" s="177"/>
      <c r="AS1121" s="177"/>
      <c r="AT1121" s="177"/>
    </row>
    <row r="1122" spans="1:46" ht="22.5" outlineLevel="1" x14ac:dyDescent="0.2">
      <c r="A1122" s="178" t="s">
        <v>1360</v>
      </c>
      <c r="B1122" s="220" t="s">
        <v>1441</v>
      </c>
      <c r="C1122" s="190" t="s">
        <v>1366</v>
      </c>
      <c r="D1122" s="154" t="s">
        <v>234</v>
      </c>
      <c r="E1122" s="182">
        <v>239</v>
      </c>
      <c r="F1122" s="182"/>
      <c r="G1122" s="182">
        <f t="shared" si="7"/>
        <v>0</v>
      </c>
      <c r="H1122" s="212" t="s">
        <v>1340</v>
      </c>
      <c r="I1122" s="177"/>
      <c r="J1122" s="177"/>
      <c r="K1122" s="177"/>
      <c r="L1122" s="177"/>
      <c r="M1122" s="177"/>
      <c r="N1122" s="177"/>
      <c r="O1122" s="177"/>
      <c r="P1122" s="177"/>
      <c r="Q1122" s="177"/>
      <c r="R1122" s="177"/>
      <c r="S1122" s="177"/>
      <c r="T1122" s="177"/>
      <c r="U1122" s="177"/>
      <c r="V1122" s="177"/>
      <c r="W1122" s="177"/>
      <c r="X1122" s="177"/>
      <c r="Y1122" s="177"/>
      <c r="Z1122" s="177"/>
      <c r="AA1122" s="177"/>
      <c r="AB1122" s="177"/>
      <c r="AC1122" s="177"/>
      <c r="AD1122" s="177"/>
      <c r="AE1122" s="177"/>
      <c r="AF1122" s="177"/>
      <c r="AG1122" s="177"/>
      <c r="AH1122" s="177"/>
      <c r="AI1122" s="177"/>
      <c r="AJ1122" s="177"/>
      <c r="AK1122" s="177"/>
      <c r="AL1122" s="177"/>
      <c r="AM1122" s="177"/>
      <c r="AN1122" s="177"/>
      <c r="AO1122" s="177"/>
      <c r="AP1122" s="177"/>
      <c r="AQ1122" s="177"/>
      <c r="AR1122" s="177"/>
      <c r="AS1122" s="177"/>
      <c r="AT1122" s="177"/>
    </row>
    <row r="1123" spans="1:46" outlineLevel="1" x14ac:dyDescent="0.2">
      <c r="A1123" s="178">
        <v>405</v>
      </c>
      <c r="B1123" s="180" t="s">
        <v>1218</v>
      </c>
      <c r="C1123" s="190" t="s">
        <v>1219</v>
      </c>
      <c r="D1123" s="154" t="s">
        <v>0</v>
      </c>
      <c r="E1123" s="182">
        <v>1.95</v>
      </c>
      <c r="F1123" s="182"/>
      <c r="G1123" s="159">
        <f t="shared" si="7"/>
        <v>0</v>
      </c>
      <c r="H1123" s="212" t="s">
        <v>1339</v>
      </c>
      <c r="I1123" s="177"/>
      <c r="J1123" s="153"/>
      <c r="K1123" s="153"/>
      <c r="L1123" s="153"/>
      <c r="M1123" s="153"/>
      <c r="N1123" s="153"/>
      <c r="O1123" s="153"/>
      <c r="P1123" s="153"/>
      <c r="Q1123" s="153" t="s">
        <v>123</v>
      </c>
      <c r="R1123" s="153"/>
      <c r="S1123" s="153"/>
      <c r="T1123" s="153"/>
      <c r="U1123" s="153"/>
      <c r="V1123" s="153"/>
      <c r="W1123" s="153"/>
      <c r="X1123" s="153"/>
      <c r="Y1123" s="153"/>
      <c r="Z1123" s="153"/>
      <c r="AA1123" s="153"/>
      <c r="AB1123" s="153"/>
      <c r="AC1123" s="153"/>
      <c r="AD1123" s="153"/>
      <c r="AE1123" s="153"/>
      <c r="AF1123" s="153"/>
      <c r="AG1123" s="153"/>
      <c r="AH1123" s="153"/>
      <c r="AI1123" s="153"/>
      <c r="AJ1123" s="153"/>
      <c r="AK1123" s="153"/>
      <c r="AL1123" s="153"/>
      <c r="AM1123" s="153"/>
      <c r="AN1123" s="153"/>
      <c r="AO1123" s="153"/>
      <c r="AP1123" s="153"/>
      <c r="AQ1123" s="153"/>
      <c r="AR1123" s="153"/>
      <c r="AS1123" s="153"/>
      <c r="AT1123" s="153"/>
    </row>
    <row r="1124" spans="1:46" x14ac:dyDescent="0.2">
      <c r="A1124" s="179" t="s">
        <v>118</v>
      </c>
      <c r="B1124" s="181" t="s">
        <v>89</v>
      </c>
      <c r="C1124" s="192" t="s">
        <v>90</v>
      </c>
      <c r="D1124" s="156"/>
      <c r="E1124" s="183"/>
      <c r="F1124" s="183"/>
      <c r="G1124" s="160">
        <f>SUMIF(Q1125:Q1173,"&lt;&gt;NOR",G1125:G1173)</f>
        <v>0</v>
      </c>
      <c r="H1124" s="213"/>
      <c r="I1124" s="177"/>
      <c r="Q1124" t="s">
        <v>119</v>
      </c>
    </row>
    <row r="1125" spans="1:46" outlineLevel="1" x14ac:dyDescent="0.2">
      <c r="A1125" s="178">
        <v>406</v>
      </c>
      <c r="B1125" s="180" t="s">
        <v>1220</v>
      </c>
      <c r="C1125" s="190" t="s">
        <v>1221</v>
      </c>
      <c r="D1125" s="154" t="s">
        <v>142</v>
      </c>
      <c r="E1125" s="182">
        <v>689.16</v>
      </c>
      <c r="F1125" s="182"/>
      <c r="G1125" s="159">
        <f>ROUND(E1125*F1125,2)</f>
        <v>0</v>
      </c>
      <c r="H1125" s="212" t="s">
        <v>1339</v>
      </c>
      <c r="I1125" s="177"/>
      <c r="J1125" s="153"/>
      <c r="K1125" s="153"/>
      <c r="L1125" s="153"/>
      <c r="M1125" s="153"/>
      <c r="N1125" s="153"/>
      <c r="O1125" s="153"/>
      <c r="P1125" s="153"/>
      <c r="Q1125" s="153" t="s">
        <v>123</v>
      </c>
      <c r="R1125" s="153"/>
      <c r="S1125" s="153"/>
      <c r="T1125" s="153"/>
      <c r="U1125" s="153"/>
      <c r="V1125" s="153"/>
      <c r="W1125" s="153"/>
      <c r="X1125" s="153"/>
      <c r="Y1125" s="153"/>
      <c r="Z1125" s="153"/>
      <c r="AA1125" s="153"/>
      <c r="AB1125" s="153"/>
      <c r="AC1125" s="153"/>
      <c r="AD1125" s="153"/>
      <c r="AE1125" s="153"/>
      <c r="AF1125" s="153"/>
      <c r="AG1125" s="153"/>
      <c r="AH1125" s="153"/>
      <c r="AI1125" s="153"/>
      <c r="AJ1125" s="153"/>
      <c r="AK1125" s="153"/>
      <c r="AL1125" s="153"/>
      <c r="AM1125" s="153"/>
      <c r="AN1125" s="153"/>
      <c r="AO1125" s="153"/>
      <c r="AP1125" s="153"/>
      <c r="AQ1125" s="153"/>
      <c r="AR1125" s="153"/>
      <c r="AS1125" s="153"/>
      <c r="AT1125" s="153"/>
    </row>
    <row r="1126" spans="1:46" outlineLevel="1" x14ac:dyDescent="0.2">
      <c r="A1126" s="178"/>
      <c r="B1126" s="180"/>
      <c r="C1126" s="191" t="s">
        <v>619</v>
      </c>
      <c r="D1126" s="155"/>
      <c r="E1126" s="205"/>
      <c r="F1126" s="182"/>
      <c r="G1126" s="159"/>
      <c r="H1126" s="212">
        <v>0</v>
      </c>
      <c r="I1126" s="177"/>
      <c r="J1126" s="153"/>
      <c r="K1126" s="153"/>
      <c r="L1126" s="153"/>
      <c r="M1126" s="153"/>
      <c r="N1126" s="153"/>
      <c r="O1126" s="153"/>
      <c r="P1126" s="153"/>
      <c r="Q1126" s="153" t="s">
        <v>125</v>
      </c>
      <c r="R1126" s="153">
        <v>0</v>
      </c>
      <c r="S1126" s="153"/>
      <c r="T1126" s="153"/>
      <c r="U1126" s="153"/>
      <c r="V1126" s="153"/>
      <c r="W1126" s="153"/>
      <c r="X1126" s="153"/>
      <c r="Y1126" s="153"/>
      <c r="Z1126" s="153"/>
      <c r="AA1126" s="153"/>
      <c r="AB1126" s="153"/>
      <c r="AC1126" s="153"/>
      <c r="AD1126" s="153"/>
      <c r="AE1126" s="153"/>
      <c r="AF1126" s="153"/>
      <c r="AG1126" s="153"/>
      <c r="AH1126" s="153"/>
      <c r="AI1126" s="153"/>
      <c r="AJ1126" s="153"/>
      <c r="AK1126" s="153"/>
      <c r="AL1126" s="153"/>
      <c r="AM1126" s="153"/>
      <c r="AN1126" s="153"/>
      <c r="AO1126" s="153"/>
      <c r="AP1126" s="153"/>
      <c r="AQ1126" s="153"/>
      <c r="AR1126" s="153"/>
      <c r="AS1126" s="153"/>
      <c r="AT1126" s="153"/>
    </row>
    <row r="1127" spans="1:46" outlineLevel="1" x14ac:dyDescent="0.2">
      <c r="A1127" s="178"/>
      <c r="B1127" s="180"/>
      <c r="C1127" s="191" t="s">
        <v>628</v>
      </c>
      <c r="D1127" s="155"/>
      <c r="E1127" s="205">
        <v>506.94</v>
      </c>
      <c r="F1127" s="182"/>
      <c r="G1127" s="159"/>
      <c r="H1127" s="212">
        <v>0</v>
      </c>
      <c r="I1127" s="177"/>
      <c r="J1127" s="153"/>
      <c r="K1127" s="153"/>
      <c r="L1127" s="153"/>
      <c r="M1127" s="153"/>
      <c r="N1127" s="153"/>
      <c r="O1127" s="153"/>
      <c r="P1127" s="153"/>
      <c r="Q1127" s="153" t="s">
        <v>125</v>
      </c>
      <c r="R1127" s="153">
        <v>0</v>
      </c>
      <c r="S1127" s="153"/>
      <c r="T1127" s="153"/>
      <c r="U1127" s="153"/>
      <c r="V1127" s="153"/>
      <c r="W1127" s="153"/>
      <c r="X1127" s="153"/>
      <c r="Y1127" s="153"/>
      <c r="Z1127" s="153"/>
      <c r="AA1127" s="153"/>
      <c r="AB1127" s="153"/>
      <c r="AC1127" s="153"/>
      <c r="AD1127" s="153"/>
      <c r="AE1127" s="153"/>
      <c r="AF1127" s="153"/>
      <c r="AG1127" s="153"/>
      <c r="AH1127" s="153"/>
      <c r="AI1127" s="153"/>
      <c r="AJ1127" s="153"/>
      <c r="AK1127" s="153"/>
      <c r="AL1127" s="153"/>
      <c r="AM1127" s="153"/>
      <c r="AN1127" s="153"/>
      <c r="AO1127" s="153"/>
      <c r="AP1127" s="153"/>
      <c r="AQ1127" s="153"/>
      <c r="AR1127" s="153"/>
      <c r="AS1127" s="153"/>
      <c r="AT1127" s="153"/>
    </row>
    <row r="1128" spans="1:46" outlineLevel="1" x14ac:dyDescent="0.2">
      <c r="A1128" s="178"/>
      <c r="B1128" s="180"/>
      <c r="C1128" s="191" t="s">
        <v>629</v>
      </c>
      <c r="D1128" s="155"/>
      <c r="E1128" s="205">
        <v>157.52000000000001</v>
      </c>
      <c r="F1128" s="182"/>
      <c r="G1128" s="159"/>
      <c r="H1128" s="212">
        <v>0</v>
      </c>
      <c r="I1128" s="177"/>
      <c r="J1128" s="153"/>
      <c r="K1128" s="153"/>
      <c r="L1128" s="153"/>
      <c r="M1128" s="153"/>
      <c r="N1128" s="153"/>
      <c r="O1128" s="153"/>
      <c r="P1128" s="153"/>
      <c r="Q1128" s="153" t="s">
        <v>125</v>
      </c>
      <c r="R1128" s="153">
        <v>0</v>
      </c>
      <c r="S1128" s="153"/>
      <c r="T1128" s="153"/>
      <c r="U1128" s="153"/>
      <c r="V1128" s="153"/>
      <c r="W1128" s="153"/>
      <c r="X1128" s="153"/>
      <c r="Y1128" s="153"/>
      <c r="Z1128" s="153"/>
      <c r="AA1128" s="153"/>
      <c r="AB1128" s="153"/>
      <c r="AC1128" s="153"/>
      <c r="AD1128" s="153"/>
      <c r="AE1128" s="153"/>
      <c r="AF1128" s="153"/>
      <c r="AG1128" s="153"/>
      <c r="AH1128" s="153"/>
      <c r="AI1128" s="153"/>
      <c r="AJ1128" s="153"/>
      <c r="AK1128" s="153"/>
      <c r="AL1128" s="153"/>
      <c r="AM1128" s="153"/>
      <c r="AN1128" s="153"/>
      <c r="AO1128" s="153"/>
      <c r="AP1128" s="153"/>
      <c r="AQ1128" s="153"/>
      <c r="AR1128" s="153"/>
      <c r="AS1128" s="153"/>
      <c r="AT1128" s="153"/>
    </row>
    <row r="1129" spans="1:46" outlineLevel="1" x14ac:dyDescent="0.2">
      <c r="A1129" s="178"/>
      <c r="B1129" s="180"/>
      <c r="C1129" s="191" t="s">
        <v>1222</v>
      </c>
      <c r="D1129" s="155"/>
      <c r="E1129" s="205">
        <v>24.7</v>
      </c>
      <c r="F1129" s="182"/>
      <c r="G1129" s="159"/>
      <c r="H1129" s="212">
        <v>0</v>
      </c>
      <c r="I1129" s="177"/>
      <c r="J1129" s="153"/>
      <c r="K1129" s="153"/>
      <c r="L1129" s="153"/>
      <c r="M1129" s="153"/>
      <c r="N1129" s="153"/>
      <c r="O1129" s="153"/>
      <c r="P1129" s="153"/>
      <c r="Q1129" s="153" t="s">
        <v>125</v>
      </c>
      <c r="R1129" s="153">
        <v>0</v>
      </c>
      <c r="S1129" s="153"/>
      <c r="T1129" s="153"/>
      <c r="U1129" s="153"/>
      <c r="V1129" s="153"/>
      <c r="W1129" s="153"/>
      <c r="X1129" s="153"/>
      <c r="Y1129" s="153"/>
      <c r="Z1129" s="153"/>
      <c r="AA1129" s="153"/>
      <c r="AB1129" s="153"/>
      <c r="AC1129" s="153"/>
      <c r="AD1129" s="153"/>
      <c r="AE1129" s="153"/>
      <c r="AF1129" s="153"/>
      <c r="AG1129" s="153"/>
      <c r="AH1129" s="153"/>
      <c r="AI1129" s="153"/>
      <c r="AJ1129" s="153"/>
      <c r="AK1129" s="153"/>
      <c r="AL1129" s="153"/>
      <c r="AM1129" s="153"/>
      <c r="AN1129" s="153"/>
      <c r="AO1129" s="153"/>
      <c r="AP1129" s="153"/>
      <c r="AQ1129" s="153"/>
      <c r="AR1129" s="153"/>
      <c r="AS1129" s="153"/>
      <c r="AT1129" s="153"/>
    </row>
    <row r="1130" spans="1:46" outlineLevel="1" x14ac:dyDescent="0.2">
      <c r="A1130" s="178">
        <v>407</v>
      </c>
      <c r="B1130" s="180" t="s">
        <v>1223</v>
      </c>
      <c r="C1130" s="190" t="s">
        <v>1224</v>
      </c>
      <c r="D1130" s="154" t="s">
        <v>234</v>
      </c>
      <c r="E1130" s="182">
        <v>498.5</v>
      </c>
      <c r="F1130" s="182"/>
      <c r="G1130" s="159">
        <f>ROUND(E1130*F1130,2)</f>
        <v>0</v>
      </c>
      <c r="H1130" s="212" t="s">
        <v>1339</v>
      </c>
      <c r="I1130" s="177"/>
      <c r="J1130" s="153"/>
      <c r="K1130" s="153"/>
      <c r="L1130" s="153"/>
      <c r="M1130" s="153"/>
      <c r="N1130" s="153"/>
      <c r="O1130" s="153"/>
      <c r="P1130" s="153"/>
      <c r="Q1130" s="153" t="s">
        <v>123</v>
      </c>
      <c r="R1130" s="153"/>
      <c r="S1130" s="153"/>
      <c r="T1130" s="153"/>
      <c r="U1130" s="153"/>
      <c r="V1130" s="153"/>
      <c r="W1130" s="153"/>
      <c r="X1130" s="153"/>
      <c r="Y1130" s="153"/>
      <c r="Z1130" s="153"/>
      <c r="AA1130" s="153"/>
      <c r="AB1130" s="153"/>
      <c r="AC1130" s="153"/>
      <c r="AD1130" s="153"/>
      <c r="AE1130" s="153"/>
      <c r="AF1130" s="153"/>
      <c r="AG1130" s="153"/>
      <c r="AH1130" s="153"/>
      <c r="AI1130" s="153"/>
      <c r="AJ1130" s="153"/>
      <c r="AK1130" s="153"/>
      <c r="AL1130" s="153"/>
      <c r="AM1130" s="153"/>
      <c r="AN1130" s="153"/>
      <c r="AO1130" s="153"/>
      <c r="AP1130" s="153"/>
      <c r="AQ1130" s="153"/>
      <c r="AR1130" s="153"/>
      <c r="AS1130" s="153"/>
      <c r="AT1130" s="153"/>
    </row>
    <row r="1131" spans="1:46" outlineLevel="1" x14ac:dyDescent="0.2">
      <c r="A1131" s="178"/>
      <c r="B1131" s="180"/>
      <c r="C1131" s="191" t="s">
        <v>1225</v>
      </c>
      <c r="D1131" s="155"/>
      <c r="E1131" s="205">
        <v>498.5</v>
      </c>
      <c r="F1131" s="182"/>
      <c r="G1131" s="159"/>
      <c r="H1131" s="212">
        <v>0</v>
      </c>
      <c r="I1131" s="177"/>
      <c r="J1131" s="153"/>
      <c r="K1131" s="153"/>
      <c r="L1131" s="153"/>
      <c r="M1131" s="153"/>
      <c r="N1131" s="153"/>
      <c r="O1131" s="153"/>
      <c r="P1131" s="153"/>
      <c r="Q1131" s="153" t="s">
        <v>125</v>
      </c>
      <c r="R1131" s="153">
        <v>0</v>
      </c>
      <c r="S1131" s="153"/>
      <c r="T1131" s="153"/>
      <c r="U1131" s="153"/>
      <c r="V1131" s="153"/>
      <c r="W1131" s="153"/>
      <c r="X1131" s="153"/>
      <c r="Y1131" s="153"/>
      <c r="Z1131" s="153"/>
      <c r="AA1131" s="153"/>
      <c r="AB1131" s="153"/>
      <c r="AC1131" s="153"/>
      <c r="AD1131" s="153"/>
      <c r="AE1131" s="153"/>
      <c r="AF1131" s="153"/>
      <c r="AG1131" s="153"/>
      <c r="AH1131" s="153"/>
      <c r="AI1131" s="153"/>
      <c r="AJ1131" s="153"/>
      <c r="AK1131" s="153"/>
      <c r="AL1131" s="153"/>
      <c r="AM1131" s="153"/>
      <c r="AN1131" s="153"/>
      <c r="AO1131" s="153"/>
      <c r="AP1131" s="153"/>
      <c r="AQ1131" s="153"/>
      <c r="AR1131" s="153"/>
      <c r="AS1131" s="153"/>
      <c r="AT1131" s="153"/>
    </row>
    <row r="1132" spans="1:46" outlineLevel="1" x14ac:dyDescent="0.2">
      <c r="A1132" s="178">
        <v>408</v>
      </c>
      <c r="B1132" s="180" t="s">
        <v>1226</v>
      </c>
      <c r="C1132" s="190" t="s">
        <v>1227</v>
      </c>
      <c r="D1132" s="154" t="s">
        <v>234</v>
      </c>
      <c r="E1132" s="182">
        <v>26</v>
      </c>
      <c r="F1132" s="182"/>
      <c r="G1132" s="159">
        <f>ROUND(E1132*F1132,2)</f>
        <v>0</v>
      </c>
      <c r="H1132" s="212" t="s">
        <v>1339</v>
      </c>
      <c r="I1132" s="177"/>
      <c r="J1132" s="153"/>
      <c r="K1132" s="153"/>
      <c r="L1132" s="153"/>
      <c r="M1132" s="153"/>
      <c r="N1132" s="153"/>
      <c r="O1132" s="153"/>
      <c r="P1132" s="153"/>
      <c r="Q1132" s="153" t="s">
        <v>123</v>
      </c>
      <c r="R1132" s="153"/>
      <c r="S1132" s="153"/>
      <c r="T1132" s="153"/>
      <c r="U1132" s="153"/>
      <c r="V1132" s="153"/>
      <c r="W1132" s="153"/>
      <c r="X1132" s="153"/>
      <c r="Y1132" s="153"/>
      <c r="Z1132" s="153"/>
      <c r="AA1132" s="153"/>
      <c r="AB1132" s="153"/>
      <c r="AC1132" s="153"/>
      <c r="AD1132" s="153"/>
      <c r="AE1132" s="153"/>
      <c r="AF1132" s="153"/>
      <c r="AG1132" s="153"/>
      <c r="AH1132" s="153"/>
      <c r="AI1132" s="153"/>
      <c r="AJ1132" s="153"/>
      <c r="AK1132" s="153"/>
      <c r="AL1132" s="153"/>
      <c r="AM1132" s="153"/>
      <c r="AN1132" s="153"/>
      <c r="AO1132" s="153"/>
      <c r="AP1132" s="153"/>
      <c r="AQ1132" s="153"/>
      <c r="AR1132" s="153"/>
      <c r="AS1132" s="153"/>
      <c r="AT1132" s="153"/>
    </row>
    <row r="1133" spans="1:46" outlineLevel="1" x14ac:dyDescent="0.2">
      <c r="A1133" s="178"/>
      <c r="B1133" s="180"/>
      <c r="C1133" s="191" t="s">
        <v>1228</v>
      </c>
      <c r="D1133" s="155"/>
      <c r="E1133" s="205">
        <v>26</v>
      </c>
      <c r="F1133" s="182"/>
      <c r="G1133" s="159"/>
      <c r="H1133" s="212">
        <v>0</v>
      </c>
      <c r="I1133" s="177"/>
      <c r="J1133" s="153"/>
      <c r="K1133" s="153"/>
      <c r="L1133" s="153"/>
      <c r="M1133" s="153"/>
      <c r="N1133" s="153"/>
      <c r="O1133" s="153"/>
      <c r="P1133" s="153"/>
      <c r="Q1133" s="153" t="s">
        <v>125</v>
      </c>
      <c r="R1133" s="153">
        <v>0</v>
      </c>
      <c r="S1133" s="153"/>
      <c r="T1133" s="153"/>
      <c r="U1133" s="153"/>
      <c r="V1133" s="153"/>
      <c r="W1133" s="153"/>
      <c r="X1133" s="153"/>
      <c r="Y1133" s="153"/>
      <c r="Z1133" s="153"/>
      <c r="AA1133" s="153"/>
      <c r="AB1133" s="153"/>
      <c r="AC1133" s="153"/>
      <c r="AD1133" s="153"/>
      <c r="AE1133" s="153"/>
      <c r="AF1133" s="153"/>
      <c r="AG1133" s="153"/>
      <c r="AH1133" s="153"/>
      <c r="AI1133" s="153"/>
      <c r="AJ1133" s="153"/>
      <c r="AK1133" s="153"/>
      <c r="AL1133" s="153"/>
      <c r="AM1133" s="153"/>
      <c r="AN1133" s="153"/>
      <c r="AO1133" s="153"/>
      <c r="AP1133" s="153"/>
      <c r="AQ1133" s="153"/>
      <c r="AR1133" s="153"/>
      <c r="AS1133" s="153"/>
      <c r="AT1133" s="153"/>
    </row>
    <row r="1134" spans="1:46" outlineLevel="1" x14ac:dyDescent="0.2">
      <c r="A1134" s="178">
        <v>409</v>
      </c>
      <c r="B1134" s="180" t="s">
        <v>1229</v>
      </c>
      <c r="C1134" s="190" t="s">
        <v>1230</v>
      </c>
      <c r="D1134" s="154" t="s">
        <v>234</v>
      </c>
      <c r="E1134" s="182">
        <v>62.1</v>
      </c>
      <c r="F1134" s="182"/>
      <c r="G1134" s="159">
        <f>ROUND(E1134*F1134,2)</f>
        <v>0</v>
      </c>
      <c r="H1134" s="212" t="s">
        <v>1339</v>
      </c>
      <c r="I1134" s="177"/>
      <c r="J1134" s="153"/>
      <c r="K1134" s="153"/>
      <c r="L1134" s="153"/>
      <c r="M1134" s="153"/>
      <c r="N1134" s="153"/>
      <c r="O1134" s="153"/>
      <c r="P1134" s="153"/>
      <c r="Q1134" s="153" t="s">
        <v>123</v>
      </c>
      <c r="R1134" s="153"/>
      <c r="S1134" s="153"/>
      <c r="T1134" s="153"/>
      <c r="U1134" s="153"/>
      <c r="V1134" s="153"/>
      <c r="W1134" s="153"/>
      <c r="X1134" s="153"/>
      <c r="Y1134" s="153"/>
      <c r="Z1134" s="153"/>
      <c r="AA1134" s="153"/>
      <c r="AB1134" s="153"/>
      <c r="AC1134" s="153"/>
      <c r="AD1134" s="153"/>
      <c r="AE1134" s="153"/>
      <c r="AF1134" s="153"/>
      <c r="AG1134" s="153"/>
      <c r="AH1134" s="153"/>
      <c r="AI1134" s="153"/>
      <c r="AJ1134" s="153"/>
      <c r="AK1134" s="153"/>
      <c r="AL1134" s="153"/>
      <c r="AM1134" s="153"/>
      <c r="AN1134" s="153"/>
      <c r="AO1134" s="153"/>
      <c r="AP1134" s="153"/>
      <c r="AQ1134" s="153"/>
      <c r="AR1134" s="153"/>
      <c r="AS1134" s="153"/>
      <c r="AT1134" s="153"/>
    </row>
    <row r="1135" spans="1:46" outlineLevel="1" x14ac:dyDescent="0.2">
      <c r="A1135" s="178"/>
      <c r="B1135" s="180"/>
      <c r="C1135" s="191" t="s">
        <v>619</v>
      </c>
      <c r="D1135" s="155"/>
      <c r="E1135" s="205"/>
      <c r="F1135" s="182"/>
      <c r="G1135" s="159"/>
      <c r="H1135" s="212">
        <v>0</v>
      </c>
      <c r="I1135" s="177"/>
      <c r="J1135" s="153"/>
      <c r="K1135" s="153"/>
      <c r="L1135" s="153"/>
      <c r="M1135" s="153"/>
      <c r="N1135" s="153"/>
      <c r="O1135" s="153"/>
      <c r="P1135" s="153"/>
      <c r="Q1135" s="153" t="s">
        <v>125</v>
      </c>
      <c r="R1135" s="153">
        <v>0</v>
      </c>
      <c r="S1135" s="153"/>
      <c r="T1135" s="153"/>
      <c r="U1135" s="153"/>
      <c r="V1135" s="153"/>
      <c r="W1135" s="153"/>
      <c r="X1135" s="153"/>
      <c r="Y1135" s="153"/>
      <c r="Z1135" s="153"/>
      <c r="AA1135" s="153"/>
      <c r="AB1135" s="153"/>
      <c r="AC1135" s="153"/>
      <c r="AD1135" s="153"/>
      <c r="AE1135" s="153"/>
      <c r="AF1135" s="153"/>
      <c r="AG1135" s="153"/>
      <c r="AH1135" s="153"/>
      <c r="AI1135" s="153"/>
      <c r="AJ1135" s="153"/>
      <c r="AK1135" s="153"/>
      <c r="AL1135" s="153"/>
      <c r="AM1135" s="153"/>
      <c r="AN1135" s="153"/>
      <c r="AO1135" s="153"/>
      <c r="AP1135" s="153"/>
      <c r="AQ1135" s="153"/>
      <c r="AR1135" s="153"/>
      <c r="AS1135" s="153"/>
      <c r="AT1135" s="153"/>
    </row>
    <row r="1136" spans="1:46" outlineLevel="1" x14ac:dyDescent="0.2">
      <c r="A1136" s="178"/>
      <c r="B1136" s="180"/>
      <c r="C1136" s="191" t="s">
        <v>1231</v>
      </c>
      <c r="D1136" s="155"/>
      <c r="E1136" s="205">
        <v>62.1</v>
      </c>
      <c r="F1136" s="182"/>
      <c r="G1136" s="159"/>
      <c r="H1136" s="212">
        <v>0</v>
      </c>
      <c r="I1136" s="177"/>
      <c r="J1136" s="153"/>
      <c r="K1136" s="153"/>
      <c r="L1136" s="153"/>
      <c r="M1136" s="153"/>
      <c r="N1136" s="153"/>
      <c r="O1136" s="153"/>
      <c r="P1136" s="153"/>
      <c r="Q1136" s="153" t="s">
        <v>125</v>
      </c>
      <c r="R1136" s="153">
        <v>0</v>
      </c>
      <c r="S1136" s="153"/>
      <c r="T1136" s="153"/>
      <c r="U1136" s="153"/>
      <c r="V1136" s="153"/>
      <c r="W1136" s="153"/>
      <c r="X1136" s="153"/>
      <c r="Y1136" s="153"/>
      <c r="Z1136" s="153"/>
      <c r="AA1136" s="153"/>
      <c r="AB1136" s="153"/>
      <c r="AC1136" s="153"/>
      <c r="AD1136" s="153"/>
      <c r="AE1136" s="153"/>
      <c r="AF1136" s="153"/>
      <c r="AG1136" s="153"/>
      <c r="AH1136" s="153"/>
      <c r="AI1136" s="153"/>
      <c r="AJ1136" s="153"/>
      <c r="AK1136" s="153"/>
      <c r="AL1136" s="153"/>
      <c r="AM1136" s="153"/>
      <c r="AN1136" s="153"/>
      <c r="AO1136" s="153"/>
      <c r="AP1136" s="153"/>
      <c r="AQ1136" s="153"/>
      <c r="AR1136" s="153"/>
      <c r="AS1136" s="153"/>
      <c r="AT1136" s="153"/>
    </row>
    <row r="1137" spans="1:46" outlineLevel="1" x14ac:dyDescent="0.2">
      <c r="A1137" s="178">
        <v>410</v>
      </c>
      <c r="B1137" s="180" t="s">
        <v>1232</v>
      </c>
      <c r="C1137" s="190" t="s">
        <v>1233</v>
      </c>
      <c r="D1137" s="154" t="s">
        <v>234</v>
      </c>
      <c r="E1137" s="182">
        <v>62.1</v>
      </c>
      <c r="F1137" s="182"/>
      <c r="G1137" s="159">
        <f>ROUND(E1137*F1137,2)</f>
        <v>0</v>
      </c>
      <c r="H1137" s="212" t="s">
        <v>1339</v>
      </c>
      <c r="I1137" s="177"/>
      <c r="J1137" s="153"/>
      <c r="K1137" s="153"/>
      <c r="L1137" s="153"/>
      <c r="M1137" s="153"/>
      <c r="N1137" s="153"/>
      <c r="O1137" s="153"/>
      <c r="P1137" s="153"/>
      <c r="Q1137" s="153" t="s">
        <v>123</v>
      </c>
      <c r="R1137" s="153"/>
      <c r="S1137" s="153"/>
      <c r="T1137" s="153"/>
      <c r="U1137" s="153"/>
      <c r="V1137" s="153"/>
      <c r="W1137" s="153"/>
      <c r="X1137" s="153"/>
      <c r="Y1137" s="153"/>
      <c r="Z1137" s="153"/>
      <c r="AA1137" s="153"/>
      <c r="AB1137" s="153"/>
      <c r="AC1137" s="153"/>
      <c r="AD1137" s="153"/>
      <c r="AE1137" s="153"/>
      <c r="AF1137" s="153"/>
      <c r="AG1137" s="153"/>
      <c r="AH1137" s="153"/>
      <c r="AI1137" s="153"/>
      <c r="AJ1137" s="153"/>
      <c r="AK1137" s="153"/>
      <c r="AL1137" s="153"/>
      <c r="AM1137" s="153"/>
      <c r="AN1137" s="153"/>
      <c r="AO1137" s="153"/>
      <c r="AP1137" s="153"/>
      <c r="AQ1137" s="153"/>
      <c r="AR1137" s="153"/>
      <c r="AS1137" s="153"/>
      <c r="AT1137" s="153"/>
    </row>
    <row r="1138" spans="1:46" outlineLevel="1" x14ac:dyDescent="0.2">
      <c r="A1138" s="178"/>
      <c r="B1138" s="180"/>
      <c r="C1138" s="191" t="s">
        <v>619</v>
      </c>
      <c r="D1138" s="155"/>
      <c r="E1138" s="205"/>
      <c r="F1138" s="182"/>
      <c r="G1138" s="159"/>
      <c r="H1138" s="212">
        <v>0</v>
      </c>
      <c r="I1138" s="177"/>
      <c r="J1138" s="153"/>
      <c r="K1138" s="153"/>
      <c r="L1138" s="153"/>
      <c r="M1138" s="153"/>
      <c r="N1138" s="153"/>
      <c r="O1138" s="153"/>
      <c r="P1138" s="153"/>
      <c r="Q1138" s="153" t="s">
        <v>125</v>
      </c>
      <c r="R1138" s="153">
        <v>0</v>
      </c>
      <c r="S1138" s="153"/>
      <c r="T1138" s="153"/>
      <c r="U1138" s="153"/>
      <c r="V1138" s="153"/>
      <c r="W1138" s="153"/>
      <c r="X1138" s="153"/>
      <c r="Y1138" s="153"/>
      <c r="Z1138" s="153"/>
      <c r="AA1138" s="153"/>
      <c r="AB1138" s="153"/>
      <c r="AC1138" s="153"/>
      <c r="AD1138" s="153"/>
      <c r="AE1138" s="153"/>
      <c r="AF1138" s="153"/>
      <c r="AG1138" s="153"/>
      <c r="AH1138" s="153"/>
      <c r="AI1138" s="153"/>
      <c r="AJ1138" s="153"/>
      <c r="AK1138" s="153"/>
      <c r="AL1138" s="153"/>
      <c r="AM1138" s="153"/>
      <c r="AN1138" s="153"/>
      <c r="AO1138" s="153"/>
      <c r="AP1138" s="153"/>
      <c r="AQ1138" s="153"/>
      <c r="AR1138" s="153"/>
      <c r="AS1138" s="153"/>
      <c r="AT1138" s="153"/>
    </row>
    <row r="1139" spans="1:46" outlineLevel="1" x14ac:dyDescent="0.2">
      <c r="A1139" s="178"/>
      <c r="B1139" s="180"/>
      <c r="C1139" s="191" t="s">
        <v>1231</v>
      </c>
      <c r="D1139" s="155"/>
      <c r="E1139" s="205">
        <v>62.1</v>
      </c>
      <c r="F1139" s="182"/>
      <c r="G1139" s="159"/>
      <c r="H1139" s="212">
        <v>0</v>
      </c>
      <c r="I1139" s="177"/>
      <c r="J1139" s="153"/>
      <c r="K1139" s="153"/>
      <c r="L1139" s="153"/>
      <c r="M1139" s="153"/>
      <c r="N1139" s="153"/>
      <c r="O1139" s="153"/>
      <c r="P1139" s="153"/>
      <c r="Q1139" s="153" t="s">
        <v>125</v>
      </c>
      <c r="R1139" s="153">
        <v>0</v>
      </c>
      <c r="S1139" s="153"/>
      <c r="T1139" s="153"/>
      <c r="U1139" s="153"/>
      <c r="V1139" s="153"/>
      <c r="W1139" s="153"/>
      <c r="X1139" s="153"/>
      <c r="Y1139" s="153"/>
      <c r="Z1139" s="153"/>
      <c r="AA1139" s="153"/>
      <c r="AB1139" s="153"/>
      <c r="AC1139" s="153"/>
      <c r="AD1139" s="153"/>
      <c r="AE1139" s="153"/>
      <c r="AF1139" s="153"/>
      <c r="AG1139" s="153"/>
      <c r="AH1139" s="153"/>
      <c r="AI1139" s="153"/>
      <c r="AJ1139" s="153"/>
      <c r="AK1139" s="153"/>
      <c r="AL1139" s="153"/>
      <c r="AM1139" s="153"/>
      <c r="AN1139" s="153"/>
      <c r="AO1139" s="153"/>
      <c r="AP1139" s="153"/>
      <c r="AQ1139" s="153"/>
      <c r="AR1139" s="153"/>
      <c r="AS1139" s="153"/>
      <c r="AT1139" s="153"/>
    </row>
    <row r="1140" spans="1:46" outlineLevel="1" x14ac:dyDescent="0.2">
      <c r="A1140" s="178">
        <v>411</v>
      </c>
      <c r="B1140" s="180" t="s">
        <v>1234</v>
      </c>
      <c r="C1140" s="190" t="s">
        <v>1235</v>
      </c>
      <c r="D1140" s="154" t="s">
        <v>234</v>
      </c>
      <c r="E1140" s="182">
        <v>524.5</v>
      </c>
      <c r="F1140" s="182"/>
      <c r="G1140" s="159">
        <f>ROUND(E1140*F1140,2)</f>
        <v>0</v>
      </c>
      <c r="H1140" s="212" t="s">
        <v>1339</v>
      </c>
      <c r="I1140" s="177"/>
      <c r="J1140" s="153"/>
      <c r="K1140" s="153"/>
      <c r="L1140" s="153"/>
      <c r="M1140" s="153"/>
      <c r="N1140" s="153"/>
      <c r="O1140" s="153"/>
      <c r="P1140" s="153"/>
      <c r="Q1140" s="153" t="s">
        <v>123</v>
      </c>
      <c r="R1140" s="153"/>
      <c r="S1140" s="153"/>
      <c r="T1140" s="153"/>
      <c r="U1140" s="153"/>
      <c r="V1140" s="153"/>
      <c r="W1140" s="153"/>
      <c r="X1140" s="153"/>
      <c r="Y1140" s="153"/>
      <c r="Z1140" s="153"/>
      <c r="AA1140" s="153"/>
      <c r="AB1140" s="153"/>
      <c r="AC1140" s="153"/>
      <c r="AD1140" s="153"/>
      <c r="AE1140" s="153"/>
      <c r="AF1140" s="153"/>
      <c r="AG1140" s="153"/>
      <c r="AH1140" s="153"/>
      <c r="AI1140" s="153"/>
      <c r="AJ1140" s="153"/>
      <c r="AK1140" s="153"/>
      <c r="AL1140" s="153"/>
      <c r="AM1140" s="153"/>
      <c r="AN1140" s="153"/>
      <c r="AO1140" s="153"/>
      <c r="AP1140" s="153"/>
      <c r="AQ1140" s="153"/>
      <c r="AR1140" s="153"/>
      <c r="AS1140" s="153"/>
      <c r="AT1140" s="153"/>
    </row>
    <row r="1141" spans="1:46" outlineLevel="1" x14ac:dyDescent="0.2">
      <c r="A1141" s="178"/>
      <c r="B1141" s="180"/>
      <c r="C1141" s="191" t="s">
        <v>1236</v>
      </c>
      <c r="D1141" s="155"/>
      <c r="E1141" s="205">
        <v>524.5</v>
      </c>
      <c r="F1141" s="182"/>
      <c r="G1141" s="159"/>
      <c r="H1141" s="212">
        <v>0</v>
      </c>
      <c r="I1141" s="177"/>
      <c r="J1141" s="153"/>
      <c r="K1141" s="153"/>
      <c r="L1141" s="153"/>
      <c r="M1141" s="153"/>
      <c r="N1141" s="153"/>
      <c r="O1141" s="153"/>
      <c r="P1141" s="153"/>
      <c r="Q1141" s="153" t="s">
        <v>125</v>
      </c>
      <c r="R1141" s="153">
        <v>0</v>
      </c>
      <c r="S1141" s="153"/>
      <c r="T1141" s="153"/>
      <c r="U1141" s="153"/>
      <c r="V1141" s="153"/>
      <c r="W1141" s="153"/>
      <c r="X1141" s="153"/>
      <c r="Y1141" s="153"/>
      <c r="Z1141" s="153"/>
      <c r="AA1141" s="153"/>
      <c r="AB1141" s="153"/>
      <c r="AC1141" s="153"/>
      <c r="AD1141" s="153"/>
      <c r="AE1141" s="153"/>
      <c r="AF1141" s="153"/>
      <c r="AG1141" s="153"/>
      <c r="AH1141" s="153"/>
      <c r="AI1141" s="153"/>
      <c r="AJ1141" s="153"/>
      <c r="AK1141" s="153"/>
      <c r="AL1141" s="153"/>
      <c r="AM1141" s="153"/>
      <c r="AN1141" s="153"/>
      <c r="AO1141" s="153"/>
      <c r="AP1141" s="153"/>
      <c r="AQ1141" s="153"/>
      <c r="AR1141" s="153"/>
      <c r="AS1141" s="153"/>
      <c r="AT1141" s="153"/>
    </row>
    <row r="1142" spans="1:46" outlineLevel="1" x14ac:dyDescent="0.2">
      <c r="A1142" s="178">
        <v>412</v>
      </c>
      <c r="B1142" s="180" t="s">
        <v>1237</v>
      </c>
      <c r="C1142" s="190" t="s">
        <v>1427</v>
      </c>
      <c r="D1142" s="154" t="s">
        <v>142</v>
      </c>
      <c r="E1142" s="182">
        <v>689.16</v>
      </c>
      <c r="F1142" s="182"/>
      <c r="G1142" s="159">
        <f>ROUND(E1142*F1142,2)</f>
        <v>0</v>
      </c>
      <c r="H1142" s="212" t="s">
        <v>1339</v>
      </c>
      <c r="I1142" s="177"/>
      <c r="J1142" s="153"/>
      <c r="K1142" s="153"/>
      <c r="L1142" s="153"/>
      <c r="M1142" s="153"/>
      <c r="N1142" s="153"/>
      <c r="O1142" s="153"/>
      <c r="P1142" s="153"/>
      <c r="Q1142" s="153" t="s">
        <v>123</v>
      </c>
      <c r="R1142" s="153"/>
      <c r="S1142" s="153"/>
      <c r="T1142" s="153"/>
      <c r="U1142" s="153"/>
      <c r="V1142" s="153"/>
      <c r="W1142" s="153"/>
      <c r="X1142" s="153"/>
      <c r="Y1142" s="153"/>
      <c r="Z1142" s="153"/>
      <c r="AA1142" s="153"/>
      <c r="AB1142" s="153"/>
      <c r="AC1142" s="153"/>
      <c r="AD1142" s="153"/>
      <c r="AE1142" s="153"/>
      <c r="AF1142" s="153"/>
      <c r="AG1142" s="153"/>
      <c r="AH1142" s="153"/>
      <c r="AI1142" s="153"/>
      <c r="AJ1142" s="153"/>
      <c r="AK1142" s="153"/>
      <c r="AL1142" s="153"/>
      <c r="AM1142" s="153"/>
      <c r="AN1142" s="153"/>
      <c r="AO1142" s="153"/>
      <c r="AP1142" s="153"/>
      <c r="AQ1142" s="153"/>
      <c r="AR1142" s="153"/>
      <c r="AS1142" s="153"/>
      <c r="AT1142" s="153"/>
    </row>
    <row r="1143" spans="1:46" outlineLevel="1" x14ac:dyDescent="0.2">
      <c r="A1143" s="178"/>
      <c r="B1143" s="180"/>
      <c r="C1143" s="191" t="s">
        <v>619</v>
      </c>
      <c r="D1143" s="155"/>
      <c r="E1143" s="205"/>
      <c r="F1143" s="182"/>
      <c r="G1143" s="159"/>
      <c r="H1143" s="212">
        <v>0</v>
      </c>
      <c r="I1143" s="177"/>
      <c r="J1143" s="153"/>
      <c r="K1143" s="153"/>
      <c r="L1143" s="153"/>
      <c r="M1143" s="153"/>
      <c r="N1143" s="153"/>
      <c r="O1143" s="153"/>
      <c r="P1143" s="153"/>
      <c r="Q1143" s="153" t="s">
        <v>125</v>
      </c>
      <c r="R1143" s="153">
        <v>0</v>
      </c>
      <c r="S1143" s="153"/>
      <c r="T1143" s="153"/>
      <c r="U1143" s="153"/>
      <c r="V1143" s="153"/>
      <c r="W1143" s="153"/>
      <c r="X1143" s="153"/>
      <c r="Y1143" s="153"/>
      <c r="Z1143" s="153"/>
      <c r="AA1143" s="153"/>
      <c r="AB1143" s="153"/>
      <c r="AC1143" s="153"/>
      <c r="AD1143" s="153"/>
      <c r="AE1143" s="153"/>
      <c r="AF1143" s="153"/>
      <c r="AG1143" s="153"/>
      <c r="AH1143" s="153"/>
      <c r="AI1143" s="153"/>
      <c r="AJ1143" s="153"/>
      <c r="AK1143" s="153"/>
      <c r="AL1143" s="153"/>
      <c r="AM1143" s="153"/>
      <c r="AN1143" s="153"/>
      <c r="AO1143" s="153"/>
      <c r="AP1143" s="153"/>
      <c r="AQ1143" s="153"/>
      <c r="AR1143" s="153"/>
      <c r="AS1143" s="153"/>
      <c r="AT1143" s="153"/>
    </row>
    <row r="1144" spans="1:46" outlineLevel="1" x14ac:dyDescent="0.2">
      <c r="A1144" s="178"/>
      <c r="B1144" s="180"/>
      <c r="C1144" s="191" t="s">
        <v>628</v>
      </c>
      <c r="D1144" s="155"/>
      <c r="E1144" s="205">
        <v>506.94</v>
      </c>
      <c r="F1144" s="182"/>
      <c r="G1144" s="159"/>
      <c r="H1144" s="212">
        <v>0</v>
      </c>
      <c r="I1144" s="177"/>
      <c r="J1144" s="153"/>
      <c r="K1144" s="153"/>
      <c r="L1144" s="153"/>
      <c r="M1144" s="153"/>
      <c r="N1144" s="153"/>
      <c r="O1144" s="153"/>
      <c r="P1144" s="153"/>
      <c r="Q1144" s="153" t="s">
        <v>125</v>
      </c>
      <c r="R1144" s="153">
        <v>0</v>
      </c>
      <c r="S1144" s="153"/>
      <c r="T1144" s="153"/>
      <c r="U1144" s="153"/>
      <c r="V1144" s="153"/>
      <c r="W1144" s="153"/>
      <c r="X1144" s="153"/>
      <c r="Y1144" s="153"/>
      <c r="Z1144" s="153"/>
      <c r="AA1144" s="153"/>
      <c r="AB1144" s="153"/>
      <c r="AC1144" s="153"/>
      <c r="AD1144" s="153"/>
      <c r="AE1144" s="153"/>
      <c r="AF1144" s="153"/>
      <c r="AG1144" s="153"/>
      <c r="AH1144" s="153"/>
      <c r="AI1144" s="153"/>
      <c r="AJ1144" s="153"/>
      <c r="AK1144" s="153"/>
      <c r="AL1144" s="153"/>
      <c r="AM1144" s="153"/>
      <c r="AN1144" s="153"/>
      <c r="AO1144" s="153"/>
      <c r="AP1144" s="153"/>
      <c r="AQ1144" s="153"/>
      <c r="AR1144" s="153"/>
      <c r="AS1144" s="153"/>
      <c r="AT1144" s="153"/>
    </row>
    <row r="1145" spans="1:46" outlineLevel="1" x14ac:dyDescent="0.2">
      <c r="A1145" s="178"/>
      <c r="B1145" s="180"/>
      <c r="C1145" s="191" t="s">
        <v>629</v>
      </c>
      <c r="D1145" s="155"/>
      <c r="E1145" s="205">
        <v>157.52000000000001</v>
      </c>
      <c r="F1145" s="182"/>
      <c r="G1145" s="159"/>
      <c r="H1145" s="212">
        <v>0</v>
      </c>
      <c r="I1145" s="177"/>
      <c r="J1145" s="153"/>
      <c r="K1145" s="153"/>
      <c r="L1145" s="153"/>
      <c r="M1145" s="153"/>
      <c r="N1145" s="153"/>
      <c r="O1145" s="153"/>
      <c r="P1145" s="153"/>
      <c r="Q1145" s="153" t="s">
        <v>125</v>
      </c>
      <c r="R1145" s="153">
        <v>0</v>
      </c>
      <c r="S1145" s="153"/>
      <c r="T1145" s="153"/>
      <c r="U1145" s="153"/>
      <c r="V1145" s="153"/>
      <c r="W1145" s="153"/>
      <c r="X1145" s="153"/>
      <c r="Y1145" s="153"/>
      <c r="Z1145" s="153"/>
      <c r="AA1145" s="153"/>
      <c r="AB1145" s="153"/>
      <c r="AC1145" s="153"/>
      <c r="AD1145" s="153"/>
      <c r="AE1145" s="153"/>
      <c r="AF1145" s="153"/>
      <c r="AG1145" s="153"/>
      <c r="AH1145" s="153"/>
      <c r="AI1145" s="153"/>
      <c r="AJ1145" s="153"/>
      <c r="AK1145" s="153"/>
      <c r="AL1145" s="153"/>
      <c r="AM1145" s="153"/>
      <c r="AN1145" s="153"/>
      <c r="AO1145" s="153"/>
      <c r="AP1145" s="153"/>
      <c r="AQ1145" s="153"/>
      <c r="AR1145" s="153"/>
      <c r="AS1145" s="153"/>
      <c r="AT1145" s="153"/>
    </row>
    <row r="1146" spans="1:46" outlineLevel="1" x14ac:dyDescent="0.2">
      <c r="A1146" s="178"/>
      <c r="B1146" s="180"/>
      <c r="C1146" s="191" t="s">
        <v>1222</v>
      </c>
      <c r="D1146" s="155"/>
      <c r="E1146" s="205">
        <v>24.7</v>
      </c>
      <c r="F1146" s="182"/>
      <c r="G1146" s="159"/>
      <c r="H1146" s="212">
        <v>0</v>
      </c>
      <c r="I1146" s="177"/>
      <c r="J1146" s="153"/>
      <c r="K1146" s="153"/>
      <c r="L1146" s="153"/>
      <c r="M1146" s="153"/>
      <c r="N1146" s="153"/>
      <c r="O1146" s="153"/>
      <c r="P1146" s="153"/>
      <c r="Q1146" s="153" t="s">
        <v>125</v>
      </c>
      <c r="R1146" s="153">
        <v>0</v>
      </c>
      <c r="S1146" s="153"/>
      <c r="T1146" s="153"/>
      <c r="U1146" s="153"/>
      <c r="V1146" s="153"/>
      <c r="W1146" s="153"/>
      <c r="X1146" s="153"/>
      <c r="Y1146" s="153"/>
      <c r="Z1146" s="153"/>
      <c r="AA1146" s="153"/>
      <c r="AB1146" s="153"/>
      <c r="AC1146" s="153"/>
      <c r="AD1146" s="153"/>
      <c r="AE1146" s="153"/>
      <c r="AF1146" s="153"/>
      <c r="AG1146" s="153"/>
      <c r="AH1146" s="153"/>
      <c r="AI1146" s="153"/>
      <c r="AJ1146" s="153"/>
      <c r="AK1146" s="153"/>
      <c r="AL1146" s="153"/>
      <c r="AM1146" s="153"/>
      <c r="AN1146" s="153"/>
      <c r="AO1146" s="153"/>
      <c r="AP1146" s="153"/>
      <c r="AQ1146" s="153"/>
      <c r="AR1146" s="153"/>
      <c r="AS1146" s="153"/>
      <c r="AT1146" s="153"/>
    </row>
    <row r="1147" spans="1:46" outlineLevel="1" x14ac:dyDescent="0.2">
      <c r="A1147" s="178">
        <v>413</v>
      </c>
      <c r="B1147" s="180" t="s">
        <v>1238</v>
      </c>
      <c r="C1147" s="190" t="s">
        <v>1239</v>
      </c>
      <c r="D1147" s="154" t="s">
        <v>142</v>
      </c>
      <c r="E1147" s="182">
        <v>741.61</v>
      </c>
      <c r="F1147" s="182"/>
      <c r="G1147" s="159">
        <f>ROUND(E1147*F1147,2)</f>
        <v>0</v>
      </c>
      <c r="H1147" s="212" t="s">
        <v>1339</v>
      </c>
      <c r="I1147" s="177"/>
      <c r="J1147" s="153"/>
      <c r="K1147" s="153"/>
      <c r="L1147" s="153"/>
      <c r="M1147" s="153"/>
      <c r="N1147" s="153"/>
      <c r="O1147" s="153"/>
      <c r="P1147" s="153"/>
      <c r="Q1147" s="153" t="s">
        <v>123</v>
      </c>
      <c r="R1147" s="153"/>
      <c r="S1147" s="153"/>
      <c r="T1147" s="153"/>
      <c r="U1147" s="153"/>
      <c r="V1147" s="153"/>
      <c r="W1147" s="153"/>
      <c r="X1147" s="153"/>
      <c r="Y1147" s="153"/>
      <c r="Z1147" s="153"/>
      <c r="AA1147" s="153"/>
      <c r="AB1147" s="153"/>
      <c r="AC1147" s="153"/>
      <c r="AD1147" s="153"/>
      <c r="AE1147" s="153"/>
      <c r="AF1147" s="153"/>
      <c r="AG1147" s="153"/>
      <c r="AH1147" s="153"/>
      <c r="AI1147" s="153"/>
      <c r="AJ1147" s="153"/>
      <c r="AK1147" s="153"/>
      <c r="AL1147" s="153"/>
      <c r="AM1147" s="153"/>
      <c r="AN1147" s="153"/>
      <c r="AO1147" s="153"/>
      <c r="AP1147" s="153"/>
      <c r="AQ1147" s="153"/>
      <c r="AR1147" s="153"/>
      <c r="AS1147" s="153"/>
      <c r="AT1147" s="153"/>
    </row>
    <row r="1148" spans="1:46" outlineLevel="1" x14ac:dyDescent="0.2">
      <c r="A1148" s="178"/>
      <c r="B1148" s="180"/>
      <c r="C1148" s="191" t="s">
        <v>619</v>
      </c>
      <c r="D1148" s="155"/>
      <c r="E1148" s="205"/>
      <c r="F1148" s="182"/>
      <c r="G1148" s="159"/>
      <c r="H1148" s="212">
        <v>0</v>
      </c>
      <c r="I1148" s="177"/>
      <c r="J1148" s="153"/>
      <c r="K1148" s="153"/>
      <c r="L1148" s="153"/>
      <c r="M1148" s="153"/>
      <c r="N1148" s="153"/>
      <c r="O1148" s="153"/>
      <c r="P1148" s="153"/>
      <c r="Q1148" s="153" t="s">
        <v>125</v>
      </c>
      <c r="R1148" s="153">
        <v>0</v>
      </c>
      <c r="S1148" s="153"/>
      <c r="T1148" s="153"/>
      <c r="U1148" s="153"/>
      <c r="V1148" s="153"/>
      <c r="W1148" s="153"/>
      <c r="X1148" s="153"/>
      <c r="Y1148" s="153"/>
      <c r="Z1148" s="153"/>
      <c r="AA1148" s="153"/>
      <c r="AB1148" s="153"/>
      <c r="AC1148" s="153"/>
      <c r="AD1148" s="153"/>
      <c r="AE1148" s="153"/>
      <c r="AF1148" s="153"/>
      <c r="AG1148" s="153"/>
      <c r="AH1148" s="153"/>
      <c r="AI1148" s="153"/>
      <c r="AJ1148" s="153"/>
      <c r="AK1148" s="153"/>
      <c r="AL1148" s="153"/>
      <c r="AM1148" s="153"/>
      <c r="AN1148" s="153"/>
      <c r="AO1148" s="153"/>
      <c r="AP1148" s="153"/>
      <c r="AQ1148" s="153"/>
      <c r="AR1148" s="153"/>
      <c r="AS1148" s="153"/>
      <c r="AT1148" s="153"/>
    </row>
    <row r="1149" spans="1:46" outlineLevel="1" x14ac:dyDescent="0.2">
      <c r="A1149" s="178"/>
      <c r="B1149" s="180"/>
      <c r="C1149" s="191" t="s">
        <v>628</v>
      </c>
      <c r="D1149" s="155"/>
      <c r="E1149" s="205">
        <v>506.94</v>
      </c>
      <c r="F1149" s="182"/>
      <c r="G1149" s="159"/>
      <c r="H1149" s="212">
        <v>0</v>
      </c>
      <c r="I1149" s="177"/>
      <c r="J1149" s="153"/>
      <c r="K1149" s="153"/>
      <c r="L1149" s="153"/>
      <c r="M1149" s="153"/>
      <c r="N1149" s="153"/>
      <c r="O1149" s="153"/>
      <c r="P1149" s="153"/>
      <c r="Q1149" s="153" t="s">
        <v>125</v>
      </c>
      <c r="R1149" s="153">
        <v>0</v>
      </c>
      <c r="S1149" s="153"/>
      <c r="T1149" s="153"/>
      <c r="U1149" s="153"/>
      <c r="V1149" s="153"/>
      <c r="W1149" s="153"/>
      <c r="X1149" s="153"/>
      <c r="Y1149" s="153"/>
      <c r="Z1149" s="153"/>
      <c r="AA1149" s="153"/>
      <c r="AB1149" s="153"/>
      <c r="AC1149" s="153"/>
      <c r="AD1149" s="153"/>
      <c r="AE1149" s="153"/>
      <c r="AF1149" s="153"/>
      <c r="AG1149" s="153"/>
      <c r="AH1149" s="153"/>
      <c r="AI1149" s="153"/>
      <c r="AJ1149" s="153"/>
      <c r="AK1149" s="153"/>
      <c r="AL1149" s="153"/>
      <c r="AM1149" s="153"/>
      <c r="AN1149" s="153"/>
      <c r="AO1149" s="153"/>
      <c r="AP1149" s="153"/>
      <c r="AQ1149" s="153"/>
      <c r="AR1149" s="153"/>
      <c r="AS1149" s="153"/>
      <c r="AT1149" s="153"/>
    </row>
    <row r="1150" spans="1:46" outlineLevel="1" x14ac:dyDescent="0.2">
      <c r="A1150" s="178"/>
      <c r="B1150" s="180"/>
      <c r="C1150" s="191" t="s">
        <v>629</v>
      </c>
      <c r="D1150" s="155"/>
      <c r="E1150" s="205">
        <v>157.52000000000001</v>
      </c>
      <c r="F1150" s="182"/>
      <c r="G1150" s="159"/>
      <c r="H1150" s="212">
        <v>0</v>
      </c>
      <c r="I1150" s="177"/>
      <c r="J1150" s="153"/>
      <c r="K1150" s="153"/>
      <c r="L1150" s="153"/>
      <c r="M1150" s="153"/>
      <c r="N1150" s="153"/>
      <c r="O1150" s="153"/>
      <c r="P1150" s="153"/>
      <c r="Q1150" s="153" t="s">
        <v>125</v>
      </c>
      <c r="R1150" s="153">
        <v>0</v>
      </c>
      <c r="S1150" s="153"/>
      <c r="T1150" s="153"/>
      <c r="U1150" s="153"/>
      <c r="V1150" s="153"/>
      <c r="W1150" s="153"/>
      <c r="X1150" s="153"/>
      <c r="Y1150" s="153"/>
      <c r="Z1150" s="153"/>
      <c r="AA1150" s="153"/>
      <c r="AB1150" s="153"/>
      <c r="AC1150" s="153"/>
      <c r="AD1150" s="153"/>
      <c r="AE1150" s="153"/>
      <c r="AF1150" s="153"/>
      <c r="AG1150" s="153"/>
      <c r="AH1150" s="153"/>
      <c r="AI1150" s="153"/>
      <c r="AJ1150" s="153"/>
      <c r="AK1150" s="153"/>
      <c r="AL1150" s="153"/>
      <c r="AM1150" s="153"/>
      <c r="AN1150" s="153"/>
      <c r="AO1150" s="153"/>
      <c r="AP1150" s="153"/>
      <c r="AQ1150" s="153"/>
      <c r="AR1150" s="153"/>
      <c r="AS1150" s="153"/>
      <c r="AT1150" s="153"/>
    </row>
    <row r="1151" spans="1:46" outlineLevel="1" x14ac:dyDescent="0.2">
      <c r="A1151" s="178"/>
      <c r="B1151" s="180"/>
      <c r="C1151" s="191" t="s">
        <v>1222</v>
      </c>
      <c r="D1151" s="155"/>
      <c r="E1151" s="205">
        <v>24.7</v>
      </c>
      <c r="F1151" s="182"/>
      <c r="G1151" s="159"/>
      <c r="H1151" s="212">
        <v>0</v>
      </c>
      <c r="I1151" s="177"/>
      <c r="J1151" s="153"/>
      <c r="K1151" s="153"/>
      <c r="L1151" s="153"/>
      <c r="M1151" s="153"/>
      <c r="N1151" s="153"/>
      <c r="O1151" s="153"/>
      <c r="P1151" s="153"/>
      <c r="Q1151" s="153" t="s">
        <v>125</v>
      </c>
      <c r="R1151" s="153">
        <v>0</v>
      </c>
      <c r="S1151" s="153"/>
      <c r="T1151" s="153"/>
      <c r="U1151" s="153"/>
      <c r="V1151" s="153"/>
      <c r="W1151" s="153"/>
      <c r="X1151" s="153"/>
      <c r="Y1151" s="153"/>
      <c r="Z1151" s="153"/>
      <c r="AA1151" s="153"/>
      <c r="AB1151" s="153"/>
      <c r="AC1151" s="153"/>
      <c r="AD1151" s="153"/>
      <c r="AE1151" s="153"/>
      <c r="AF1151" s="153"/>
      <c r="AG1151" s="153"/>
      <c r="AH1151" s="153"/>
      <c r="AI1151" s="153"/>
      <c r="AJ1151" s="153"/>
      <c r="AK1151" s="153"/>
      <c r="AL1151" s="153"/>
      <c r="AM1151" s="153"/>
      <c r="AN1151" s="153"/>
      <c r="AO1151" s="153"/>
      <c r="AP1151" s="153"/>
      <c r="AQ1151" s="153"/>
      <c r="AR1151" s="153"/>
      <c r="AS1151" s="153"/>
      <c r="AT1151" s="153"/>
    </row>
    <row r="1152" spans="1:46" outlineLevel="1" x14ac:dyDescent="0.2">
      <c r="A1152" s="178"/>
      <c r="B1152" s="180"/>
      <c r="C1152" s="191" t="s">
        <v>1240</v>
      </c>
      <c r="D1152" s="155"/>
      <c r="E1152" s="205">
        <v>52.45</v>
      </c>
      <c r="F1152" s="182"/>
      <c r="G1152" s="159"/>
      <c r="H1152" s="212">
        <v>0</v>
      </c>
      <c r="I1152" s="177"/>
      <c r="J1152" s="153"/>
      <c r="K1152" s="153"/>
      <c r="L1152" s="153"/>
      <c r="M1152" s="153"/>
      <c r="N1152" s="153"/>
      <c r="O1152" s="153"/>
      <c r="P1152" s="153"/>
      <c r="Q1152" s="153" t="s">
        <v>125</v>
      </c>
      <c r="R1152" s="153">
        <v>0</v>
      </c>
      <c r="S1152" s="153"/>
      <c r="T1152" s="153"/>
      <c r="U1152" s="153"/>
      <c r="V1152" s="153"/>
      <c r="W1152" s="153"/>
      <c r="X1152" s="153"/>
      <c r="Y1152" s="153"/>
      <c r="Z1152" s="153"/>
      <c r="AA1152" s="153"/>
      <c r="AB1152" s="153"/>
      <c r="AC1152" s="153"/>
      <c r="AD1152" s="153"/>
      <c r="AE1152" s="153"/>
      <c r="AF1152" s="153"/>
      <c r="AG1152" s="153"/>
      <c r="AH1152" s="153"/>
      <c r="AI1152" s="153"/>
      <c r="AJ1152" s="153"/>
      <c r="AK1152" s="153"/>
      <c r="AL1152" s="153"/>
      <c r="AM1152" s="153"/>
      <c r="AN1152" s="153"/>
      <c r="AO1152" s="153"/>
      <c r="AP1152" s="153"/>
      <c r="AQ1152" s="153"/>
      <c r="AR1152" s="153"/>
      <c r="AS1152" s="153"/>
      <c r="AT1152" s="153"/>
    </row>
    <row r="1153" spans="1:46" outlineLevel="1" x14ac:dyDescent="0.2">
      <c r="A1153" s="178">
        <v>414</v>
      </c>
      <c r="B1153" s="180" t="s">
        <v>1241</v>
      </c>
      <c r="C1153" s="190" t="s">
        <v>1242</v>
      </c>
      <c r="D1153" s="154" t="s">
        <v>142</v>
      </c>
      <c r="E1153" s="182">
        <v>689.16</v>
      </c>
      <c r="F1153" s="182"/>
      <c r="G1153" s="159">
        <f>ROUND(E1153*F1153,2)</f>
        <v>0</v>
      </c>
      <c r="H1153" s="212" t="s">
        <v>1339</v>
      </c>
      <c r="I1153" s="177"/>
      <c r="J1153" s="153"/>
      <c r="K1153" s="153"/>
      <c r="L1153" s="153"/>
      <c r="M1153" s="153"/>
      <c r="N1153" s="153"/>
      <c r="O1153" s="153"/>
      <c r="P1153" s="153"/>
      <c r="Q1153" s="153" t="s">
        <v>123</v>
      </c>
      <c r="R1153" s="153"/>
      <c r="S1153" s="153"/>
      <c r="T1153" s="153"/>
      <c r="U1153" s="153"/>
      <c r="V1153" s="153"/>
      <c r="W1153" s="153"/>
      <c r="X1153" s="153"/>
      <c r="Y1153" s="153"/>
      <c r="Z1153" s="153"/>
      <c r="AA1153" s="153"/>
      <c r="AB1153" s="153"/>
      <c r="AC1153" s="153"/>
      <c r="AD1153" s="153"/>
      <c r="AE1153" s="153"/>
      <c r="AF1153" s="153"/>
      <c r="AG1153" s="153"/>
      <c r="AH1153" s="153"/>
      <c r="AI1153" s="153"/>
      <c r="AJ1153" s="153"/>
      <c r="AK1153" s="153"/>
      <c r="AL1153" s="153"/>
      <c r="AM1153" s="153"/>
      <c r="AN1153" s="153"/>
      <c r="AO1153" s="153"/>
      <c r="AP1153" s="153"/>
      <c r="AQ1153" s="153"/>
      <c r="AR1153" s="153"/>
      <c r="AS1153" s="153"/>
      <c r="AT1153" s="153"/>
    </row>
    <row r="1154" spans="1:46" outlineLevel="1" x14ac:dyDescent="0.2">
      <c r="A1154" s="178"/>
      <c r="B1154" s="180"/>
      <c r="C1154" s="191" t="s">
        <v>619</v>
      </c>
      <c r="D1154" s="155"/>
      <c r="E1154" s="205"/>
      <c r="F1154" s="182"/>
      <c r="G1154" s="159"/>
      <c r="H1154" s="212">
        <v>0</v>
      </c>
      <c r="I1154" s="177"/>
      <c r="J1154" s="153"/>
      <c r="K1154" s="153"/>
      <c r="L1154" s="153"/>
      <c r="M1154" s="153"/>
      <c r="N1154" s="153"/>
      <c r="O1154" s="153"/>
      <c r="P1154" s="153"/>
      <c r="Q1154" s="153" t="s">
        <v>125</v>
      </c>
      <c r="R1154" s="153">
        <v>0</v>
      </c>
      <c r="S1154" s="153"/>
      <c r="T1154" s="153"/>
      <c r="U1154" s="153"/>
      <c r="V1154" s="153"/>
      <c r="W1154" s="153"/>
      <c r="X1154" s="153"/>
      <c r="Y1154" s="153"/>
      <c r="Z1154" s="153"/>
      <c r="AA1154" s="153"/>
      <c r="AB1154" s="153"/>
      <c r="AC1154" s="153"/>
      <c r="AD1154" s="153"/>
      <c r="AE1154" s="153"/>
      <c r="AF1154" s="153"/>
      <c r="AG1154" s="153"/>
      <c r="AH1154" s="153"/>
      <c r="AI1154" s="153"/>
      <c r="AJ1154" s="153"/>
      <c r="AK1154" s="153"/>
      <c r="AL1154" s="153"/>
      <c r="AM1154" s="153"/>
      <c r="AN1154" s="153"/>
      <c r="AO1154" s="153"/>
      <c r="AP1154" s="153"/>
      <c r="AQ1154" s="153"/>
      <c r="AR1154" s="153"/>
      <c r="AS1154" s="153"/>
      <c r="AT1154" s="153"/>
    </row>
    <row r="1155" spans="1:46" outlineLevel="1" x14ac:dyDescent="0.2">
      <c r="A1155" s="178"/>
      <c r="B1155" s="180"/>
      <c r="C1155" s="191" t="s">
        <v>628</v>
      </c>
      <c r="D1155" s="155"/>
      <c r="E1155" s="205">
        <v>506.94</v>
      </c>
      <c r="F1155" s="182"/>
      <c r="G1155" s="159"/>
      <c r="H1155" s="212">
        <v>0</v>
      </c>
      <c r="I1155" s="177"/>
      <c r="J1155" s="153"/>
      <c r="K1155" s="153"/>
      <c r="L1155" s="153"/>
      <c r="M1155" s="153"/>
      <c r="N1155" s="153"/>
      <c r="O1155" s="153"/>
      <c r="P1155" s="153"/>
      <c r="Q1155" s="153" t="s">
        <v>125</v>
      </c>
      <c r="R1155" s="153">
        <v>0</v>
      </c>
      <c r="S1155" s="153"/>
      <c r="T1155" s="153"/>
      <c r="U1155" s="153"/>
      <c r="V1155" s="153"/>
      <c r="W1155" s="153"/>
      <c r="X1155" s="153"/>
      <c r="Y1155" s="153"/>
      <c r="Z1155" s="153"/>
      <c r="AA1155" s="153"/>
      <c r="AB1155" s="153"/>
      <c r="AC1155" s="153"/>
      <c r="AD1155" s="153"/>
      <c r="AE1155" s="153"/>
      <c r="AF1155" s="153"/>
      <c r="AG1155" s="153"/>
      <c r="AH1155" s="153"/>
      <c r="AI1155" s="153"/>
      <c r="AJ1155" s="153"/>
      <c r="AK1155" s="153"/>
      <c r="AL1155" s="153"/>
      <c r="AM1155" s="153"/>
      <c r="AN1155" s="153"/>
      <c r="AO1155" s="153"/>
      <c r="AP1155" s="153"/>
      <c r="AQ1155" s="153"/>
      <c r="AR1155" s="153"/>
      <c r="AS1155" s="153"/>
      <c r="AT1155" s="153"/>
    </row>
    <row r="1156" spans="1:46" outlineLevel="1" x14ac:dyDescent="0.2">
      <c r="A1156" s="178"/>
      <c r="B1156" s="180"/>
      <c r="C1156" s="191" t="s">
        <v>629</v>
      </c>
      <c r="D1156" s="155"/>
      <c r="E1156" s="205">
        <v>157.52000000000001</v>
      </c>
      <c r="F1156" s="182"/>
      <c r="G1156" s="159"/>
      <c r="H1156" s="212">
        <v>0</v>
      </c>
      <c r="I1156" s="177"/>
      <c r="J1156" s="153"/>
      <c r="K1156" s="153"/>
      <c r="L1156" s="153"/>
      <c r="M1156" s="153"/>
      <c r="N1156" s="153"/>
      <c r="O1156" s="153"/>
      <c r="P1156" s="153"/>
      <c r="Q1156" s="153" t="s">
        <v>125</v>
      </c>
      <c r="R1156" s="153">
        <v>0</v>
      </c>
      <c r="S1156" s="153"/>
      <c r="T1156" s="153"/>
      <c r="U1156" s="153"/>
      <c r="V1156" s="153"/>
      <c r="W1156" s="153"/>
      <c r="X1156" s="153"/>
      <c r="Y1156" s="153"/>
      <c r="Z1156" s="153"/>
      <c r="AA1156" s="153"/>
      <c r="AB1156" s="153"/>
      <c r="AC1156" s="153"/>
      <c r="AD1156" s="153"/>
      <c r="AE1156" s="153"/>
      <c r="AF1156" s="153"/>
      <c r="AG1156" s="153"/>
      <c r="AH1156" s="153"/>
      <c r="AI1156" s="153"/>
      <c r="AJ1156" s="153"/>
      <c r="AK1156" s="153"/>
      <c r="AL1156" s="153"/>
      <c r="AM1156" s="153"/>
      <c r="AN1156" s="153"/>
      <c r="AO1156" s="153"/>
      <c r="AP1156" s="153"/>
      <c r="AQ1156" s="153"/>
      <c r="AR1156" s="153"/>
      <c r="AS1156" s="153"/>
      <c r="AT1156" s="153"/>
    </row>
    <row r="1157" spans="1:46" outlineLevel="1" x14ac:dyDescent="0.2">
      <c r="A1157" s="178"/>
      <c r="B1157" s="180"/>
      <c r="C1157" s="191" t="s">
        <v>1222</v>
      </c>
      <c r="D1157" s="155"/>
      <c r="E1157" s="205">
        <v>24.7</v>
      </c>
      <c r="F1157" s="182"/>
      <c r="G1157" s="159"/>
      <c r="H1157" s="212">
        <v>0</v>
      </c>
      <c r="I1157" s="177"/>
      <c r="J1157" s="153"/>
      <c r="K1157" s="153"/>
      <c r="L1157" s="153"/>
      <c r="M1157" s="153"/>
      <c r="N1157" s="153"/>
      <c r="O1157" s="153"/>
      <c r="P1157" s="153"/>
      <c r="Q1157" s="153" t="s">
        <v>125</v>
      </c>
      <c r="R1157" s="153">
        <v>0</v>
      </c>
      <c r="S1157" s="153"/>
      <c r="T1157" s="153"/>
      <c r="U1157" s="153"/>
      <c r="V1157" s="153"/>
      <c r="W1157" s="153"/>
      <c r="X1157" s="153"/>
      <c r="Y1157" s="153"/>
      <c r="Z1157" s="153"/>
      <c r="AA1157" s="153"/>
      <c r="AB1157" s="153"/>
      <c r="AC1157" s="153"/>
      <c r="AD1157" s="153"/>
      <c r="AE1157" s="153"/>
      <c r="AF1157" s="153"/>
      <c r="AG1157" s="153"/>
      <c r="AH1157" s="153"/>
      <c r="AI1157" s="153"/>
      <c r="AJ1157" s="153"/>
      <c r="AK1157" s="153"/>
      <c r="AL1157" s="153"/>
      <c r="AM1157" s="153"/>
      <c r="AN1157" s="153"/>
      <c r="AO1157" s="153"/>
      <c r="AP1157" s="153"/>
      <c r="AQ1157" s="153"/>
      <c r="AR1157" s="153"/>
      <c r="AS1157" s="153"/>
      <c r="AT1157" s="153"/>
    </row>
    <row r="1158" spans="1:46" outlineLevel="1" x14ac:dyDescent="0.2">
      <c r="A1158" s="178">
        <v>415</v>
      </c>
      <c r="B1158" s="180" t="s">
        <v>1243</v>
      </c>
      <c r="C1158" s="190" t="s">
        <v>1244</v>
      </c>
      <c r="D1158" s="154" t="s">
        <v>234</v>
      </c>
      <c r="E1158" s="182">
        <v>524.5</v>
      </c>
      <c r="F1158" s="182"/>
      <c r="G1158" s="159">
        <f>ROUND(E1158*F1158,2)</f>
        <v>0</v>
      </c>
      <c r="H1158" s="212" t="s">
        <v>1339</v>
      </c>
      <c r="I1158" s="177"/>
      <c r="J1158" s="153"/>
      <c r="K1158" s="153"/>
      <c r="L1158" s="153"/>
      <c r="M1158" s="153"/>
      <c r="N1158" s="153"/>
      <c r="O1158" s="153"/>
      <c r="P1158" s="153"/>
      <c r="Q1158" s="153" t="s">
        <v>123</v>
      </c>
      <c r="R1158" s="153"/>
      <c r="S1158" s="153"/>
      <c r="T1158" s="153"/>
      <c r="U1158" s="153"/>
      <c r="V1158" s="153"/>
      <c r="W1158" s="153"/>
      <c r="X1158" s="153"/>
      <c r="Y1158" s="153"/>
      <c r="Z1158" s="153"/>
      <c r="AA1158" s="153"/>
      <c r="AB1158" s="153"/>
      <c r="AC1158" s="153"/>
      <c r="AD1158" s="153"/>
      <c r="AE1158" s="153"/>
      <c r="AF1158" s="153"/>
      <c r="AG1158" s="153"/>
      <c r="AH1158" s="153"/>
      <c r="AI1158" s="153"/>
      <c r="AJ1158" s="153"/>
      <c r="AK1158" s="153"/>
      <c r="AL1158" s="153"/>
      <c r="AM1158" s="153"/>
      <c r="AN1158" s="153"/>
      <c r="AO1158" s="153"/>
      <c r="AP1158" s="153"/>
      <c r="AQ1158" s="153"/>
      <c r="AR1158" s="153"/>
      <c r="AS1158" s="153"/>
      <c r="AT1158" s="153"/>
    </row>
    <row r="1159" spans="1:46" outlineLevel="1" x14ac:dyDescent="0.2">
      <c r="A1159" s="178"/>
      <c r="B1159" s="180"/>
      <c r="C1159" s="191" t="s">
        <v>1236</v>
      </c>
      <c r="D1159" s="155"/>
      <c r="E1159" s="205">
        <v>524.5</v>
      </c>
      <c r="F1159" s="182"/>
      <c r="G1159" s="159"/>
      <c r="H1159" s="212">
        <v>0</v>
      </c>
      <c r="I1159" s="177"/>
      <c r="J1159" s="153"/>
      <c r="K1159" s="153"/>
      <c r="L1159" s="153"/>
      <c r="M1159" s="153"/>
      <c r="N1159" s="153"/>
      <c r="O1159" s="153"/>
      <c r="P1159" s="153"/>
      <c r="Q1159" s="153" t="s">
        <v>125</v>
      </c>
      <c r="R1159" s="153">
        <v>0</v>
      </c>
      <c r="S1159" s="153"/>
      <c r="T1159" s="153"/>
      <c r="U1159" s="153"/>
      <c r="V1159" s="153"/>
      <c r="W1159" s="153"/>
      <c r="X1159" s="153"/>
      <c r="Y1159" s="153"/>
      <c r="Z1159" s="153"/>
      <c r="AA1159" s="153"/>
      <c r="AB1159" s="153"/>
      <c r="AC1159" s="153"/>
      <c r="AD1159" s="153"/>
      <c r="AE1159" s="153"/>
      <c r="AF1159" s="153"/>
      <c r="AG1159" s="153"/>
      <c r="AH1159" s="153"/>
      <c r="AI1159" s="153"/>
      <c r="AJ1159" s="153"/>
      <c r="AK1159" s="153"/>
      <c r="AL1159" s="153"/>
      <c r="AM1159" s="153"/>
      <c r="AN1159" s="153"/>
      <c r="AO1159" s="153"/>
      <c r="AP1159" s="153"/>
      <c r="AQ1159" s="153"/>
      <c r="AR1159" s="153"/>
      <c r="AS1159" s="153"/>
      <c r="AT1159" s="153"/>
    </row>
    <row r="1160" spans="1:46" outlineLevel="1" x14ac:dyDescent="0.2">
      <c r="A1160" s="178">
        <v>416</v>
      </c>
      <c r="B1160" s="180" t="s">
        <v>1245</v>
      </c>
      <c r="C1160" s="190" t="s">
        <v>1428</v>
      </c>
      <c r="D1160" s="154" t="s">
        <v>142</v>
      </c>
      <c r="E1160" s="182">
        <v>795.28</v>
      </c>
      <c r="F1160" s="182"/>
      <c r="G1160" s="159">
        <f>ROUND(E1160*F1160,2)</f>
        <v>0</v>
      </c>
      <c r="H1160" s="212" t="s">
        <v>1340</v>
      </c>
      <c r="I1160" s="177"/>
      <c r="J1160" s="153"/>
      <c r="K1160" s="153"/>
      <c r="L1160" s="153"/>
      <c r="M1160" s="153"/>
      <c r="N1160" s="153"/>
      <c r="O1160" s="153"/>
      <c r="P1160" s="153"/>
      <c r="Q1160" s="153" t="s">
        <v>123</v>
      </c>
      <c r="R1160" s="153"/>
      <c r="S1160" s="153"/>
      <c r="T1160" s="153"/>
      <c r="U1160" s="153"/>
      <c r="V1160" s="153"/>
      <c r="W1160" s="153"/>
      <c r="X1160" s="153"/>
      <c r="Y1160" s="153"/>
      <c r="Z1160" s="153"/>
      <c r="AA1160" s="153"/>
      <c r="AB1160" s="153"/>
      <c r="AC1160" s="153"/>
      <c r="AD1160" s="153"/>
      <c r="AE1160" s="153"/>
      <c r="AF1160" s="153"/>
      <c r="AG1160" s="153"/>
      <c r="AH1160" s="153"/>
      <c r="AI1160" s="153"/>
      <c r="AJ1160" s="153"/>
      <c r="AK1160" s="153"/>
      <c r="AL1160" s="153"/>
      <c r="AM1160" s="153"/>
      <c r="AN1160" s="153"/>
      <c r="AO1160" s="153"/>
      <c r="AP1160" s="153"/>
      <c r="AQ1160" s="153"/>
      <c r="AR1160" s="153"/>
      <c r="AS1160" s="153"/>
      <c r="AT1160" s="153"/>
    </row>
    <row r="1161" spans="1:46" outlineLevel="1" x14ac:dyDescent="0.2">
      <c r="A1161" s="178"/>
      <c r="B1161" s="180"/>
      <c r="C1161" s="191" t="s">
        <v>1347</v>
      </c>
      <c r="D1161" s="154"/>
      <c r="E1161" s="182"/>
      <c r="F1161" s="182"/>
      <c r="G1161" s="182"/>
      <c r="H1161" s="212"/>
      <c r="I1161" s="177"/>
      <c r="J1161" s="177"/>
      <c r="K1161" s="177"/>
      <c r="L1161" s="177"/>
      <c r="M1161" s="177"/>
      <c r="N1161" s="177"/>
      <c r="O1161" s="177"/>
      <c r="P1161" s="177"/>
      <c r="Q1161" s="177"/>
      <c r="R1161" s="177"/>
      <c r="S1161" s="177"/>
      <c r="T1161" s="177"/>
      <c r="U1161" s="177"/>
      <c r="V1161" s="177"/>
      <c r="W1161" s="177"/>
      <c r="X1161" s="177"/>
      <c r="Y1161" s="177"/>
      <c r="Z1161" s="177"/>
      <c r="AA1161" s="177"/>
      <c r="AB1161" s="177"/>
      <c r="AC1161" s="177"/>
      <c r="AD1161" s="177"/>
      <c r="AE1161" s="177"/>
      <c r="AF1161" s="177"/>
      <c r="AG1161" s="177"/>
      <c r="AH1161" s="177"/>
      <c r="AI1161" s="177"/>
      <c r="AJ1161" s="177"/>
      <c r="AK1161" s="177"/>
      <c r="AL1161" s="177"/>
      <c r="AM1161" s="177"/>
      <c r="AN1161" s="177"/>
      <c r="AO1161" s="177"/>
      <c r="AP1161" s="177"/>
      <c r="AQ1161" s="177"/>
      <c r="AR1161" s="177"/>
      <c r="AS1161" s="177"/>
      <c r="AT1161" s="177"/>
    </row>
    <row r="1162" spans="1:46" outlineLevel="1" x14ac:dyDescent="0.2">
      <c r="A1162" s="178"/>
      <c r="B1162" s="180"/>
      <c r="C1162" s="191" t="s">
        <v>619</v>
      </c>
      <c r="D1162" s="155"/>
      <c r="E1162" s="205"/>
      <c r="F1162" s="182"/>
      <c r="G1162" s="159"/>
      <c r="H1162" s="212">
        <v>0</v>
      </c>
      <c r="I1162" s="177"/>
      <c r="J1162" s="153"/>
      <c r="K1162" s="153"/>
      <c r="L1162" s="153"/>
      <c r="M1162" s="153"/>
      <c r="N1162" s="153"/>
      <c r="O1162" s="153"/>
      <c r="P1162" s="153"/>
      <c r="Q1162" s="153" t="s">
        <v>125</v>
      </c>
      <c r="R1162" s="153">
        <v>0</v>
      </c>
      <c r="S1162" s="153"/>
      <c r="T1162" s="153"/>
      <c r="U1162" s="153"/>
      <c r="V1162" s="153"/>
      <c r="W1162" s="153"/>
      <c r="X1162" s="153"/>
      <c r="Y1162" s="153"/>
      <c r="Z1162" s="153"/>
      <c r="AA1162" s="153"/>
      <c r="AB1162" s="153"/>
      <c r="AC1162" s="153"/>
      <c r="AD1162" s="153"/>
      <c r="AE1162" s="153"/>
      <c r="AF1162" s="153"/>
      <c r="AG1162" s="153"/>
      <c r="AH1162" s="153"/>
      <c r="AI1162" s="153"/>
      <c r="AJ1162" s="153"/>
      <c r="AK1162" s="153"/>
      <c r="AL1162" s="153"/>
      <c r="AM1162" s="153"/>
      <c r="AN1162" s="153"/>
      <c r="AO1162" s="153"/>
      <c r="AP1162" s="153"/>
      <c r="AQ1162" s="153"/>
      <c r="AR1162" s="153"/>
      <c r="AS1162" s="153"/>
      <c r="AT1162" s="153"/>
    </row>
    <row r="1163" spans="1:46" outlineLevel="1" x14ac:dyDescent="0.2">
      <c r="A1163" s="178"/>
      <c r="B1163" s="180"/>
      <c r="C1163" s="193">
        <v>0</v>
      </c>
      <c r="D1163" s="157"/>
      <c r="E1163" s="206"/>
      <c r="F1163" s="182"/>
      <c r="G1163" s="159"/>
      <c r="H1163" s="212">
        <v>0</v>
      </c>
      <c r="I1163" s="177"/>
      <c r="J1163" s="153"/>
      <c r="K1163" s="153"/>
      <c r="L1163" s="153"/>
      <c r="M1163" s="153"/>
      <c r="N1163" s="153"/>
      <c r="O1163" s="153"/>
      <c r="P1163" s="153"/>
      <c r="Q1163" s="153" t="s">
        <v>125</v>
      </c>
      <c r="R1163" s="153"/>
      <c r="S1163" s="153"/>
      <c r="T1163" s="153"/>
      <c r="U1163" s="153"/>
      <c r="V1163" s="153"/>
      <c r="W1163" s="153"/>
      <c r="X1163" s="153"/>
      <c r="Y1163" s="153"/>
      <c r="Z1163" s="153"/>
      <c r="AA1163" s="153"/>
      <c r="AB1163" s="153"/>
      <c r="AC1163" s="153"/>
      <c r="AD1163" s="153"/>
      <c r="AE1163" s="153"/>
      <c r="AF1163" s="153"/>
      <c r="AG1163" s="153"/>
      <c r="AH1163" s="153"/>
      <c r="AI1163" s="153"/>
      <c r="AJ1163" s="153"/>
      <c r="AK1163" s="153"/>
      <c r="AL1163" s="153"/>
      <c r="AM1163" s="153"/>
      <c r="AN1163" s="153"/>
      <c r="AO1163" s="153"/>
      <c r="AP1163" s="153"/>
      <c r="AQ1163" s="153"/>
      <c r="AR1163" s="153"/>
      <c r="AS1163" s="153"/>
      <c r="AT1163" s="153"/>
    </row>
    <row r="1164" spans="1:46" outlineLevel="1" x14ac:dyDescent="0.2">
      <c r="A1164" s="178"/>
      <c r="B1164" s="180"/>
      <c r="C1164" s="194" t="s">
        <v>867</v>
      </c>
      <c r="D1164" s="157"/>
      <c r="E1164" s="206">
        <v>506.94</v>
      </c>
      <c r="F1164" s="182"/>
      <c r="G1164" s="159"/>
      <c r="H1164" s="212">
        <v>0</v>
      </c>
      <c r="I1164" s="177"/>
      <c r="J1164" s="153"/>
      <c r="K1164" s="153"/>
      <c r="L1164" s="153"/>
      <c r="M1164" s="153"/>
      <c r="N1164" s="153"/>
      <c r="O1164" s="153"/>
      <c r="P1164" s="153"/>
      <c r="Q1164" s="153" t="s">
        <v>125</v>
      </c>
      <c r="R1164" s="153">
        <v>2</v>
      </c>
      <c r="S1164" s="153"/>
      <c r="T1164" s="153"/>
      <c r="U1164" s="153"/>
      <c r="V1164" s="153"/>
      <c r="W1164" s="153"/>
      <c r="X1164" s="153"/>
      <c r="Y1164" s="153"/>
      <c r="Z1164" s="153"/>
      <c r="AA1164" s="153"/>
      <c r="AB1164" s="153"/>
      <c r="AC1164" s="153"/>
      <c r="AD1164" s="153"/>
      <c r="AE1164" s="153"/>
      <c r="AF1164" s="153"/>
      <c r="AG1164" s="153"/>
      <c r="AH1164" s="153"/>
      <c r="AI1164" s="153"/>
      <c r="AJ1164" s="153"/>
      <c r="AK1164" s="153"/>
      <c r="AL1164" s="153"/>
      <c r="AM1164" s="153"/>
      <c r="AN1164" s="153"/>
      <c r="AO1164" s="153"/>
      <c r="AP1164" s="153"/>
      <c r="AQ1164" s="153"/>
      <c r="AR1164" s="153"/>
      <c r="AS1164" s="153"/>
      <c r="AT1164" s="153"/>
    </row>
    <row r="1165" spans="1:46" outlineLevel="1" x14ac:dyDescent="0.2">
      <c r="A1165" s="178"/>
      <c r="B1165" s="180"/>
      <c r="C1165" s="194" t="s">
        <v>862</v>
      </c>
      <c r="D1165" s="157"/>
      <c r="E1165" s="206">
        <v>157.52000000000001</v>
      </c>
      <c r="F1165" s="182"/>
      <c r="G1165" s="159"/>
      <c r="H1165" s="212">
        <v>0</v>
      </c>
      <c r="I1165" s="177"/>
      <c r="J1165" s="153"/>
      <c r="K1165" s="153"/>
      <c r="L1165" s="153"/>
      <c r="M1165" s="153"/>
      <c r="N1165" s="153"/>
      <c r="O1165" s="153"/>
      <c r="P1165" s="153"/>
      <c r="Q1165" s="153" t="s">
        <v>125</v>
      </c>
      <c r="R1165" s="153">
        <v>2</v>
      </c>
      <c r="S1165" s="153"/>
      <c r="T1165" s="153"/>
      <c r="U1165" s="153"/>
      <c r="V1165" s="153"/>
      <c r="W1165" s="153"/>
      <c r="X1165" s="153"/>
      <c r="Y1165" s="153"/>
      <c r="Z1165" s="153"/>
      <c r="AA1165" s="153"/>
      <c r="AB1165" s="153"/>
      <c r="AC1165" s="153"/>
      <c r="AD1165" s="153"/>
      <c r="AE1165" s="153"/>
      <c r="AF1165" s="153"/>
      <c r="AG1165" s="153"/>
      <c r="AH1165" s="153"/>
      <c r="AI1165" s="153"/>
      <c r="AJ1165" s="153"/>
      <c r="AK1165" s="153"/>
      <c r="AL1165" s="153"/>
      <c r="AM1165" s="153"/>
      <c r="AN1165" s="153"/>
      <c r="AO1165" s="153"/>
      <c r="AP1165" s="153"/>
      <c r="AQ1165" s="153"/>
      <c r="AR1165" s="153"/>
      <c r="AS1165" s="153"/>
      <c r="AT1165" s="153"/>
    </row>
    <row r="1166" spans="1:46" outlineLevel="1" x14ac:dyDescent="0.2">
      <c r="A1166" s="178"/>
      <c r="B1166" s="180"/>
      <c r="C1166" s="194" t="s">
        <v>1246</v>
      </c>
      <c r="D1166" s="157"/>
      <c r="E1166" s="206">
        <v>24.7</v>
      </c>
      <c r="F1166" s="182"/>
      <c r="G1166" s="159"/>
      <c r="H1166" s="212">
        <v>0</v>
      </c>
      <c r="I1166" s="177"/>
      <c r="J1166" s="153"/>
      <c r="K1166" s="153"/>
      <c r="L1166" s="153"/>
      <c r="M1166" s="153"/>
      <c r="N1166" s="153"/>
      <c r="O1166" s="153"/>
      <c r="P1166" s="153"/>
      <c r="Q1166" s="153" t="s">
        <v>125</v>
      </c>
      <c r="R1166" s="153">
        <v>2</v>
      </c>
      <c r="S1166" s="153"/>
      <c r="T1166" s="153"/>
      <c r="U1166" s="153"/>
      <c r="V1166" s="153"/>
      <c r="W1166" s="153"/>
      <c r="X1166" s="153"/>
      <c r="Y1166" s="153"/>
      <c r="Z1166" s="153"/>
      <c r="AA1166" s="153"/>
      <c r="AB1166" s="153"/>
      <c r="AC1166" s="153"/>
      <c r="AD1166" s="153"/>
      <c r="AE1166" s="153"/>
      <c r="AF1166" s="153"/>
      <c r="AG1166" s="153"/>
      <c r="AH1166" s="153"/>
      <c r="AI1166" s="153"/>
      <c r="AJ1166" s="153"/>
      <c r="AK1166" s="153"/>
      <c r="AL1166" s="153"/>
      <c r="AM1166" s="153"/>
      <c r="AN1166" s="153"/>
      <c r="AO1166" s="153"/>
      <c r="AP1166" s="153"/>
      <c r="AQ1166" s="153"/>
      <c r="AR1166" s="153"/>
      <c r="AS1166" s="153"/>
      <c r="AT1166" s="153"/>
    </row>
    <row r="1167" spans="1:46" outlineLevel="1" x14ac:dyDescent="0.2">
      <c r="A1167" s="178"/>
      <c r="B1167" s="180"/>
      <c r="C1167" s="194" t="s">
        <v>1247</v>
      </c>
      <c r="D1167" s="157"/>
      <c r="E1167" s="206">
        <v>52.45</v>
      </c>
      <c r="F1167" s="182"/>
      <c r="G1167" s="159"/>
      <c r="H1167" s="212">
        <v>0</v>
      </c>
      <c r="I1167" s="177"/>
      <c r="J1167" s="153"/>
      <c r="K1167" s="153"/>
      <c r="L1167" s="153"/>
      <c r="M1167" s="153"/>
      <c r="N1167" s="153"/>
      <c r="O1167" s="153"/>
      <c r="P1167" s="153"/>
      <c r="Q1167" s="153" t="s">
        <v>125</v>
      </c>
      <c r="R1167" s="153">
        <v>2</v>
      </c>
      <c r="S1167" s="153"/>
      <c r="T1167" s="153"/>
      <c r="U1167" s="153"/>
      <c r="V1167" s="153"/>
      <c r="W1167" s="153"/>
      <c r="X1167" s="153"/>
      <c r="Y1167" s="153"/>
      <c r="Z1167" s="153"/>
      <c r="AA1167" s="153"/>
      <c r="AB1167" s="153"/>
      <c r="AC1167" s="153"/>
      <c r="AD1167" s="153"/>
      <c r="AE1167" s="153"/>
      <c r="AF1167" s="153"/>
      <c r="AG1167" s="153"/>
      <c r="AH1167" s="153"/>
      <c r="AI1167" s="153"/>
      <c r="AJ1167" s="153"/>
      <c r="AK1167" s="153"/>
      <c r="AL1167" s="153"/>
      <c r="AM1167" s="153"/>
      <c r="AN1167" s="153"/>
      <c r="AO1167" s="153"/>
      <c r="AP1167" s="153"/>
      <c r="AQ1167" s="153"/>
      <c r="AR1167" s="153"/>
      <c r="AS1167" s="153"/>
      <c r="AT1167" s="153"/>
    </row>
    <row r="1168" spans="1:46" outlineLevel="1" x14ac:dyDescent="0.2">
      <c r="A1168" s="178"/>
      <c r="B1168" s="180"/>
      <c r="C1168" s="193">
        <v>1</v>
      </c>
      <c r="D1168" s="157"/>
      <c r="E1168" s="206"/>
      <c r="F1168" s="182"/>
      <c r="G1168" s="159"/>
      <c r="H1168" s="212">
        <v>0</v>
      </c>
      <c r="I1168" s="177"/>
      <c r="J1168" s="153"/>
      <c r="K1168" s="153"/>
      <c r="L1168" s="153"/>
      <c r="M1168" s="153"/>
      <c r="N1168" s="153"/>
      <c r="O1168" s="153"/>
      <c r="P1168" s="153"/>
      <c r="Q1168" s="153" t="s">
        <v>125</v>
      </c>
      <c r="R1168" s="153"/>
      <c r="S1168" s="153"/>
      <c r="T1168" s="153"/>
      <c r="U1168" s="153"/>
      <c r="V1168" s="153"/>
      <c r="W1168" s="153"/>
      <c r="X1168" s="153"/>
      <c r="Y1168" s="153"/>
      <c r="Z1168" s="153"/>
      <c r="AA1168" s="153"/>
      <c r="AB1168" s="153"/>
      <c r="AC1168" s="153"/>
      <c r="AD1168" s="153"/>
      <c r="AE1168" s="153"/>
      <c r="AF1168" s="153"/>
      <c r="AG1168" s="153"/>
      <c r="AH1168" s="153"/>
      <c r="AI1168" s="153"/>
      <c r="AJ1168" s="153"/>
      <c r="AK1168" s="153"/>
      <c r="AL1168" s="153"/>
      <c r="AM1168" s="153"/>
      <c r="AN1168" s="153"/>
      <c r="AO1168" s="153"/>
      <c r="AP1168" s="153"/>
      <c r="AQ1168" s="153"/>
      <c r="AR1168" s="153"/>
      <c r="AS1168" s="153"/>
      <c r="AT1168" s="153"/>
    </row>
    <row r="1169" spans="1:46" outlineLevel="1" x14ac:dyDescent="0.2">
      <c r="A1169" s="178"/>
      <c r="B1169" s="180"/>
      <c r="C1169" s="193" t="s">
        <v>1433</v>
      </c>
      <c r="D1169" s="157"/>
      <c r="E1169" s="206">
        <v>-18.63</v>
      </c>
      <c r="F1169" s="182"/>
      <c r="G1169" s="182"/>
      <c r="H1169" s="212"/>
      <c r="I1169" s="177"/>
      <c r="J1169" s="177"/>
      <c r="K1169" s="177"/>
      <c r="L1169" s="177"/>
      <c r="M1169" s="177"/>
      <c r="N1169" s="177"/>
      <c r="O1169" s="177"/>
      <c r="P1169" s="177"/>
      <c r="Q1169" s="177"/>
      <c r="R1169" s="177"/>
      <c r="S1169" s="177"/>
      <c r="T1169" s="177"/>
      <c r="U1169" s="177"/>
      <c r="V1169" s="177"/>
      <c r="W1169" s="177"/>
      <c r="X1169" s="177"/>
      <c r="Y1169" s="177"/>
      <c r="Z1169" s="177"/>
      <c r="AA1169" s="177"/>
      <c r="AB1169" s="177"/>
      <c r="AC1169" s="177"/>
      <c r="AD1169" s="177"/>
      <c r="AE1169" s="177"/>
      <c r="AF1169" s="177"/>
      <c r="AG1169" s="177"/>
      <c r="AH1169" s="177"/>
      <c r="AI1169" s="177"/>
      <c r="AJ1169" s="177"/>
      <c r="AK1169" s="177"/>
      <c r="AL1169" s="177"/>
      <c r="AM1169" s="177"/>
      <c r="AN1169" s="177"/>
      <c r="AO1169" s="177"/>
      <c r="AP1169" s="177"/>
      <c r="AQ1169" s="177"/>
      <c r="AR1169" s="177"/>
      <c r="AS1169" s="177"/>
      <c r="AT1169" s="177"/>
    </row>
    <row r="1170" spans="1:46" outlineLevel="1" x14ac:dyDescent="0.2">
      <c r="A1170" s="178"/>
      <c r="B1170" s="180"/>
      <c r="C1170" s="191" t="s">
        <v>1434</v>
      </c>
      <c r="D1170" s="155"/>
      <c r="E1170" s="205">
        <v>795.28</v>
      </c>
      <c r="F1170" s="182"/>
      <c r="G1170" s="159"/>
      <c r="H1170" s="212">
        <v>0</v>
      </c>
      <c r="I1170" s="177"/>
      <c r="J1170" s="153"/>
      <c r="K1170" s="153"/>
      <c r="L1170" s="153"/>
      <c r="M1170" s="153"/>
      <c r="N1170" s="153"/>
      <c r="O1170" s="153"/>
      <c r="P1170" s="153"/>
      <c r="Q1170" s="153" t="s">
        <v>125</v>
      </c>
      <c r="R1170" s="153">
        <v>0</v>
      </c>
      <c r="S1170" s="153"/>
      <c r="T1170" s="153"/>
      <c r="U1170" s="153"/>
      <c r="V1170" s="153"/>
      <c r="W1170" s="153"/>
      <c r="X1170" s="153"/>
      <c r="Y1170" s="153"/>
      <c r="Z1170" s="153"/>
      <c r="AA1170" s="153"/>
      <c r="AB1170" s="153"/>
      <c r="AC1170" s="153"/>
      <c r="AD1170" s="153"/>
      <c r="AE1170" s="153"/>
      <c r="AF1170" s="153"/>
      <c r="AG1170" s="153"/>
      <c r="AH1170" s="153"/>
      <c r="AI1170" s="153"/>
      <c r="AJ1170" s="153"/>
      <c r="AK1170" s="153"/>
      <c r="AL1170" s="153"/>
      <c r="AM1170" s="153"/>
      <c r="AN1170" s="153"/>
      <c r="AO1170" s="153"/>
      <c r="AP1170" s="153"/>
      <c r="AQ1170" s="153"/>
      <c r="AR1170" s="153"/>
      <c r="AS1170" s="153"/>
      <c r="AT1170" s="153"/>
    </row>
    <row r="1171" spans="1:46" outlineLevel="1" x14ac:dyDescent="0.2">
      <c r="A1171" s="178" t="s">
        <v>1429</v>
      </c>
      <c r="B1171" s="180" t="s">
        <v>1430</v>
      </c>
      <c r="C1171" s="190" t="s">
        <v>1431</v>
      </c>
      <c r="D1171" s="154" t="s">
        <v>142</v>
      </c>
      <c r="E1171" s="182">
        <v>20.49</v>
      </c>
      <c r="F1171" s="182"/>
      <c r="G1171" s="182">
        <f>ROUND(E1171*F1171,2)</f>
        <v>0</v>
      </c>
      <c r="H1171" s="212" t="s">
        <v>1340</v>
      </c>
      <c r="I1171" s="177"/>
      <c r="J1171" s="177"/>
      <c r="K1171" s="177"/>
      <c r="L1171" s="177"/>
      <c r="M1171" s="177"/>
      <c r="N1171" s="177"/>
      <c r="O1171" s="177"/>
      <c r="P1171" s="177"/>
      <c r="Q1171" s="177"/>
      <c r="R1171" s="177"/>
      <c r="S1171" s="177"/>
      <c r="T1171" s="177"/>
      <c r="U1171" s="177"/>
      <c r="V1171" s="177"/>
      <c r="W1171" s="177"/>
      <c r="X1171" s="177"/>
      <c r="Y1171" s="177"/>
      <c r="Z1171" s="177"/>
      <c r="AA1171" s="177"/>
      <c r="AB1171" s="177"/>
      <c r="AC1171" s="177"/>
      <c r="AD1171" s="177"/>
      <c r="AE1171" s="177"/>
      <c r="AF1171" s="177"/>
      <c r="AG1171" s="177"/>
      <c r="AH1171" s="177"/>
      <c r="AI1171" s="177"/>
      <c r="AJ1171" s="177"/>
      <c r="AK1171" s="177"/>
      <c r="AL1171" s="177"/>
      <c r="AM1171" s="177"/>
      <c r="AN1171" s="177"/>
      <c r="AO1171" s="177"/>
      <c r="AP1171" s="177"/>
      <c r="AQ1171" s="177"/>
      <c r="AR1171" s="177"/>
      <c r="AS1171" s="177"/>
      <c r="AT1171" s="177"/>
    </row>
    <row r="1172" spans="1:46" outlineLevel="1" x14ac:dyDescent="0.2">
      <c r="A1172" s="178"/>
      <c r="B1172" s="180"/>
      <c r="C1172" s="216" t="s">
        <v>1432</v>
      </c>
      <c r="D1172" s="155"/>
      <c r="E1172" s="205">
        <v>20.49</v>
      </c>
      <c r="F1172" s="182"/>
      <c r="G1172" s="182"/>
      <c r="H1172" s="212"/>
      <c r="I1172" s="177"/>
      <c r="J1172" s="177"/>
      <c r="K1172" s="177"/>
      <c r="L1172" s="177"/>
      <c r="M1172" s="177"/>
      <c r="N1172" s="177"/>
      <c r="O1172" s="177"/>
      <c r="P1172" s="177"/>
      <c r="Q1172" s="177"/>
      <c r="R1172" s="177"/>
      <c r="S1172" s="177"/>
      <c r="T1172" s="177"/>
      <c r="U1172" s="177"/>
      <c r="V1172" s="177"/>
      <c r="W1172" s="177"/>
      <c r="X1172" s="177"/>
      <c r="Y1172" s="177"/>
      <c r="Z1172" s="177"/>
      <c r="AA1172" s="177"/>
      <c r="AB1172" s="177"/>
      <c r="AC1172" s="177"/>
      <c r="AD1172" s="177"/>
      <c r="AE1172" s="177"/>
      <c r="AF1172" s="177"/>
      <c r="AG1172" s="177"/>
      <c r="AH1172" s="177"/>
      <c r="AI1172" s="177"/>
      <c r="AJ1172" s="177"/>
      <c r="AK1172" s="177"/>
      <c r="AL1172" s="177"/>
      <c r="AM1172" s="177"/>
      <c r="AN1172" s="177"/>
      <c r="AO1172" s="177"/>
      <c r="AP1172" s="177"/>
      <c r="AQ1172" s="177"/>
      <c r="AR1172" s="177"/>
      <c r="AS1172" s="177"/>
      <c r="AT1172" s="177"/>
    </row>
    <row r="1173" spans="1:46" outlineLevel="1" x14ac:dyDescent="0.2">
      <c r="A1173" s="178">
        <v>417</v>
      </c>
      <c r="B1173" s="180" t="s">
        <v>1248</v>
      </c>
      <c r="C1173" s="190" t="s">
        <v>1249</v>
      </c>
      <c r="D1173" s="154" t="s">
        <v>0</v>
      </c>
      <c r="E1173" s="182">
        <v>6.5</v>
      </c>
      <c r="F1173" s="182"/>
      <c r="G1173" s="159">
        <f>ROUND(E1173*F1173,2)</f>
        <v>0</v>
      </c>
      <c r="H1173" s="212" t="s">
        <v>1339</v>
      </c>
      <c r="I1173" s="177"/>
      <c r="J1173" s="153"/>
      <c r="K1173" s="153"/>
      <c r="L1173" s="153"/>
      <c r="M1173" s="153"/>
      <c r="N1173" s="153"/>
      <c r="O1173" s="153"/>
      <c r="P1173" s="153"/>
      <c r="Q1173" s="153" t="s">
        <v>123</v>
      </c>
      <c r="R1173" s="153"/>
      <c r="S1173" s="153"/>
      <c r="T1173" s="153"/>
      <c r="U1173" s="153"/>
      <c r="V1173" s="153"/>
      <c r="W1173" s="153"/>
      <c r="X1173" s="153"/>
      <c r="Y1173" s="153"/>
      <c r="Z1173" s="153"/>
      <c r="AA1173" s="153"/>
      <c r="AB1173" s="153"/>
      <c r="AC1173" s="153"/>
      <c r="AD1173" s="153"/>
      <c r="AE1173" s="153"/>
      <c r="AF1173" s="153"/>
      <c r="AG1173" s="153"/>
      <c r="AH1173" s="153"/>
      <c r="AI1173" s="153"/>
      <c r="AJ1173" s="153"/>
      <c r="AK1173" s="153"/>
      <c r="AL1173" s="153"/>
      <c r="AM1173" s="153"/>
      <c r="AN1173" s="153"/>
      <c r="AO1173" s="153"/>
      <c r="AP1173" s="153"/>
      <c r="AQ1173" s="153"/>
      <c r="AR1173" s="153"/>
      <c r="AS1173" s="153"/>
      <c r="AT1173" s="153"/>
    </row>
    <row r="1174" spans="1:46" x14ac:dyDescent="0.2">
      <c r="A1174" s="179" t="s">
        <v>118</v>
      </c>
      <c r="B1174" s="181" t="s">
        <v>91</v>
      </c>
      <c r="C1174" s="192" t="s">
        <v>92</v>
      </c>
      <c r="D1174" s="156"/>
      <c r="E1174" s="183"/>
      <c r="F1174" s="183"/>
      <c r="G1174" s="160">
        <f>SUMIF(Q1175:Q1225,"&lt;&gt;NOR",G1175:G1225)</f>
        <v>0</v>
      </c>
      <c r="H1174" s="213"/>
      <c r="I1174" s="177"/>
      <c r="Q1174" t="s">
        <v>119</v>
      </c>
    </row>
    <row r="1175" spans="1:46" outlineLevel="1" x14ac:dyDescent="0.2">
      <c r="A1175" s="178">
        <v>418</v>
      </c>
      <c r="B1175" s="180" t="s">
        <v>1250</v>
      </c>
      <c r="C1175" s="190" t="s">
        <v>1251</v>
      </c>
      <c r="D1175" s="154" t="s">
        <v>142</v>
      </c>
      <c r="E1175" s="182">
        <v>1263.04</v>
      </c>
      <c r="F1175" s="182"/>
      <c r="G1175" s="159">
        <f>ROUND(E1175*F1175,2)</f>
        <v>0</v>
      </c>
      <c r="H1175" s="212" t="s">
        <v>1339</v>
      </c>
      <c r="I1175" s="177"/>
      <c r="J1175" s="153"/>
      <c r="K1175" s="153"/>
      <c r="L1175" s="153"/>
      <c r="M1175" s="153"/>
      <c r="N1175" s="153"/>
      <c r="O1175" s="153"/>
      <c r="P1175" s="153"/>
      <c r="Q1175" s="153" t="s">
        <v>123</v>
      </c>
      <c r="R1175" s="153"/>
      <c r="S1175" s="153"/>
      <c r="T1175" s="153"/>
      <c r="U1175" s="153"/>
      <c r="V1175" s="153"/>
      <c r="W1175" s="153"/>
      <c r="X1175" s="153"/>
      <c r="Y1175" s="153"/>
      <c r="Z1175" s="153"/>
      <c r="AA1175" s="153"/>
      <c r="AB1175" s="153"/>
      <c r="AC1175" s="153"/>
      <c r="AD1175" s="153"/>
      <c r="AE1175" s="153"/>
      <c r="AF1175" s="153"/>
      <c r="AG1175" s="153"/>
      <c r="AH1175" s="153"/>
      <c r="AI1175" s="153"/>
      <c r="AJ1175" s="153"/>
      <c r="AK1175" s="153"/>
      <c r="AL1175" s="153"/>
      <c r="AM1175" s="153"/>
      <c r="AN1175" s="153"/>
      <c r="AO1175" s="153"/>
      <c r="AP1175" s="153"/>
      <c r="AQ1175" s="153"/>
      <c r="AR1175" s="153"/>
      <c r="AS1175" s="153"/>
      <c r="AT1175" s="153"/>
    </row>
    <row r="1176" spans="1:46" outlineLevel="1" x14ac:dyDescent="0.2">
      <c r="A1176" s="178"/>
      <c r="B1176" s="180"/>
      <c r="C1176" s="191" t="s">
        <v>619</v>
      </c>
      <c r="D1176" s="155"/>
      <c r="E1176" s="205"/>
      <c r="F1176" s="182"/>
      <c r="G1176" s="159"/>
      <c r="H1176" s="212">
        <v>0</v>
      </c>
      <c r="I1176" s="177"/>
      <c r="J1176" s="153"/>
      <c r="K1176" s="153"/>
      <c r="L1176" s="153"/>
      <c r="M1176" s="153"/>
      <c r="N1176" s="153"/>
      <c r="O1176" s="153"/>
      <c r="P1176" s="153"/>
      <c r="Q1176" s="153" t="s">
        <v>125</v>
      </c>
      <c r="R1176" s="153">
        <v>0</v>
      </c>
      <c r="S1176" s="153"/>
      <c r="T1176" s="153"/>
      <c r="U1176" s="153"/>
      <c r="V1176" s="153"/>
      <c r="W1176" s="153"/>
      <c r="X1176" s="153"/>
      <c r="Y1176" s="153"/>
      <c r="Z1176" s="153"/>
      <c r="AA1176" s="153"/>
      <c r="AB1176" s="153"/>
      <c r="AC1176" s="153"/>
      <c r="AD1176" s="153"/>
      <c r="AE1176" s="153"/>
      <c r="AF1176" s="153"/>
      <c r="AG1176" s="153"/>
      <c r="AH1176" s="153"/>
      <c r="AI1176" s="153"/>
      <c r="AJ1176" s="153"/>
      <c r="AK1176" s="153"/>
      <c r="AL1176" s="153"/>
      <c r="AM1176" s="153"/>
      <c r="AN1176" s="153"/>
      <c r="AO1176" s="153"/>
      <c r="AP1176" s="153"/>
      <c r="AQ1176" s="153"/>
      <c r="AR1176" s="153"/>
      <c r="AS1176" s="153"/>
      <c r="AT1176" s="153"/>
    </row>
    <row r="1177" spans="1:46" outlineLevel="1" x14ac:dyDescent="0.2">
      <c r="A1177" s="178"/>
      <c r="B1177" s="180"/>
      <c r="C1177" s="191" t="s">
        <v>624</v>
      </c>
      <c r="D1177" s="155"/>
      <c r="E1177" s="205">
        <v>339.58</v>
      </c>
      <c r="F1177" s="182"/>
      <c r="G1177" s="159"/>
      <c r="H1177" s="212">
        <v>0</v>
      </c>
      <c r="I1177" s="177"/>
      <c r="J1177" s="153"/>
      <c r="K1177" s="153"/>
      <c r="L1177" s="153"/>
      <c r="M1177" s="153"/>
      <c r="N1177" s="153"/>
      <c r="O1177" s="153"/>
      <c r="P1177" s="153"/>
      <c r="Q1177" s="153" t="s">
        <v>125</v>
      </c>
      <c r="R1177" s="153">
        <v>0</v>
      </c>
      <c r="S1177" s="153"/>
      <c r="T1177" s="153"/>
      <c r="U1177" s="153"/>
      <c r="V1177" s="153"/>
      <c r="W1177" s="153"/>
      <c r="X1177" s="153"/>
      <c r="Y1177" s="153"/>
      <c r="Z1177" s="153"/>
      <c r="AA1177" s="153"/>
      <c r="AB1177" s="153"/>
      <c r="AC1177" s="153"/>
      <c r="AD1177" s="153"/>
      <c r="AE1177" s="153"/>
      <c r="AF1177" s="153"/>
      <c r="AG1177" s="153"/>
      <c r="AH1177" s="153"/>
      <c r="AI1177" s="153"/>
      <c r="AJ1177" s="153"/>
      <c r="AK1177" s="153"/>
      <c r="AL1177" s="153"/>
      <c r="AM1177" s="153"/>
      <c r="AN1177" s="153"/>
      <c r="AO1177" s="153"/>
      <c r="AP1177" s="153"/>
      <c r="AQ1177" s="153"/>
      <c r="AR1177" s="153"/>
      <c r="AS1177" s="153"/>
      <c r="AT1177" s="153"/>
    </row>
    <row r="1178" spans="1:46" outlineLevel="1" x14ac:dyDescent="0.2">
      <c r="A1178" s="178"/>
      <c r="B1178" s="180"/>
      <c r="C1178" s="191" t="s">
        <v>625</v>
      </c>
      <c r="D1178" s="155"/>
      <c r="E1178" s="205">
        <v>352.28</v>
      </c>
      <c r="F1178" s="182"/>
      <c r="G1178" s="159"/>
      <c r="H1178" s="212">
        <v>0</v>
      </c>
      <c r="I1178" s="177"/>
      <c r="J1178" s="153"/>
      <c r="K1178" s="153"/>
      <c r="L1178" s="153"/>
      <c r="M1178" s="153"/>
      <c r="N1178" s="153"/>
      <c r="O1178" s="153"/>
      <c r="P1178" s="153"/>
      <c r="Q1178" s="153" t="s">
        <v>125</v>
      </c>
      <c r="R1178" s="153">
        <v>0</v>
      </c>
      <c r="S1178" s="153"/>
      <c r="T1178" s="153"/>
      <c r="U1178" s="153"/>
      <c r="V1178" s="153"/>
      <c r="W1178" s="153"/>
      <c r="X1178" s="153"/>
      <c r="Y1178" s="153"/>
      <c r="Z1178" s="153"/>
      <c r="AA1178" s="153"/>
      <c r="AB1178" s="153"/>
      <c r="AC1178" s="153"/>
      <c r="AD1178" s="153"/>
      <c r="AE1178" s="153"/>
      <c r="AF1178" s="153"/>
      <c r="AG1178" s="153"/>
      <c r="AH1178" s="153"/>
      <c r="AI1178" s="153"/>
      <c r="AJ1178" s="153"/>
      <c r="AK1178" s="153"/>
      <c r="AL1178" s="153"/>
      <c r="AM1178" s="153"/>
      <c r="AN1178" s="153"/>
      <c r="AO1178" s="153"/>
      <c r="AP1178" s="153"/>
      <c r="AQ1178" s="153"/>
      <c r="AR1178" s="153"/>
      <c r="AS1178" s="153"/>
      <c r="AT1178" s="153"/>
    </row>
    <row r="1179" spans="1:46" outlineLevel="1" x14ac:dyDescent="0.2">
      <c r="A1179" s="178"/>
      <c r="B1179" s="180"/>
      <c r="C1179" s="191" t="s">
        <v>620</v>
      </c>
      <c r="D1179" s="155"/>
      <c r="E1179" s="205">
        <v>218.9</v>
      </c>
      <c r="F1179" s="182"/>
      <c r="G1179" s="159"/>
      <c r="H1179" s="212">
        <v>0</v>
      </c>
      <c r="I1179" s="177"/>
      <c r="J1179" s="153"/>
      <c r="K1179" s="153"/>
      <c r="L1179" s="153"/>
      <c r="M1179" s="153"/>
      <c r="N1179" s="153"/>
      <c r="O1179" s="153"/>
      <c r="P1179" s="153"/>
      <c r="Q1179" s="153" t="s">
        <v>125</v>
      </c>
      <c r="R1179" s="153">
        <v>0</v>
      </c>
      <c r="S1179" s="153"/>
      <c r="T1179" s="153"/>
      <c r="U1179" s="153"/>
      <c r="V1179" s="153"/>
      <c r="W1179" s="153"/>
      <c r="X1179" s="153"/>
      <c r="Y1179" s="153"/>
      <c r="Z1179" s="153"/>
      <c r="AA1179" s="153"/>
      <c r="AB1179" s="153"/>
      <c r="AC1179" s="153"/>
      <c r="AD1179" s="153"/>
      <c r="AE1179" s="153"/>
      <c r="AF1179" s="153"/>
      <c r="AG1179" s="153"/>
      <c r="AH1179" s="153"/>
      <c r="AI1179" s="153"/>
      <c r="AJ1179" s="153"/>
      <c r="AK1179" s="153"/>
      <c r="AL1179" s="153"/>
      <c r="AM1179" s="153"/>
      <c r="AN1179" s="153"/>
      <c r="AO1179" s="153"/>
      <c r="AP1179" s="153"/>
      <c r="AQ1179" s="153"/>
      <c r="AR1179" s="153"/>
      <c r="AS1179" s="153"/>
      <c r="AT1179" s="153"/>
    </row>
    <row r="1180" spans="1:46" outlineLevel="1" x14ac:dyDescent="0.2">
      <c r="A1180" s="178"/>
      <c r="B1180" s="180"/>
      <c r="C1180" s="191" t="s">
        <v>621</v>
      </c>
      <c r="D1180" s="155"/>
      <c r="E1180" s="205">
        <v>352.28</v>
      </c>
      <c r="F1180" s="182"/>
      <c r="G1180" s="159"/>
      <c r="H1180" s="212">
        <v>0</v>
      </c>
      <c r="I1180" s="177"/>
      <c r="J1180" s="153"/>
      <c r="K1180" s="153"/>
      <c r="L1180" s="153"/>
      <c r="M1180" s="153"/>
      <c r="N1180" s="153"/>
      <c r="O1180" s="153"/>
      <c r="P1180" s="153"/>
      <c r="Q1180" s="153" t="s">
        <v>125</v>
      </c>
      <c r="R1180" s="153">
        <v>0</v>
      </c>
      <c r="S1180" s="153"/>
      <c r="T1180" s="153"/>
      <c r="U1180" s="153"/>
      <c r="V1180" s="153"/>
      <c r="W1180" s="153"/>
      <c r="X1180" s="153"/>
      <c r="Y1180" s="153"/>
      <c r="Z1180" s="153"/>
      <c r="AA1180" s="153"/>
      <c r="AB1180" s="153"/>
      <c r="AC1180" s="153"/>
      <c r="AD1180" s="153"/>
      <c r="AE1180" s="153"/>
      <c r="AF1180" s="153"/>
      <c r="AG1180" s="153"/>
      <c r="AH1180" s="153"/>
      <c r="AI1180" s="153"/>
      <c r="AJ1180" s="153"/>
      <c r="AK1180" s="153"/>
      <c r="AL1180" s="153"/>
      <c r="AM1180" s="153"/>
      <c r="AN1180" s="153"/>
      <c r="AO1180" s="153"/>
      <c r="AP1180" s="153"/>
      <c r="AQ1180" s="153"/>
      <c r="AR1180" s="153"/>
      <c r="AS1180" s="153"/>
      <c r="AT1180" s="153"/>
    </row>
    <row r="1181" spans="1:46" outlineLevel="1" x14ac:dyDescent="0.2">
      <c r="A1181" s="178">
        <v>419</v>
      </c>
      <c r="B1181" s="180" t="s">
        <v>1252</v>
      </c>
      <c r="C1181" s="190" t="s">
        <v>1253</v>
      </c>
      <c r="D1181" s="154" t="s">
        <v>234</v>
      </c>
      <c r="E1181" s="182">
        <v>474.5</v>
      </c>
      <c r="F1181" s="182"/>
      <c r="G1181" s="159">
        <f>ROUND(E1181*F1181,2)</f>
        <v>0</v>
      </c>
      <c r="H1181" s="212" t="s">
        <v>1339</v>
      </c>
      <c r="I1181" s="177"/>
      <c r="J1181" s="153"/>
      <c r="K1181" s="153"/>
      <c r="L1181" s="153"/>
      <c r="M1181" s="153"/>
      <c r="N1181" s="153"/>
      <c r="O1181" s="153"/>
      <c r="P1181" s="153"/>
      <c r="Q1181" s="153" t="s">
        <v>123</v>
      </c>
      <c r="R1181" s="153"/>
      <c r="S1181" s="153"/>
      <c r="T1181" s="153"/>
      <c r="U1181" s="153"/>
      <c r="V1181" s="153"/>
      <c r="W1181" s="153"/>
      <c r="X1181" s="153"/>
      <c r="Y1181" s="153"/>
      <c r="Z1181" s="153"/>
      <c r="AA1181" s="153"/>
      <c r="AB1181" s="153"/>
      <c r="AC1181" s="153"/>
      <c r="AD1181" s="153"/>
      <c r="AE1181" s="153"/>
      <c r="AF1181" s="153"/>
      <c r="AG1181" s="153"/>
      <c r="AH1181" s="153"/>
      <c r="AI1181" s="153"/>
      <c r="AJ1181" s="153"/>
      <c r="AK1181" s="153"/>
      <c r="AL1181" s="153"/>
      <c r="AM1181" s="153"/>
      <c r="AN1181" s="153"/>
      <c r="AO1181" s="153"/>
      <c r="AP1181" s="153"/>
      <c r="AQ1181" s="153"/>
      <c r="AR1181" s="153"/>
      <c r="AS1181" s="153"/>
      <c r="AT1181" s="153"/>
    </row>
    <row r="1182" spans="1:46" outlineLevel="1" x14ac:dyDescent="0.2">
      <c r="A1182" s="178"/>
      <c r="B1182" s="180"/>
      <c r="C1182" s="191" t="s">
        <v>619</v>
      </c>
      <c r="D1182" s="155"/>
      <c r="E1182" s="205"/>
      <c r="F1182" s="182"/>
      <c r="G1182" s="159"/>
      <c r="H1182" s="212">
        <v>0</v>
      </c>
      <c r="I1182" s="177"/>
      <c r="J1182" s="153"/>
      <c r="K1182" s="153"/>
      <c r="L1182" s="153"/>
      <c r="M1182" s="153"/>
      <c r="N1182" s="153"/>
      <c r="O1182" s="153"/>
      <c r="P1182" s="153"/>
      <c r="Q1182" s="153" t="s">
        <v>125</v>
      </c>
      <c r="R1182" s="153">
        <v>0</v>
      </c>
      <c r="S1182" s="153"/>
      <c r="T1182" s="153"/>
      <c r="U1182" s="153"/>
      <c r="V1182" s="153"/>
      <c r="W1182" s="153"/>
      <c r="X1182" s="153"/>
      <c r="Y1182" s="153"/>
      <c r="Z1182" s="153"/>
      <c r="AA1182" s="153"/>
      <c r="AB1182" s="153"/>
      <c r="AC1182" s="153"/>
      <c r="AD1182" s="153"/>
      <c r="AE1182" s="153"/>
      <c r="AF1182" s="153"/>
      <c r="AG1182" s="153"/>
      <c r="AH1182" s="153"/>
      <c r="AI1182" s="153"/>
      <c r="AJ1182" s="153"/>
      <c r="AK1182" s="153"/>
      <c r="AL1182" s="153"/>
      <c r="AM1182" s="153"/>
      <c r="AN1182" s="153"/>
      <c r="AO1182" s="153"/>
      <c r="AP1182" s="153"/>
      <c r="AQ1182" s="153"/>
      <c r="AR1182" s="153"/>
      <c r="AS1182" s="153"/>
      <c r="AT1182" s="153"/>
    </row>
    <row r="1183" spans="1:46" outlineLevel="1" x14ac:dyDescent="0.2">
      <c r="A1183" s="178"/>
      <c r="B1183" s="180"/>
      <c r="C1183" s="191" t="s">
        <v>1254</v>
      </c>
      <c r="D1183" s="155"/>
      <c r="E1183" s="205">
        <v>288.5</v>
      </c>
      <c r="F1183" s="182"/>
      <c r="G1183" s="159"/>
      <c r="H1183" s="212">
        <v>0</v>
      </c>
      <c r="I1183" s="177"/>
      <c r="J1183" s="153"/>
      <c r="K1183" s="153"/>
      <c r="L1183" s="153"/>
      <c r="M1183" s="153"/>
      <c r="N1183" s="153"/>
      <c r="O1183" s="153"/>
      <c r="P1183" s="153"/>
      <c r="Q1183" s="153" t="s">
        <v>125</v>
      </c>
      <c r="R1183" s="153">
        <v>0</v>
      </c>
      <c r="S1183" s="153"/>
      <c r="T1183" s="153"/>
      <c r="U1183" s="153"/>
      <c r="V1183" s="153"/>
      <c r="W1183" s="153"/>
      <c r="X1183" s="153"/>
      <c r="Y1183" s="153"/>
      <c r="Z1183" s="153"/>
      <c r="AA1183" s="153"/>
      <c r="AB1183" s="153"/>
      <c r="AC1183" s="153"/>
      <c r="AD1183" s="153"/>
      <c r="AE1183" s="153"/>
      <c r="AF1183" s="153"/>
      <c r="AG1183" s="153"/>
      <c r="AH1183" s="153"/>
      <c r="AI1183" s="153"/>
      <c r="AJ1183" s="153"/>
      <c r="AK1183" s="153"/>
      <c r="AL1183" s="153"/>
      <c r="AM1183" s="153"/>
      <c r="AN1183" s="153"/>
      <c r="AO1183" s="153"/>
      <c r="AP1183" s="153"/>
      <c r="AQ1183" s="153"/>
      <c r="AR1183" s="153"/>
      <c r="AS1183" s="153"/>
      <c r="AT1183" s="153"/>
    </row>
    <row r="1184" spans="1:46" outlineLevel="1" x14ac:dyDescent="0.2">
      <c r="A1184" s="178"/>
      <c r="B1184" s="180"/>
      <c r="C1184" s="191" t="s">
        <v>1255</v>
      </c>
      <c r="D1184" s="155"/>
      <c r="E1184" s="205">
        <v>186</v>
      </c>
      <c r="F1184" s="182"/>
      <c r="G1184" s="159"/>
      <c r="H1184" s="212">
        <v>0</v>
      </c>
      <c r="I1184" s="177"/>
      <c r="J1184" s="153"/>
      <c r="K1184" s="153"/>
      <c r="L1184" s="153"/>
      <c r="M1184" s="153"/>
      <c r="N1184" s="153"/>
      <c r="O1184" s="153"/>
      <c r="P1184" s="153"/>
      <c r="Q1184" s="153" t="s">
        <v>125</v>
      </c>
      <c r="R1184" s="153">
        <v>0</v>
      </c>
      <c r="S1184" s="153"/>
      <c r="T1184" s="153"/>
      <c r="U1184" s="153"/>
      <c r="V1184" s="153"/>
      <c r="W1184" s="153"/>
      <c r="X1184" s="153"/>
      <c r="Y1184" s="153"/>
      <c r="Z1184" s="153"/>
      <c r="AA1184" s="153"/>
      <c r="AB1184" s="153"/>
      <c r="AC1184" s="153"/>
      <c r="AD1184" s="153"/>
      <c r="AE1184" s="153"/>
      <c r="AF1184" s="153"/>
      <c r="AG1184" s="153"/>
      <c r="AH1184" s="153"/>
      <c r="AI1184" s="153"/>
      <c r="AJ1184" s="153"/>
      <c r="AK1184" s="153"/>
      <c r="AL1184" s="153"/>
      <c r="AM1184" s="153"/>
      <c r="AN1184" s="153"/>
      <c r="AO1184" s="153"/>
      <c r="AP1184" s="153"/>
      <c r="AQ1184" s="153"/>
      <c r="AR1184" s="153"/>
      <c r="AS1184" s="153"/>
      <c r="AT1184" s="153"/>
    </row>
    <row r="1185" spans="1:46" outlineLevel="1" x14ac:dyDescent="0.2">
      <c r="A1185" s="178">
        <v>420</v>
      </c>
      <c r="B1185" s="180" t="s">
        <v>1256</v>
      </c>
      <c r="C1185" s="190" t="s">
        <v>1257</v>
      </c>
      <c r="D1185" s="154" t="s">
        <v>234</v>
      </c>
      <c r="E1185" s="182">
        <v>599</v>
      </c>
      <c r="F1185" s="182"/>
      <c r="G1185" s="159">
        <f>ROUND(E1185*F1185,2)</f>
        <v>0</v>
      </c>
      <c r="H1185" s="212" t="s">
        <v>1339</v>
      </c>
      <c r="I1185" s="177"/>
      <c r="J1185" s="153"/>
      <c r="K1185" s="153"/>
      <c r="L1185" s="153"/>
      <c r="M1185" s="153"/>
      <c r="N1185" s="153"/>
      <c r="O1185" s="153"/>
      <c r="P1185" s="153"/>
      <c r="Q1185" s="153" t="s">
        <v>123</v>
      </c>
      <c r="R1185" s="153"/>
      <c r="S1185" s="153"/>
      <c r="T1185" s="153"/>
      <c r="U1185" s="153"/>
      <c r="V1185" s="153"/>
      <c r="W1185" s="153"/>
      <c r="X1185" s="153"/>
      <c r="Y1185" s="153"/>
      <c r="Z1185" s="153"/>
      <c r="AA1185" s="153"/>
      <c r="AB1185" s="153"/>
      <c r="AC1185" s="153"/>
      <c r="AD1185" s="153"/>
      <c r="AE1185" s="153"/>
      <c r="AF1185" s="153"/>
      <c r="AG1185" s="153"/>
      <c r="AH1185" s="153"/>
      <c r="AI1185" s="153"/>
      <c r="AJ1185" s="153"/>
      <c r="AK1185" s="153"/>
      <c r="AL1185" s="153"/>
      <c r="AM1185" s="153"/>
      <c r="AN1185" s="153"/>
      <c r="AO1185" s="153"/>
      <c r="AP1185" s="153"/>
      <c r="AQ1185" s="153"/>
      <c r="AR1185" s="153"/>
      <c r="AS1185" s="153"/>
      <c r="AT1185" s="153"/>
    </row>
    <row r="1186" spans="1:46" outlineLevel="1" x14ac:dyDescent="0.2">
      <c r="A1186" s="178"/>
      <c r="B1186" s="180"/>
      <c r="C1186" s="191" t="s">
        <v>619</v>
      </c>
      <c r="D1186" s="155"/>
      <c r="E1186" s="205"/>
      <c r="F1186" s="182"/>
      <c r="G1186" s="159"/>
      <c r="H1186" s="212">
        <v>0</v>
      </c>
      <c r="I1186" s="177"/>
      <c r="J1186" s="153"/>
      <c r="K1186" s="153"/>
      <c r="L1186" s="153"/>
      <c r="M1186" s="153"/>
      <c r="N1186" s="153"/>
      <c r="O1186" s="153"/>
      <c r="P1186" s="153"/>
      <c r="Q1186" s="153" t="s">
        <v>125</v>
      </c>
      <c r="R1186" s="153">
        <v>0</v>
      </c>
      <c r="S1186" s="153"/>
      <c r="T1186" s="153"/>
      <c r="U1186" s="153"/>
      <c r="V1186" s="153"/>
      <c r="W1186" s="153"/>
      <c r="X1186" s="153"/>
      <c r="Y1186" s="153"/>
      <c r="Z1186" s="153"/>
      <c r="AA1186" s="153"/>
      <c r="AB1186" s="153"/>
      <c r="AC1186" s="153"/>
      <c r="AD1186" s="153"/>
      <c r="AE1186" s="153"/>
      <c r="AF1186" s="153"/>
      <c r="AG1186" s="153"/>
      <c r="AH1186" s="153"/>
      <c r="AI1186" s="153"/>
      <c r="AJ1186" s="153"/>
      <c r="AK1186" s="153"/>
      <c r="AL1186" s="153"/>
      <c r="AM1186" s="153"/>
      <c r="AN1186" s="153"/>
      <c r="AO1186" s="153"/>
      <c r="AP1186" s="153"/>
      <c r="AQ1186" s="153"/>
      <c r="AR1186" s="153"/>
      <c r="AS1186" s="153"/>
      <c r="AT1186" s="153"/>
    </row>
    <row r="1187" spans="1:46" outlineLevel="1" x14ac:dyDescent="0.2">
      <c r="A1187" s="178"/>
      <c r="B1187" s="180"/>
      <c r="C1187" s="191" t="s">
        <v>1258</v>
      </c>
      <c r="D1187" s="155"/>
      <c r="E1187" s="205">
        <v>299.5</v>
      </c>
      <c r="F1187" s="182"/>
      <c r="G1187" s="159"/>
      <c r="H1187" s="212">
        <v>0</v>
      </c>
      <c r="I1187" s="177"/>
      <c r="J1187" s="153"/>
      <c r="K1187" s="153"/>
      <c r="L1187" s="153"/>
      <c r="M1187" s="153"/>
      <c r="N1187" s="153"/>
      <c r="O1187" s="153"/>
      <c r="P1187" s="153"/>
      <c r="Q1187" s="153" t="s">
        <v>125</v>
      </c>
      <c r="R1187" s="153">
        <v>0</v>
      </c>
      <c r="S1187" s="153"/>
      <c r="T1187" s="153"/>
      <c r="U1187" s="153"/>
      <c r="V1187" s="153"/>
      <c r="W1187" s="153"/>
      <c r="X1187" s="153"/>
      <c r="Y1187" s="153"/>
      <c r="Z1187" s="153"/>
      <c r="AA1187" s="153"/>
      <c r="AB1187" s="153"/>
      <c r="AC1187" s="153"/>
      <c r="AD1187" s="153"/>
      <c r="AE1187" s="153"/>
      <c r="AF1187" s="153"/>
      <c r="AG1187" s="153"/>
      <c r="AH1187" s="153"/>
      <c r="AI1187" s="153"/>
      <c r="AJ1187" s="153"/>
      <c r="AK1187" s="153"/>
      <c r="AL1187" s="153"/>
      <c r="AM1187" s="153"/>
      <c r="AN1187" s="153"/>
      <c r="AO1187" s="153"/>
      <c r="AP1187" s="153"/>
      <c r="AQ1187" s="153"/>
      <c r="AR1187" s="153"/>
      <c r="AS1187" s="153"/>
      <c r="AT1187" s="153"/>
    </row>
    <row r="1188" spans="1:46" outlineLevel="1" x14ac:dyDescent="0.2">
      <c r="A1188" s="178"/>
      <c r="B1188" s="180"/>
      <c r="C1188" s="191" t="s">
        <v>1259</v>
      </c>
      <c r="D1188" s="155"/>
      <c r="E1188" s="205">
        <v>299.5</v>
      </c>
      <c r="F1188" s="182"/>
      <c r="G1188" s="159"/>
      <c r="H1188" s="212">
        <v>0</v>
      </c>
      <c r="I1188" s="177"/>
      <c r="J1188" s="153"/>
      <c r="K1188" s="153"/>
      <c r="L1188" s="153"/>
      <c r="M1188" s="153"/>
      <c r="N1188" s="153"/>
      <c r="O1188" s="153"/>
      <c r="P1188" s="153"/>
      <c r="Q1188" s="153" t="s">
        <v>125</v>
      </c>
      <c r="R1188" s="153">
        <v>0</v>
      </c>
      <c r="S1188" s="153"/>
      <c r="T1188" s="153"/>
      <c r="U1188" s="153"/>
      <c r="V1188" s="153"/>
      <c r="W1188" s="153"/>
      <c r="X1188" s="153"/>
      <c r="Y1188" s="153"/>
      <c r="Z1188" s="153"/>
      <c r="AA1188" s="153"/>
      <c r="AB1188" s="153"/>
      <c r="AC1188" s="153"/>
      <c r="AD1188" s="153"/>
      <c r="AE1188" s="153"/>
      <c r="AF1188" s="153"/>
      <c r="AG1188" s="153"/>
      <c r="AH1188" s="153"/>
      <c r="AI1188" s="153"/>
      <c r="AJ1188" s="153"/>
      <c r="AK1188" s="153"/>
      <c r="AL1188" s="153"/>
      <c r="AM1188" s="153"/>
      <c r="AN1188" s="153"/>
      <c r="AO1188" s="153"/>
      <c r="AP1188" s="153"/>
      <c r="AQ1188" s="153"/>
      <c r="AR1188" s="153"/>
      <c r="AS1188" s="153"/>
      <c r="AT1188" s="153"/>
    </row>
    <row r="1189" spans="1:46" outlineLevel="1" x14ac:dyDescent="0.2">
      <c r="A1189" s="178">
        <v>421</v>
      </c>
      <c r="B1189" s="180" t="s">
        <v>1260</v>
      </c>
      <c r="C1189" s="190" t="s">
        <v>1261</v>
      </c>
      <c r="D1189" s="154" t="s">
        <v>142</v>
      </c>
      <c r="E1189" s="182">
        <v>558.48</v>
      </c>
      <c r="F1189" s="182"/>
      <c r="G1189" s="159">
        <f>ROUND(E1189*F1189,2)</f>
        <v>0</v>
      </c>
      <c r="H1189" s="212" t="s">
        <v>1339</v>
      </c>
      <c r="I1189" s="177"/>
      <c r="J1189" s="153"/>
      <c r="K1189" s="153"/>
      <c r="L1189" s="153"/>
      <c r="M1189" s="153"/>
      <c r="N1189" s="153"/>
      <c r="O1189" s="153"/>
      <c r="P1189" s="153"/>
      <c r="Q1189" s="153" t="s">
        <v>123</v>
      </c>
      <c r="R1189" s="153"/>
      <c r="S1189" s="153"/>
      <c r="T1189" s="153"/>
      <c r="U1189" s="153"/>
      <c r="V1189" s="153"/>
      <c r="W1189" s="153"/>
      <c r="X1189" s="153"/>
      <c r="Y1189" s="153"/>
      <c r="Z1189" s="153"/>
      <c r="AA1189" s="153"/>
      <c r="AB1189" s="153"/>
      <c r="AC1189" s="153"/>
      <c r="AD1189" s="153"/>
      <c r="AE1189" s="153"/>
      <c r="AF1189" s="153"/>
      <c r="AG1189" s="153"/>
      <c r="AH1189" s="153"/>
      <c r="AI1189" s="153"/>
      <c r="AJ1189" s="153"/>
      <c r="AK1189" s="153"/>
      <c r="AL1189" s="153"/>
      <c r="AM1189" s="153"/>
      <c r="AN1189" s="153"/>
      <c r="AO1189" s="153"/>
      <c r="AP1189" s="153"/>
      <c r="AQ1189" s="153"/>
      <c r="AR1189" s="153"/>
      <c r="AS1189" s="153"/>
      <c r="AT1189" s="153"/>
    </row>
    <row r="1190" spans="1:46" outlineLevel="1" x14ac:dyDescent="0.2">
      <c r="A1190" s="178"/>
      <c r="B1190" s="180"/>
      <c r="C1190" s="191" t="s">
        <v>619</v>
      </c>
      <c r="D1190" s="155"/>
      <c r="E1190" s="205"/>
      <c r="F1190" s="182"/>
      <c r="G1190" s="159"/>
      <c r="H1190" s="212">
        <v>0</v>
      </c>
      <c r="I1190" s="177"/>
      <c r="J1190" s="153"/>
      <c r="K1190" s="153"/>
      <c r="L1190" s="153"/>
      <c r="M1190" s="153"/>
      <c r="N1190" s="153"/>
      <c r="O1190" s="153"/>
      <c r="P1190" s="153"/>
      <c r="Q1190" s="153" t="s">
        <v>125</v>
      </c>
      <c r="R1190" s="153">
        <v>0</v>
      </c>
      <c r="S1190" s="153"/>
      <c r="T1190" s="153"/>
      <c r="U1190" s="153"/>
      <c r="V1190" s="153"/>
      <c r="W1190" s="153"/>
      <c r="X1190" s="153"/>
      <c r="Y1190" s="153"/>
      <c r="Z1190" s="153"/>
      <c r="AA1190" s="153"/>
      <c r="AB1190" s="153"/>
      <c r="AC1190" s="153"/>
      <c r="AD1190" s="153"/>
      <c r="AE1190" s="153"/>
      <c r="AF1190" s="153"/>
      <c r="AG1190" s="153"/>
      <c r="AH1190" s="153"/>
      <c r="AI1190" s="153"/>
      <c r="AJ1190" s="153"/>
      <c r="AK1190" s="153"/>
      <c r="AL1190" s="153"/>
      <c r="AM1190" s="153"/>
      <c r="AN1190" s="153"/>
      <c r="AO1190" s="153"/>
      <c r="AP1190" s="153"/>
      <c r="AQ1190" s="153"/>
      <c r="AR1190" s="153"/>
      <c r="AS1190" s="153"/>
      <c r="AT1190" s="153"/>
    </row>
    <row r="1191" spans="1:46" outlineLevel="1" x14ac:dyDescent="0.2">
      <c r="A1191" s="178"/>
      <c r="B1191" s="180"/>
      <c r="C1191" s="191" t="s">
        <v>624</v>
      </c>
      <c r="D1191" s="155"/>
      <c r="E1191" s="205">
        <v>339.58</v>
      </c>
      <c r="F1191" s="182"/>
      <c r="G1191" s="159"/>
      <c r="H1191" s="212">
        <v>0</v>
      </c>
      <c r="I1191" s="177"/>
      <c r="J1191" s="153"/>
      <c r="K1191" s="153"/>
      <c r="L1191" s="153"/>
      <c r="M1191" s="153"/>
      <c r="N1191" s="153"/>
      <c r="O1191" s="153"/>
      <c r="P1191" s="153"/>
      <c r="Q1191" s="153" t="s">
        <v>125</v>
      </c>
      <c r="R1191" s="153">
        <v>0</v>
      </c>
      <c r="S1191" s="153"/>
      <c r="T1191" s="153"/>
      <c r="U1191" s="153"/>
      <c r="V1191" s="153"/>
      <c r="W1191" s="153"/>
      <c r="X1191" s="153"/>
      <c r="Y1191" s="153"/>
      <c r="Z1191" s="153"/>
      <c r="AA1191" s="153"/>
      <c r="AB1191" s="153"/>
      <c r="AC1191" s="153"/>
      <c r="AD1191" s="153"/>
      <c r="AE1191" s="153"/>
      <c r="AF1191" s="153"/>
      <c r="AG1191" s="153"/>
      <c r="AH1191" s="153"/>
      <c r="AI1191" s="153"/>
      <c r="AJ1191" s="153"/>
      <c r="AK1191" s="153"/>
      <c r="AL1191" s="153"/>
      <c r="AM1191" s="153"/>
      <c r="AN1191" s="153"/>
      <c r="AO1191" s="153"/>
      <c r="AP1191" s="153"/>
      <c r="AQ1191" s="153"/>
      <c r="AR1191" s="153"/>
      <c r="AS1191" s="153"/>
      <c r="AT1191" s="153"/>
    </row>
    <row r="1192" spans="1:46" outlineLevel="1" x14ac:dyDescent="0.2">
      <c r="A1192" s="178"/>
      <c r="B1192" s="180"/>
      <c r="C1192" s="191" t="s">
        <v>620</v>
      </c>
      <c r="D1192" s="155"/>
      <c r="E1192" s="205">
        <v>218.9</v>
      </c>
      <c r="F1192" s="182"/>
      <c r="G1192" s="159"/>
      <c r="H1192" s="212">
        <v>0</v>
      </c>
      <c r="I1192" s="177"/>
      <c r="J1192" s="153"/>
      <c r="K1192" s="153"/>
      <c r="L1192" s="153"/>
      <c r="M1192" s="153"/>
      <c r="N1192" s="153"/>
      <c r="O1192" s="153"/>
      <c r="P1192" s="153"/>
      <c r="Q1192" s="153" t="s">
        <v>125</v>
      </c>
      <c r="R1192" s="153">
        <v>0</v>
      </c>
      <c r="S1192" s="153"/>
      <c r="T1192" s="153"/>
      <c r="U1192" s="153"/>
      <c r="V1192" s="153"/>
      <c r="W1192" s="153"/>
      <c r="X1192" s="153"/>
      <c r="Y1192" s="153"/>
      <c r="Z1192" s="153"/>
      <c r="AA1192" s="153"/>
      <c r="AB1192" s="153"/>
      <c r="AC1192" s="153"/>
      <c r="AD1192" s="153"/>
      <c r="AE1192" s="153"/>
      <c r="AF1192" s="153"/>
      <c r="AG1192" s="153"/>
      <c r="AH1192" s="153"/>
      <c r="AI1192" s="153"/>
      <c r="AJ1192" s="153"/>
      <c r="AK1192" s="153"/>
      <c r="AL1192" s="153"/>
      <c r="AM1192" s="153"/>
      <c r="AN1192" s="153"/>
      <c r="AO1192" s="153"/>
      <c r="AP1192" s="153"/>
      <c r="AQ1192" s="153"/>
      <c r="AR1192" s="153"/>
      <c r="AS1192" s="153"/>
      <c r="AT1192" s="153"/>
    </row>
    <row r="1193" spans="1:46" outlineLevel="1" x14ac:dyDescent="0.2">
      <c r="A1193" s="178">
        <v>422</v>
      </c>
      <c r="B1193" s="180" t="s">
        <v>1262</v>
      </c>
      <c r="C1193" s="190" t="s">
        <v>1263</v>
      </c>
      <c r="D1193" s="154" t="s">
        <v>142</v>
      </c>
      <c r="E1193" s="182">
        <v>704.56</v>
      </c>
      <c r="F1193" s="182"/>
      <c r="G1193" s="159">
        <f>ROUND(E1193*F1193,2)</f>
        <v>0</v>
      </c>
      <c r="H1193" s="212" t="s">
        <v>1339</v>
      </c>
      <c r="I1193" s="177"/>
      <c r="J1193" s="153"/>
      <c r="K1193" s="153"/>
      <c r="L1193" s="153"/>
      <c r="M1193" s="153"/>
      <c r="N1193" s="153"/>
      <c r="O1193" s="153"/>
      <c r="P1193" s="153"/>
      <c r="Q1193" s="153" t="s">
        <v>123</v>
      </c>
      <c r="R1193" s="153"/>
      <c r="S1193" s="153"/>
      <c r="T1193" s="153"/>
      <c r="U1193" s="153"/>
      <c r="V1193" s="153"/>
      <c r="W1193" s="153"/>
      <c r="X1193" s="153"/>
      <c r="Y1193" s="153"/>
      <c r="Z1193" s="153"/>
      <c r="AA1193" s="153"/>
      <c r="AB1193" s="153"/>
      <c r="AC1193" s="153"/>
      <c r="AD1193" s="153"/>
      <c r="AE1193" s="153"/>
      <c r="AF1193" s="153"/>
      <c r="AG1193" s="153"/>
      <c r="AH1193" s="153"/>
      <c r="AI1193" s="153"/>
      <c r="AJ1193" s="153"/>
      <c r="AK1193" s="153"/>
      <c r="AL1193" s="153"/>
      <c r="AM1193" s="153"/>
      <c r="AN1193" s="153"/>
      <c r="AO1193" s="153"/>
      <c r="AP1193" s="153"/>
      <c r="AQ1193" s="153"/>
      <c r="AR1193" s="153"/>
      <c r="AS1193" s="153"/>
      <c r="AT1193" s="153"/>
    </row>
    <row r="1194" spans="1:46" outlineLevel="1" x14ac:dyDescent="0.2">
      <c r="A1194" s="178"/>
      <c r="B1194" s="180"/>
      <c r="C1194" s="191" t="s">
        <v>619</v>
      </c>
      <c r="D1194" s="155"/>
      <c r="E1194" s="205"/>
      <c r="F1194" s="182"/>
      <c r="G1194" s="159"/>
      <c r="H1194" s="212">
        <v>0</v>
      </c>
      <c r="I1194" s="177"/>
      <c r="J1194" s="153"/>
      <c r="K1194" s="153"/>
      <c r="L1194" s="153"/>
      <c r="M1194" s="153"/>
      <c r="N1194" s="153"/>
      <c r="O1194" s="153"/>
      <c r="P1194" s="153"/>
      <c r="Q1194" s="153" t="s">
        <v>125</v>
      </c>
      <c r="R1194" s="153">
        <v>0</v>
      </c>
      <c r="S1194" s="153"/>
      <c r="T1194" s="153"/>
      <c r="U1194" s="153"/>
      <c r="V1194" s="153"/>
      <c r="W1194" s="153"/>
      <c r="X1194" s="153"/>
      <c r="Y1194" s="153"/>
      <c r="Z1194" s="153"/>
      <c r="AA1194" s="153"/>
      <c r="AB1194" s="153"/>
      <c r="AC1194" s="153"/>
      <c r="AD1194" s="153"/>
      <c r="AE1194" s="153"/>
      <c r="AF1194" s="153"/>
      <c r="AG1194" s="153"/>
      <c r="AH1194" s="153"/>
      <c r="AI1194" s="153"/>
      <c r="AJ1194" s="153"/>
      <c r="AK1194" s="153"/>
      <c r="AL1194" s="153"/>
      <c r="AM1194" s="153"/>
      <c r="AN1194" s="153"/>
      <c r="AO1194" s="153"/>
      <c r="AP1194" s="153"/>
      <c r="AQ1194" s="153"/>
      <c r="AR1194" s="153"/>
      <c r="AS1194" s="153"/>
      <c r="AT1194" s="153"/>
    </row>
    <row r="1195" spans="1:46" outlineLevel="1" x14ac:dyDescent="0.2">
      <c r="A1195" s="178"/>
      <c r="B1195" s="180"/>
      <c r="C1195" s="191" t="s">
        <v>625</v>
      </c>
      <c r="D1195" s="155"/>
      <c r="E1195" s="205">
        <v>352.28</v>
      </c>
      <c r="F1195" s="182"/>
      <c r="G1195" s="159"/>
      <c r="H1195" s="212">
        <v>0</v>
      </c>
      <c r="I1195" s="177"/>
      <c r="J1195" s="153"/>
      <c r="K1195" s="153"/>
      <c r="L1195" s="153"/>
      <c r="M1195" s="153"/>
      <c r="N1195" s="153"/>
      <c r="O1195" s="153"/>
      <c r="P1195" s="153"/>
      <c r="Q1195" s="153" t="s">
        <v>125</v>
      </c>
      <c r="R1195" s="153">
        <v>0</v>
      </c>
      <c r="S1195" s="153"/>
      <c r="T1195" s="153"/>
      <c r="U1195" s="153"/>
      <c r="V1195" s="153"/>
      <c r="W1195" s="153"/>
      <c r="X1195" s="153"/>
      <c r="Y1195" s="153"/>
      <c r="Z1195" s="153"/>
      <c r="AA1195" s="153"/>
      <c r="AB1195" s="153"/>
      <c r="AC1195" s="153"/>
      <c r="AD1195" s="153"/>
      <c r="AE1195" s="153"/>
      <c r="AF1195" s="153"/>
      <c r="AG1195" s="153"/>
      <c r="AH1195" s="153"/>
      <c r="AI1195" s="153"/>
      <c r="AJ1195" s="153"/>
      <c r="AK1195" s="153"/>
      <c r="AL1195" s="153"/>
      <c r="AM1195" s="153"/>
      <c r="AN1195" s="153"/>
      <c r="AO1195" s="153"/>
      <c r="AP1195" s="153"/>
      <c r="AQ1195" s="153"/>
      <c r="AR1195" s="153"/>
      <c r="AS1195" s="153"/>
      <c r="AT1195" s="153"/>
    </row>
    <row r="1196" spans="1:46" outlineLevel="1" x14ac:dyDescent="0.2">
      <c r="A1196" s="178"/>
      <c r="B1196" s="180"/>
      <c r="C1196" s="191" t="s">
        <v>621</v>
      </c>
      <c r="D1196" s="155"/>
      <c r="E1196" s="205">
        <v>352.28</v>
      </c>
      <c r="F1196" s="182"/>
      <c r="G1196" s="159"/>
      <c r="H1196" s="212">
        <v>0</v>
      </c>
      <c r="I1196" s="177"/>
      <c r="J1196" s="153"/>
      <c r="K1196" s="153"/>
      <c r="L1196" s="153"/>
      <c r="M1196" s="153"/>
      <c r="N1196" s="153"/>
      <c r="O1196" s="153"/>
      <c r="P1196" s="153"/>
      <c r="Q1196" s="153" t="s">
        <v>125</v>
      </c>
      <c r="R1196" s="153">
        <v>0</v>
      </c>
      <c r="S1196" s="153"/>
      <c r="T1196" s="153"/>
      <c r="U1196" s="153"/>
      <c r="V1196" s="153"/>
      <c r="W1196" s="153"/>
      <c r="X1196" s="153"/>
      <c r="Y1196" s="153"/>
      <c r="Z1196" s="153"/>
      <c r="AA1196" s="153"/>
      <c r="AB1196" s="153"/>
      <c r="AC1196" s="153"/>
      <c r="AD1196" s="153"/>
      <c r="AE1196" s="153"/>
      <c r="AF1196" s="153"/>
      <c r="AG1196" s="153"/>
      <c r="AH1196" s="153"/>
      <c r="AI1196" s="153"/>
      <c r="AJ1196" s="153"/>
      <c r="AK1196" s="153"/>
      <c r="AL1196" s="153"/>
      <c r="AM1196" s="153"/>
      <c r="AN1196" s="153"/>
      <c r="AO1196" s="153"/>
      <c r="AP1196" s="153"/>
      <c r="AQ1196" s="153"/>
      <c r="AR1196" s="153"/>
      <c r="AS1196" s="153"/>
      <c r="AT1196" s="153"/>
    </row>
    <row r="1197" spans="1:46" outlineLevel="1" x14ac:dyDescent="0.2">
      <c r="A1197" s="178">
        <v>423</v>
      </c>
      <c r="B1197" s="180" t="s">
        <v>1264</v>
      </c>
      <c r="C1197" s="190" t="s">
        <v>1265</v>
      </c>
      <c r="D1197" s="154" t="s">
        <v>142</v>
      </c>
      <c r="E1197" s="182">
        <v>1263.04</v>
      </c>
      <c r="F1197" s="182"/>
      <c r="G1197" s="159">
        <f>ROUND(E1197*F1197,2)</f>
        <v>0</v>
      </c>
      <c r="H1197" s="212" t="s">
        <v>1339</v>
      </c>
      <c r="I1197" s="177"/>
      <c r="J1197" s="153"/>
      <c r="K1197" s="153"/>
      <c r="L1197" s="153"/>
      <c r="M1197" s="153"/>
      <c r="N1197" s="153"/>
      <c r="O1197" s="153"/>
      <c r="P1197" s="153"/>
      <c r="Q1197" s="153" t="s">
        <v>123</v>
      </c>
      <c r="R1197" s="153"/>
      <c r="S1197" s="153"/>
      <c r="T1197" s="153"/>
      <c r="U1197" s="153"/>
      <c r="V1197" s="153"/>
      <c r="W1197" s="153"/>
      <c r="X1197" s="153"/>
      <c r="Y1197" s="153"/>
      <c r="Z1197" s="153"/>
      <c r="AA1197" s="153"/>
      <c r="AB1197" s="153"/>
      <c r="AC1197" s="153"/>
      <c r="AD1197" s="153"/>
      <c r="AE1197" s="153"/>
      <c r="AF1197" s="153"/>
      <c r="AG1197" s="153"/>
      <c r="AH1197" s="153"/>
      <c r="AI1197" s="153"/>
      <c r="AJ1197" s="153"/>
      <c r="AK1197" s="153"/>
      <c r="AL1197" s="153"/>
      <c r="AM1197" s="153"/>
      <c r="AN1197" s="153"/>
      <c r="AO1197" s="153"/>
      <c r="AP1197" s="153"/>
      <c r="AQ1197" s="153"/>
      <c r="AR1197" s="153"/>
      <c r="AS1197" s="153"/>
      <c r="AT1197" s="153"/>
    </row>
    <row r="1198" spans="1:46" outlineLevel="1" x14ac:dyDescent="0.2">
      <c r="A1198" s="178"/>
      <c r="B1198" s="180"/>
      <c r="C1198" s="191" t="s">
        <v>619</v>
      </c>
      <c r="D1198" s="155"/>
      <c r="E1198" s="205"/>
      <c r="F1198" s="182"/>
      <c r="G1198" s="159"/>
      <c r="H1198" s="212">
        <v>0</v>
      </c>
      <c r="I1198" s="177"/>
      <c r="J1198" s="153"/>
      <c r="K1198" s="153"/>
      <c r="L1198" s="153"/>
      <c r="M1198" s="153"/>
      <c r="N1198" s="153"/>
      <c r="O1198" s="153"/>
      <c r="P1198" s="153"/>
      <c r="Q1198" s="153" t="s">
        <v>125</v>
      </c>
      <c r="R1198" s="153">
        <v>0</v>
      </c>
      <c r="S1198" s="153"/>
      <c r="T1198" s="153"/>
      <c r="U1198" s="153"/>
      <c r="V1198" s="153"/>
      <c r="W1198" s="153"/>
      <c r="X1198" s="153"/>
      <c r="Y1198" s="153"/>
      <c r="Z1198" s="153"/>
      <c r="AA1198" s="153"/>
      <c r="AB1198" s="153"/>
      <c r="AC1198" s="153"/>
      <c r="AD1198" s="153"/>
      <c r="AE1198" s="153"/>
      <c r="AF1198" s="153"/>
      <c r="AG1198" s="153"/>
      <c r="AH1198" s="153"/>
      <c r="AI1198" s="153"/>
      <c r="AJ1198" s="153"/>
      <c r="AK1198" s="153"/>
      <c r="AL1198" s="153"/>
      <c r="AM1198" s="153"/>
      <c r="AN1198" s="153"/>
      <c r="AO1198" s="153"/>
      <c r="AP1198" s="153"/>
      <c r="AQ1198" s="153"/>
      <c r="AR1198" s="153"/>
      <c r="AS1198" s="153"/>
      <c r="AT1198" s="153"/>
    </row>
    <row r="1199" spans="1:46" outlineLevel="1" x14ac:dyDescent="0.2">
      <c r="A1199" s="178"/>
      <c r="B1199" s="180"/>
      <c r="C1199" s="191" t="s">
        <v>624</v>
      </c>
      <c r="D1199" s="155"/>
      <c r="E1199" s="205">
        <v>339.58</v>
      </c>
      <c r="F1199" s="182"/>
      <c r="G1199" s="159"/>
      <c r="H1199" s="212">
        <v>0</v>
      </c>
      <c r="I1199" s="177"/>
      <c r="J1199" s="153"/>
      <c r="K1199" s="153"/>
      <c r="L1199" s="153"/>
      <c r="M1199" s="153"/>
      <c r="N1199" s="153"/>
      <c r="O1199" s="153"/>
      <c r="P1199" s="153"/>
      <c r="Q1199" s="153" t="s">
        <v>125</v>
      </c>
      <c r="R1199" s="153">
        <v>0</v>
      </c>
      <c r="S1199" s="153"/>
      <c r="T1199" s="153"/>
      <c r="U1199" s="153"/>
      <c r="V1199" s="153"/>
      <c r="W1199" s="153"/>
      <c r="X1199" s="153"/>
      <c r="Y1199" s="153"/>
      <c r="Z1199" s="153"/>
      <c r="AA1199" s="153"/>
      <c r="AB1199" s="153"/>
      <c r="AC1199" s="153"/>
      <c r="AD1199" s="153"/>
      <c r="AE1199" s="153"/>
      <c r="AF1199" s="153"/>
      <c r="AG1199" s="153"/>
      <c r="AH1199" s="153"/>
      <c r="AI1199" s="153"/>
      <c r="AJ1199" s="153"/>
      <c r="AK1199" s="153"/>
      <c r="AL1199" s="153"/>
      <c r="AM1199" s="153"/>
      <c r="AN1199" s="153"/>
      <c r="AO1199" s="153"/>
      <c r="AP1199" s="153"/>
      <c r="AQ1199" s="153"/>
      <c r="AR1199" s="153"/>
      <c r="AS1199" s="153"/>
      <c r="AT1199" s="153"/>
    </row>
    <row r="1200" spans="1:46" outlineLevel="1" x14ac:dyDescent="0.2">
      <c r="A1200" s="178"/>
      <c r="B1200" s="180"/>
      <c r="C1200" s="191" t="s">
        <v>625</v>
      </c>
      <c r="D1200" s="155"/>
      <c r="E1200" s="205">
        <v>352.28</v>
      </c>
      <c r="F1200" s="182"/>
      <c r="G1200" s="159"/>
      <c r="H1200" s="212">
        <v>0</v>
      </c>
      <c r="I1200" s="177"/>
      <c r="J1200" s="153"/>
      <c r="K1200" s="153"/>
      <c r="L1200" s="153"/>
      <c r="M1200" s="153"/>
      <c r="N1200" s="153"/>
      <c r="O1200" s="153"/>
      <c r="P1200" s="153"/>
      <c r="Q1200" s="153" t="s">
        <v>125</v>
      </c>
      <c r="R1200" s="153">
        <v>0</v>
      </c>
      <c r="S1200" s="153"/>
      <c r="T1200" s="153"/>
      <c r="U1200" s="153"/>
      <c r="V1200" s="153"/>
      <c r="W1200" s="153"/>
      <c r="X1200" s="153"/>
      <c r="Y1200" s="153"/>
      <c r="Z1200" s="153"/>
      <c r="AA1200" s="153"/>
      <c r="AB1200" s="153"/>
      <c r="AC1200" s="153"/>
      <c r="AD1200" s="153"/>
      <c r="AE1200" s="153"/>
      <c r="AF1200" s="153"/>
      <c r="AG1200" s="153"/>
      <c r="AH1200" s="153"/>
      <c r="AI1200" s="153"/>
      <c r="AJ1200" s="153"/>
      <c r="AK1200" s="153"/>
      <c r="AL1200" s="153"/>
      <c r="AM1200" s="153"/>
      <c r="AN1200" s="153"/>
      <c r="AO1200" s="153"/>
      <c r="AP1200" s="153"/>
      <c r="AQ1200" s="153"/>
      <c r="AR1200" s="153"/>
      <c r="AS1200" s="153"/>
      <c r="AT1200" s="153"/>
    </row>
    <row r="1201" spans="1:46" outlineLevel="1" x14ac:dyDescent="0.2">
      <c r="A1201" s="178"/>
      <c r="B1201" s="180"/>
      <c r="C1201" s="191" t="s">
        <v>620</v>
      </c>
      <c r="D1201" s="155"/>
      <c r="E1201" s="205">
        <v>218.9</v>
      </c>
      <c r="F1201" s="182"/>
      <c r="G1201" s="159"/>
      <c r="H1201" s="212">
        <v>0</v>
      </c>
      <c r="I1201" s="177"/>
      <c r="J1201" s="153"/>
      <c r="K1201" s="153"/>
      <c r="L1201" s="153"/>
      <c r="M1201" s="153"/>
      <c r="N1201" s="153"/>
      <c r="O1201" s="153"/>
      <c r="P1201" s="153"/>
      <c r="Q1201" s="153" t="s">
        <v>125</v>
      </c>
      <c r="R1201" s="153">
        <v>0</v>
      </c>
      <c r="S1201" s="153"/>
      <c r="T1201" s="153"/>
      <c r="U1201" s="153"/>
      <c r="V1201" s="153"/>
      <c r="W1201" s="153"/>
      <c r="X1201" s="153"/>
      <c r="Y1201" s="153"/>
      <c r="Z1201" s="153"/>
      <c r="AA1201" s="153"/>
      <c r="AB1201" s="153"/>
      <c r="AC1201" s="153"/>
      <c r="AD1201" s="153"/>
      <c r="AE1201" s="153"/>
      <c r="AF1201" s="153"/>
      <c r="AG1201" s="153"/>
      <c r="AH1201" s="153"/>
      <c r="AI1201" s="153"/>
      <c r="AJ1201" s="153"/>
      <c r="AK1201" s="153"/>
      <c r="AL1201" s="153"/>
      <c r="AM1201" s="153"/>
      <c r="AN1201" s="153"/>
      <c r="AO1201" s="153"/>
      <c r="AP1201" s="153"/>
      <c r="AQ1201" s="153"/>
      <c r="AR1201" s="153"/>
      <c r="AS1201" s="153"/>
      <c r="AT1201" s="153"/>
    </row>
    <row r="1202" spans="1:46" outlineLevel="1" x14ac:dyDescent="0.2">
      <c r="A1202" s="178"/>
      <c r="B1202" s="180"/>
      <c r="C1202" s="191" t="s">
        <v>621</v>
      </c>
      <c r="D1202" s="155"/>
      <c r="E1202" s="205">
        <v>352.28</v>
      </c>
      <c r="F1202" s="182"/>
      <c r="G1202" s="159"/>
      <c r="H1202" s="212">
        <v>0</v>
      </c>
      <c r="I1202" s="177"/>
      <c r="J1202" s="153"/>
      <c r="K1202" s="153"/>
      <c r="L1202" s="153"/>
      <c r="M1202" s="153"/>
      <c r="N1202" s="153"/>
      <c r="O1202" s="153"/>
      <c r="P1202" s="153"/>
      <c r="Q1202" s="153" t="s">
        <v>125</v>
      </c>
      <c r="R1202" s="153">
        <v>0</v>
      </c>
      <c r="S1202" s="153"/>
      <c r="T1202" s="153"/>
      <c r="U1202" s="153"/>
      <c r="V1202" s="153"/>
      <c r="W1202" s="153"/>
      <c r="X1202" s="153"/>
      <c r="Y1202" s="153"/>
      <c r="Z1202" s="153"/>
      <c r="AA1202" s="153"/>
      <c r="AB1202" s="153"/>
      <c r="AC1202" s="153"/>
      <c r="AD1202" s="153"/>
      <c r="AE1202" s="153"/>
      <c r="AF1202" s="153"/>
      <c r="AG1202" s="153"/>
      <c r="AH1202" s="153"/>
      <c r="AI1202" s="153"/>
      <c r="AJ1202" s="153"/>
      <c r="AK1202" s="153"/>
      <c r="AL1202" s="153"/>
      <c r="AM1202" s="153"/>
      <c r="AN1202" s="153"/>
      <c r="AO1202" s="153"/>
      <c r="AP1202" s="153"/>
      <c r="AQ1202" s="153"/>
      <c r="AR1202" s="153"/>
      <c r="AS1202" s="153"/>
      <c r="AT1202" s="153"/>
    </row>
    <row r="1203" spans="1:46" outlineLevel="1" x14ac:dyDescent="0.2">
      <c r="A1203" s="178" t="s">
        <v>1377</v>
      </c>
      <c r="B1203" s="180" t="s">
        <v>1378</v>
      </c>
      <c r="C1203" s="190" t="s">
        <v>1379</v>
      </c>
      <c r="D1203" s="154" t="s">
        <v>142</v>
      </c>
      <c r="E1203" s="182">
        <v>704.56</v>
      </c>
      <c r="F1203" s="182"/>
      <c r="G1203" s="182">
        <f>ROUND(E1203*F1203,2)</f>
        <v>0</v>
      </c>
      <c r="H1203" s="212" t="s">
        <v>1340</v>
      </c>
      <c r="I1203" s="177"/>
      <c r="J1203" s="177"/>
      <c r="K1203" s="177"/>
      <c r="L1203" s="177"/>
      <c r="M1203" s="177"/>
      <c r="N1203" s="177"/>
      <c r="O1203" s="177"/>
      <c r="P1203" s="177"/>
      <c r="Q1203" s="177"/>
      <c r="R1203" s="177"/>
      <c r="S1203" s="177"/>
      <c r="T1203" s="177"/>
      <c r="U1203" s="177"/>
      <c r="V1203" s="177"/>
      <c r="W1203" s="177"/>
      <c r="X1203" s="177"/>
      <c r="Y1203" s="177"/>
      <c r="Z1203" s="177"/>
      <c r="AA1203" s="177"/>
      <c r="AB1203" s="177"/>
      <c r="AC1203" s="177"/>
      <c r="AD1203" s="177"/>
      <c r="AE1203" s="177"/>
      <c r="AF1203" s="177"/>
      <c r="AG1203" s="177"/>
      <c r="AH1203" s="177"/>
      <c r="AI1203" s="177"/>
      <c r="AJ1203" s="177"/>
      <c r="AK1203" s="177"/>
      <c r="AL1203" s="177"/>
      <c r="AM1203" s="177"/>
      <c r="AN1203" s="177"/>
      <c r="AO1203" s="177"/>
      <c r="AP1203" s="177"/>
      <c r="AQ1203" s="177"/>
      <c r="AR1203" s="177"/>
      <c r="AS1203" s="177"/>
      <c r="AT1203" s="177"/>
    </row>
    <row r="1204" spans="1:46" outlineLevel="1" x14ac:dyDescent="0.2">
      <c r="A1204" s="178"/>
      <c r="B1204" s="180"/>
      <c r="C1204" s="191" t="s">
        <v>619</v>
      </c>
      <c r="D1204" s="155"/>
      <c r="E1204" s="205"/>
      <c r="F1204" s="182"/>
      <c r="G1204" s="182"/>
      <c r="H1204" s="212"/>
      <c r="I1204" s="177"/>
      <c r="J1204" s="177"/>
      <c r="K1204" s="177"/>
      <c r="L1204" s="177"/>
      <c r="M1204" s="177"/>
      <c r="N1204" s="177"/>
      <c r="O1204" s="177"/>
      <c r="P1204" s="177"/>
      <c r="Q1204" s="177"/>
      <c r="R1204" s="177"/>
      <c r="S1204" s="177"/>
      <c r="T1204" s="177"/>
      <c r="U1204" s="177"/>
      <c r="V1204" s="177"/>
      <c r="W1204" s="177"/>
      <c r="X1204" s="177"/>
      <c r="Y1204" s="177"/>
      <c r="Z1204" s="177"/>
      <c r="AA1204" s="177"/>
      <c r="AB1204" s="177"/>
      <c r="AC1204" s="177"/>
      <c r="AD1204" s="177"/>
      <c r="AE1204" s="177"/>
      <c r="AF1204" s="177"/>
      <c r="AG1204" s="177"/>
      <c r="AH1204" s="177"/>
      <c r="AI1204" s="177"/>
      <c r="AJ1204" s="177"/>
      <c r="AK1204" s="177"/>
      <c r="AL1204" s="177"/>
      <c r="AM1204" s="177"/>
      <c r="AN1204" s="177"/>
      <c r="AO1204" s="177"/>
      <c r="AP1204" s="177"/>
      <c r="AQ1204" s="177"/>
      <c r="AR1204" s="177"/>
      <c r="AS1204" s="177"/>
      <c r="AT1204" s="177"/>
    </row>
    <row r="1205" spans="1:46" outlineLevel="1" x14ac:dyDescent="0.2">
      <c r="A1205" s="178"/>
      <c r="B1205" s="180"/>
      <c r="C1205" s="191" t="s">
        <v>625</v>
      </c>
      <c r="D1205" s="155"/>
      <c r="E1205" s="205">
        <v>352.28</v>
      </c>
      <c r="F1205" s="182"/>
      <c r="G1205" s="182"/>
      <c r="H1205" s="212"/>
      <c r="I1205" s="177"/>
      <c r="J1205" s="177"/>
      <c r="K1205" s="177"/>
      <c r="L1205" s="177"/>
      <c r="M1205" s="177"/>
      <c r="N1205" s="177"/>
      <c r="O1205" s="177"/>
      <c r="P1205" s="177"/>
      <c r="Q1205" s="177"/>
      <c r="R1205" s="177"/>
      <c r="S1205" s="177"/>
      <c r="T1205" s="177"/>
      <c r="U1205" s="177"/>
      <c r="V1205" s="177"/>
      <c r="W1205" s="177"/>
      <c r="X1205" s="177"/>
      <c r="Y1205" s="177"/>
      <c r="Z1205" s="177"/>
      <c r="AA1205" s="177"/>
      <c r="AB1205" s="177"/>
      <c r="AC1205" s="177"/>
      <c r="AD1205" s="177"/>
      <c r="AE1205" s="177"/>
      <c r="AF1205" s="177"/>
      <c r="AG1205" s="177"/>
      <c r="AH1205" s="177"/>
      <c r="AI1205" s="177"/>
      <c r="AJ1205" s="177"/>
      <c r="AK1205" s="177"/>
      <c r="AL1205" s="177"/>
      <c r="AM1205" s="177"/>
      <c r="AN1205" s="177"/>
      <c r="AO1205" s="177"/>
      <c r="AP1205" s="177"/>
      <c r="AQ1205" s="177"/>
      <c r="AR1205" s="177"/>
      <c r="AS1205" s="177"/>
      <c r="AT1205" s="177"/>
    </row>
    <row r="1206" spans="1:46" outlineLevel="1" x14ac:dyDescent="0.2">
      <c r="A1206" s="178"/>
      <c r="B1206" s="180"/>
      <c r="C1206" s="191" t="s">
        <v>621</v>
      </c>
      <c r="D1206" s="155"/>
      <c r="E1206" s="205">
        <v>352.28</v>
      </c>
      <c r="F1206" s="182"/>
      <c r="G1206" s="182"/>
      <c r="H1206" s="212"/>
      <c r="I1206" s="177"/>
      <c r="J1206" s="177"/>
      <c r="K1206" s="177"/>
      <c r="L1206" s="177"/>
      <c r="M1206" s="177"/>
      <c r="N1206" s="177"/>
      <c r="O1206" s="177"/>
      <c r="P1206" s="177"/>
      <c r="Q1206" s="177"/>
      <c r="R1206" s="177"/>
      <c r="S1206" s="177"/>
      <c r="T1206" s="177"/>
      <c r="U1206" s="177"/>
      <c r="V1206" s="177"/>
      <c r="W1206" s="177"/>
      <c r="X1206" s="177"/>
      <c r="Y1206" s="177"/>
      <c r="Z1206" s="177"/>
      <c r="AA1206" s="177"/>
      <c r="AB1206" s="177"/>
      <c r="AC1206" s="177"/>
      <c r="AD1206" s="177"/>
      <c r="AE1206" s="177"/>
      <c r="AF1206" s="177"/>
      <c r="AG1206" s="177"/>
      <c r="AH1206" s="177"/>
      <c r="AI1206" s="177"/>
      <c r="AJ1206" s="177"/>
      <c r="AK1206" s="177"/>
      <c r="AL1206" s="177"/>
      <c r="AM1206" s="177"/>
      <c r="AN1206" s="177"/>
      <c r="AO1206" s="177"/>
      <c r="AP1206" s="177"/>
      <c r="AQ1206" s="177"/>
      <c r="AR1206" s="177"/>
      <c r="AS1206" s="177"/>
      <c r="AT1206" s="177"/>
    </row>
    <row r="1207" spans="1:46" ht="22.5" outlineLevel="1" x14ac:dyDescent="0.2">
      <c r="A1207" s="178">
        <v>424</v>
      </c>
      <c r="B1207" s="180" t="s">
        <v>1266</v>
      </c>
      <c r="C1207" s="190" t="s">
        <v>1267</v>
      </c>
      <c r="D1207" s="154" t="s">
        <v>142</v>
      </c>
      <c r="E1207" s="182">
        <v>640.42550000000006</v>
      </c>
      <c r="F1207" s="182"/>
      <c r="G1207" s="159">
        <f>ROUND(E1207*F1207,2)</f>
        <v>0</v>
      </c>
      <c r="H1207" s="212" t="s">
        <v>1340</v>
      </c>
      <c r="I1207" s="177"/>
      <c r="J1207" s="153"/>
      <c r="K1207" s="153"/>
      <c r="L1207" s="153"/>
      <c r="M1207" s="153"/>
      <c r="N1207" s="153"/>
      <c r="O1207" s="153"/>
      <c r="P1207" s="153"/>
      <c r="Q1207" s="153" t="s">
        <v>123</v>
      </c>
      <c r="R1207" s="153"/>
      <c r="S1207" s="153"/>
      <c r="T1207" s="153"/>
      <c r="U1207" s="153"/>
      <c r="V1207" s="153"/>
      <c r="W1207" s="153"/>
      <c r="X1207" s="153"/>
      <c r="Y1207" s="153"/>
      <c r="Z1207" s="153"/>
      <c r="AA1207" s="153"/>
      <c r="AB1207" s="153"/>
      <c r="AC1207" s="153"/>
      <c r="AD1207" s="153"/>
      <c r="AE1207" s="153"/>
      <c r="AF1207" s="153"/>
      <c r="AG1207" s="153"/>
      <c r="AH1207" s="153"/>
      <c r="AI1207" s="153"/>
      <c r="AJ1207" s="153"/>
      <c r="AK1207" s="153"/>
      <c r="AL1207" s="153"/>
      <c r="AM1207" s="153"/>
      <c r="AN1207" s="153"/>
      <c r="AO1207" s="153"/>
      <c r="AP1207" s="153"/>
      <c r="AQ1207" s="153"/>
      <c r="AR1207" s="153"/>
      <c r="AS1207" s="153"/>
      <c r="AT1207" s="153"/>
    </row>
    <row r="1208" spans="1:46" outlineLevel="1" x14ac:dyDescent="0.2">
      <c r="A1208" s="178"/>
      <c r="B1208" s="180"/>
      <c r="C1208" s="191" t="s">
        <v>1347</v>
      </c>
      <c r="D1208" s="154"/>
      <c r="E1208" s="182"/>
      <c r="F1208" s="182"/>
      <c r="G1208" s="182"/>
      <c r="H1208" s="212"/>
      <c r="I1208" s="177"/>
      <c r="J1208" s="177"/>
      <c r="K1208" s="177"/>
      <c r="L1208" s="177"/>
      <c r="M1208" s="177"/>
      <c r="N1208" s="177"/>
      <c r="O1208" s="177"/>
      <c r="P1208" s="177"/>
      <c r="Q1208" s="177"/>
      <c r="R1208" s="177"/>
      <c r="S1208" s="177"/>
      <c r="T1208" s="177"/>
      <c r="U1208" s="177"/>
      <c r="V1208" s="177"/>
      <c r="W1208" s="177"/>
      <c r="X1208" s="177"/>
      <c r="Y1208" s="177"/>
      <c r="Z1208" s="177"/>
      <c r="AA1208" s="177"/>
      <c r="AB1208" s="177"/>
      <c r="AC1208" s="177"/>
      <c r="AD1208" s="177"/>
      <c r="AE1208" s="177"/>
      <c r="AF1208" s="177"/>
      <c r="AG1208" s="177"/>
      <c r="AH1208" s="177"/>
      <c r="AI1208" s="177"/>
      <c r="AJ1208" s="177"/>
      <c r="AK1208" s="177"/>
      <c r="AL1208" s="177"/>
      <c r="AM1208" s="177"/>
      <c r="AN1208" s="177"/>
      <c r="AO1208" s="177"/>
      <c r="AP1208" s="177"/>
      <c r="AQ1208" s="177"/>
      <c r="AR1208" s="177"/>
      <c r="AS1208" s="177"/>
      <c r="AT1208" s="177"/>
    </row>
    <row r="1209" spans="1:46" outlineLevel="1" x14ac:dyDescent="0.2">
      <c r="A1209" s="178"/>
      <c r="B1209" s="180"/>
      <c r="C1209" s="191" t="s">
        <v>619</v>
      </c>
      <c r="D1209" s="155"/>
      <c r="E1209" s="205"/>
      <c r="F1209" s="182"/>
      <c r="G1209" s="159"/>
      <c r="H1209" s="212">
        <v>0</v>
      </c>
      <c r="I1209" s="177"/>
      <c r="J1209" s="153"/>
      <c r="K1209" s="153"/>
      <c r="L1209" s="153"/>
      <c r="M1209" s="153"/>
      <c r="N1209" s="153"/>
      <c r="O1209" s="153"/>
      <c r="P1209" s="153"/>
      <c r="Q1209" s="153" t="s">
        <v>125</v>
      </c>
      <c r="R1209" s="153">
        <v>0</v>
      </c>
      <c r="S1209" s="153"/>
      <c r="T1209" s="153"/>
      <c r="U1209" s="153"/>
      <c r="V1209" s="153"/>
      <c r="W1209" s="153"/>
      <c r="X1209" s="153"/>
      <c r="Y1209" s="153"/>
      <c r="Z1209" s="153"/>
      <c r="AA1209" s="153"/>
      <c r="AB1209" s="153"/>
      <c r="AC1209" s="153"/>
      <c r="AD1209" s="153"/>
      <c r="AE1209" s="153"/>
      <c r="AF1209" s="153"/>
      <c r="AG1209" s="153"/>
      <c r="AH1209" s="153"/>
      <c r="AI1209" s="153"/>
      <c r="AJ1209" s="153"/>
      <c r="AK1209" s="153"/>
      <c r="AL1209" s="153"/>
      <c r="AM1209" s="153"/>
      <c r="AN1209" s="153"/>
      <c r="AO1209" s="153"/>
      <c r="AP1209" s="153"/>
      <c r="AQ1209" s="153"/>
      <c r="AR1209" s="153"/>
      <c r="AS1209" s="153"/>
      <c r="AT1209" s="153"/>
    </row>
    <row r="1210" spans="1:46" outlineLevel="1" x14ac:dyDescent="0.2">
      <c r="A1210" s="178"/>
      <c r="B1210" s="180"/>
      <c r="C1210" s="193">
        <v>0</v>
      </c>
      <c r="D1210" s="157"/>
      <c r="E1210" s="206"/>
      <c r="F1210" s="182"/>
      <c r="G1210" s="159"/>
      <c r="H1210" s="212">
        <v>0</v>
      </c>
      <c r="I1210" s="177"/>
      <c r="J1210" s="153"/>
      <c r="K1210" s="153"/>
      <c r="L1210" s="153"/>
      <c r="M1210" s="153"/>
      <c r="N1210" s="153"/>
      <c r="O1210" s="153"/>
      <c r="P1210" s="153"/>
      <c r="Q1210" s="153" t="s">
        <v>125</v>
      </c>
      <c r="R1210" s="153"/>
      <c r="S1210" s="153"/>
      <c r="T1210" s="153"/>
      <c r="U1210" s="153"/>
      <c r="V1210" s="153"/>
      <c r="W1210" s="153"/>
      <c r="X1210" s="153"/>
      <c r="Y1210" s="153"/>
      <c r="Z1210" s="153"/>
      <c r="AA1210" s="153"/>
      <c r="AB1210" s="153"/>
      <c r="AC1210" s="153"/>
      <c r="AD1210" s="153"/>
      <c r="AE1210" s="153"/>
      <c r="AF1210" s="153"/>
      <c r="AG1210" s="153"/>
      <c r="AH1210" s="153"/>
      <c r="AI1210" s="153"/>
      <c r="AJ1210" s="153"/>
      <c r="AK1210" s="153"/>
      <c r="AL1210" s="153"/>
      <c r="AM1210" s="153"/>
      <c r="AN1210" s="153"/>
      <c r="AO1210" s="153"/>
      <c r="AP1210" s="153"/>
      <c r="AQ1210" s="153"/>
      <c r="AR1210" s="153"/>
      <c r="AS1210" s="153"/>
      <c r="AT1210" s="153"/>
    </row>
    <row r="1211" spans="1:46" outlineLevel="1" x14ac:dyDescent="0.2">
      <c r="A1211" s="178"/>
      <c r="B1211" s="180"/>
      <c r="C1211" s="194" t="s">
        <v>865</v>
      </c>
      <c r="D1211" s="157"/>
      <c r="E1211" s="206">
        <v>339.58</v>
      </c>
      <c r="F1211" s="182"/>
      <c r="G1211" s="159"/>
      <c r="H1211" s="212">
        <v>0</v>
      </c>
      <c r="I1211" s="177"/>
      <c r="J1211" s="153"/>
      <c r="K1211" s="153"/>
      <c r="L1211" s="153"/>
      <c r="M1211" s="153"/>
      <c r="N1211" s="153"/>
      <c r="O1211" s="153"/>
      <c r="P1211" s="153"/>
      <c r="Q1211" s="153" t="s">
        <v>125</v>
      </c>
      <c r="R1211" s="153">
        <v>2</v>
      </c>
      <c r="S1211" s="153"/>
      <c r="T1211" s="153"/>
      <c r="U1211" s="153"/>
      <c r="V1211" s="153"/>
      <c r="W1211" s="153"/>
      <c r="X1211" s="153"/>
      <c r="Y1211" s="153"/>
      <c r="Z1211" s="153"/>
      <c r="AA1211" s="153"/>
      <c r="AB1211" s="153"/>
      <c r="AC1211" s="153"/>
      <c r="AD1211" s="153"/>
      <c r="AE1211" s="153"/>
      <c r="AF1211" s="153"/>
      <c r="AG1211" s="153"/>
      <c r="AH1211" s="153"/>
      <c r="AI1211" s="153"/>
      <c r="AJ1211" s="153"/>
      <c r="AK1211" s="153"/>
      <c r="AL1211" s="153"/>
      <c r="AM1211" s="153"/>
      <c r="AN1211" s="153"/>
      <c r="AO1211" s="153"/>
      <c r="AP1211" s="153"/>
      <c r="AQ1211" s="153"/>
      <c r="AR1211" s="153"/>
      <c r="AS1211" s="153"/>
      <c r="AT1211" s="153"/>
    </row>
    <row r="1212" spans="1:46" outlineLevel="1" x14ac:dyDescent="0.2">
      <c r="A1212" s="178"/>
      <c r="B1212" s="180"/>
      <c r="C1212" s="194" t="s">
        <v>860</v>
      </c>
      <c r="D1212" s="157"/>
      <c r="E1212" s="206">
        <v>218.9</v>
      </c>
      <c r="F1212" s="182"/>
      <c r="G1212" s="159"/>
      <c r="H1212" s="212">
        <v>0</v>
      </c>
      <c r="I1212" s="177"/>
      <c r="J1212" s="153"/>
      <c r="K1212" s="153"/>
      <c r="L1212" s="153"/>
      <c r="M1212" s="153"/>
      <c r="N1212" s="153"/>
      <c r="O1212" s="153"/>
      <c r="P1212" s="153"/>
      <c r="Q1212" s="153" t="s">
        <v>125</v>
      </c>
      <c r="R1212" s="153">
        <v>2</v>
      </c>
      <c r="S1212" s="153"/>
      <c r="T1212" s="153"/>
      <c r="U1212" s="153"/>
      <c r="V1212" s="153"/>
      <c r="W1212" s="153"/>
      <c r="X1212" s="153"/>
      <c r="Y1212" s="153"/>
      <c r="Z1212" s="153"/>
      <c r="AA1212" s="153"/>
      <c r="AB1212" s="153"/>
      <c r="AC1212" s="153"/>
      <c r="AD1212" s="153"/>
      <c r="AE1212" s="153"/>
      <c r="AF1212" s="153"/>
      <c r="AG1212" s="153"/>
      <c r="AH1212" s="153"/>
      <c r="AI1212" s="153"/>
      <c r="AJ1212" s="153"/>
      <c r="AK1212" s="153"/>
      <c r="AL1212" s="153"/>
      <c r="AM1212" s="153"/>
      <c r="AN1212" s="153"/>
      <c r="AO1212" s="153"/>
      <c r="AP1212" s="153"/>
      <c r="AQ1212" s="153"/>
      <c r="AR1212" s="153"/>
      <c r="AS1212" s="153"/>
      <c r="AT1212" s="153"/>
    </row>
    <row r="1213" spans="1:46" outlineLevel="1" x14ac:dyDescent="0.2">
      <c r="A1213" s="178"/>
      <c r="B1213" s="180"/>
      <c r="C1213" s="194" t="s">
        <v>1268</v>
      </c>
      <c r="D1213" s="157"/>
      <c r="E1213" s="206">
        <v>23.725000000000001</v>
      </c>
      <c r="F1213" s="182"/>
      <c r="G1213" s="159"/>
      <c r="H1213" s="212">
        <v>0</v>
      </c>
      <c r="I1213" s="177"/>
      <c r="J1213" s="153"/>
      <c r="K1213" s="153"/>
      <c r="L1213" s="153"/>
      <c r="M1213" s="153"/>
      <c r="N1213" s="153"/>
      <c r="O1213" s="153"/>
      <c r="P1213" s="153"/>
      <c r="Q1213" s="153" t="s">
        <v>125</v>
      </c>
      <c r="R1213" s="153">
        <v>2</v>
      </c>
      <c r="S1213" s="153"/>
      <c r="T1213" s="153"/>
      <c r="U1213" s="153"/>
      <c r="V1213" s="153"/>
      <c r="W1213" s="153"/>
      <c r="X1213" s="153"/>
      <c r="Y1213" s="153"/>
      <c r="Z1213" s="153"/>
      <c r="AA1213" s="153"/>
      <c r="AB1213" s="153"/>
      <c r="AC1213" s="153"/>
      <c r="AD1213" s="153"/>
      <c r="AE1213" s="153"/>
      <c r="AF1213" s="153"/>
      <c r="AG1213" s="153"/>
      <c r="AH1213" s="153"/>
      <c r="AI1213" s="153"/>
      <c r="AJ1213" s="153"/>
      <c r="AK1213" s="153"/>
      <c r="AL1213" s="153"/>
      <c r="AM1213" s="153"/>
      <c r="AN1213" s="153"/>
      <c r="AO1213" s="153"/>
      <c r="AP1213" s="153"/>
      <c r="AQ1213" s="153"/>
      <c r="AR1213" s="153"/>
      <c r="AS1213" s="153"/>
      <c r="AT1213" s="153"/>
    </row>
    <row r="1214" spans="1:46" outlineLevel="1" x14ac:dyDescent="0.2">
      <c r="A1214" s="178"/>
      <c r="B1214" s="180"/>
      <c r="C1214" s="193">
        <v>1</v>
      </c>
      <c r="D1214" s="157"/>
      <c r="E1214" s="206"/>
      <c r="F1214" s="182"/>
      <c r="G1214" s="159"/>
      <c r="H1214" s="212">
        <v>0</v>
      </c>
      <c r="I1214" s="177"/>
      <c r="J1214" s="153"/>
      <c r="K1214" s="153"/>
      <c r="L1214" s="153"/>
      <c r="M1214" s="153"/>
      <c r="N1214" s="153"/>
      <c r="O1214" s="153"/>
      <c r="P1214" s="153"/>
      <c r="Q1214" s="153" t="s">
        <v>125</v>
      </c>
      <c r="R1214" s="153"/>
      <c r="S1214" s="153"/>
      <c r="T1214" s="153"/>
      <c r="U1214" s="153"/>
      <c r="V1214" s="153"/>
      <c r="W1214" s="153"/>
      <c r="X1214" s="153"/>
      <c r="Y1214" s="153"/>
      <c r="Z1214" s="153"/>
      <c r="AA1214" s="153"/>
      <c r="AB1214" s="153"/>
      <c r="AC1214" s="153"/>
      <c r="AD1214" s="153"/>
      <c r="AE1214" s="153"/>
      <c r="AF1214" s="153"/>
      <c r="AG1214" s="153"/>
      <c r="AH1214" s="153"/>
      <c r="AI1214" s="153"/>
      <c r="AJ1214" s="153"/>
      <c r="AK1214" s="153"/>
      <c r="AL1214" s="153"/>
      <c r="AM1214" s="153"/>
      <c r="AN1214" s="153"/>
      <c r="AO1214" s="153"/>
      <c r="AP1214" s="153"/>
      <c r="AQ1214" s="153"/>
      <c r="AR1214" s="153"/>
      <c r="AS1214" s="153"/>
      <c r="AT1214" s="153"/>
    </row>
    <row r="1215" spans="1:46" outlineLevel="1" x14ac:dyDescent="0.2">
      <c r="A1215" s="178"/>
      <c r="B1215" s="180"/>
      <c r="C1215" s="191" t="s">
        <v>1269</v>
      </c>
      <c r="D1215" s="155"/>
      <c r="E1215" s="205">
        <v>640.42550000000006</v>
      </c>
      <c r="F1215" s="182"/>
      <c r="G1215" s="159"/>
      <c r="H1215" s="212">
        <v>0</v>
      </c>
      <c r="I1215" s="177"/>
      <c r="J1215" s="153"/>
      <c r="K1215" s="153"/>
      <c r="L1215" s="153"/>
      <c r="M1215" s="153"/>
      <c r="N1215" s="153"/>
      <c r="O1215" s="153"/>
      <c r="P1215" s="153"/>
      <c r="Q1215" s="153" t="s">
        <v>125</v>
      </c>
      <c r="R1215" s="153">
        <v>0</v>
      </c>
      <c r="S1215" s="153"/>
      <c r="T1215" s="153"/>
      <c r="U1215" s="153"/>
      <c r="V1215" s="153"/>
      <c r="W1215" s="153"/>
      <c r="X1215" s="153"/>
      <c r="Y1215" s="153"/>
      <c r="Z1215" s="153"/>
      <c r="AA1215" s="153"/>
      <c r="AB1215" s="153"/>
      <c r="AC1215" s="153"/>
      <c r="AD1215" s="153"/>
      <c r="AE1215" s="153"/>
      <c r="AF1215" s="153"/>
      <c r="AG1215" s="153"/>
      <c r="AH1215" s="153"/>
      <c r="AI1215" s="153"/>
      <c r="AJ1215" s="153"/>
      <c r="AK1215" s="153"/>
      <c r="AL1215" s="153"/>
      <c r="AM1215" s="153"/>
      <c r="AN1215" s="153"/>
      <c r="AO1215" s="153"/>
      <c r="AP1215" s="153"/>
      <c r="AQ1215" s="153"/>
      <c r="AR1215" s="153"/>
      <c r="AS1215" s="153"/>
      <c r="AT1215" s="153"/>
    </row>
    <row r="1216" spans="1:46" outlineLevel="1" x14ac:dyDescent="0.2">
      <c r="A1216" s="178">
        <v>425</v>
      </c>
      <c r="B1216" s="180" t="s">
        <v>1270</v>
      </c>
      <c r="C1216" s="190" t="s">
        <v>1271</v>
      </c>
      <c r="D1216" s="154" t="s">
        <v>142</v>
      </c>
      <c r="E1216" s="182">
        <v>807.96100000000001</v>
      </c>
      <c r="F1216" s="182"/>
      <c r="G1216" s="159">
        <f>ROUND(E1216*F1216,2)</f>
        <v>0</v>
      </c>
      <c r="H1216" s="212" t="s">
        <v>1340</v>
      </c>
      <c r="I1216" s="177"/>
      <c r="J1216" s="153"/>
      <c r="K1216" s="153"/>
      <c r="L1216" s="153"/>
      <c r="M1216" s="153"/>
      <c r="N1216" s="153"/>
      <c r="O1216" s="153"/>
      <c r="P1216" s="153"/>
      <c r="Q1216" s="153" t="s">
        <v>123</v>
      </c>
      <c r="R1216" s="153"/>
      <c r="S1216" s="153"/>
      <c r="T1216" s="153"/>
      <c r="U1216" s="153"/>
      <c r="V1216" s="153"/>
      <c r="W1216" s="153"/>
      <c r="X1216" s="153"/>
      <c r="Y1216" s="153"/>
      <c r="Z1216" s="153"/>
      <c r="AA1216" s="153"/>
      <c r="AB1216" s="153"/>
      <c r="AC1216" s="153"/>
      <c r="AD1216" s="153"/>
      <c r="AE1216" s="153"/>
      <c r="AF1216" s="153"/>
      <c r="AG1216" s="153"/>
      <c r="AH1216" s="153"/>
      <c r="AI1216" s="153"/>
      <c r="AJ1216" s="153"/>
      <c r="AK1216" s="153"/>
      <c r="AL1216" s="153"/>
      <c r="AM1216" s="153"/>
      <c r="AN1216" s="153"/>
      <c r="AO1216" s="153"/>
      <c r="AP1216" s="153"/>
      <c r="AQ1216" s="153"/>
      <c r="AR1216" s="153"/>
      <c r="AS1216" s="153"/>
      <c r="AT1216" s="153"/>
    </row>
    <row r="1217" spans="1:46" outlineLevel="1" x14ac:dyDescent="0.2">
      <c r="A1217" s="178"/>
      <c r="B1217" s="180"/>
      <c r="C1217" s="191" t="s">
        <v>1347</v>
      </c>
      <c r="D1217" s="154"/>
      <c r="E1217" s="182"/>
      <c r="F1217" s="182"/>
      <c r="G1217" s="182"/>
      <c r="H1217" s="212"/>
      <c r="I1217" s="177"/>
      <c r="J1217" s="177"/>
      <c r="K1217" s="177"/>
      <c r="L1217" s="177"/>
      <c r="M1217" s="177"/>
      <c r="N1217" s="177"/>
      <c r="O1217" s="177"/>
      <c r="P1217" s="177"/>
      <c r="Q1217" s="177"/>
      <c r="R1217" s="177"/>
      <c r="S1217" s="177"/>
      <c r="T1217" s="177"/>
      <c r="U1217" s="177"/>
      <c r="V1217" s="177"/>
      <c r="W1217" s="177"/>
      <c r="X1217" s="177"/>
      <c r="Y1217" s="177"/>
      <c r="Z1217" s="177"/>
      <c r="AA1217" s="177"/>
      <c r="AB1217" s="177"/>
      <c r="AC1217" s="177"/>
      <c r="AD1217" s="177"/>
      <c r="AE1217" s="177"/>
      <c r="AF1217" s="177"/>
      <c r="AG1217" s="177"/>
      <c r="AH1217" s="177"/>
      <c r="AI1217" s="177"/>
      <c r="AJ1217" s="177"/>
      <c r="AK1217" s="177"/>
      <c r="AL1217" s="177"/>
      <c r="AM1217" s="177"/>
      <c r="AN1217" s="177"/>
      <c r="AO1217" s="177"/>
      <c r="AP1217" s="177"/>
      <c r="AQ1217" s="177"/>
      <c r="AR1217" s="177"/>
      <c r="AS1217" s="177"/>
      <c r="AT1217" s="177"/>
    </row>
    <row r="1218" spans="1:46" outlineLevel="1" x14ac:dyDescent="0.2">
      <c r="A1218" s="178"/>
      <c r="B1218" s="180"/>
      <c r="C1218" s="191" t="s">
        <v>619</v>
      </c>
      <c r="D1218" s="155"/>
      <c r="E1218" s="205"/>
      <c r="F1218" s="182"/>
      <c r="G1218" s="159"/>
      <c r="H1218" s="212">
        <v>0</v>
      </c>
      <c r="I1218" s="177"/>
      <c r="J1218" s="153"/>
      <c r="K1218" s="153"/>
      <c r="L1218" s="153"/>
      <c r="M1218" s="153"/>
      <c r="N1218" s="153"/>
      <c r="O1218" s="153"/>
      <c r="P1218" s="153"/>
      <c r="Q1218" s="153" t="s">
        <v>125</v>
      </c>
      <c r="R1218" s="153">
        <v>0</v>
      </c>
      <c r="S1218" s="153"/>
      <c r="T1218" s="153"/>
      <c r="U1218" s="153"/>
      <c r="V1218" s="153"/>
      <c r="W1218" s="153"/>
      <c r="X1218" s="153"/>
      <c r="Y1218" s="153"/>
      <c r="Z1218" s="153"/>
      <c r="AA1218" s="153"/>
      <c r="AB1218" s="153"/>
      <c r="AC1218" s="153"/>
      <c r="AD1218" s="153"/>
      <c r="AE1218" s="153"/>
      <c r="AF1218" s="153"/>
      <c r="AG1218" s="153"/>
      <c r="AH1218" s="153"/>
      <c r="AI1218" s="153"/>
      <c r="AJ1218" s="153"/>
      <c r="AK1218" s="153"/>
      <c r="AL1218" s="153"/>
      <c r="AM1218" s="153"/>
      <c r="AN1218" s="153"/>
      <c r="AO1218" s="153"/>
      <c r="AP1218" s="153"/>
      <c r="AQ1218" s="153"/>
      <c r="AR1218" s="153"/>
      <c r="AS1218" s="153"/>
      <c r="AT1218" s="153"/>
    </row>
    <row r="1219" spans="1:46" outlineLevel="1" x14ac:dyDescent="0.2">
      <c r="A1219" s="178"/>
      <c r="B1219" s="180"/>
      <c r="C1219" s="193">
        <v>0</v>
      </c>
      <c r="D1219" s="157"/>
      <c r="E1219" s="206"/>
      <c r="F1219" s="182"/>
      <c r="G1219" s="159"/>
      <c r="H1219" s="212">
        <v>0</v>
      </c>
      <c r="I1219" s="177"/>
      <c r="J1219" s="153"/>
      <c r="K1219" s="153"/>
      <c r="L1219" s="153"/>
      <c r="M1219" s="153"/>
      <c r="N1219" s="153"/>
      <c r="O1219" s="153"/>
      <c r="P1219" s="153"/>
      <c r="Q1219" s="153" t="s">
        <v>125</v>
      </c>
      <c r="R1219" s="153"/>
      <c r="S1219" s="153"/>
      <c r="T1219" s="153"/>
      <c r="U1219" s="153"/>
      <c r="V1219" s="153"/>
      <c r="W1219" s="153"/>
      <c r="X1219" s="153"/>
      <c r="Y1219" s="153"/>
      <c r="Z1219" s="153"/>
      <c r="AA1219" s="153"/>
      <c r="AB1219" s="153"/>
      <c r="AC1219" s="153"/>
      <c r="AD1219" s="153"/>
      <c r="AE1219" s="153"/>
      <c r="AF1219" s="153"/>
      <c r="AG1219" s="153"/>
      <c r="AH1219" s="153"/>
      <c r="AI1219" s="153"/>
      <c r="AJ1219" s="153"/>
      <c r="AK1219" s="153"/>
      <c r="AL1219" s="153"/>
      <c r="AM1219" s="153"/>
      <c r="AN1219" s="153"/>
      <c r="AO1219" s="153"/>
      <c r="AP1219" s="153"/>
      <c r="AQ1219" s="153"/>
      <c r="AR1219" s="153"/>
      <c r="AS1219" s="153"/>
      <c r="AT1219" s="153"/>
    </row>
    <row r="1220" spans="1:46" outlineLevel="1" x14ac:dyDescent="0.2">
      <c r="A1220" s="178"/>
      <c r="B1220" s="180"/>
      <c r="C1220" s="194" t="s">
        <v>866</v>
      </c>
      <c r="D1220" s="157"/>
      <c r="E1220" s="206">
        <v>352.28</v>
      </c>
      <c r="F1220" s="182"/>
      <c r="G1220" s="159"/>
      <c r="H1220" s="212">
        <v>0</v>
      </c>
      <c r="I1220" s="177"/>
      <c r="J1220" s="153"/>
      <c r="K1220" s="153"/>
      <c r="L1220" s="153"/>
      <c r="M1220" s="153"/>
      <c r="N1220" s="153"/>
      <c r="O1220" s="153"/>
      <c r="P1220" s="153"/>
      <c r="Q1220" s="153" t="s">
        <v>125</v>
      </c>
      <c r="R1220" s="153">
        <v>2</v>
      </c>
      <c r="S1220" s="153"/>
      <c r="T1220" s="153"/>
      <c r="U1220" s="153"/>
      <c r="V1220" s="153"/>
      <c r="W1220" s="153"/>
      <c r="X1220" s="153"/>
      <c r="Y1220" s="153"/>
      <c r="Z1220" s="153"/>
      <c r="AA1220" s="153"/>
      <c r="AB1220" s="153"/>
      <c r="AC1220" s="153"/>
      <c r="AD1220" s="153"/>
      <c r="AE1220" s="153"/>
      <c r="AF1220" s="153"/>
      <c r="AG1220" s="153"/>
      <c r="AH1220" s="153"/>
      <c r="AI1220" s="153"/>
      <c r="AJ1220" s="153"/>
      <c r="AK1220" s="153"/>
      <c r="AL1220" s="153"/>
      <c r="AM1220" s="153"/>
      <c r="AN1220" s="153"/>
      <c r="AO1220" s="153"/>
      <c r="AP1220" s="153"/>
      <c r="AQ1220" s="153"/>
      <c r="AR1220" s="153"/>
      <c r="AS1220" s="153"/>
      <c r="AT1220" s="153"/>
    </row>
    <row r="1221" spans="1:46" outlineLevel="1" x14ac:dyDescent="0.2">
      <c r="A1221" s="178"/>
      <c r="B1221" s="180"/>
      <c r="C1221" s="194" t="s">
        <v>861</v>
      </c>
      <c r="D1221" s="157"/>
      <c r="E1221" s="206">
        <v>352.28</v>
      </c>
      <c r="F1221" s="182"/>
      <c r="G1221" s="159"/>
      <c r="H1221" s="212">
        <v>0</v>
      </c>
      <c r="I1221" s="177"/>
      <c r="J1221" s="153"/>
      <c r="K1221" s="153"/>
      <c r="L1221" s="153"/>
      <c r="M1221" s="153"/>
      <c r="N1221" s="153"/>
      <c r="O1221" s="153"/>
      <c r="P1221" s="153"/>
      <c r="Q1221" s="153" t="s">
        <v>125</v>
      </c>
      <c r="R1221" s="153">
        <v>2</v>
      </c>
      <c r="S1221" s="153"/>
      <c r="T1221" s="153"/>
      <c r="U1221" s="153"/>
      <c r="V1221" s="153"/>
      <c r="W1221" s="153"/>
      <c r="X1221" s="153"/>
      <c r="Y1221" s="153"/>
      <c r="Z1221" s="153"/>
      <c r="AA1221" s="153"/>
      <c r="AB1221" s="153"/>
      <c r="AC1221" s="153"/>
      <c r="AD1221" s="153"/>
      <c r="AE1221" s="153"/>
      <c r="AF1221" s="153"/>
      <c r="AG1221" s="153"/>
      <c r="AH1221" s="153"/>
      <c r="AI1221" s="153"/>
      <c r="AJ1221" s="153"/>
      <c r="AK1221" s="153"/>
      <c r="AL1221" s="153"/>
      <c r="AM1221" s="153"/>
      <c r="AN1221" s="153"/>
      <c r="AO1221" s="153"/>
      <c r="AP1221" s="153"/>
      <c r="AQ1221" s="153"/>
      <c r="AR1221" s="153"/>
      <c r="AS1221" s="153"/>
      <c r="AT1221" s="153"/>
    </row>
    <row r="1222" spans="1:46" outlineLevel="1" x14ac:dyDescent="0.2">
      <c r="A1222" s="178"/>
      <c r="B1222" s="180"/>
      <c r="C1222" s="194" t="s">
        <v>1272</v>
      </c>
      <c r="D1222" s="157"/>
      <c r="E1222" s="206">
        <v>29.95</v>
      </c>
      <c r="F1222" s="182"/>
      <c r="G1222" s="159"/>
      <c r="H1222" s="212">
        <v>0</v>
      </c>
      <c r="I1222" s="177"/>
      <c r="J1222" s="153"/>
      <c r="K1222" s="153"/>
      <c r="L1222" s="153"/>
      <c r="M1222" s="153"/>
      <c r="N1222" s="153"/>
      <c r="O1222" s="153"/>
      <c r="P1222" s="153"/>
      <c r="Q1222" s="153" t="s">
        <v>125</v>
      </c>
      <c r="R1222" s="153">
        <v>2</v>
      </c>
      <c r="S1222" s="153"/>
      <c r="T1222" s="153"/>
      <c r="U1222" s="153"/>
      <c r="V1222" s="153"/>
      <c r="W1222" s="153"/>
      <c r="X1222" s="153"/>
      <c r="Y1222" s="153"/>
      <c r="Z1222" s="153"/>
      <c r="AA1222" s="153"/>
      <c r="AB1222" s="153"/>
      <c r="AC1222" s="153"/>
      <c r="AD1222" s="153"/>
      <c r="AE1222" s="153"/>
      <c r="AF1222" s="153"/>
      <c r="AG1222" s="153"/>
      <c r="AH1222" s="153"/>
      <c r="AI1222" s="153"/>
      <c r="AJ1222" s="153"/>
      <c r="AK1222" s="153"/>
      <c r="AL1222" s="153"/>
      <c r="AM1222" s="153"/>
      <c r="AN1222" s="153"/>
      <c r="AO1222" s="153"/>
      <c r="AP1222" s="153"/>
      <c r="AQ1222" s="153"/>
      <c r="AR1222" s="153"/>
      <c r="AS1222" s="153"/>
      <c r="AT1222" s="153"/>
    </row>
    <row r="1223" spans="1:46" outlineLevel="1" x14ac:dyDescent="0.2">
      <c r="A1223" s="178"/>
      <c r="B1223" s="180"/>
      <c r="C1223" s="193">
        <v>1</v>
      </c>
      <c r="D1223" s="157"/>
      <c r="E1223" s="206"/>
      <c r="F1223" s="182"/>
      <c r="G1223" s="159"/>
      <c r="H1223" s="212">
        <v>0</v>
      </c>
      <c r="I1223" s="177"/>
      <c r="J1223" s="153"/>
      <c r="K1223" s="153"/>
      <c r="L1223" s="153"/>
      <c r="M1223" s="153"/>
      <c r="N1223" s="153"/>
      <c r="O1223" s="153"/>
      <c r="P1223" s="153"/>
      <c r="Q1223" s="153" t="s">
        <v>125</v>
      </c>
      <c r="R1223" s="153"/>
      <c r="S1223" s="153"/>
      <c r="T1223" s="153"/>
      <c r="U1223" s="153"/>
      <c r="V1223" s="153"/>
      <c r="W1223" s="153"/>
      <c r="X1223" s="153"/>
      <c r="Y1223" s="153"/>
      <c r="Z1223" s="153"/>
      <c r="AA1223" s="153"/>
      <c r="AB1223" s="153"/>
      <c r="AC1223" s="153"/>
      <c r="AD1223" s="153"/>
      <c r="AE1223" s="153"/>
      <c r="AF1223" s="153"/>
      <c r="AG1223" s="153"/>
      <c r="AH1223" s="153"/>
      <c r="AI1223" s="153"/>
      <c r="AJ1223" s="153"/>
      <c r="AK1223" s="153"/>
      <c r="AL1223" s="153"/>
      <c r="AM1223" s="153"/>
      <c r="AN1223" s="153"/>
      <c r="AO1223" s="153"/>
      <c r="AP1223" s="153"/>
      <c r="AQ1223" s="153"/>
      <c r="AR1223" s="153"/>
      <c r="AS1223" s="153"/>
      <c r="AT1223" s="153"/>
    </row>
    <row r="1224" spans="1:46" outlineLevel="1" x14ac:dyDescent="0.2">
      <c r="A1224" s="178"/>
      <c r="B1224" s="180"/>
      <c r="C1224" s="191" t="s">
        <v>1273</v>
      </c>
      <c r="D1224" s="155"/>
      <c r="E1224" s="205">
        <v>807.96100000000001</v>
      </c>
      <c r="F1224" s="182"/>
      <c r="G1224" s="159"/>
      <c r="H1224" s="212">
        <v>0</v>
      </c>
      <c r="I1224" s="177"/>
      <c r="J1224" s="153"/>
      <c r="K1224" s="153"/>
      <c r="L1224" s="153"/>
      <c r="M1224" s="153"/>
      <c r="N1224" s="153"/>
      <c r="O1224" s="153"/>
      <c r="P1224" s="153"/>
      <c r="Q1224" s="153" t="s">
        <v>125</v>
      </c>
      <c r="R1224" s="153">
        <v>0</v>
      </c>
      <c r="S1224" s="153"/>
      <c r="T1224" s="153"/>
      <c r="U1224" s="153"/>
      <c r="V1224" s="153"/>
      <c r="W1224" s="153"/>
      <c r="X1224" s="153"/>
      <c r="Y1224" s="153"/>
      <c r="Z1224" s="153"/>
      <c r="AA1224" s="153"/>
      <c r="AB1224" s="153"/>
      <c r="AC1224" s="153"/>
      <c r="AD1224" s="153"/>
      <c r="AE1224" s="153"/>
      <c r="AF1224" s="153"/>
      <c r="AG1224" s="153"/>
      <c r="AH1224" s="153"/>
      <c r="AI1224" s="153"/>
      <c r="AJ1224" s="153"/>
      <c r="AK1224" s="153"/>
      <c r="AL1224" s="153"/>
      <c r="AM1224" s="153"/>
      <c r="AN1224" s="153"/>
      <c r="AO1224" s="153"/>
      <c r="AP1224" s="153"/>
      <c r="AQ1224" s="153"/>
      <c r="AR1224" s="153"/>
      <c r="AS1224" s="153"/>
      <c r="AT1224" s="153"/>
    </row>
    <row r="1225" spans="1:46" outlineLevel="1" x14ac:dyDescent="0.2">
      <c r="A1225" s="178">
        <v>426</v>
      </c>
      <c r="B1225" s="180" t="s">
        <v>1274</v>
      </c>
      <c r="C1225" s="190" t="s">
        <v>1275</v>
      </c>
      <c r="D1225" s="154" t="s">
        <v>0</v>
      </c>
      <c r="E1225" s="182">
        <v>0.78</v>
      </c>
      <c r="F1225" s="182"/>
      <c r="G1225" s="159">
        <f>ROUND(E1225*F1225,2)</f>
        <v>0</v>
      </c>
      <c r="H1225" s="212" t="s">
        <v>1339</v>
      </c>
      <c r="I1225" s="177"/>
      <c r="J1225" s="153"/>
      <c r="K1225" s="153"/>
      <c r="L1225" s="153"/>
      <c r="M1225" s="153"/>
      <c r="N1225" s="153"/>
      <c r="O1225" s="153"/>
      <c r="P1225" s="153"/>
      <c r="Q1225" s="153" t="s">
        <v>123</v>
      </c>
      <c r="R1225" s="153"/>
      <c r="S1225" s="153"/>
      <c r="T1225" s="153"/>
      <c r="U1225" s="153"/>
      <c r="V1225" s="153"/>
      <c r="W1225" s="153"/>
      <c r="X1225" s="153"/>
      <c r="Y1225" s="153"/>
      <c r="Z1225" s="153"/>
      <c r="AA1225" s="153"/>
      <c r="AB1225" s="153"/>
      <c r="AC1225" s="153"/>
      <c r="AD1225" s="153"/>
      <c r="AE1225" s="153"/>
      <c r="AF1225" s="153"/>
      <c r="AG1225" s="153"/>
      <c r="AH1225" s="153"/>
      <c r="AI1225" s="153"/>
      <c r="AJ1225" s="153"/>
      <c r="AK1225" s="153"/>
      <c r="AL1225" s="153"/>
      <c r="AM1225" s="153"/>
      <c r="AN1225" s="153"/>
      <c r="AO1225" s="153"/>
      <c r="AP1225" s="153"/>
      <c r="AQ1225" s="153"/>
      <c r="AR1225" s="153"/>
      <c r="AS1225" s="153"/>
      <c r="AT1225" s="153"/>
    </row>
    <row r="1226" spans="1:46" x14ac:dyDescent="0.2">
      <c r="A1226" s="179" t="s">
        <v>118</v>
      </c>
      <c r="B1226" s="181" t="s">
        <v>93</v>
      </c>
      <c r="C1226" s="192" t="s">
        <v>94</v>
      </c>
      <c r="D1226" s="156"/>
      <c r="E1226" s="183"/>
      <c r="F1226" s="183"/>
      <c r="G1226" s="160">
        <f>SUMIF(Q1227:Q1257,"&lt;&gt;NOR",G1227:G1257)</f>
        <v>0</v>
      </c>
      <c r="H1226" s="213"/>
      <c r="I1226" s="177"/>
      <c r="Q1226" t="s">
        <v>119</v>
      </c>
    </row>
    <row r="1227" spans="1:46" outlineLevel="1" x14ac:dyDescent="0.2">
      <c r="A1227" s="178">
        <v>427</v>
      </c>
      <c r="B1227" s="180" t="s">
        <v>1276</v>
      </c>
      <c r="C1227" s="190" t="s">
        <v>1277</v>
      </c>
      <c r="D1227" s="154" t="s">
        <v>142</v>
      </c>
      <c r="E1227" s="182">
        <v>1051.9680000000001</v>
      </c>
      <c r="F1227" s="182"/>
      <c r="G1227" s="159">
        <f>ROUND(E1227*F1227,2)</f>
        <v>0</v>
      </c>
      <c r="H1227" s="212" t="s">
        <v>1339</v>
      </c>
      <c r="I1227" s="177"/>
      <c r="J1227" s="153"/>
      <c r="K1227" s="153"/>
      <c r="L1227" s="153"/>
      <c r="M1227" s="153"/>
      <c r="N1227" s="153"/>
      <c r="O1227" s="153"/>
      <c r="P1227" s="153"/>
      <c r="Q1227" s="153" t="s">
        <v>123</v>
      </c>
      <c r="R1227" s="153"/>
      <c r="S1227" s="153"/>
      <c r="T1227" s="153"/>
      <c r="U1227" s="153"/>
      <c r="V1227" s="153"/>
      <c r="W1227" s="153"/>
      <c r="X1227" s="153"/>
      <c r="Y1227" s="153"/>
      <c r="Z1227" s="153"/>
      <c r="AA1227" s="153"/>
      <c r="AB1227" s="153"/>
      <c r="AC1227" s="153"/>
      <c r="AD1227" s="153"/>
      <c r="AE1227" s="153"/>
      <c r="AF1227" s="153"/>
      <c r="AG1227" s="153"/>
      <c r="AH1227" s="153"/>
      <c r="AI1227" s="153"/>
      <c r="AJ1227" s="153"/>
      <c r="AK1227" s="153"/>
      <c r="AL1227" s="153"/>
      <c r="AM1227" s="153"/>
      <c r="AN1227" s="153"/>
      <c r="AO1227" s="153"/>
      <c r="AP1227" s="153"/>
      <c r="AQ1227" s="153"/>
      <c r="AR1227" s="153"/>
      <c r="AS1227" s="153"/>
      <c r="AT1227" s="153"/>
    </row>
    <row r="1228" spans="1:46" outlineLevel="1" x14ac:dyDescent="0.2">
      <c r="A1228" s="178"/>
      <c r="B1228" s="180"/>
      <c r="C1228" s="191" t="s">
        <v>804</v>
      </c>
      <c r="D1228" s="155"/>
      <c r="E1228" s="205">
        <v>313.255</v>
      </c>
      <c r="F1228" s="182"/>
      <c r="G1228" s="159"/>
      <c r="H1228" s="212">
        <v>0</v>
      </c>
      <c r="I1228" s="177"/>
      <c r="J1228" s="153"/>
      <c r="K1228" s="153"/>
      <c r="L1228" s="153"/>
      <c r="M1228" s="153"/>
      <c r="N1228" s="153"/>
      <c r="O1228" s="153"/>
      <c r="P1228" s="153"/>
      <c r="Q1228" s="153" t="s">
        <v>125</v>
      </c>
      <c r="R1228" s="153">
        <v>0</v>
      </c>
      <c r="S1228" s="153"/>
      <c r="T1228" s="153"/>
      <c r="U1228" s="153"/>
      <c r="V1228" s="153"/>
      <c r="W1228" s="153"/>
      <c r="X1228" s="153"/>
      <c r="Y1228" s="153"/>
      <c r="Z1228" s="153"/>
      <c r="AA1228" s="153"/>
      <c r="AB1228" s="153"/>
      <c r="AC1228" s="153"/>
      <c r="AD1228" s="153"/>
      <c r="AE1228" s="153"/>
      <c r="AF1228" s="153"/>
      <c r="AG1228" s="153"/>
      <c r="AH1228" s="153"/>
      <c r="AI1228" s="153"/>
      <c r="AJ1228" s="153"/>
      <c r="AK1228" s="153"/>
      <c r="AL1228" s="153"/>
      <c r="AM1228" s="153"/>
      <c r="AN1228" s="153"/>
      <c r="AO1228" s="153"/>
      <c r="AP1228" s="153"/>
      <c r="AQ1228" s="153"/>
      <c r="AR1228" s="153"/>
      <c r="AS1228" s="153"/>
      <c r="AT1228" s="153"/>
    </row>
    <row r="1229" spans="1:46" outlineLevel="1" x14ac:dyDescent="0.2">
      <c r="A1229" s="178"/>
      <c r="B1229" s="180"/>
      <c r="C1229" s="191" t="s">
        <v>520</v>
      </c>
      <c r="D1229" s="155"/>
      <c r="E1229" s="205">
        <v>320.83</v>
      </c>
      <c r="F1229" s="182"/>
      <c r="G1229" s="159"/>
      <c r="H1229" s="212">
        <v>0</v>
      </c>
      <c r="I1229" s="177"/>
      <c r="J1229" s="153"/>
      <c r="K1229" s="153"/>
      <c r="L1229" s="153"/>
      <c r="M1229" s="153"/>
      <c r="N1229" s="153"/>
      <c r="O1229" s="153"/>
      <c r="P1229" s="153"/>
      <c r="Q1229" s="153" t="s">
        <v>125</v>
      </c>
      <c r="R1229" s="153">
        <v>0</v>
      </c>
      <c r="S1229" s="153"/>
      <c r="T1229" s="153"/>
      <c r="U1229" s="153"/>
      <c r="V1229" s="153"/>
      <c r="W1229" s="153"/>
      <c r="X1229" s="153"/>
      <c r="Y1229" s="153"/>
      <c r="Z1229" s="153"/>
      <c r="AA1229" s="153"/>
      <c r="AB1229" s="153"/>
      <c r="AC1229" s="153"/>
      <c r="AD1229" s="153"/>
      <c r="AE1229" s="153"/>
      <c r="AF1229" s="153"/>
      <c r="AG1229" s="153"/>
      <c r="AH1229" s="153"/>
      <c r="AI1229" s="153"/>
      <c r="AJ1229" s="153"/>
      <c r="AK1229" s="153"/>
      <c r="AL1229" s="153"/>
      <c r="AM1229" s="153"/>
      <c r="AN1229" s="153"/>
      <c r="AO1229" s="153"/>
      <c r="AP1229" s="153"/>
      <c r="AQ1229" s="153"/>
      <c r="AR1229" s="153"/>
      <c r="AS1229" s="153"/>
      <c r="AT1229" s="153"/>
    </row>
    <row r="1230" spans="1:46" outlineLevel="1" x14ac:dyDescent="0.2">
      <c r="A1230" s="178"/>
      <c r="B1230" s="180"/>
      <c r="C1230" s="191" t="s">
        <v>521</v>
      </c>
      <c r="D1230" s="155"/>
      <c r="E1230" s="205">
        <v>147.66800000000001</v>
      </c>
      <c r="F1230" s="182"/>
      <c r="G1230" s="159"/>
      <c r="H1230" s="212">
        <v>0</v>
      </c>
      <c r="I1230" s="177"/>
      <c r="J1230" s="153"/>
      <c r="K1230" s="153"/>
      <c r="L1230" s="153"/>
      <c r="M1230" s="153"/>
      <c r="N1230" s="153"/>
      <c r="O1230" s="153"/>
      <c r="P1230" s="153"/>
      <c r="Q1230" s="153" t="s">
        <v>125</v>
      </c>
      <c r="R1230" s="153">
        <v>0</v>
      </c>
      <c r="S1230" s="153"/>
      <c r="T1230" s="153"/>
      <c r="U1230" s="153"/>
      <c r="V1230" s="153"/>
      <c r="W1230" s="153"/>
      <c r="X1230" s="153"/>
      <c r="Y1230" s="153"/>
      <c r="Z1230" s="153"/>
      <c r="AA1230" s="153"/>
      <c r="AB1230" s="153"/>
      <c r="AC1230" s="153"/>
      <c r="AD1230" s="153"/>
      <c r="AE1230" s="153"/>
      <c r="AF1230" s="153"/>
      <c r="AG1230" s="153"/>
      <c r="AH1230" s="153"/>
      <c r="AI1230" s="153"/>
      <c r="AJ1230" s="153"/>
      <c r="AK1230" s="153"/>
      <c r="AL1230" s="153"/>
      <c r="AM1230" s="153"/>
      <c r="AN1230" s="153"/>
      <c r="AO1230" s="153"/>
      <c r="AP1230" s="153"/>
      <c r="AQ1230" s="153"/>
      <c r="AR1230" s="153"/>
      <c r="AS1230" s="153"/>
      <c r="AT1230" s="153"/>
    </row>
    <row r="1231" spans="1:46" outlineLevel="1" x14ac:dyDescent="0.2">
      <c r="A1231" s="178"/>
      <c r="B1231" s="180"/>
      <c r="C1231" s="191" t="s">
        <v>805</v>
      </c>
      <c r="D1231" s="155"/>
      <c r="E1231" s="205">
        <v>270.21499999999997</v>
      </c>
      <c r="F1231" s="182"/>
      <c r="G1231" s="159"/>
      <c r="H1231" s="212">
        <v>0</v>
      </c>
      <c r="I1231" s="177"/>
      <c r="J1231" s="153"/>
      <c r="K1231" s="153"/>
      <c r="L1231" s="153"/>
      <c r="M1231" s="153"/>
      <c r="N1231" s="153"/>
      <c r="O1231" s="153"/>
      <c r="P1231" s="153"/>
      <c r="Q1231" s="153" t="s">
        <v>125</v>
      </c>
      <c r="R1231" s="153">
        <v>0</v>
      </c>
      <c r="S1231" s="153"/>
      <c r="T1231" s="153"/>
      <c r="U1231" s="153"/>
      <c r="V1231" s="153"/>
      <c r="W1231" s="153"/>
      <c r="X1231" s="153"/>
      <c r="Y1231" s="153"/>
      <c r="Z1231" s="153"/>
      <c r="AA1231" s="153"/>
      <c r="AB1231" s="153"/>
      <c r="AC1231" s="153"/>
      <c r="AD1231" s="153"/>
      <c r="AE1231" s="153"/>
      <c r="AF1231" s="153"/>
      <c r="AG1231" s="153"/>
      <c r="AH1231" s="153"/>
      <c r="AI1231" s="153"/>
      <c r="AJ1231" s="153"/>
      <c r="AK1231" s="153"/>
      <c r="AL1231" s="153"/>
      <c r="AM1231" s="153"/>
      <c r="AN1231" s="153"/>
      <c r="AO1231" s="153"/>
      <c r="AP1231" s="153"/>
      <c r="AQ1231" s="153"/>
      <c r="AR1231" s="153"/>
      <c r="AS1231" s="153"/>
      <c r="AT1231" s="153"/>
    </row>
    <row r="1232" spans="1:46" outlineLevel="1" x14ac:dyDescent="0.2">
      <c r="A1232" s="178">
        <v>428</v>
      </c>
      <c r="B1232" s="180" t="s">
        <v>1435</v>
      </c>
      <c r="C1232" s="190" t="s">
        <v>1436</v>
      </c>
      <c r="D1232" s="154" t="s">
        <v>142</v>
      </c>
      <c r="E1232" s="182">
        <v>1051.9680000000001</v>
      </c>
      <c r="F1232" s="182"/>
      <c r="G1232" s="159">
        <f>ROUND(E1232*F1232,2)</f>
        <v>0</v>
      </c>
      <c r="H1232" s="212" t="s">
        <v>1339</v>
      </c>
      <c r="I1232" s="177"/>
      <c r="J1232" s="153"/>
      <c r="K1232" s="153"/>
      <c r="L1232" s="153"/>
      <c r="M1232" s="153"/>
      <c r="N1232" s="153"/>
      <c r="O1232" s="153"/>
      <c r="P1232" s="153"/>
      <c r="Q1232" s="153" t="s">
        <v>123</v>
      </c>
      <c r="R1232" s="153"/>
      <c r="S1232" s="153"/>
      <c r="T1232" s="153"/>
      <c r="U1232" s="153"/>
      <c r="V1232" s="153"/>
      <c r="W1232" s="153"/>
      <c r="X1232" s="153"/>
      <c r="Y1232" s="153"/>
      <c r="Z1232" s="153"/>
      <c r="AA1232" s="153"/>
      <c r="AB1232" s="153"/>
      <c r="AC1232" s="153"/>
      <c r="AD1232" s="153"/>
      <c r="AE1232" s="153"/>
      <c r="AF1232" s="153"/>
      <c r="AG1232" s="153"/>
      <c r="AH1232" s="153"/>
      <c r="AI1232" s="153"/>
      <c r="AJ1232" s="153"/>
      <c r="AK1232" s="153"/>
      <c r="AL1232" s="153"/>
      <c r="AM1232" s="153"/>
      <c r="AN1232" s="153"/>
      <c r="AO1232" s="153"/>
      <c r="AP1232" s="153"/>
      <c r="AQ1232" s="153"/>
      <c r="AR1232" s="153"/>
      <c r="AS1232" s="153"/>
      <c r="AT1232" s="153"/>
    </row>
    <row r="1233" spans="1:46" outlineLevel="1" x14ac:dyDescent="0.2">
      <c r="A1233" s="178"/>
      <c r="B1233" s="180"/>
      <c r="C1233" s="191" t="s">
        <v>804</v>
      </c>
      <c r="D1233" s="155"/>
      <c r="E1233" s="205">
        <v>313.255</v>
      </c>
      <c r="F1233" s="182"/>
      <c r="G1233" s="159"/>
      <c r="H1233" s="212">
        <v>0</v>
      </c>
      <c r="I1233" s="177"/>
      <c r="J1233" s="153"/>
      <c r="K1233" s="153"/>
      <c r="L1233" s="153"/>
      <c r="M1233" s="153"/>
      <c r="N1233" s="153"/>
      <c r="O1233" s="153"/>
      <c r="P1233" s="153"/>
      <c r="Q1233" s="153" t="s">
        <v>125</v>
      </c>
      <c r="R1233" s="153">
        <v>0</v>
      </c>
      <c r="S1233" s="153"/>
      <c r="T1233" s="153"/>
      <c r="U1233" s="153"/>
      <c r="V1233" s="153"/>
      <c r="W1233" s="153"/>
      <c r="X1233" s="153"/>
      <c r="Y1233" s="153"/>
      <c r="Z1233" s="153"/>
      <c r="AA1233" s="153"/>
      <c r="AB1233" s="153"/>
      <c r="AC1233" s="153"/>
      <c r="AD1233" s="153"/>
      <c r="AE1233" s="153"/>
      <c r="AF1233" s="153"/>
      <c r="AG1233" s="153"/>
      <c r="AH1233" s="153"/>
      <c r="AI1233" s="153"/>
      <c r="AJ1233" s="153"/>
      <c r="AK1233" s="153"/>
      <c r="AL1233" s="153"/>
      <c r="AM1233" s="153"/>
      <c r="AN1233" s="153"/>
      <c r="AO1233" s="153"/>
      <c r="AP1233" s="153"/>
      <c r="AQ1233" s="153"/>
      <c r="AR1233" s="153"/>
      <c r="AS1233" s="153"/>
      <c r="AT1233" s="153"/>
    </row>
    <row r="1234" spans="1:46" outlineLevel="1" x14ac:dyDescent="0.2">
      <c r="A1234" s="178"/>
      <c r="B1234" s="180"/>
      <c r="C1234" s="191" t="s">
        <v>520</v>
      </c>
      <c r="D1234" s="155"/>
      <c r="E1234" s="205">
        <v>320.83</v>
      </c>
      <c r="F1234" s="182"/>
      <c r="G1234" s="159"/>
      <c r="H1234" s="212">
        <v>0</v>
      </c>
      <c r="I1234" s="177"/>
      <c r="J1234" s="153"/>
      <c r="K1234" s="153"/>
      <c r="L1234" s="153"/>
      <c r="M1234" s="153"/>
      <c r="N1234" s="153"/>
      <c r="O1234" s="153"/>
      <c r="P1234" s="153"/>
      <c r="Q1234" s="153" t="s">
        <v>125</v>
      </c>
      <c r="R1234" s="153">
        <v>0</v>
      </c>
      <c r="S1234" s="153"/>
      <c r="T1234" s="153"/>
      <c r="U1234" s="153"/>
      <c r="V1234" s="153"/>
      <c r="W1234" s="153"/>
      <c r="X1234" s="153"/>
      <c r="Y1234" s="153"/>
      <c r="Z1234" s="153"/>
      <c r="AA1234" s="153"/>
      <c r="AB1234" s="153"/>
      <c r="AC1234" s="153"/>
      <c r="AD1234" s="153"/>
      <c r="AE1234" s="153"/>
      <c r="AF1234" s="153"/>
      <c r="AG1234" s="153"/>
      <c r="AH1234" s="153"/>
      <c r="AI1234" s="153"/>
      <c r="AJ1234" s="153"/>
      <c r="AK1234" s="153"/>
      <c r="AL1234" s="153"/>
      <c r="AM1234" s="153"/>
      <c r="AN1234" s="153"/>
      <c r="AO1234" s="153"/>
      <c r="AP1234" s="153"/>
      <c r="AQ1234" s="153"/>
      <c r="AR1234" s="153"/>
      <c r="AS1234" s="153"/>
      <c r="AT1234" s="153"/>
    </row>
    <row r="1235" spans="1:46" outlineLevel="1" x14ac:dyDescent="0.2">
      <c r="A1235" s="178"/>
      <c r="B1235" s="180"/>
      <c r="C1235" s="191" t="s">
        <v>521</v>
      </c>
      <c r="D1235" s="155"/>
      <c r="E1235" s="205">
        <v>147.66800000000001</v>
      </c>
      <c r="F1235" s="182"/>
      <c r="G1235" s="159"/>
      <c r="H1235" s="212">
        <v>0</v>
      </c>
      <c r="I1235" s="177"/>
      <c r="J1235" s="153"/>
      <c r="K1235" s="153"/>
      <c r="L1235" s="153"/>
      <c r="M1235" s="153"/>
      <c r="N1235" s="153"/>
      <c r="O1235" s="153"/>
      <c r="P1235" s="153"/>
      <c r="Q1235" s="153" t="s">
        <v>125</v>
      </c>
      <c r="R1235" s="153">
        <v>0</v>
      </c>
      <c r="S1235" s="153"/>
      <c r="T1235" s="153"/>
      <c r="U1235" s="153"/>
      <c r="V1235" s="153"/>
      <c r="W1235" s="153"/>
      <c r="X1235" s="153"/>
      <c r="Y1235" s="153"/>
      <c r="Z1235" s="153"/>
      <c r="AA1235" s="153"/>
      <c r="AB1235" s="153"/>
      <c r="AC1235" s="153"/>
      <c r="AD1235" s="153"/>
      <c r="AE1235" s="153"/>
      <c r="AF1235" s="153"/>
      <c r="AG1235" s="153"/>
      <c r="AH1235" s="153"/>
      <c r="AI1235" s="153"/>
      <c r="AJ1235" s="153"/>
      <c r="AK1235" s="153"/>
      <c r="AL1235" s="153"/>
      <c r="AM1235" s="153"/>
      <c r="AN1235" s="153"/>
      <c r="AO1235" s="153"/>
      <c r="AP1235" s="153"/>
      <c r="AQ1235" s="153"/>
      <c r="AR1235" s="153"/>
      <c r="AS1235" s="153"/>
      <c r="AT1235" s="153"/>
    </row>
    <row r="1236" spans="1:46" outlineLevel="1" x14ac:dyDescent="0.2">
      <c r="A1236" s="178"/>
      <c r="B1236" s="180"/>
      <c r="C1236" s="191" t="s">
        <v>805</v>
      </c>
      <c r="D1236" s="155"/>
      <c r="E1236" s="205">
        <v>270.21499999999997</v>
      </c>
      <c r="F1236" s="182"/>
      <c r="G1236" s="159"/>
      <c r="H1236" s="212">
        <v>0</v>
      </c>
      <c r="I1236" s="177"/>
      <c r="J1236" s="153"/>
      <c r="K1236" s="153"/>
      <c r="L1236" s="153"/>
      <c r="M1236" s="153"/>
      <c r="N1236" s="153"/>
      <c r="O1236" s="153"/>
      <c r="P1236" s="153"/>
      <c r="Q1236" s="153" t="s">
        <v>125</v>
      </c>
      <c r="R1236" s="153">
        <v>0</v>
      </c>
      <c r="S1236" s="153"/>
      <c r="T1236" s="153"/>
      <c r="U1236" s="153"/>
      <c r="V1236" s="153"/>
      <c r="W1236" s="153"/>
      <c r="X1236" s="153"/>
      <c r="Y1236" s="153"/>
      <c r="Z1236" s="153"/>
      <c r="AA1236" s="153"/>
      <c r="AB1236" s="153"/>
      <c r="AC1236" s="153"/>
      <c r="AD1236" s="153"/>
      <c r="AE1236" s="153"/>
      <c r="AF1236" s="153"/>
      <c r="AG1236" s="153"/>
      <c r="AH1236" s="153"/>
      <c r="AI1236" s="153"/>
      <c r="AJ1236" s="153"/>
      <c r="AK1236" s="153"/>
      <c r="AL1236" s="153"/>
      <c r="AM1236" s="153"/>
      <c r="AN1236" s="153"/>
      <c r="AO1236" s="153"/>
      <c r="AP1236" s="153"/>
      <c r="AQ1236" s="153"/>
      <c r="AR1236" s="153"/>
      <c r="AS1236" s="153"/>
      <c r="AT1236" s="153"/>
    </row>
    <row r="1237" spans="1:46" ht="22.5" outlineLevel="1" x14ac:dyDescent="0.2">
      <c r="A1237" s="178">
        <v>429</v>
      </c>
      <c r="B1237" s="180" t="s">
        <v>1278</v>
      </c>
      <c r="C1237" s="190" t="s">
        <v>1367</v>
      </c>
      <c r="D1237" s="154" t="s">
        <v>234</v>
      </c>
      <c r="E1237" s="182">
        <v>1184.5</v>
      </c>
      <c r="F1237" s="182"/>
      <c r="G1237" s="159">
        <f>ROUND(E1237*F1237,2)</f>
        <v>0</v>
      </c>
      <c r="H1237" s="212" t="s">
        <v>1340</v>
      </c>
      <c r="I1237" s="177"/>
      <c r="J1237" s="153"/>
      <c r="K1237" s="153"/>
      <c r="L1237" s="153"/>
      <c r="M1237" s="153"/>
      <c r="N1237" s="153"/>
      <c r="O1237" s="153"/>
      <c r="P1237" s="153"/>
      <c r="Q1237" s="153" t="s">
        <v>123</v>
      </c>
      <c r="R1237" s="153"/>
      <c r="S1237" s="153"/>
      <c r="T1237" s="153"/>
      <c r="U1237" s="153"/>
      <c r="V1237" s="153"/>
      <c r="W1237" s="153"/>
      <c r="X1237" s="153"/>
      <c r="Y1237" s="153"/>
      <c r="Z1237" s="153"/>
      <c r="AA1237" s="153"/>
      <c r="AB1237" s="153"/>
      <c r="AC1237" s="153"/>
      <c r="AD1237" s="153"/>
      <c r="AE1237" s="153"/>
      <c r="AF1237" s="153"/>
      <c r="AG1237" s="153"/>
      <c r="AH1237" s="153"/>
      <c r="AI1237" s="153"/>
      <c r="AJ1237" s="153"/>
      <c r="AK1237" s="153"/>
      <c r="AL1237" s="153"/>
      <c r="AM1237" s="153"/>
      <c r="AN1237" s="153"/>
      <c r="AO1237" s="153"/>
      <c r="AP1237" s="153"/>
      <c r="AQ1237" s="153"/>
      <c r="AR1237" s="153"/>
      <c r="AS1237" s="153"/>
      <c r="AT1237" s="153"/>
    </row>
    <row r="1238" spans="1:46" outlineLevel="1" x14ac:dyDescent="0.2">
      <c r="A1238" s="178"/>
      <c r="B1238" s="180"/>
      <c r="C1238" s="191" t="s">
        <v>1279</v>
      </c>
      <c r="D1238" s="155"/>
      <c r="E1238" s="205">
        <v>1184.5</v>
      </c>
      <c r="F1238" s="182"/>
      <c r="G1238" s="159"/>
      <c r="H1238" s="212">
        <v>0</v>
      </c>
      <c r="I1238" s="177"/>
      <c r="J1238" s="153"/>
      <c r="K1238" s="153"/>
      <c r="L1238" s="153"/>
      <c r="M1238" s="153"/>
      <c r="N1238" s="153"/>
      <c r="O1238" s="153"/>
      <c r="P1238" s="153"/>
      <c r="Q1238" s="153" t="s">
        <v>125</v>
      </c>
      <c r="R1238" s="153">
        <v>0</v>
      </c>
      <c r="S1238" s="153"/>
      <c r="T1238" s="153"/>
      <c r="U1238" s="153"/>
      <c r="V1238" s="153"/>
      <c r="W1238" s="153"/>
      <c r="X1238" s="153"/>
      <c r="Y1238" s="153"/>
      <c r="Z1238" s="153"/>
      <c r="AA1238" s="153"/>
      <c r="AB1238" s="153"/>
      <c r="AC1238" s="153"/>
      <c r="AD1238" s="153"/>
      <c r="AE1238" s="153"/>
      <c r="AF1238" s="153"/>
      <c r="AG1238" s="153"/>
      <c r="AH1238" s="153"/>
      <c r="AI1238" s="153"/>
      <c r="AJ1238" s="153"/>
      <c r="AK1238" s="153"/>
      <c r="AL1238" s="153"/>
      <c r="AM1238" s="153"/>
      <c r="AN1238" s="153"/>
      <c r="AO1238" s="153"/>
      <c r="AP1238" s="153"/>
      <c r="AQ1238" s="153"/>
      <c r="AR1238" s="153"/>
      <c r="AS1238" s="153"/>
      <c r="AT1238" s="153"/>
    </row>
    <row r="1239" spans="1:46" outlineLevel="1" x14ac:dyDescent="0.2">
      <c r="A1239" s="178">
        <v>430</v>
      </c>
      <c r="B1239" s="180" t="s">
        <v>1280</v>
      </c>
      <c r="C1239" s="190" t="s">
        <v>1281</v>
      </c>
      <c r="D1239" s="154" t="s">
        <v>142</v>
      </c>
      <c r="E1239" s="182">
        <v>1051.9680000000001</v>
      </c>
      <c r="F1239" s="182"/>
      <c r="G1239" s="159">
        <f>ROUND(E1239*F1239,2)</f>
        <v>0</v>
      </c>
      <c r="H1239" s="212" t="s">
        <v>1339</v>
      </c>
      <c r="I1239" s="177"/>
      <c r="J1239" s="153"/>
      <c r="K1239" s="153"/>
      <c r="L1239" s="153"/>
      <c r="M1239" s="153"/>
      <c r="N1239" s="153"/>
      <c r="O1239" s="153"/>
      <c r="P1239" s="153"/>
      <c r="Q1239" s="153" t="s">
        <v>123</v>
      </c>
      <c r="R1239" s="153"/>
      <c r="S1239" s="153"/>
      <c r="T1239" s="153"/>
      <c r="U1239" s="153"/>
      <c r="V1239" s="153"/>
      <c r="W1239" s="153"/>
      <c r="X1239" s="153"/>
      <c r="Y1239" s="153"/>
      <c r="Z1239" s="153"/>
      <c r="AA1239" s="153"/>
      <c r="AB1239" s="153"/>
      <c r="AC1239" s="153"/>
      <c r="AD1239" s="153"/>
      <c r="AE1239" s="153"/>
      <c r="AF1239" s="153"/>
      <c r="AG1239" s="153"/>
      <c r="AH1239" s="153"/>
      <c r="AI1239" s="153"/>
      <c r="AJ1239" s="153"/>
      <c r="AK1239" s="153"/>
      <c r="AL1239" s="153"/>
      <c r="AM1239" s="153"/>
      <c r="AN1239" s="153"/>
      <c r="AO1239" s="153"/>
      <c r="AP1239" s="153"/>
      <c r="AQ1239" s="153"/>
      <c r="AR1239" s="153"/>
      <c r="AS1239" s="153"/>
      <c r="AT1239" s="153"/>
    </row>
    <row r="1240" spans="1:46" outlineLevel="1" x14ac:dyDescent="0.2">
      <c r="A1240" s="178"/>
      <c r="B1240" s="180"/>
      <c r="C1240" s="191" t="s">
        <v>804</v>
      </c>
      <c r="D1240" s="155"/>
      <c r="E1240" s="205">
        <v>313.255</v>
      </c>
      <c r="F1240" s="182"/>
      <c r="G1240" s="159"/>
      <c r="H1240" s="212">
        <v>0</v>
      </c>
      <c r="I1240" s="177"/>
      <c r="J1240" s="153"/>
      <c r="K1240" s="153"/>
      <c r="L1240" s="153"/>
      <c r="M1240" s="153"/>
      <c r="N1240" s="153"/>
      <c r="O1240" s="153"/>
      <c r="P1240" s="153"/>
      <c r="Q1240" s="153" t="s">
        <v>125</v>
      </c>
      <c r="R1240" s="153">
        <v>0</v>
      </c>
      <c r="S1240" s="153"/>
      <c r="T1240" s="153"/>
      <c r="U1240" s="153"/>
      <c r="V1240" s="153"/>
      <c r="W1240" s="153"/>
      <c r="X1240" s="153"/>
      <c r="Y1240" s="153"/>
      <c r="Z1240" s="153"/>
      <c r="AA1240" s="153"/>
      <c r="AB1240" s="153"/>
      <c r="AC1240" s="153"/>
      <c r="AD1240" s="153"/>
      <c r="AE1240" s="153"/>
      <c r="AF1240" s="153"/>
      <c r="AG1240" s="153"/>
      <c r="AH1240" s="153"/>
      <c r="AI1240" s="153"/>
      <c r="AJ1240" s="153"/>
      <c r="AK1240" s="153"/>
      <c r="AL1240" s="153"/>
      <c r="AM1240" s="153"/>
      <c r="AN1240" s="153"/>
      <c r="AO1240" s="153"/>
      <c r="AP1240" s="153"/>
      <c r="AQ1240" s="153"/>
      <c r="AR1240" s="153"/>
      <c r="AS1240" s="153"/>
      <c r="AT1240" s="153"/>
    </row>
    <row r="1241" spans="1:46" outlineLevel="1" x14ac:dyDescent="0.2">
      <c r="A1241" s="178"/>
      <c r="B1241" s="180"/>
      <c r="C1241" s="191" t="s">
        <v>520</v>
      </c>
      <c r="D1241" s="155"/>
      <c r="E1241" s="205">
        <v>320.83</v>
      </c>
      <c r="F1241" s="182"/>
      <c r="G1241" s="159"/>
      <c r="H1241" s="212">
        <v>0</v>
      </c>
      <c r="I1241" s="177"/>
      <c r="J1241" s="153"/>
      <c r="K1241" s="153"/>
      <c r="L1241" s="153"/>
      <c r="M1241" s="153"/>
      <c r="N1241" s="153"/>
      <c r="O1241" s="153"/>
      <c r="P1241" s="153"/>
      <c r="Q1241" s="153" t="s">
        <v>125</v>
      </c>
      <c r="R1241" s="153">
        <v>0</v>
      </c>
      <c r="S1241" s="153"/>
      <c r="T1241" s="153"/>
      <c r="U1241" s="153"/>
      <c r="V1241" s="153"/>
      <c r="W1241" s="153"/>
      <c r="X1241" s="153"/>
      <c r="Y1241" s="153"/>
      <c r="Z1241" s="153"/>
      <c r="AA1241" s="153"/>
      <c r="AB1241" s="153"/>
      <c r="AC1241" s="153"/>
      <c r="AD1241" s="153"/>
      <c r="AE1241" s="153"/>
      <c r="AF1241" s="153"/>
      <c r="AG1241" s="153"/>
      <c r="AH1241" s="153"/>
      <c r="AI1241" s="153"/>
      <c r="AJ1241" s="153"/>
      <c r="AK1241" s="153"/>
      <c r="AL1241" s="153"/>
      <c r="AM1241" s="153"/>
      <c r="AN1241" s="153"/>
      <c r="AO1241" s="153"/>
      <c r="AP1241" s="153"/>
      <c r="AQ1241" s="153"/>
      <c r="AR1241" s="153"/>
      <c r="AS1241" s="153"/>
      <c r="AT1241" s="153"/>
    </row>
    <row r="1242" spans="1:46" outlineLevel="1" x14ac:dyDescent="0.2">
      <c r="A1242" s="178"/>
      <c r="B1242" s="180"/>
      <c r="C1242" s="191" t="s">
        <v>521</v>
      </c>
      <c r="D1242" s="155"/>
      <c r="E1242" s="205">
        <v>147.66800000000001</v>
      </c>
      <c r="F1242" s="182"/>
      <c r="G1242" s="159"/>
      <c r="H1242" s="212">
        <v>0</v>
      </c>
      <c r="I1242" s="177"/>
      <c r="J1242" s="153"/>
      <c r="K1242" s="153"/>
      <c r="L1242" s="153"/>
      <c r="M1242" s="153"/>
      <c r="N1242" s="153"/>
      <c r="O1242" s="153"/>
      <c r="P1242" s="153"/>
      <c r="Q1242" s="153" t="s">
        <v>125</v>
      </c>
      <c r="R1242" s="153">
        <v>0</v>
      </c>
      <c r="S1242" s="153"/>
      <c r="T1242" s="153"/>
      <c r="U1242" s="153"/>
      <c r="V1242" s="153"/>
      <c r="W1242" s="153"/>
      <c r="X1242" s="153"/>
      <c r="Y1242" s="153"/>
      <c r="Z1242" s="153"/>
      <c r="AA1242" s="153"/>
      <c r="AB1242" s="153"/>
      <c r="AC1242" s="153"/>
      <c r="AD1242" s="153"/>
      <c r="AE1242" s="153"/>
      <c r="AF1242" s="153"/>
      <c r="AG1242" s="153"/>
      <c r="AH1242" s="153"/>
      <c r="AI1242" s="153"/>
      <c r="AJ1242" s="153"/>
      <c r="AK1242" s="153"/>
      <c r="AL1242" s="153"/>
      <c r="AM1242" s="153"/>
      <c r="AN1242" s="153"/>
      <c r="AO1242" s="153"/>
      <c r="AP1242" s="153"/>
      <c r="AQ1242" s="153"/>
      <c r="AR1242" s="153"/>
      <c r="AS1242" s="153"/>
      <c r="AT1242" s="153"/>
    </row>
    <row r="1243" spans="1:46" outlineLevel="1" x14ac:dyDescent="0.2">
      <c r="A1243" s="178"/>
      <c r="B1243" s="180"/>
      <c r="C1243" s="191" t="s">
        <v>805</v>
      </c>
      <c r="D1243" s="155"/>
      <c r="E1243" s="205">
        <v>270.21499999999997</v>
      </c>
      <c r="F1243" s="182"/>
      <c r="G1243" s="159"/>
      <c r="H1243" s="212">
        <v>0</v>
      </c>
      <c r="I1243" s="177"/>
      <c r="J1243" s="153"/>
      <c r="K1243" s="153"/>
      <c r="L1243" s="153"/>
      <c r="M1243" s="153"/>
      <c r="N1243" s="153"/>
      <c r="O1243" s="153"/>
      <c r="P1243" s="153"/>
      <c r="Q1243" s="153" t="s">
        <v>125</v>
      </c>
      <c r="R1243" s="153">
        <v>0</v>
      </c>
      <c r="S1243" s="153"/>
      <c r="T1243" s="153"/>
      <c r="U1243" s="153"/>
      <c r="V1243" s="153"/>
      <c r="W1243" s="153"/>
      <c r="X1243" s="153"/>
      <c r="Y1243" s="153"/>
      <c r="Z1243" s="153"/>
      <c r="AA1243" s="153"/>
      <c r="AB1243" s="153"/>
      <c r="AC1243" s="153"/>
      <c r="AD1243" s="153"/>
      <c r="AE1243" s="153"/>
      <c r="AF1243" s="153"/>
      <c r="AG1243" s="153"/>
      <c r="AH1243" s="153"/>
      <c r="AI1243" s="153"/>
      <c r="AJ1243" s="153"/>
      <c r="AK1243" s="153"/>
      <c r="AL1243" s="153"/>
      <c r="AM1243" s="153"/>
      <c r="AN1243" s="153"/>
      <c r="AO1243" s="153"/>
      <c r="AP1243" s="153"/>
      <c r="AQ1243" s="153"/>
      <c r="AR1243" s="153"/>
      <c r="AS1243" s="153"/>
      <c r="AT1243" s="153"/>
    </row>
    <row r="1244" spans="1:46" outlineLevel="1" x14ac:dyDescent="0.2">
      <c r="A1244" s="178">
        <v>431</v>
      </c>
      <c r="B1244" s="180" t="s">
        <v>1282</v>
      </c>
      <c r="C1244" s="190" t="s">
        <v>1242</v>
      </c>
      <c r="D1244" s="154" t="s">
        <v>142</v>
      </c>
      <c r="E1244" s="182">
        <v>1051.9680000000001</v>
      </c>
      <c r="F1244" s="182"/>
      <c r="G1244" s="159">
        <f>ROUND(E1244*F1244,2)</f>
        <v>0</v>
      </c>
      <c r="H1244" s="212" t="s">
        <v>1339</v>
      </c>
      <c r="I1244" s="177"/>
      <c r="J1244" s="153"/>
      <c r="K1244" s="153"/>
      <c r="L1244" s="153"/>
      <c r="M1244" s="153"/>
      <c r="N1244" s="153"/>
      <c r="O1244" s="153"/>
      <c r="P1244" s="153"/>
      <c r="Q1244" s="153" t="s">
        <v>123</v>
      </c>
      <c r="R1244" s="153"/>
      <c r="S1244" s="153"/>
      <c r="T1244" s="153"/>
      <c r="U1244" s="153"/>
      <c r="V1244" s="153"/>
      <c r="W1244" s="153"/>
      <c r="X1244" s="153"/>
      <c r="Y1244" s="153"/>
      <c r="Z1244" s="153"/>
      <c r="AA1244" s="153"/>
      <c r="AB1244" s="153"/>
      <c r="AC1244" s="153"/>
      <c r="AD1244" s="153"/>
      <c r="AE1244" s="153"/>
      <c r="AF1244" s="153"/>
      <c r="AG1244" s="153"/>
      <c r="AH1244" s="153"/>
      <c r="AI1244" s="153"/>
      <c r="AJ1244" s="153"/>
      <c r="AK1244" s="153"/>
      <c r="AL1244" s="153"/>
      <c r="AM1244" s="153"/>
      <c r="AN1244" s="153"/>
      <c r="AO1244" s="153"/>
      <c r="AP1244" s="153"/>
      <c r="AQ1244" s="153"/>
      <c r="AR1244" s="153"/>
      <c r="AS1244" s="153"/>
      <c r="AT1244" s="153"/>
    </row>
    <row r="1245" spans="1:46" outlineLevel="1" x14ac:dyDescent="0.2">
      <c r="A1245" s="178"/>
      <c r="B1245" s="180"/>
      <c r="C1245" s="191" t="s">
        <v>804</v>
      </c>
      <c r="D1245" s="155"/>
      <c r="E1245" s="205">
        <v>313.255</v>
      </c>
      <c r="F1245" s="182"/>
      <c r="G1245" s="159"/>
      <c r="H1245" s="212">
        <v>0</v>
      </c>
      <c r="I1245" s="177"/>
      <c r="J1245" s="153"/>
      <c r="K1245" s="153"/>
      <c r="L1245" s="153"/>
      <c r="M1245" s="153"/>
      <c r="N1245" s="153"/>
      <c r="O1245" s="153"/>
      <c r="P1245" s="153"/>
      <c r="Q1245" s="153" t="s">
        <v>125</v>
      </c>
      <c r="R1245" s="153">
        <v>0</v>
      </c>
      <c r="S1245" s="153"/>
      <c r="T1245" s="153"/>
      <c r="U1245" s="153"/>
      <c r="V1245" s="153"/>
      <c r="W1245" s="153"/>
      <c r="X1245" s="153"/>
      <c r="Y1245" s="153"/>
      <c r="Z1245" s="153"/>
      <c r="AA1245" s="153"/>
      <c r="AB1245" s="153"/>
      <c r="AC1245" s="153"/>
      <c r="AD1245" s="153"/>
      <c r="AE1245" s="153"/>
      <c r="AF1245" s="153"/>
      <c r="AG1245" s="153"/>
      <c r="AH1245" s="153"/>
      <c r="AI1245" s="153"/>
      <c r="AJ1245" s="153"/>
      <c r="AK1245" s="153"/>
      <c r="AL1245" s="153"/>
      <c r="AM1245" s="153"/>
      <c r="AN1245" s="153"/>
      <c r="AO1245" s="153"/>
      <c r="AP1245" s="153"/>
      <c r="AQ1245" s="153"/>
      <c r="AR1245" s="153"/>
      <c r="AS1245" s="153"/>
      <c r="AT1245" s="153"/>
    </row>
    <row r="1246" spans="1:46" outlineLevel="1" x14ac:dyDescent="0.2">
      <c r="A1246" s="178"/>
      <c r="B1246" s="180"/>
      <c r="C1246" s="191" t="s">
        <v>520</v>
      </c>
      <c r="D1246" s="155"/>
      <c r="E1246" s="205">
        <v>320.83</v>
      </c>
      <c r="F1246" s="182"/>
      <c r="G1246" s="159"/>
      <c r="H1246" s="212">
        <v>0</v>
      </c>
      <c r="I1246" s="177"/>
      <c r="J1246" s="153"/>
      <c r="K1246" s="153"/>
      <c r="L1246" s="153"/>
      <c r="M1246" s="153"/>
      <c r="N1246" s="153"/>
      <c r="O1246" s="153"/>
      <c r="P1246" s="153"/>
      <c r="Q1246" s="153" t="s">
        <v>125</v>
      </c>
      <c r="R1246" s="153">
        <v>0</v>
      </c>
      <c r="S1246" s="153"/>
      <c r="T1246" s="153"/>
      <c r="U1246" s="153"/>
      <c r="V1246" s="153"/>
      <c r="W1246" s="153"/>
      <c r="X1246" s="153"/>
      <c r="Y1246" s="153"/>
      <c r="Z1246" s="153"/>
      <c r="AA1246" s="153"/>
      <c r="AB1246" s="153"/>
      <c r="AC1246" s="153"/>
      <c r="AD1246" s="153"/>
      <c r="AE1246" s="153"/>
      <c r="AF1246" s="153"/>
      <c r="AG1246" s="153"/>
      <c r="AH1246" s="153"/>
      <c r="AI1246" s="153"/>
      <c r="AJ1246" s="153"/>
      <c r="AK1246" s="153"/>
      <c r="AL1246" s="153"/>
      <c r="AM1246" s="153"/>
      <c r="AN1246" s="153"/>
      <c r="AO1246" s="153"/>
      <c r="AP1246" s="153"/>
      <c r="AQ1246" s="153"/>
      <c r="AR1246" s="153"/>
      <c r="AS1246" s="153"/>
      <c r="AT1246" s="153"/>
    </row>
    <row r="1247" spans="1:46" outlineLevel="1" x14ac:dyDescent="0.2">
      <c r="A1247" s="178"/>
      <c r="B1247" s="180"/>
      <c r="C1247" s="191" t="s">
        <v>521</v>
      </c>
      <c r="D1247" s="155"/>
      <c r="E1247" s="205">
        <v>147.66800000000001</v>
      </c>
      <c r="F1247" s="182"/>
      <c r="G1247" s="159"/>
      <c r="H1247" s="212">
        <v>0</v>
      </c>
      <c r="I1247" s="177"/>
      <c r="J1247" s="153"/>
      <c r="K1247" s="153"/>
      <c r="L1247" s="153"/>
      <c r="M1247" s="153"/>
      <c r="N1247" s="153"/>
      <c r="O1247" s="153"/>
      <c r="P1247" s="153"/>
      <c r="Q1247" s="153" t="s">
        <v>125</v>
      </c>
      <c r="R1247" s="153">
        <v>0</v>
      </c>
      <c r="S1247" s="153"/>
      <c r="T1247" s="153"/>
      <c r="U1247" s="153"/>
      <c r="V1247" s="153"/>
      <c r="W1247" s="153"/>
      <c r="X1247" s="153"/>
      <c r="Y1247" s="153"/>
      <c r="Z1247" s="153"/>
      <c r="AA1247" s="153"/>
      <c r="AB1247" s="153"/>
      <c r="AC1247" s="153"/>
      <c r="AD1247" s="153"/>
      <c r="AE1247" s="153"/>
      <c r="AF1247" s="153"/>
      <c r="AG1247" s="153"/>
      <c r="AH1247" s="153"/>
      <c r="AI1247" s="153"/>
      <c r="AJ1247" s="153"/>
      <c r="AK1247" s="153"/>
      <c r="AL1247" s="153"/>
      <c r="AM1247" s="153"/>
      <c r="AN1247" s="153"/>
      <c r="AO1247" s="153"/>
      <c r="AP1247" s="153"/>
      <c r="AQ1247" s="153"/>
      <c r="AR1247" s="153"/>
      <c r="AS1247" s="153"/>
      <c r="AT1247" s="153"/>
    </row>
    <row r="1248" spans="1:46" outlineLevel="1" x14ac:dyDescent="0.2">
      <c r="A1248" s="178"/>
      <c r="B1248" s="180"/>
      <c r="C1248" s="191" t="s">
        <v>805</v>
      </c>
      <c r="D1248" s="155"/>
      <c r="E1248" s="205">
        <v>270.21499999999997</v>
      </c>
      <c r="F1248" s="182"/>
      <c r="G1248" s="159"/>
      <c r="H1248" s="212">
        <v>0</v>
      </c>
      <c r="I1248" s="177"/>
      <c r="J1248" s="153"/>
      <c r="K1248" s="153"/>
      <c r="L1248" s="153"/>
      <c r="M1248" s="153"/>
      <c r="N1248" s="153"/>
      <c r="O1248" s="153"/>
      <c r="P1248" s="153"/>
      <c r="Q1248" s="153" t="s">
        <v>125</v>
      </c>
      <c r="R1248" s="153">
        <v>0</v>
      </c>
      <c r="S1248" s="153"/>
      <c r="T1248" s="153"/>
      <c r="U1248" s="153"/>
      <c r="V1248" s="153"/>
      <c r="W1248" s="153"/>
      <c r="X1248" s="153"/>
      <c r="Y1248" s="153"/>
      <c r="Z1248" s="153"/>
      <c r="AA1248" s="153"/>
      <c r="AB1248" s="153"/>
      <c r="AC1248" s="153"/>
      <c r="AD1248" s="153"/>
      <c r="AE1248" s="153"/>
      <c r="AF1248" s="153"/>
      <c r="AG1248" s="153"/>
      <c r="AH1248" s="153"/>
      <c r="AI1248" s="153"/>
      <c r="AJ1248" s="153"/>
      <c r="AK1248" s="153"/>
      <c r="AL1248" s="153"/>
      <c r="AM1248" s="153"/>
      <c r="AN1248" s="153"/>
      <c r="AO1248" s="153"/>
      <c r="AP1248" s="153"/>
      <c r="AQ1248" s="153"/>
      <c r="AR1248" s="153"/>
      <c r="AS1248" s="153"/>
      <c r="AT1248" s="153"/>
    </row>
    <row r="1249" spans="1:46" outlineLevel="1" x14ac:dyDescent="0.2">
      <c r="A1249" s="178">
        <v>432</v>
      </c>
      <c r="B1249" s="180" t="s">
        <v>1283</v>
      </c>
      <c r="C1249" s="190" t="s">
        <v>1437</v>
      </c>
      <c r="D1249" s="154" t="s">
        <v>142</v>
      </c>
      <c r="E1249" s="182">
        <v>1157.1648</v>
      </c>
      <c r="F1249" s="182"/>
      <c r="G1249" s="159">
        <f>ROUND(E1249*F1249,2)</f>
        <v>0</v>
      </c>
      <c r="H1249" s="212" t="s">
        <v>1340</v>
      </c>
      <c r="I1249" s="177"/>
      <c r="J1249" s="153"/>
      <c r="K1249" s="153"/>
      <c r="L1249" s="153"/>
      <c r="M1249" s="153"/>
      <c r="N1249" s="153"/>
      <c r="O1249" s="153"/>
      <c r="P1249" s="153"/>
      <c r="Q1249" s="153" t="s">
        <v>123</v>
      </c>
      <c r="R1249" s="153"/>
      <c r="S1249" s="153"/>
      <c r="T1249" s="153"/>
      <c r="U1249" s="153"/>
      <c r="V1249" s="153"/>
      <c r="W1249" s="153"/>
      <c r="X1249" s="153"/>
      <c r="Y1249" s="153"/>
      <c r="Z1249" s="153"/>
      <c r="AA1249" s="153"/>
      <c r="AB1249" s="153"/>
      <c r="AC1249" s="153"/>
      <c r="AD1249" s="153"/>
      <c r="AE1249" s="153"/>
      <c r="AF1249" s="153"/>
      <c r="AG1249" s="153"/>
      <c r="AH1249" s="153"/>
      <c r="AI1249" s="153"/>
      <c r="AJ1249" s="153"/>
      <c r="AK1249" s="153"/>
      <c r="AL1249" s="153"/>
      <c r="AM1249" s="153"/>
      <c r="AN1249" s="153"/>
      <c r="AO1249" s="153"/>
      <c r="AP1249" s="153"/>
      <c r="AQ1249" s="153"/>
      <c r="AR1249" s="153"/>
      <c r="AS1249" s="153"/>
      <c r="AT1249" s="153"/>
    </row>
    <row r="1250" spans="1:46" outlineLevel="1" x14ac:dyDescent="0.2">
      <c r="A1250" s="178"/>
      <c r="B1250" s="180"/>
      <c r="C1250" s="191" t="s">
        <v>1347</v>
      </c>
      <c r="D1250" s="157"/>
      <c r="E1250" s="206"/>
      <c r="F1250" s="182"/>
      <c r="G1250" s="159"/>
      <c r="H1250" s="212">
        <v>0</v>
      </c>
      <c r="I1250" s="177"/>
      <c r="J1250" s="153"/>
      <c r="K1250" s="153"/>
      <c r="L1250" s="153"/>
      <c r="M1250" s="153"/>
      <c r="N1250" s="153"/>
      <c r="O1250" s="153"/>
      <c r="P1250" s="153"/>
      <c r="Q1250" s="153" t="s">
        <v>125</v>
      </c>
      <c r="R1250" s="153"/>
      <c r="S1250" s="153"/>
      <c r="T1250" s="153"/>
      <c r="U1250" s="153"/>
      <c r="V1250" s="153"/>
      <c r="W1250" s="153"/>
      <c r="X1250" s="153"/>
      <c r="Y1250" s="153"/>
      <c r="Z1250" s="153"/>
      <c r="AA1250" s="153"/>
      <c r="AB1250" s="153"/>
      <c r="AC1250" s="153"/>
      <c r="AD1250" s="153"/>
      <c r="AE1250" s="153"/>
      <c r="AF1250" s="153"/>
      <c r="AG1250" s="153"/>
      <c r="AH1250" s="153"/>
      <c r="AI1250" s="153"/>
      <c r="AJ1250" s="153"/>
      <c r="AK1250" s="153"/>
      <c r="AL1250" s="153"/>
      <c r="AM1250" s="153"/>
      <c r="AN1250" s="153"/>
      <c r="AO1250" s="153"/>
      <c r="AP1250" s="153"/>
      <c r="AQ1250" s="153"/>
      <c r="AR1250" s="153"/>
      <c r="AS1250" s="153"/>
      <c r="AT1250" s="153"/>
    </row>
    <row r="1251" spans="1:46" outlineLevel="1" x14ac:dyDescent="0.2">
      <c r="A1251" s="178"/>
      <c r="B1251" s="180"/>
      <c r="C1251" s="194" t="s">
        <v>1284</v>
      </c>
      <c r="D1251" s="157"/>
      <c r="E1251" s="206">
        <v>313.255</v>
      </c>
      <c r="F1251" s="182"/>
      <c r="G1251" s="159"/>
      <c r="H1251" s="212">
        <v>0</v>
      </c>
      <c r="I1251" s="177"/>
      <c r="J1251" s="153"/>
      <c r="K1251" s="153"/>
      <c r="L1251" s="153"/>
      <c r="M1251" s="153"/>
      <c r="N1251" s="153"/>
      <c r="O1251" s="153"/>
      <c r="P1251" s="153"/>
      <c r="Q1251" s="153" t="s">
        <v>125</v>
      </c>
      <c r="R1251" s="153">
        <v>2</v>
      </c>
      <c r="S1251" s="153"/>
      <c r="T1251" s="153"/>
      <c r="U1251" s="153"/>
      <c r="V1251" s="153"/>
      <c r="W1251" s="153"/>
      <c r="X1251" s="153"/>
      <c r="Y1251" s="153"/>
      <c r="Z1251" s="153"/>
      <c r="AA1251" s="153"/>
      <c r="AB1251" s="153"/>
      <c r="AC1251" s="153"/>
      <c r="AD1251" s="153"/>
      <c r="AE1251" s="153"/>
      <c r="AF1251" s="153"/>
      <c r="AG1251" s="153"/>
      <c r="AH1251" s="153"/>
      <c r="AI1251" s="153"/>
      <c r="AJ1251" s="153"/>
      <c r="AK1251" s="153"/>
      <c r="AL1251" s="153"/>
      <c r="AM1251" s="153"/>
      <c r="AN1251" s="153"/>
      <c r="AO1251" s="153"/>
      <c r="AP1251" s="153"/>
      <c r="AQ1251" s="153"/>
      <c r="AR1251" s="153"/>
      <c r="AS1251" s="153"/>
      <c r="AT1251" s="153"/>
    </row>
    <row r="1252" spans="1:46" outlineLevel="1" x14ac:dyDescent="0.2">
      <c r="A1252" s="178"/>
      <c r="B1252" s="180"/>
      <c r="C1252" s="194" t="s">
        <v>1285</v>
      </c>
      <c r="D1252" s="157"/>
      <c r="E1252" s="206">
        <v>320.83</v>
      </c>
      <c r="F1252" s="182"/>
      <c r="G1252" s="159"/>
      <c r="H1252" s="212">
        <v>0</v>
      </c>
      <c r="I1252" s="177"/>
      <c r="J1252" s="153"/>
      <c r="K1252" s="153"/>
      <c r="L1252" s="153"/>
      <c r="M1252" s="153"/>
      <c r="N1252" s="153"/>
      <c r="O1252" s="153"/>
      <c r="P1252" s="153"/>
      <c r="Q1252" s="153" t="s">
        <v>125</v>
      </c>
      <c r="R1252" s="153">
        <v>2</v>
      </c>
      <c r="S1252" s="153"/>
      <c r="T1252" s="153"/>
      <c r="U1252" s="153"/>
      <c r="V1252" s="153"/>
      <c r="W1252" s="153"/>
      <c r="X1252" s="153"/>
      <c r="Y1252" s="153"/>
      <c r="Z1252" s="153"/>
      <c r="AA1252" s="153"/>
      <c r="AB1252" s="153"/>
      <c r="AC1252" s="153"/>
      <c r="AD1252" s="153"/>
      <c r="AE1252" s="153"/>
      <c r="AF1252" s="153"/>
      <c r="AG1252" s="153"/>
      <c r="AH1252" s="153"/>
      <c r="AI1252" s="153"/>
      <c r="AJ1252" s="153"/>
      <c r="AK1252" s="153"/>
      <c r="AL1252" s="153"/>
      <c r="AM1252" s="153"/>
      <c r="AN1252" s="153"/>
      <c r="AO1252" s="153"/>
      <c r="AP1252" s="153"/>
      <c r="AQ1252" s="153"/>
      <c r="AR1252" s="153"/>
      <c r="AS1252" s="153"/>
      <c r="AT1252" s="153"/>
    </row>
    <row r="1253" spans="1:46" outlineLevel="1" x14ac:dyDescent="0.2">
      <c r="A1253" s="178"/>
      <c r="B1253" s="180"/>
      <c r="C1253" s="194" t="s">
        <v>1286</v>
      </c>
      <c r="D1253" s="157"/>
      <c r="E1253" s="206">
        <v>147.66800000000001</v>
      </c>
      <c r="F1253" s="182"/>
      <c r="G1253" s="159"/>
      <c r="H1253" s="212">
        <v>0</v>
      </c>
      <c r="I1253" s="177"/>
      <c r="J1253" s="153"/>
      <c r="K1253" s="153"/>
      <c r="L1253" s="153"/>
      <c r="M1253" s="153"/>
      <c r="N1253" s="153"/>
      <c r="O1253" s="153"/>
      <c r="P1253" s="153"/>
      <c r="Q1253" s="153" t="s">
        <v>125</v>
      </c>
      <c r="R1253" s="153">
        <v>2</v>
      </c>
      <c r="S1253" s="153"/>
      <c r="T1253" s="153"/>
      <c r="U1253" s="153"/>
      <c r="V1253" s="153"/>
      <c r="W1253" s="153"/>
      <c r="X1253" s="153"/>
      <c r="Y1253" s="153"/>
      <c r="Z1253" s="153"/>
      <c r="AA1253" s="153"/>
      <c r="AB1253" s="153"/>
      <c r="AC1253" s="153"/>
      <c r="AD1253" s="153"/>
      <c r="AE1253" s="153"/>
      <c r="AF1253" s="153"/>
      <c r="AG1253" s="153"/>
      <c r="AH1253" s="153"/>
      <c r="AI1253" s="153"/>
      <c r="AJ1253" s="153"/>
      <c r="AK1253" s="153"/>
      <c r="AL1253" s="153"/>
      <c r="AM1253" s="153"/>
      <c r="AN1253" s="153"/>
      <c r="AO1253" s="153"/>
      <c r="AP1253" s="153"/>
      <c r="AQ1253" s="153"/>
      <c r="AR1253" s="153"/>
      <c r="AS1253" s="153"/>
      <c r="AT1253" s="153"/>
    </row>
    <row r="1254" spans="1:46" outlineLevel="1" x14ac:dyDescent="0.2">
      <c r="A1254" s="178"/>
      <c r="B1254" s="180"/>
      <c r="C1254" s="194" t="s">
        <v>1287</v>
      </c>
      <c r="D1254" s="157"/>
      <c r="E1254" s="206">
        <v>270.21499999999997</v>
      </c>
      <c r="F1254" s="182"/>
      <c r="G1254" s="159"/>
      <c r="H1254" s="212">
        <v>0</v>
      </c>
      <c r="I1254" s="177"/>
      <c r="J1254" s="153"/>
      <c r="K1254" s="153"/>
      <c r="L1254" s="153"/>
      <c r="M1254" s="153"/>
      <c r="N1254" s="153"/>
      <c r="O1254" s="153"/>
      <c r="P1254" s="153"/>
      <c r="Q1254" s="153" t="s">
        <v>125</v>
      </c>
      <c r="R1254" s="153">
        <v>2</v>
      </c>
      <c r="S1254" s="153"/>
      <c r="T1254" s="153"/>
      <c r="U1254" s="153"/>
      <c r="V1254" s="153"/>
      <c r="W1254" s="153"/>
      <c r="X1254" s="153"/>
      <c r="Y1254" s="153"/>
      <c r="Z1254" s="153"/>
      <c r="AA1254" s="153"/>
      <c r="AB1254" s="153"/>
      <c r="AC1254" s="153"/>
      <c r="AD1254" s="153"/>
      <c r="AE1254" s="153"/>
      <c r="AF1254" s="153"/>
      <c r="AG1254" s="153"/>
      <c r="AH1254" s="153"/>
      <c r="AI1254" s="153"/>
      <c r="AJ1254" s="153"/>
      <c r="AK1254" s="153"/>
      <c r="AL1254" s="153"/>
      <c r="AM1254" s="153"/>
      <c r="AN1254" s="153"/>
      <c r="AO1254" s="153"/>
      <c r="AP1254" s="153"/>
      <c r="AQ1254" s="153"/>
      <c r="AR1254" s="153"/>
      <c r="AS1254" s="153"/>
      <c r="AT1254" s="153"/>
    </row>
    <row r="1255" spans="1:46" outlineLevel="1" x14ac:dyDescent="0.2">
      <c r="A1255" s="178"/>
      <c r="B1255" s="180"/>
      <c r="C1255" s="193">
        <v>1</v>
      </c>
      <c r="D1255" s="157"/>
      <c r="E1255" s="206"/>
      <c r="F1255" s="182"/>
      <c r="G1255" s="159"/>
      <c r="H1255" s="212">
        <v>0</v>
      </c>
      <c r="I1255" s="177"/>
      <c r="J1255" s="153"/>
      <c r="K1255" s="153"/>
      <c r="L1255" s="153"/>
      <c r="M1255" s="153"/>
      <c r="N1255" s="153"/>
      <c r="O1255" s="153"/>
      <c r="P1255" s="153"/>
      <c r="Q1255" s="153" t="s">
        <v>125</v>
      </c>
      <c r="R1255" s="153"/>
      <c r="S1255" s="153"/>
      <c r="T1255" s="153"/>
      <c r="U1255" s="153"/>
      <c r="V1255" s="153"/>
      <c r="W1255" s="153"/>
      <c r="X1255" s="153"/>
      <c r="Y1255" s="153"/>
      <c r="Z1255" s="153"/>
      <c r="AA1255" s="153"/>
      <c r="AB1255" s="153"/>
      <c r="AC1255" s="153"/>
      <c r="AD1255" s="153"/>
      <c r="AE1255" s="153"/>
      <c r="AF1255" s="153"/>
      <c r="AG1255" s="153"/>
      <c r="AH1255" s="153"/>
      <c r="AI1255" s="153"/>
      <c r="AJ1255" s="153"/>
      <c r="AK1255" s="153"/>
      <c r="AL1255" s="153"/>
      <c r="AM1255" s="153"/>
      <c r="AN1255" s="153"/>
      <c r="AO1255" s="153"/>
      <c r="AP1255" s="153"/>
      <c r="AQ1255" s="153"/>
      <c r="AR1255" s="153"/>
      <c r="AS1255" s="153"/>
      <c r="AT1255" s="153"/>
    </row>
    <row r="1256" spans="1:46" outlineLevel="1" x14ac:dyDescent="0.2">
      <c r="A1256" s="178"/>
      <c r="B1256" s="180"/>
      <c r="C1256" s="191" t="s">
        <v>1288</v>
      </c>
      <c r="D1256" s="155"/>
      <c r="E1256" s="205">
        <v>1157.1648</v>
      </c>
      <c r="F1256" s="182"/>
      <c r="G1256" s="159"/>
      <c r="H1256" s="212">
        <v>0</v>
      </c>
      <c r="I1256" s="177"/>
      <c r="J1256" s="153"/>
      <c r="K1256" s="153"/>
      <c r="L1256" s="153"/>
      <c r="M1256" s="153"/>
      <c r="N1256" s="153"/>
      <c r="O1256" s="153"/>
      <c r="P1256" s="153"/>
      <c r="Q1256" s="153" t="s">
        <v>125</v>
      </c>
      <c r="R1256" s="153">
        <v>0</v>
      </c>
      <c r="S1256" s="153"/>
      <c r="T1256" s="153"/>
      <c r="U1256" s="153"/>
      <c r="V1256" s="153"/>
      <c r="W1256" s="153"/>
      <c r="X1256" s="153"/>
      <c r="Y1256" s="153"/>
      <c r="Z1256" s="153"/>
      <c r="AA1256" s="153"/>
      <c r="AB1256" s="153"/>
      <c r="AC1256" s="153"/>
      <c r="AD1256" s="153"/>
      <c r="AE1256" s="153"/>
      <c r="AF1256" s="153"/>
      <c r="AG1256" s="153"/>
      <c r="AH1256" s="153"/>
      <c r="AI1256" s="153"/>
      <c r="AJ1256" s="153"/>
      <c r="AK1256" s="153"/>
      <c r="AL1256" s="153"/>
      <c r="AM1256" s="153"/>
      <c r="AN1256" s="153"/>
      <c r="AO1256" s="153"/>
      <c r="AP1256" s="153"/>
      <c r="AQ1256" s="153"/>
      <c r="AR1256" s="153"/>
      <c r="AS1256" s="153"/>
      <c r="AT1256" s="153"/>
    </row>
    <row r="1257" spans="1:46" outlineLevel="1" x14ac:dyDescent="0.2">
      <c r="A1257" s="178">
        <v>433</v>
      </c>
      <c r="B1257" s="180" t="s">
        <v>1289</v>
      </c>
      <c r="C1257" s="190" t="s">
        <v>1290</v>
      </c>
      <c r="D1257" s="154" t="s">
        <v>0</v>
      </c>
      <c r="E1257" s="182">
        <v>3.65</v>
      </c>
      <c r="F1257" s="182"/>
      <c r="G1257" s="159">
        <f>ROUND(E1257*F1257,2)</f>
        <v>0</v>
      </c>
      <c r="H1257" s="212" t="s">
        <v>1339</v>
      </c>
      <c r="I1257" s="177"/>
      <c r="J1257" s="153"/>
      <c r="K1257" s="153"/>
      <c r="L1257" s="153"/>
      <c r="M1257" s="153"/>
      <c r="N1257" s="153"/>
      <c r="O1257" s="153"/>
      <c r="P1257" s="153"/>
      <c r="Q1257" s="153" t="s">
        <v>123</v>
      </c>
      <c r="R1257" s="153"/>
      <c r="S1257" s="153"/>
      <c r="T1257" s="153"/>
      <c r="U1257" s="153"/>
      <c r="V1257" s="153"/>
      <c r="W1257" s="153"/>
      <c r="X1257" s="153"/>
      <c r="Y1257" s="153"/>
      <c r="Z1257" s="153"/>
      <c r="AA1257" s="153"/>
      <c r="AB1257" s="153"/>
      <c r="AC1257" s="153"/>
      <c r="AD1257" s="153"/>
      <c r="AE1257" s="153"/>
      <c r="AF1257" s="153"/>
      <c r="AG1257" s="153"/>
      <c r="AH1257" s="153"/>
      <c r="AI1257" s="153"/>
      <c r="AJ1257" s="153"/>
      <c r="AK1257" s="153"/>
      <c r="AL1257" s="153"/>
      <c r="AM1257" s="153"/>
      <c r="AN1257" s="153"/>
      <c r="AO1257" s="153"/>
      <c r="AP1257" s="153"/>
      <c r="AQ1257" s="153"/>
      <c r="AR1257" s="153"/>
      <c r="AS1257" s="153"/>
      <c r="AT1257" s="153"/>
    </row>
    <row r="1258" spans="1:46" x14ac:dyDescent="0.2">
      <c r="A1258" s="179" t="s">
        <v>118</v>
      </c>
      <c r="B1258" s="181" t="s">
        <v>95</v>
      </c>
      <c r="C1258" s="192" t="s">
        <v>96</v>
      </c>
      <c r="D1258" s="156"/>
      <c r="E1258" s="183"/>
      <c r="F1258" s="183"/>
      <c r="G1258" s="160">
        <f>SUMIF(Q1259:Q1262,"&lt;&gt;NOR",G1259:G1262)</f>
        <v>0</v>
      </c>
      <c r="H1258" s="213"/>
      <c r="I1258" s="177"/>
      <c r="Q1258" t="s">
        <v>119</v>
      </c>
    </row>
    <row r="1259" spans="1:46" outlineLevel="1" x14ac:dyDescent="0.2">
      <c r="A1259" s="178">
        <v>434</v>
      </c>
      <c r="B1259" s="180" t="s">
        <v>1291</v>
      </c>
      <c r="C1259" s="190" t="s">
        <v>1292</v>
      </c>
      <c r="D1259" s="154" t="s">
        <v>142</v>
      </c>
      <c r="E1259" s="182">
        <v>52.11</v>
      </c>
      <c r="F1259" s="182"/>
      <c r="G1259" s="159">
        <f>ROUND(E1259*F1259,2)</f>
        <v>0</v>
      </c>
      <c r="H1259" s="212" t="s">
        <v>1339</v>
      </c>
      <c r="I1259" s="177"/>
      <c r="J1259" s="153"/>
      <c r="K1259" s="153"/>
      <c r="L1259" s="153"/>
      <c r="M1259" s="153"/>
      <c r="N1259" s="153"/>
      <c r="O1259" s="153"/>
      <c r="P1259" s="153"/>
      <c r="Q1259" s="153" t="s">
        <v>123</v>
      </c>
      <c r="R1259" s="153"/>
      <c r="S1259" s="153"/>
      <c r="T1259" s="153"/>
      <c r="U1259" s="153"/>
      <c r="V1259" s="153"/>
      <c r="W1259" s="153"/>
      <c r="X1259" s="153"/>
      <c r="Y1259" s="153"/>
      <c r="Z1259" s="153"/>
      <c r="AA1259" s="153"/>
      <c r="AB1259" s="153"/>
      <c r="AC1259" s="153"/>
      <c r="AD1259" s="153"/>
      <c r="AE1259" s="153"/>
      <c r="AF1259" s="153"/>
      <c r="AG1259" s="153"/>
      <c r="AH1259" s="153"/>
      <c r="AI1259" s="153"/>
      <c r="AJ1259" s="153"/>
      <c r="AK1259" s="153"/>
      <c r="AL1259" s="153"/>
      <c r="AM1259" s="153"/>
      <c r="AN1259" s="153"/>
      <c r="AO1259" s="153"/>
      <c r="AP1259" s="153"/>
      <c r="AQ1259" s="153"/>
      <c r="AR1259" s="153"/>
      <c r="AS1259" s="153"/>
      <c r="AT1259" s="153"/>
    </row>
    <row r="1260" spans="1:46" outlineLevel="1" x14ac:dyDescent="0.2">
      <c r="A1260" s="178"/>
      <c r="B1260" s="180"/>
      <c r="C1260" s="191" t="s">
        <v>619</v>
      </c>
      <c r="D1260" s="155"/>
      <c r="E1260" s="205"/>
      <c r="F1260" s="182"/>
      <c r="G1260" s="159"/>
      <c r="H1260" s="212">
        <v>0</v>
      </c>
      <c r="I1260" s="177"/>
      <c r="J1260" s="153"/>
      <c r="K1260" s="153"/>
      <c r="L1260" s="153"/>
      <c r="M1260" s="153"/>
      <c r="N1260" s="153"/>
      <c r="O1260" s="153"/>
      <c r="P1260" s="153"/>
      <c r="Q1260" s="153" t="s">
        <v>125</v>
      </c>
      <c r="R1260" s="153">
        <v>0</v>
      </c>
      <c r="S1260" s="153"/>
      <c r="T1260" s="153"/>
      <c r="U1260" s="153"/>
      <c r="V1260" s="153"/>
      <c r="W1260" s="153"/>
      <c r="X1260" s="153"/>
      <c r="Y1260" s="153"/>
      <c r="Z1260" s="153"/>
      <c r="AA1260" s="153"/>
      <c r="AB1260" s="153"/>
      <c r="AC1260" s="153"/>
      <c r="AD1260" s="153"/>
      <c r="AE1260" s="153"/>
      <c r="AF1260" s="153"/>
      <c r="AG1260" s="153"/>
      <c r="AH1260" s="153"/>
      <c r="AI1260" s="153"/>
      <c r="AJ1260" s="153"/>
      <c r="AK1260" s="153"/>
      <c r="AL1260" s="153"/>
      <c r="AM1260" s="153"/>
      <c r="AN1260" s="153"/>
      <c r="AO1260" s="153"/>
      <c r="AP1260" s="153"/>
      <c r="AQ1260" s="153"/>
      <c r="AR1260" s="153"/>
      <c r="AS1260" s="153"/>
      <c r="AT1260" s="153"/>
    </row>
    <row r="1261" spans="1:46" outlineLevel="1" x14ac:dyDescent="0.2">
      <c r="A1261" s="178"/>
      <c r="B1261" s="180"/>
      <c r="C1261" s="191" t="s">
        <v>644</v>
      </c>
      <c r="D1261" s="155"/>
      <c r="E1261" s="205">
        <v>47.6</v>
      </c>
      <c r="F1261" s="182"/>
      <c r="G1261" s="159"/>
      <c r="H1261" s="212">
        <v>0</v>
      </c>
      <c r="I1261" s="177"/>
      <c r="J1261" s="153"/>
      <c r="K1261" s="153"/>
      <c r="L1261" s="153"/>
      <c r="M1261" s="153"/>
      <c r="N1261" s="153"/>
      <c r="O1261" s="153"/>
      <c r="P1261" s="153"/>
      <c r="Q1261" s="153" t="s">
        <v>125</v>
      </c>
      <c r="R1261" s="153">
        <v>0</v>
      </c>
      <c r="S1261" s="153"/>
      <c r="T1261" s="153"/>
      <c r="U1261" s="153"/>
      <c r="V1261" s="153"/>
      <c r="W1261" s="153"/>
      <c r="X1261" s="153"/>
      <c r="Y1261" s="153"/>
      <c r="Z1261" s="153"/>
      <c r="AA1261" s="153"/>
      <c r="AB1261" s="153"/>
      <c r="AC1261" s="153"/>
      <c r="AD1261" s="153"/>
      <c r="AE1261" s="153"/>
      <c r="AF1261" s="153"/>
      <c r="AG1261" s="153"/>
      <c r="AH1261" s="153"/>
      <c r="AI1261" s="153"/>
      <c r="AJ1261" s="153"/>
      <c r="AK1261" s="153"/>
      <c r="AL1261" s="153"/>
      <c r="AM1261" s="153"/>
      <c r="AN1261" s="153"/>
      <c r="AO1261" s="153"/>
      <c r="AP1261" s="153"/>
      <c r="AQ1261" s="153"/>
      <c r="AR1261" s="153"/>
      <c r="AS1261" s="153"/>
      <c r="AT1261" s="153"/>
    </row>
    <row r="1262" spans="1:46" outlineLevel="1" x14ac:dyDescent="0.2">
      <c r="A1262" s="178"/>
      <c r="B1262" s="180"/>
      <c r="C1262" s="191" t="s">
        <v>1293</v>
      </c>
      <c r="D1262" s="155"/>
      <c r="E1262" s="205">
        <v>4.51</v>
      </c>
      <c r="F1262" s="182"/>
      <c r="G1262" s="159"/>
      <c r="H1262" s="212">
        <v>0</v>
      </c>
      <c r="I1262" s="177"/>
      <c r="J1262" s="153"/>
      <c r="K1262" s="153"/>
      <c r="L1262" s="153"/>
      <c r="M1262" s="153"/>
      <c r="N1262" s="153"/>
      <c r="O1262" s="153"/>
      <c r="P1262" s="153"/>
      <c r="Q1262" s="153" t="s">
        <v>125</v>
      </c>
      <c r="R1262" s="153">
        <v>0</v>
      </c>
      <c r="S1262" s="153"/>
      <c r="T1262" s="153"/>
      <c r="U1262" s="153"/>
      <c r="V1262" s="153"/>
      <c r="W1262" s="153"/>
      <c r="X1262" s="153"/>
      <c r="Y1262" s="153"/>
      <c r="Z1262" s="153"/>
      <c r="AA1262" s="153"/>
      <c r="AB1262" s="153"/>
      <c r="AC1262" s="153"/>
      <c r="AD1262" s="153"/>
      <c r="AE1262" s="153"/>
      <c r="AF1262" s="153"/>
      <c r="AG1262" s="153"/>
      <c r="AH1262" s="153"/>
      <c r="AI1262" s="153"/>
      <c r="AJ1262" s="153"/>
      <c r="AK1262" s="153"/>
      <c r="AL1262" s="153"/>
      <c r="AM1262" s="153"/>
      <c r="AN1262" s="153"/>
      <c r="AO1262" s="153"/>
      <c r="AP1262" s="153"/>
      <c r="AQ1262" s="153"/>
      <c r="AR1262" s="153"/>
      <c r="AS1262" s="153"/>
      <c r="AT1262" s="153"/>
    </row>
    <row r="1263" spans="1:46" x14ac:dyDescent="0.2">
      <c r="A1263" s="179" t="s">
        <v>118</v>
      </c>
      <c r="B1263" s="181" t="s">
        <v>97</v>
      </c>
      <c r="C1263" s="192" t="s">
        <v>98</v>
      </c>
      <c r="D1263" s="156"/>
      <c r="E1263" s="183"/>
      <c r="F1263" s="183"/>
      <c r="G1263" s="160">
        <f>SUMIF(Q1264:Q1271,"&lt;&gt;NOR",G1264:G1271)</f>
        <v>0</v>
      </c>
      <c r="H1263" s="213"/>
      <c r="I1263" s="177"/>
      <c r="Q1263" t="s">
        <v>119</v>
      </c>
    </row>
    <row r="1264" spans="1:46" outlineLevel="1" x14ac:dyDescent="0.2">
      <c r="A1264" s="178">
        <v>435</v>
      </c>
      <c r="B1264" s="180" t="s">
        <v>1294</v>
      </c>
      <c r="C1264" s="190" t="s">
        <v>1295</v>
      </c>
      <c r="D1264" s="154" t="s">
        <v>142</v>
      </c>
      <c r="E1264" s="182">
        <v>6223.8220000000001</v>
      </c>
      <c r="F1264" s="182"/>
      <c r="G1264" s="159">
        <f>ROUND(E1264*F1264,2)</f>
        <v>0</v>
      </c>
      <c r="H1264" s="212" t="s">
        <v>1339</v>
      </c>
      <c r="I1264" s="177"/>
      <c r="J1264" s="153"/>
      <c r="K1264" s="153"/>
      <c r="L1264" s="153"/>
      <c r="M1264" s="153"/>
      <c r="N1264" s="153"/>
      <c r="O1264" s="153"/>
      <c r="P1264" s="153"/>
      <c r="Q1264" s="153" t="s">
        <v>123</v>
      </c>
      <c r="R1264" s="153"/>
      <c r="S1264" s="153"/>
      <c r="T1264" s="153"/>
      <c r="U1264" s="153"/>
      <c r="V1264" s="153"/>
      <c r="W1264" s="153"/>
      <c r="X1264" s="153"/>
      <c r="Y1264" s="153"/>
      <c r="Z1264" s="153"/>
      <c r="AA1264" s="153"/>
      <c r="AB1264" s="153"/>
      <c r="AC1264" s="153"/>
      <c r="AD1264" s="153"/>
      <c r="AE1264" s="153"/>
      <c r="AF1264" s="153"/>
      <c r="AG1264" s="153"/>
      <c r="AH1264" s="153"/>
      <c r="AI1264" s="153"/>
      <c r="AJ1264" s="153"/>
      <c r="AK1264" s="153"/>
      <c r="AL1264" s="153"/>
      <c r="AM1264" s="153"/>
      <c r="AN1264" s="153"/>
      <c r="AO1264" s="153"/>
      <c r="AP1264" s="153"/>
      <c r="AQ1264" s="153"/>
      <c r="AR1264" s="153"/>
      <c r="AS1264" s="153"/>
      <c r="AT1264" s="153"/>
    </row>
    <row r="1265" spans="1:46" outlineLevel="1" x14ac:dyDescent="0.2">
      <c r="A1265" s="178"/>
      <c r="B1265" s="180"/>
      <c r="C1265" s="191" t="s">
        <v>1296</v>
      </c>
      <c r="D1265" s="155"/>
      <c r="E1265" s="205">
        <v>2606.71</v>
      </c>
      <c r="F1265" s="182"/>
      <c r="G1265" s="159"/>
      <c r="H1265" s="212">
        <v>0</v>
      </c>
      <c r="I1265" s="177"/>
      <c r="J1265" s="153"/>
      <c r="K1265" s="153"/>
      <c r="L1265" s="153"/>
      <c r="M1265" s="153"/>
      <c r="N1265" s="153"/>
      <c r="O1265" s="153"/>
      <c r="P1265" s="153"/>
      <c r="Q1265" s="153" t="s">
        <v>125</v>
      </c>
      <c r="R1265" s="153">
        <v>0</v>
      </c>
      <c r="S1265" s="153"/>
      <c r="T1265" s="153"/>
      <c r="U1265" s="153"/>
      <c r="V1265" s="153"/>
      <c r="W1265" s="153"/>
      <c r="X1265" s="153"/>
      <c r="Y1265" s="153"/>
      <c r="Z1265" s="153"/>
      <c r="AA1265" s="153"/>
      <c r="AB1265" s="153"/>
      <c r="AC1265" s="153"/>
      <c r="AD1265" s="153"/>
      <c r="AE1265" s="153"/>
      <c r="AF1265" s="153"/>
      <c r="AG1265" s="153"/>
      <c r="AH1265" s="153"/>
      <c r="AI1265" s="153"/>
      <c r="AJ1265" s="153"/>
      <c r="AK1265" s="153"/>
      <c r="AL1265" s="153"/>
      <c r="AM1265" s="153"/>
      <c r="AN1265" s="153"/>
      <c r="AO1265" s="153"/>
      <c r="AP1265" s="153"/>
      <c r="AQ1265" s="153"/>
      <c r="AR1265" s="153"/>
      <c r="AS1265" s="153"/>
      <c r="AT1265" s="153"/>
    </row>
    <row r="1266" spans="1:46" outlineLevel="1" x14ac:dyDescent="0.2">
      <c r="A1266" s="178"/>
      <c r="B1266" s="180"/>
      <c r="C1266" s="191" t="s">
        <v>1297</v>
      </c>
      <c r="D1266" s="155"/>
      <c r="E1266" s="205">
        <v>4669.0820000000003</v>
      </c>
      <c r="F1266" s="182"/>
      <c r="G1266" s="159"/>
      <c r="H1266" s="212">
        <v>0</v>
      </c>
      <c r="I1266" s="177"/>
      <c r="J1266" s="153"/>
      <c r="K1266" s="153"/>
      <c r="L1266" s="153"/>
      <c r="M1266" s="153"/>
      <c r="N1266" s="153"/>
      <c r="O1266" s="153"/>
      <c r="P1266" s="153"/>
      <c r="Q1266" s="153" t="s">
        <v>125</v>
      </c>
      <c r="R1266" s="153">
        <v>0</v>
      </c>
      <c r="S1266" s="153"/>
      <c r="T1266" s="153"/>
      <c r="U1266" s="153"/>
      <c r="V1266" s="153"/>
      <c r="W1266" s="153"/>
      <c r="X1266" s="153"/>
      <c r="Y1266" s="153"/>
      <c r="Z1266" s="153"/>
      <c r="AA1266" s="153"/>
      <c r="AB1266" s="153"/>
      <c r="AC1266" s="153"/>
      <c r="AD1266" s="153"/>
      <c r="AE1266" s="153"/>
      <c r="AF1266" s="153"/>
      <c r="AG1266" s="153"/>
      <c r="AH1266" s="153"/>
      <c r="AI1266" s="153"/>
      <c r="AJ1266" s="153"/>
      <c r="AK1266" s="153"/>
      <c r="AL1266" s="153"/>
      <c r="AM1266" s="153"/>
      <c r="AN1266" s="153"/>
      <c r="AO1266" s="153"/>
      <c r="AP1266" s="153"/>
      <c r="AQ1266" s="153"/>
      <c r="AR1266" s="153"/>
      <c r="AS1266" s="153"/>
      <c r="AT1266" s="153"/>
    </row>
    <row r="1267" spans="1:46" outlineLevel="1" x14ac:dyDescent="0.2">
      <c r="A1267" s="178"/>
      <c r="B1267" s="180"/>
      <c r="C1267" s="191" t="s">
        <v>1298</v>
      </c>
      <c r="D1267" s="155"/>
      <c r="E1267" s="205">
        <v>-1051.97</v>
      </c>
      <c r="F1267" s="182"/>
      <c r="G1267" s="159"/>
      <c r="H1267" s="212">
        <v>0</v>
      </c>
      <c r="I1267" s="177"/>
      <c r="J1267" s="153"/>
      <c r="K1267" s="153"/>
      <c r="L1267" s="153"/>
      <c r="M1267" s="153"/>
      <c r="N1267" s="153"/>
      <c r="O1267" s="153"/>
      <c r="P1267" s="153"/>
      <c r="Q1267" s="153" t="s">
        <v>125</v>
      </c>
      <c r="R1267" s="153">
        <v>0</v>
      </c>
      <c r="S1267" s="153"/>
      <c r="T1267" s="153"/>
      <c r="U1267" s="153"/>
      <c r="V1267" s="153"/>
      <c r="W1267" s="153"/>
      <c r="X1267" s="153"/>
      <c r="Y1267" s="153"/>
      <c r="Z1267" s="153"/>
      <c r="AA1267" s="153"/>
      <c r="AB1267" s="153"/>
      <c r="AC1267" s="153"/>
      <c r="AD1267" s="153"/>
      <c r="AE1267" s="153"/>
      <c r="AF1267" s="153"/>
      <c r="AG1267" s="153"/>
      <c r="AH1267" s="153"/>
      <c r="AI1267" s="153"/>
      <c r="AJ1267" s="153"/>
      <c r="AK1267" s="153"/>
      <c r="AL1267" s="153"/>
      <c r="AM1267" s="153"/>
      <c r="AN1267" s="153"/>
      <c r="AO1267" s="153"/>
      <c r="AP1267" s="153"/>
      <c r="AQ1267" s="153"/>
      <c r="AR1267" s="153"/>
      <c r="AS1267" s="153"/>
      <c r="AT1267" s="153"/>
    </row>
    <row r="1268" spans="1:46" outlineLevel="1" x14ac:dyDescent="0.2">
      <c r="A1268" s="178">
        <v>436</v>
      </c>
      <c r="B1268" s="180" t="s">
        <v>1299</v>
      </c>
      <c r="C1268" s="190" t="s">
        <v>1300</v>
      </c>
      <c r="D1268" s="154" t="s">
        <v>142</v>
      </c>
      <c r="E1268" s="182">
        <v>3111.9110000000001</v>
      </c>
      <c r="F1268" s="182"/>
      <c r="G1268" s="159">
        <f>ROUND(E1268*F1268,2)</f>
        <v>0</v>
      </c>
      <c r="H1268" s="212" t="s">
        <v>1339</v>
      </c>
      <c r="I1268" s="177"/>
      <c r="J1268" s="153"/>
      <c r="K1268" s="153"/>
      <c r="L1268" s="153"/>
      <c r="M1268" s="153"/>
      <c r="N1268" s="153"/>
      <c r="O1268" s="153"/>
      <c r="P1268" s="153"/>
      <c r="Q1268" s="153" t="s">
        <v>123</v>
      </c>
      <c r="R1268" s="153"/>
      <c r="S1268" s="153"/>
      <c r="T1268" s="153"/>
      <c r="U1268" s="153"/>
      <c r="V1268" s="153"/>
      <c r="W1268" s="153"/>
      <c r="X1268" s="153"/>
      <c r="Y1268" s="153"/>
      <c r="Z1268" s="153"/>
      <c r="AA1268" s="153"/>
      <c r="AB1268" s="153"/>
      <c r="AC1268" s="153"/>
      <c r="AD1268" s="153"/>
      <c r="AE1268" s="153"/>
      <c r="AF1268" s="153"/>
      <c r="AG1268" s="153"/>
      <c r="AH1268" s="153"/>
      <c r="AI1268" s="153"/>
      <c r="AJ1268" s="153"/>
      <c r="AK1268" s="153"/>
      <c r="AL1268" s="153"/>
      <c r="AM1268" s="153"/>
      <c r="AN1268" s="153"/>
      <c r="AO1268" s="153"/>
      <c r="AP1268" s="153"/>
      <c r="AQ1268" s="153"/>
      <c r="AR1268" s="153"/>
      <c r="AS1268" s="153"/>
      <c r="AT1268" s="153"/>
    </row>
    <row r="1269" spans="1:46" outlineLevel="1" x14ac:dyDescent="0.2">
      <c r="A1269" s="178"/>
      <c r="B1269" s="180"/>
      <c r="C1269" s="191" t="s">
        <v>1301</v>
      </c>
      <c r="D1269" s="155"/>
      <c r="E1269" s="205">
        <v>3111.9110000000001</v>
      </c>
      <c r="F1269" s="182"/>
      <c r="G1269" s="159"/>
      <c r="H1269" s="212">
        <v>0</v>
      </c>
      <c r="I1269" s="177"/>
      <c r="J1269" s="153"/>
      <c r="K1269" s="153"/>
      <c r="L1269" s="153"/>
      <c r="M1269" s="153"/>
      <c r="N1269" s="153"/>
      <c r="O1269" s="153"/>
      <c r="P1269" s="153"/>
      <c r="Q1269" s="153" t="s">
        <v>125</v>
      </c>
      <c r="R1269" s="153">
        <v>0</v>
      </c>
      <c r="S1269" s="153"/>
      <c r="T1269" s="153"/>
      <c r="U1269" s="153"/>
      <c r="V1269" s="153"/>
      <c r="W1269" s="153"/>
      <c r="X1269" s="153"/>
      <c r="Y1269" s="153"/>
      <c r="Z1269" s="153"/>
      <c r="AA1269" s="153"/>
      <c r="AB1269" s="153"/>
      <c r="AC1269" s="153"/>
      <c r="AD1269" s="153"/>
      <c r="AE1269" s="153"/>
      <c r="AF1269" s="153"/>
      <c r="AG1269" s="153"/>
      <c r="AH1269" s="153"/>
      <c r="AI1269" s="153"/>
      <c r="AJ1269" s="153"/>
      <c r="AK1269" s="153"/>
      <c r="AL1269" s="153"/>
      <c r="AM1269" s="153"/>
      <c r="AN1269" s="153"/>
      <c r="AO1269" s="153"/>
      <c r="AP1269" s="153"/>
      <c r="AQ1269" s="153"/>
      <c r="AR1269" s="153"/>
      <c r="AS1269" s="153"/>
      <c r="AT1269" s="153"/>
    </row>
    <row r="1270" spans="1:46" outlineLevel="1" x14ac:dyDescent="0.2">
      <c r="A1270" s="178">
        <v>437</v>
      </c>
      <c r="B1270" s="180" t="s">
        <v>1302</v>
      </c>
      <c r="C1270" s="190" t="s">
        <v>1303</v>
      </c>
      <c r="D1270" s="154" t="s">
        <v>142</v>
      </c>
      <c r="E1270" s="182">
        <v>3111.9110000000001</v>
      </c>
      <c r="F1270" s="182"/>
      <c r="G1270" s="159">
        <f>ROUND(E1270*F1270,2)</f>
        <v>0</v>
      </c>
      <c r="H1270" s="212" t="s">
        <v>1339</v>
      </c>
      <c r="I1270" s="177"/>
      <c r="J1270" s="153"/>
      <c r="K1270" s="153"/>
      <c r="L1270" s="153"/>
      <c r="M1270" s="153"/>
      <c r="N1270" s="153"/>
      <c r="O1270" s="153"/>
      <c r="P1270" s="153"/>
      <c r="Q1270" s="153" t="s">
        <v>123</v>
      </c>
      <c r="R1270" s="153"/>
      <c r="S1270" s="153"/>
      <c r="T1270" s="153"/>
      <c r="U1270" s="153"/>
      <c r="V1270" s="153"/>
      <c r="W1270" s="153"/>
      <c r="X1270" s="153"/>
      <c r="Y1270" s="153"/>
      <c r="Z1270" s="153"/>
      <c r="AA1270" s="153"/>
      <c r="AB1270" s="153"/>
      <c r="AC1270" s="153"/>
      <c r="AD1270" s="153"/>
      <c r="AE1270" s="153"/>
      <c r="AF1270" s="153"/>
      <c r="AG1270" s="153"/>
      <c r="AH1270" s="153"/>
      <c r="AI1270" s="153"/>
      <c r="AJ1270" s="153"/>
      <c r="AK1270" s="153"/>
      <c r="AL1270" s="153"/>
      <c r="AM1270" s="153"/>
      <c r="AN1270" s="153"/>
      <c r="AO1270" s="153"/>
      <c r="AP1270" s="153"/>
      <c r="AQ1270" s="153"/>
      <c r="AR1270" s="153"/>
      <c r="AS1270" s="153"/>
      <c r="AT1270" s="153"/>
    </row>
    <row r="1271" spans="1:46" outlineLevel="1" x14ac:dyDescent="0.2">
      <c r="A1271" s="178"/>
      <c r="B1271" s="180"/>
      <c r="C1271" s="191" t="s">
        <v>1301</v>
      </c>
      <c r="D1271" s="155"/>
      <c r="E1271" s="205">
        <v>3111.9110000000001</v>
      </c>
      <c r="F1271" s="182"/>
      <c r="G1271" s="159"/>
      <c r="H1271" s="212">
        <v>0</v>
      </c>
      <c r="I1271" s="177"/>
      <c r="J1271" s="153"/>
      <c r="K1271" s="153"/>
      <c r="L1271" s="153"/>
      <c r="M1271" s="153"/>
      <c r="N1271" s="153"/>
      <c r="O1271" s="153"/>
      <c r="P1271" s="153"/>
      <c r="Q1271" s="153" t="s">
        <v>125</v>
      </c>
      <c r="R1271" s="153">
        <v>0</v>
      </c>
      <c r="S1271" s="153"/>
      <c r="T1271" s="153"/>
      <c r="U1271" s="153"/>
      <c r="V1271" s="153"/>
      <c r="W1271" s="153"/>
      <c r="X1271" s="153"/>
      <c r="Y1271" s="153"/>
      <c r="Z1271" s="153"/>
      <c r="AA1271" s="153"/>
      <c r="AB1271" s="153"/>
      <c r="AC1271" s="153"/>
      <c r="AD1271" s="153"/>
      <c r="AE1271" s="153"/>
      <c r="AF1271" s="153"/>
      <c r="AG1271" s="153"/>
      <c r="AH1271" s="153"/>
      <c r="AI1271" s="153"/>
      <c r="AJ1271" s="153"/>
      <c r="AK1271" s="153"/>
      <c r="AL1271" s="153"/>
      <c r="AM1271" s="153"/>
      <c r="AN1271" s="153"/>
      <c r="AO1271" s="153"/>
      <c r="AP1271" s="153"/>
      <c r="AQ1271" s="153"/>
      <c r="AR1271" s="153"/>
      <c r="AS1271" s="153"/>
      <c r="AT1271" s="153"/>
    </row>
    <row r="1272" spans="1:46" x14ac:dyDescent="0.2">
      <c r="A1272" s="179" t="s">
        <v>118</v>
      </c>
      <c r="B1272" s="181" t="s">
        <v>99</v>
      </c>
      <c r="C1272" s="192" t="s">
        <v>100</v>
      </c>
      <c r="D1272" s="156"/>
      <c r="E1272" s="183"/>
      <c r="F1272" s="183"/>
      <c r="G1272" s="160">
        <f>SUMIF(Q1273:Q1273,"&lt;&gt;NOR",G1273:G1273)</f>
        <v>0</v>
      </c>
      <c r="H1272" s="213"/>
      <c r="I1272" s="177"/>
      <c r="Q1272" t="s">
        <v>119</v>
      </c>
    </row>
    <row r="1273" spans="1:46" outlineLevel="1" x14ac:dyDescent="0.2">
      <c r="A1273" s="178">
        <v>438</v>
      </c>
      <c r="B1273" s="180" t="s">
        <v>1341</v>
      </c>
      <c r="C1273" s="190" t="s">
        <v>1304</v>
      </c>
      <c r="D1273" s="154" t="s">
        <v>243</v>
      </c>
      <c r="E1273" s="182">
        <v>2</v>
      </c>
      <c r="F1273" s="182"/>
      <c r="G1273" s="159">
        <f>ROUND(E1273*F1273,2)</f>
        <v>0</v>
      </c>
      <c r="H1273" s="212" t="s">
        <v>1340</v>
      </c>
      <c r="I1273" s="177"/>
      <c r="J1273" s="153"/>
      <c r="K1273" s="153"/>
      <c r="L1273" s="153"/>
      <c r="M1273" s="153"/>
      <c r="N1273" s="153"/>
      <c r="O1273" s="153"/>
      <c r="P1273" s="153"/>
      <c r="Q1273" s="153" t="s">
        <v>136</v>
      </c>
      <c r="R1273" s="153"/>
      <c r="S1273" s="153"/>
      <c r="T1273" s="153"/>
      <c r="U1273" s="153"/>
      <c r="V1273" s="153"/>
      <c r="W1273" s="153"/>
      <c r="X1273" s="153"/>
      <c r="Y1273" s="153"/>
      <c r="Z1273" s="153"/>
      <c r="AA1273" s="153"/>
      <c r="AB1273" s="153"/>
      <c r="AC1273" s="153"/>
      <c r="AD1273" s="153"/>
      <c r="AE1273" s="153"/>
      <c r="AF1273" s="153"/>
      <c r="AG1273" s="153"/>
      <c r="AH1273" s="153"/>
      <c r="AI1273" s="153"/>
      <c r="AJ1273" s="153"/>
      <c r="AK1273" s="153"/>
      <c r="AL1273" s="153"/>
      <c r="AM1273" s="153"/>
      <c r="AN1273" s="153"/>
      <c r="AO1273" s="153"/>
      <c r="AP1273" s="153"/>
      <c r="AQ1273" s="153"/>
      <c r="AR1273" s="153"/>
      <c r="AS1273" s="153"/>
      <c r="AT1273" s="153"/>
    </row>
    <row r="1274" spans="1:46" x14ac:dyDescent="0.2">
      <c r="A1274" s="179" t="s">
        <v>118</v>
      </c>
      <c r="B1274" s="181" t="s">
        <v>101</v>
      </c>
      <c r="C1274" s="192" t="s">
        <v>102</v>
      </c>
      <c r="D1274" s="156"/>
      <c r="E1274" s="183"/>
      <c r="F1274" s="183"/>
      <c r="G1274" s="160">
        <f>SUMIF(Q1275:Q1290,"&lt;&gt;NOR",G1275:G1290)</f>
        <v>0</v>
      </c>
      <c r="H1274" s="213"/>
      <c r="Q1274" t="s">
        <v>119</v>
      </c>
    </row>
    <row r="1275" spans="1:46" outlineLevel="1" x14ac:dyDescent="0.2">
      <c r="A1275" s="178">
        <v>439</v>
      </c>
      <c r="B1275" s="180" t="s">
        <v>1305</v>
      </c>
      <c r="C1275" s="190" t="s">
        <v>1306</v>
      </c>
      <c r="D1275" s="154" t="s">
        <v>142</v>
      </c>
      <c r="E1275" s="182">
        <v>3677.31</v>
      </c>
      <c r="F1275" s="182"/>
      <c r="G1275" s="159">
        <f>ROUND(E1275*F1275,2)</f>
        <v>0</v>
      </c>
      <c r="H1275" s="212"/>
      <c r="I1275" s="153"/>
      <c r="J1275" s="153"/>
      <c r="K1275" s="153"/>
      <c r="L1275" s="153"/>
      <c r="M1275" s="153"/>
      <c r="N1275" s="153"/>
      <c r="O1275" s="153"/>
      <c r="P1275" s="153"/>
      <c r="Q1275" s="153" t="s">
        <v>123</v>
      </c>
      <c r="R1275" s="153"/>
      <c r="S1275" s="153"/>
      <c r="T1275" s="153"/>
      <c r="U1275" s="153"/>
      <c r="V1275" s="153"/>
      <c r="W1275" s="153"/>
      <c r="X1275" s="153"/>
      <c r="Y1275" s="153"/>
      <c r="Z1275" s="153"/>
      <c r="AA1275" s="153"/>
      <c r="AB1275" s="153"/>
      <c r="AC1275" s="153"/>
      <c r="AD1275" s="153"/>
      <c r="AE1275" s="153"/>
      <c r="AF1275" s="153"/>
      <c r="AG1275" s="153"/>
      <c r="AH1275" s="153"/>
      <c r="AI1275" s="153"/>
      <c r="AJ1275" s="153"/>
      <c r="AK1275" s="153"/>
      <c r="AL1275" s="153"/>
      <c r="AM1275" s="153"/>
      <c r="AN1275" s="153"/>
      <c r="AO1275" s="153"/>
      <c r="AP1275" s="153"/>
      <c r="AQ1275" s="153"/>
      <c r="AR1275" s="153"/>
      <c r="AS1275" s="153"/>
      <c r="AT1275" s="153"/>
    </row>
    <row r="1276" spans="1:46" outlineLevel="1" x14ac:dyDescent="0.2">
      <c r="A1276" s="178"/>
      <c r="B1276" s="180"/>
      <c r="C1276" s="191" t="s">
        <v>619</v>
      </c>
      <c r="D1276" s="155"/>
      <c r="E1276" s="205"/>
      <c r="F1276" s="182"/>
      <c r="G1276" s="159"/>
      <c r="H1276" s="212"/>
      <c r="I1276" s="153"/>
      <c r="J1276" s="153"/>
      <c r="K1276" s="153"/>
      <c r="L1276" s="153"/>
      <c r="M1276" s="153"/>
      <c r="N1276" s="153"/>
      <c r="O1276" s="153"/>
      <c r="P1276" s="153"/>
      <c r="Q1276" s="153" t="s">
        <v>125</v>
      </c>
      <c r="R1276" s="153">
        <v>0</v>
      </c>
      <c r="S1276" s="153"/>
      <c r="T1276" s="153"/>
      <c r="U1276" s="153"/>
      <c r="V1276" s="153"/>
      <c r="W1276" s="153"/>
      <c r="X1276" s="153"/>
      <c r="Y1276" s="153"/>
      <c r="Z1276" s="153"/>
      <c r="AA1276" s="153"/>
      <c r="AB1276" s="153"/>
      <c r="AC1276" s="153"/>
      <c r="AD1276" s="153"/>
      <c r="AE1276" s="153"/>
      <c r="AF1276" s="153"/>
      <c r="AG1276" s="153"/>
      <c r="AH1276" s="153"/>
      <c r="AI1276" s="153"/>
      <c r="AJ1276" s="153"/>
      <c r="AK1276" s="153"/>
      <c r="AL1276" s="153"/>
      <c r="AM1276" s="153"/>
      <c r="AN1276" s="153"/>
      <c r="AO1276" s="153"/>
      <c r="AP1276" s="153"/>
      <c r="AQ1276" s="153"/>
      <c r="AR1276" s="153"/>
      <c r="AS1276" s="153"/>
      <c r="AT1276" s="153"/>
    </row>
    <row r="1277" spans="1:46" outlineLevel="1" x14ac:dyDescent="0.2">
      <c r="A1277" s="178"/>
      <c r="B1277" s="180"/>
      <c r="C1277" s="191" t="s">
        <v>1307</v>
      </c>
      <c r="D1277" s="155"/>
      <c r="E1277" s="205">
        <v>339.58</v>
      </c>
      <c r="F1277" s="182"/>
      <c r="G1277" s="159"/>
      <c r="H1277" s="212"/>
      <c r="I1277" s="153"/>
      <c r="J1277" s="153"/>
      <c r="K1277" s="153"/>
      <c r="L1277" s="153"/>
      <c r="M1277" s="153"/>
      <c r="N1277" s="153"/>
      <c r="O1277" s="153"/>
      <c r="P1277" s="153"/>
      <c r="Q1277" s="153" t="s">
        <v>125</v>
      </c>
      <c r="R1277" s="153">
        <v>0</v>
      </c>
      <c r="S1277" s="153"/>
      <c r="T1277" s="153"/>
      <c r="U1277" s="153"/>
      <c r="V1277" s="153"/>
      <c r="W1277" s="153"/>
      <c r="X1277" s="153"/>
      <c r="Y1277" s="153"/>
      <c r="Z1277" s="153"/>
      <c r="AA1277" s="153"/>
      <c r="AB1277" s="153"/>
      <c r="AC1277" s="153"/>
      <c r="AD1277" s="153"/>
      <c r="AE1277" s="153"/>
      <c r="AF1277" s="153"/>
      <c r="AG1277" s="153"/>
      <c r="AH1277" s="153"/>
      <c r="AI1277" s="153"/>
      <c r="AJ1277" s="153"/>
      <c r="AK1277" s="153"/>
      <c r="AL1277" s="153"/>
      <c r="AM1277" s="153"/>
      <c r="AN1277" s="153"/>
      <c r="AO1277" s="153"/>
      <c r="AP1277" s="153"/>
      <c r="AQ1277" s="153"/>
      <c r="AR1277" s="153"/>
      <c r="AS1277" s="153"/>
      <c r="AT1277" s="153"/>
    </row>
    <row r="1278" spans="1:46" outlineLevel="1" x14ac:dyDescent="0.2">
      <c r="A1278" s="178"/>
      <c r="B1278" s="180"/>
      <c r="C1278" s="191" t="s">
        <v>1308</v>
      </c>
      <c r="D1278" s="155"/>
      <c r="E1278" s="205">
        <v>352.28</v>
      </c>
      <c r="F1278" s="182"/>
      <c r="G1278" s="159"/>
      <c r="H1278" s="212"/>
      <c r="I1278" s="153"/>
      <c r="J1278" s="153"/>
      <c r="K1278" s="153"/>
      <c r="L1278" s="153"/>
      <c r="M1278" s="153"/>
      <c r="N1278" s="153"/>
      <c r="O1278" s="153"/>
      <c r="P1278" s="153"/>
      <c r="Q1278" s="153" t="s">
        <v>125</v>
      </c>
      <c r="R1278" s="153">
        <v>0</v>
      </c>
      <c r="S1278" s="153"/>
      <c r="T1278" s="153"/>
      <c r="U1278" s="153"/>
      <c r="V1278" s="153"/>
      <c r="W1278" s="153"/>
      <c r="X1278" s="153"/>
      <c r="Y1278" s="153"/>
      <c r="Z1278" s="153"/>
      <c r="AA1278" s="153"/>
      <c r="AB1278" s="153"/>
      <c r="AC1278" s="153"/>
      <c r="AD1278" s="153"/>
      <c r="AE1278" s="153"/>
      <c r="AF1278" s="153"/>
      <c r="AG1278" s="153"/>
      <c r="AH1278" s="153"/>
      <c r="AI1278" s="153"/>
      <c r="AJ1278" s="153"/>
      <c r="AK1278" s="153"/>
      <c r="AL1278" s="153"/>
      <c r="AM1278" s="153"/>
      <c r="AN1278" s="153"/>
      <c r="AO1278" s="153"/>
      <c r="AP1278" s="153"/>
      <c r="AQ1278" s="153"/>
      <c r="AR1278" s="153"/>
      <c r="AS1278" s="153"/>
      <c r="AT1278" s="153"/>
    </row>
    <row r="1279" spans="1:46" outlineLevel="1" x14ac:dyDescent="0.2">
      <c r="A1279" s="178"/>
      <c r="B1279" s="180"/>
      <c r="C1279" s="191" t="s">
        <v>1309</v>
      </c>
      <c r="D1279" s="155"/>
      <c r="E1279" s="205">
        <v>506.94</v>
      </c>
      <c r="F1279" s="182"/>
      <c r="G1279" s="159"/>
      <c r="H1279" s="212"/>
      <c r="I1279" s="153"/>
      <c r="J1279" s="153"/>
      <c r="K1279" s="153"/>
      <c r="L1279" s="153"/>
      <c r="M1279" s="153"/>
      <c r="N1279" s="153"/>
      <c r="O1279" s="153"/>
      <c r="P1279" s="153"/>
      <c r="Q1279" s="153" t="s">
        <v>125</v>
      </c>
      <c r="R1279" s="153">
        <v>0</v>
      </c>
      <c r="S1279" s="153"/>
      <c r="T1279" s="153"/>
      <c r="U1279" s="153"/>
      <c r="V1279" s="153"/>
      <c r="W1279" s="153"/>
      <c r="X1279" s="153"/>
      <c r="Y1279" s="153"/>
      <c r="Z1279" s="153"/>
      <c r="AA1279" s="153"/>
      <c r="AB1279" s="153"/>
      <c r="AC1279" s="153"/>
      <c r="AD1279" s="153"/>
      <c r="AE1279" s="153"/>
      <c r="AF1279" s="153"/>
      <c r="AG1279" s="153"/>
      <c r="AH1279" s="153"/>
      <c r="AI1279" s="153"/>
      <c r="AJ1279" s="153"/>
      <c r="AK1279" s="153"/>
      <c r="AL1279" s="153"/>
      <c r="AM1279" s="153"/>
      <c r="AN1279" s="153"/>
      <c r="AO1279" s="153"/>
      <c r="AP1279" s="153"/>
      <c r="AQ1279" s="153"/>
      <c r="AR1279" s="153"/>
      <c r="AS1279" s="153"/>
      <c r="AT1279" s="153"/>
    </row>
    <row r="1280" spans="1:46" outlineLevel="1" x14ac:dyDescent="0.2">
      <c r="A1280" s="178"/>
      <c r="B1280" s="180"/>
      <c r="C1280" s="191" t="s">
        <v>1310</v>
      </c>
      <c r="D1280" s="155"/>
      <c r="E1280" s="205">
        <v>218.9</v>
      </c>
      <c r="F1280" s="182"/>
      <c r="G1280" s="159"/>
      <c r="H1280" s="212"/>
      <c r="I1280" s="153"/>
      <c r="J1280" s="153"/>
      <c r="K1280" s="153"/>
      <c r="L1280" s="153"/>
      <c r="M1280" s="153"/>
      <c r="N1280" s="153"/>
      <c r="O1280" s="153"/>
      <c r="P1280" s="153"/>
      <c r="Q1280" s="153" t="s">
        <v>125</v>
      </c>
      <c r="R1280" s="153">
        <v>0</v>
      </c>
      <c r="S1280" s="153"/>
      <c r="T1280" s="153"/>
      <c r="U1280" s="153"/>
      <c r="V1280" s="153"/>
      <c r="W1280" s="153"/>
      <c r="X1280" s="153"/>
      <c r="Y1280" s="153"/>
      <c r="Z1280" s="153"/>
      <c r="AA1280" s="153"/>
      <c r="AB1280" s="153"/>
      <c r="AC1280" s="153"/>
      <c r="AD1280" s="153"/>
      <c r="AE1280" s="153"/>
      <c r="AF1280" s="153"/>
      <c r="AG1280" s="153"/>
      <c r="AH1280" s="153"/>
      <c r="AI1280" s="153"/>
      <c r="AJ1280" s="153"/>
      <c r="AK1280" s="153"/>
      <c r="AL1280" s="153"/>
      <c r="AM1280" s="153"/>
      <c r="AN1280" s="153"/>
      <c r="AO1280" s="153"/>
      <c r="AP1280" s="153"/>
      <c r="AQ1280" s="153"/>
      <c r="AR1280" s="153"/>
      <c r="AS1280" s="153"/>
      <c r="AT1280" s="153"/>
    </row>
    <row r="1281" spans="1:46" outlineLevel="1" x14ac:dyDescent="0.2">
      <c r="A1281" s="178"/>
      <c r="B1281" s="180"/>
      <c r="C1281" s="191" t="s">
        <v>1311</v>
      </c>
      <c r="D1281" s="155"/>
      <c r="E1281" s="205">
        <v>352.28</v>
      </c>
      <c r="F1281" s="182"/>
      <c r="G1281" s="159"/>
      <c r="H1281" s="212"/>
      <c r="I1281" s="153"/>
      <c r="J1281" s="153"/>
      <c r="K1281" s="153"/>
      <c r="L1281" s="153"/>
      <c r="M1281" s="153"/>
      <c r="N1281" s="153"/>
      <c r="O1281" s="153"/>
      <c r="P1281" s="153"/>
      <c r="Q1281" s="153" t="s">
        <v>125</v>
      </c>
      <c r="R1281" s="153">
        <v>0</v>
      </c>
      <c r="S1281" s="153"/>
      <c r="T1281" s="153"/>
      <c r="U1281" s="153"/>
      <c r="V1281" s="153"/>
      <c r="W1281" s="153"/>
      <c r="X1281" s="153"/>
      <c r="Y1281" s="153"/>
      <c r="Z1281" s="153"/>
      <c r="AA1281" s="153"/>
      <c r="AB1281" s="153"/>
      <c r="AC1281" s="153"/>
      <c r="AD1281" s="153"/>
      <c r="AE1281" s="153"/>
      <c r="AF1281" s="153"/>
      <c r="AG1281" s="153"/>
      <c r="AH1281" s="153"/>
      <c r="AI1281" s="153"/>
      <c r="AJ1281" s="153"/>
      <c r="AK1281" s="153"/>
      <c r="AL1281" s="153"/>
      <c r="AM1281" s="153"/>
      <c r="AN1281" s="153"/>
      <c r="AO1281" s="153"/>
      <c r="AP1281" s="153"/>
      <c r="AQ1281" s="153"/>
      <c r="AR1281" s="153"/>
      <c r="AS1281" s="153"/>
      <c r="AT1281" s="153"/>
    </row>
    <row r="1282" spans="1:46" outlineLevel="1" x14ac:dyDescent="0.2">
      <c r="A1282" s="178"/>
      <c r="B1282" s="180"/>
      <c r="C1282" s="191" t="s">
        <v>1312</v>
      </c>
      <c r="D1282" s="155"/>
      <c r="E1282" s="205">
        <v>157.52000000000001</v>
      </c>
      <c r="F1282" s="182"/>
      <c r="G1282" s="159"/>
      <c r="H1282" s="212"/>
      <c r="I1282" s="153"/>
      <c r="J1282" s="153"/>
      <c r="K1282" s="153"/>
      <c r="L1282" s="153"/>
      <c r="M1282" s="153"/>
      <c r="N1282" s="153"/>
      <c r="O1282" s="153"/>
      <c r="P1282" s="153"/>
      <c r="Q1282" s="153" t="s">
        <v>125</v>
      </c>
      <c r="R1282" s="153">
        <v>0</v>
      </c>
      <c r="S1282" s="153"/>
      <c r="T1282" s="153"/>
      <c r="U1282" s="153"/>
      <c r="V1282" s="153"/>
      <c r="W1282" s="153"/>
      <c r="X1282" s="153"/>
      <c r="Y1282" s="153"/>
      <c r="Z1282" s="153"/>
      <c r="AA1282" s="153"/>
      <c r="AB1282" s="153"/>
      <c r="AC1282" s="153"/>
      <c r="AD1282" s="153"/>
      <c r="AE1282" s="153"/>
      <c r="AF1282" s="153"/>
      <c r="AG1282" s="153"/>
      <c r="AH1282" s="153"/>
      <c r="AI1282" s="153"/>
      <c r="AJ1282" s="153"/>
      <c r="AK1282" s="153"/>
      <c r="AL1282" s="153"/>
      <c r="AM1282" s="153"/>
      <c r="AN1282" s="153"/>
      <c r="AO1282" s="153"/>
      <c r="AP1282" s="153"/>
      <c r="AQ1282" s="153"/>
      <c r="AR1282" s="153"/>
      <c r="AS1282" s="153"/>
      <c r="AT1282" s="153"/>
    </row>
    <row r="1283" spans="1:46" outlineLevel="1" x14ac:dyDescent="0.2">
      <c r="A1283" s="178"/>
      <c r="B1283" s="180"/>
      <c r="C1283" s="191" t="s">
        <v>1313</v>
      </c>
      <c r="D1283" s="155"/>
      <c r="E1283" s="205">
        <v>24.7</v>
      </c>
      <c r="F1283" s="182"/>
      <c r="G1283" s="159"/>
      <c r="H1283" s="212"/>
      <c r="I1283" s="153"/>
      <c r="J1283" s="153"/>
      <c r="K1283" s="153"/>
      <c r="L1283" s="153"/>
      <c r="M1283" s="153"/>
      <c r="N1283" s="153"/>
      <c r="O1283" s="153"/>
      <c r="P1283" s="153"/>
      <c r="Q1283" s="153" t="s">
        <v>125</v>
      </c>
      <c r="R1283" s="153">
        <v>0</v>
      </c>
      <c r="S1283" s="153"/>
      <c r="T1283" s="153"/>
      <c r="U1283" s="153"/>
      <c r="V1283" s="153"/>
      <c r="W1283" s="153"/>
      <c r="X1283" s="153"/>
      <c r="Y1283" s="153"/>
      <c r="Z1283" s="153"/>
      <c r="AA1283" s="153"/>
      <c r="AB1283" s="153"/>
      <c r="AC1283" s="153"/>
      <c r="AD1283" s="153"/>
      <c r="AE1283" s="153"/>
      <c r="AF1283" s="153"/>
      <c r="AG1283" s="153"/>
      <c r="AH1283" s="153"/>
      <c r="AI1283" s="153"/>
      <c r="AJ1283" s="153"/>
      <c r="AK1283" s="153"/>
      <c r="AL1283" s="153"/>
      <c r="AM1283" s="153"/>
      <c r="AN1283" s="153"/>
      <c r="AO1283" s="153"/>
      <c r="AP1283" s="153"/>
      <c r="AQ1283" s="153"/>
      <c r="AR1283" s="153"/>
      <c r="AS1283" s="153"/>
      <c r="AT1283" s="153"/>
    </row>
    <row r="1284" spans="1:46" outlineLevel="1" x14ac:dyDescent="0.2">
      <c r="A1284" s="178"/>
      <c r="B1284" s="180"/>
      <c r="C1284" s="191" t="s">
        <v>1314</v>
      </c>
      <c r="D1284" s="155"/>
      <c r="E1284" s="205">
        <v>47.6</v>
      </c>
      <c r="F1284" s="182"/>
      <c r="G1284" s="159"/>
      <c r="H1284" s="212"/>
      <c r="I1284" s="153"/>
      <c r="J1284" s="153"/>
      <c r="K1284" s="153"/>
      <c r="L1284" s="153"/>
      <c r="M1284" s="153"/>
      <c r="N1284" s="153"/>
      <c r="O1284" s="153"/>
      <c r="P1284" s="153"/>
      <c r="Q1284" s="153" t="s">
        <v>125</v>
      </c>
      <c r="R1284" s="153">
        <v>0</v>
      </c>
      <c r="S1284" s="153"/>
      <c r="T1284" s="153"/>
      <c r="U1284" s="153"/>
      <c r="V1284" s="153"/>
      <c r="W1284" s="153"/>
      <c r="X1284" s="153"/>
      <c r="Y1284" s="153"/>
      <c r="Z1284" s="153"/>
      <c r="AA1284" s="153"/>
      <c r="AB1284" s="153"/>
      <c r="AC1284" s="153"/>
      <c r="AD1284" s="153"/>
      <c r="AE1284" s="153"/>
      <c r="AF1284" s="153"/>
      <c r="AG1284" s="153"/>
      <c r="AH1284" s="153"/>
      <c r="AI1284" s="153"/>
      <c r="AJ1284" s="153"/>
      <c r="AK1284" s="153"/>
      <c r="AL1284" s="153"/>
      <c r="AM1284" s="153"/>
      <c r="AN1284" s="153"/>
      <c r="AO1284" s="153"/>
      <c r="AP1284" s="153"/>
      <c r="AQ1284" s="153"/>
      <c r="AR1284" s="153"/>
      <c r="AS1284" s="153"/>
      <c r="AT1284" s="153"/>
    </row>
    <row r="1285" spans="1:46" outlineLevel="1" x14ac:dyDescent="0.2">
      <c r="A1285" s="178"/>
      <c r="B1285" s="180"/>
      <c r="C1285" s="191" t="s">
        <v>1315</v>
      </c>
      <c r="D1285" s="155"/>
      <c r="E1285" s="205">
        <v>4.51</v>
      </c>
      <c r="F1285" s="182"/>
      <c r="G1285" s="159"/>
      <c r="H1285" s="212"/>
      <c r="I1285" s="153"/>
      <c r="J1285" s="153"/>
      <c r="K1285" s="153"/>
      <c r="L1285" s="153"/>
      <c r="M1285" s="153"/>
      <c r="N1285" s="153"/>
      <c r="O1285" s="153"/>
      <c r="P1285" s="153"/>
      <c r="Q1285" s="153" t="s">
        <v>125</v>
      </c>
      <c r="R1285" s="153">
        <v>0</v>
      </c>
      <c r="S1285" s="153"/>
      <c r="T1285" s="153"/>
      <c r="U1285" s="153"/>
      <c r="V1285" s="153"/>
      <c r="W1285" s="153"/>
      <c r="X1285" s="153"/>
      <c r="Y1285" s="153"/>
      <c r="Z1285" s="153"/>
      <c r="AA1285" s="153"/>
      <c r="AB1285" s="153"/>
      <c r="AC1285" s="153"/>
      <c r="AD1285" s="153"/>
      <c r="AE1285" s="153"/>
      <c r="AF1285" s="153"/>
      <c r="AG1285" s="153"/>
      <c r="AH1285" s="153"/>
      <c r="AI1285" s="153"/>
      <c r="AJ1285" s="153"/>
      <c r="AK1285" s="153"/>
      <c r="AL1285" s="153"/>
      <c r="AM1285" s="153"/>
      <c r="AN1285" s="153"/>
      <c r="AO1285" s="153"/>
      <c r="AP1285" s="153"/>
      <c r="AQ1285" s="153"/>
      <c r="AR1285" s="153"/>
      <c r="AS1285" s="153"/>
      <c r="AT1285" s="153"/>
    </row>
    <row r="1286" spans="1:46" outlineLevel="1" x14ac:dyDescent="0.2">
      <c r="A1286" s="178"/>
      <c r="B1286" s="180"/>
      <c r="C1286" s="191" t="s">
        <v>1316</v>
      </c>
      <c r="D1286" s="155"/>
      <c r="E1286" s="205"/>
      <c r="F1286" s="182"/>
      <c r="G1286" s="159"/>
      <c r="H1286" s="212"/>
      <c r="I1286" s="153"/>
      <c r="J1286" s="153"/>
      <c r="K1286" s="153"/>
      <c r="L1286" s="153"/>
      <c r="M1286" s="153"/>
      <c r="N1286" s="153"/>
      <c r="O1286" s="153"/>
      <c r="P1286" s="153"/>
      <c r="Q1286" s="153" t="s">
        <v>125</v>
      </c>
      <c r="R1286" s="153">
        <v>0</v>
      </c>
      <c r="S1286" s="153"/>
      <c r="T1286" s="153"/>
      <c r="U1286" s="153"/>
      <c r="V1286" s="153"/>
      <c r="W1286" s="153"/>
      <c r="X1286" s="153"/>
      <c r="Y1286" s="153"/>
      <c r="Z1286" s="153"/>
      <c r="AA1286" s="153"/>
      <c r="AB1286" s="153"/>
      <c r="AC1286" s="153"/>
      <c r="AD1286" s="153"/>
      <c r="AE1286" s="153"/>
      <c r="AF1286" s="153"/>
      <c r="AG1286" s="153"/>
      <c r="AH1286" s="153"/>
      <c r="AI1286" s="153"/>
      <c r="AJ1286" s="153"/>
      <c r="AK1286" s="153"/>
      <c r="AL1286" s="153"/>
      <c r="AM1286" s="153"/>
      <c r="AN1286" s="153"/>
      <c r="AO1286" s="153"/>
      <c r="AP1286" s="153"/>
      <c r="AQ1286" s="153"/>
      <c r="AR1286" s="153"/>
      <c r="AS1286" s="153"/>
      <c r="AT1286" s="153"/>
    </row>
    <row r="1287" spans="1:46" outlineLevel="1" x14ac:dyDescent="0.2">
      <c r="A1287" s="178"/>
      <c r="B1287" s="180"/>
      <c r="C1287" s="191" t="s">
        <v>810</v>
      </c>
      <c r="D1287" s="155"/>
      <c r="E1287" s="205"/>
      <c r="F1287" s="182"/>
      <c r="G1287" s="159"/>
      <c r="H1287" s="212"/>
      <c r="I1287" s="153"/>
      <c r="J1287" s="153"/>
      <c r="K1287" s="153"/>
      <c r="L1287" s="153"/>
      <c r="M1287" s="153"/>
      <c r="N1287" s="153"/>
      <c r="O1287" s="153"/>
      <c r="P1287" s="153"/>
      <c r="Q1287" s="153" t="s">
        <v>125</v>
      </c>
      <c r="R1287" s="153">
        <v>0</v>
      </c>
      <c r="S1287" s="153"/>
      <c r="T1287" s="153"/>
      <c r="U1287" s="153"/>
      <c r="V1287" s="153"/>
      <c r="W1287" s="153"/>
      <c r="X1287" s="153"/>
      <c r="Y1287" s="153"/>
      <c r="Z1287" s="153"/>
      <c r="AA1287" s="153"/>
      <c r="AB1287" s="153"/>
      <c r="AC1287" s="153"/>
      <c r="AD1287" s="153"/>
      <c r="AE1287" s="153"/>
      <c r="AF1287" s="153"/>
      <c r="AG1287" s="153"/>
      <c r="AH1287" s="153"/>
      <c r="AI1287" s="153"/>
      <c r="AJ1287" s="153"/>
      <c r="AK1287" s="153"/>
      <c r="AL1287" s="153"/>
      <c r="AM1287" s="153"/>
      <c r="AN1287" s="153"/>
      <c r="AO1287" s="153"/>
      <c r="AP1287" s="153"/>
      <c r="AQ1287" s="153"/>
      <c r="AR1287" s="153"/>
      <c r="AS1287" s="153"/>
      <c r="AT1287" s="153"/>
    </row>
    <row r="1288" spans="1:46" outlineLevel="1" x14ac:dyDescent="0.2">
      <c r="A1288" s="178"/>
      <c r="B1288" s="180"/>
      <c r="C1288" s="191" t="s">
        <v>1317</v>
      </c>
      <c r="D1288" s="155"/>
      <c r="E1288" s="205">
        <v>1365</v>
      </c>
      <c r="F1288" s="182"/>
      <c r="G1288" s="159"/>
      <c r="H1288" s="212"/>
      <c r="I1288" s="153"/>
      <c r="J1288" s="153"/>
      <c r="K1288" s="153"/>
      <c r="L1288" s="153"/>
      <c r="M1288" s="153"/>
      <c r="N1288" s="153"/>
      <c r="O1288" s="153"/>
      <c r="P1288" s="153"/>
      <c r="Q1288" s="153" t="s">
        <v>125</v>
      </c>
      <c r="R1288" s="153">
        <v>0</v>
      </c>
      <c r="S1288" s="153"/>
      <c r="T1288" s="153"/>
      <c r="U1288" s="153"/>
      <c r="V1288" s="153"/>
      <c r="W1288" s="153"/>
      <c r="X1288" s="153"/>
      <c r="Y1288" s="153"/>
      <c r="Z1288" s="153"/>
      <c r="AA1288" s="153"/>
      <c r="AB1288" s="153"/>
      <c r="AC1288" s="153"/>
      <c r="AD1288" s="153"/>
      <c r="AE1288" s="153"/>
      <c r="AF1288" s="153"/>
      <c r="AG1288" s="153"/>
      <c r="AH1288" s="153"/>
      <c r="AI1288" s="153"/>
      <c r="AJ1288" s="153"/>
      <c r="AK1288" s="153"/>
      <c r="AL1288" s="153"/>
      <c r="AM1288" s="153"/>
      <c r="AN1288" s="153"/>
      <c r="AO1288" s="153"/>
      <c r="AP1288" s="153"/>
      <c r="AQ1288" s="153"/>
      <c r="AR1288" s="153"/>
      <c r="AS1288" s="153"/>
      <c r="AT1288" s="153"/>
    </row>
    <row r="1289" spans="1:46" outlineLevel="1" x14ac:dyDescent="0.2">
      <c r="A1289" s="178"/>
      <c r="B1289" s="180"/>
      <c r="C1289" s="191" t="s">
        <v>1318</v>
      </c>
      <c r="D1289" s="155"/>
      <c r="E1289" s="205">
        <v>268</v>
      </c>
      <c r="F1289" s="182"/>
      <c r="G1289" s="159"/>
      <c r="H1289" s="212"/>
      <c r="I1289" s="153"/>
      <c r="J1289" s="153"/>
      <c r="K1289" s="153"/>
      <c r="L1289" s="153"/>
      <c r="M1289" s="153"/>
      <c r="N1289" s="153"/>
      <c r="O1289" s="153"/>
      <c r="P1289" s="153"/>
      <c r="Q1289" s="153" t="s">
        <v>125</v>
      </c>
      <c r="R1289" s="153">
        <v>0</v>
      </c>
      <c r="S1289" s="153"/>
      <c r="T1289" s="153"/>
      <c r="U1289" s="153"/>
      <c r="V1289" s="153"/>
      <c r="W1289" s="153"/>
      <c r="X1289" s="153"/>
      <c r="Y1289" s="153"/>
      <c r="Z1289" s="153"/>
      <c r="AA1289" s="153"/>
      <c r="AB1289" s="153"/>
      <c r="AC1289" s="153"/>
      <c r="AD1289" s="153"/>
      <c r="AE1289" s="153"/>
      <c r="AF1289" s="153"/>
      <c r="AG1289" s="153"/>
      <c r="AH1289" s="153"/>
      <c r="AI1289" s="153"/>
      <c r="AJ1289" s="153"/>
      <c r="AK1289" s="153"/>
      <c r="AL1289" s="153"/>
      <c r="AM1289" s="153"/>
      <c r="AN1289" s="153"/>
      <c r="AO1289" s="153"/>
      <c r="AP1289" s="153"/>
      <c r="AQ1289" s="153"/>
      <c r="AR1289" s="153"/>
      <c r="AS1289" s="153"/>
      <c r="AT1289" s="153"/>
    </row>
    <row r="1290" spans="1:46" outlineLevel="1" x14ac:dyDescent="0.2">
      <c r="A1290" s="187"/>
      <c r="B1290" s="188"/>
      <c r="C1290" s="195" t="s">
        <v>1319</v>
      </c>
      <c r="D1290" s="164"/>
      <c r="E1290" s="207">
        <v>40</v>
      </c>
      <c r="F1290" s="189"/>
      <c r="G1290" s="165"/>
      <c r="H1290" s="214"/>
      <c r="I1290" s="153"/>
      <c r="J1290" s="153"/>
      <c r="K1290" s="153"/>
      <c r="L1290" s="153"/>
      <c r="M1290" s="153"/>
      <c r="N1290" s="153"/>
      <c r="O1290" s="153"/>
      <c r="P1290" s="153"/>
      <c r="Q1290" s="153" t="s">
        <v>125</v>
      </c>
      <c r="R1290" s="153">
        <v>0</v>
      </c>
      <c r="S1290" s="153"/>
      <c r="T1290" s="153"/>
      <c r="U1290" s="153"/>
      <c r="V1290" s="153"/>
      <c r="W1290" s="153"/>
      <c r="X1290" s="153"/>
      <c r="Y1290" s="153"/>
      <c r="Z1290" s="153"/>
      <c r="AA1290" s="153"/>
      <c r="AB1290" s="153"/>
      <c r="AC1290" s="153"/>
      <c r="AD1290" s="153"/>
      <c r="AE1290" s="153"/>
      <c r="AF1290" s="153"/>
      <c r="AG1290" s="153"/>
      <c r="AH1290" s="153"/>
      <c r="AI1290" s="153"/>
      <c r="AJ1290" s="153"/>
      <c r="AK1290" s="153"/>
      <c r="AL1290" s="153"/>
      <c r="AM1290" s="153"/>
      <c r="AN1290" s="153"/>
      <c r="AO1290" s="153"/>
      <c r="AP1290" s="153"/>
      <c r="AQ1290" s="153"/>
      <c r="AR1290" s="153"/>
      <c r="AS1290" s="153"/>
      <c r="AT1290" s="153"/>
    </row>
    <row r="1291" spans="1:46" x14ac:dyDescent="0.2">
      <c r="B1291" s="175" t="s">
        <v>1316</v>
      </c>
      <c r="C1291" s="196" t="s">
        <v>1316</v>
      </c>
      <c r="D1291" s="9"/>
      <c r="E1291" s="208"/>
      <c r="F1291" s="6"/>
      <c r="G1291" s="6"/>
      <c r="O1291">
        <v>15</v>
      </c>
      <c r="P1291">
        <v>21</v>
      </c>
    </row>
    <row r="1292" spans="1:46" x14ac:dyDescent="0.2">
      <c r="A1292" s="166"/>
      <c r="B1292" s="167" t="s">
        <v>28</v>
      </c>
      <c r="C1292" s="171" t="s">
        <v>1316</v>
      </c>
      <c r="D1292" s="168"/>
      <c r="E1292" s="209"/>
      <c r="F1292" s="169"/>
      <c r="G1292" s="170">
        <f>G8+G39+G95+G203+G252+G335+G363+G381+G433+G559+G602+G605+G634+G647+G708+G711+G743+G807+G860+G877+G916+G997+G1124+G1174+G1226+G1258+G1263+G1272+G1274</f>
        <v>0</v>
      </c>
      <c r="O1292" t="e">
        <f>SUMIF(#REF!,O1291,G7:G1290)</f>
        <v>#REF!</v>
      </c>
      <c r="P1292" t="e">
        <f>SUMIF(#REF!,P1291,G7:G1290)</f>
        <v>#REF!</v>
      </c>
      <c r="Q1292" t="s">
        <v>1320</v>
      </c>
    </row>
    <row r="1293" spans="1:46" x14ac:dyDescent="0.2">
      <c r="D1293" s="148"/>
    </row>
    <row r="1294" spans="1:46" x14ac:dyDescent="0.2">
      <c r="B1294" s="221"/>
      <c r="C1294" s="175" t="s">
        <v>1442</v>
      </c>
      <c r="D1294" s="148"/>
    </row>
    <row r="1295" spans="1:46" x14ac:dyDescent="0.2">
      <c r="D1295" s="148"/>
      <c r="G1295" s="145"/>
    </row>
    <row r="1296" spans="1:46" x14ac:dyDescent="0.2">
      <c r="D1296" s="148"/>
    </row>
    <row r="1297" spans="4:4" x14ac:dyDescent="0.2">
      <c r="D1297" s="148"/>
    </row>
    <row r="1298" spans="4:4" x14ac:dyDescent="0.2">
      <c r="D1298" s="148"/>
    </row>
    <row r="1299" spans="4:4" x14ac:dyDescent="0.2">
      <c r="D1299" s="148"/>
    </row>
    <row r="1300" spans="4:4" x14ac:dyDescent="0.2">
      <c r="D1300" s="148"/>
    </row>
    <row r="1301" spans="4:4" x14ac:dyDescent="0.2">
      <c r="D1301" s="148"/>
    </row>
    <row r="1302" spans="4:4" x14ac:dyDescent="0.2">
      <c r="D1302" s="148"/>
    </row>
    <row r="1303" spans="4:4" x14ac:dyDescent="0.2">
      <c r="D1303" s="148"/>
    </row>
    <row r="1304" spans="4:4" x14ac:dyDescent="0.2">
      <c r="D1304" s="148"/>
    </row>
    <row r="1305" spans="4:4" x14ac:dyDescent="0.2">
      <c r="D1305" s="148"/>
    </row>
    <row r="1306" spans="4:4" x14ac:dyDescent="0.2">
      <c r="D1306" s="148"/>
    </row>
    <row r="1307" spans="4:4" x14ac:dyDescent="0.2">
      <c r="D1307" s="148"/>
    </row>
    <row r="1308" spans="4:4" x14ac:dyDescent="0.2">
      <c r="D1308" s="148"/>
    </row>
    <row r="1309" spans="4:4" x14ac:dyDescent="0.2">
      <c r="D1309" s="148"/>
    </row>
    <row r="1310" spans="4:4" x14ac:dyDescent="0.2">
      <c r="D1310" s="148"/>
    </row>
    <row r="1311" spans="4:4" x14ac:dyDescent="0.2">
      <c r="D1311" s="148"/>
    </row>
    <row r="1312" spans="4:4" x14ac:dyDescent="0.2">
      <c r="D1312" s="148"/>
    </row>
    <row r="1313" spans="4:4" x14ac:dyDescent="0.2">
      <c r="D1313" s="148"/>
    </row>
    <row r="1314" spans="4:4" x14ac:dyDescent="0.2">
      <c r="D1314" s="148"/>
    </row>
    <row r="1315" spans="4:4" x14ac:dyDescent="0.2">
      <c r="D1315" s="148"/>
    </row>
    <row r="1316" spans="4:4" x14ac:dyDescent="0.2">
      <c r="D1316" s="148"/>
    </row>
    <row r="1317" spans="4:4" x14ac:dyDescent="0.2">
      <c r="D1317" s="148"/>
    </row>
    <row r="1318" spans="4:4" x14ac:dyDescent="0.2">
      <c r="D1318" s="148"/>
    </row>
    <row r="1319" spans="4:4" x14ac:dyDescent="0.2">
      <c r="D1319" s="148"/>
    </row>
    <row r="1320" spans="4:4" x14ac:dyDescent="0.2">
      <c r="D1320" s="148"/>
    </row>
    <row r="1321" spans="4:4" x14ac:dyDescent="0.2">
      <c r="D1321" s="148"/>
    </row>
    <row r="1322" spans="4:4" x14ac:dyDescent="0.2">
      <c r="D1322" s="148"/>
    </row>
    <row r="1323" spans="4:4" x14ac:dyDescent="0.2">
      <c r="D1323" s="148"/>
    </row>
    <row r="1324" spans="4:4" x14ac:dyDescent="0.2">
      <c r="D1324" s="148"/>
    </row>
    <row r="1325" spans="4:4" x14ac:dyDescent="0.2">
      <c r="D1325" s="148"/>
    </row>
    <row r="1326" spans="4:4" x14ac:dyDescent="0.2">
      <c r="D1326" s="148"/>
    </row>
    <row r="1327" spans="4:4" x14ac:dyDescent="0.2">
      <c r="D1327" s="148"/>
    </row>
    <row r="1328" spans="4:4" x14ac:dyDescent="0.2">
      <c r="D1328" s="148"/>
    </row>
    <row r="1329" spans="4:4" x14ac:dyDescent="0.2">
      <c r="D1329" s="148"/>
    </row>
    <row r="1330" spans="4:4" x14ac:dyDescent="0.2">
      <c r="D1330" s="148"/>
    </row>
    <row r="1331" spans="4:4" x14ac:dyDescent="0.2">
      <c r="D1331" s="148"/>
    </row>
    <row r="1332" spans="4:4" x14ac:dyDescent="0.2">
      <c r="D1332" s="148"/>
    </row>
    <row r="1333" spans="4:4" x14ac:dyDescent="0.2">
      <c r="D1333" s="148"/>
    </row>
    <row r="1334" spans="4:4" x14ac:dyDescent="0.2">
      <c r="D1334" s="148"/>
    </row>
    <row r="1335" spans="4:4" x14ac:dyDescent="0.2">
      <c r="D1335" s="148"/>
    </row>
    <row r="1336" spans="4:4" x14ac:dyDescent="0.2">
      <c r="D1336" s="148"/>
    </row>
    <row r="1337" spans="4:4" x14ac:dyDescent="0.2">
      <c r="D1337" s="148"/>
    </row>
    <row r="1338" spans="4:4" x14ac:dyDescent="0.2">
      <c r="D1338" s="148"/>
    </row>
    <row r="1339" spans="4:4" x14ac:dyDescent="0.2">
      <c r="D1339" s="148"/>
    </row>
    <row r="1340" spans="4:4" x14ac:dyDescent="0.2">
      <c r="D1340" s="148"/>
    </row>
    <row r="1341" spans="4:4" x14ac:dyDescent="0.2">
      <c r="D1341" s="148"/>
    </row>
    <row r="1342" spans="4:4" x14ac:dyDescent="0.2">
      <c r="D1342" s="148"/>
    </row>
    <row r="1343" spans="4:4" x14ac:dyDescent="0.2">
      <c r="D1343" s="148"/>
    </row>
    <row r="1344" spans="4:4" x14ac:dyDescent="0.2">
      <c r="D1344" s="148"/>
    </row>
    <row r="1345" spans="4:4" x14ac:dyDescent="0.2">
      <c r="D1345" s="148"/>
    </row>
    <row r="1346" spans="4:4" x14ac:dyDescent="0.2">
      <c r="D1346" s="148"/>
    </row>
    <row r="1347" spans="4:4" x14ac:dyDescent="0.2">
      <c r="D1347" s="148"/>
    </row>
    <row r="1348" spans="4:4" x14ac:dyDescent="0.2">
      <c r="D1348" s="148"/>
    </row>
    <row r="1349" spans="4:4" x14ac:dyDescent="0.2">
      <c r="D1349" s="148"/>
    </row>
    <row r="1350" spans="4:4" x14ac:dyDescent="0.2">
      <c r="D1350" s="148"/>
    </row>
    <row r="1351" spans="4:4" x14ac:dyDescent="0.2">
      <c r="D1351" s="148"/>
    </row>
    <row r="1352" spans="4:4" x14ac:dyDescent="0.2">
      <c r="D1352" s="148"/>
    </row>
    <row r="1353" spans="4:4" x14ac:dyDescent="0.2">
      <c r="D1353" s="148"/>
    </row>
    <row r="1354" spans="4:4" x14ac:dyDescent="0.2">
      <c r="D1354" s="148"/>
    </row>
    <row r="1355" spans="4:4" x14ac:dyDescent="0.2">
      <c r="D1355" s="148"/>
    </row>
    <row r="1356" spans="4:4" x14ac:dyDescent="0.2">
      <c r="D1356" s="148"/>
    </row>
    <row r="1357" spans="4:4" x14ac:dyDescent="0.2">
      <c r="D1357" s="148"/>
    </row>
    <row r="1358" spans="4:4" x14ac:dyDescent="0.2">
      <c r="D1358" s="148"/>
    </row>
    <row r="1359" spans="4:4" x14ac:dyDescent="0.2">
      <c r="D1359" s="148"/>
    </row>
    <row r="1360" spans="4:4" x14ac:dyDescent="0.2">
      <c r="D1360" s="148"/>
    </row>
    <row r="1361" spans="4:4" x14ac:dyDescent="0.2">
      <c r="D1361" s="148"/>
    </row>
    <row r="1362" spans="4:4" x14ac:dyDescent="0.2">
      <c r="D1362" s="148"/>
    </row>
    <row r="1363" spans="4:4" x14ac:dyDescent="0.2">
      <c r="D1363" s="148"/>
    </row>
    <row r="1364" spans="4:4" x14ac:dyDescent="0.2">
      <c r="D1364" s="148"/>
    </row>
    <row r="1365" spans="4:4" x14ac:dyDescent="0.2">
      <c r="D1365" s="148"/>
    </row>
    <row r="1366" spans="4:4" x14ac:dyDescent="0.2">
      <c r="D1366" s="148"/>
    </row>
    <row r="1367" spans="4:4" x14ac:dyDescent="0.2">
      <c r="D1367" s="148"/>
    </row>
    <row r="1368" spans="4:4" x14ac:dyDescent="0.2">
      <c r="D1368" s="148"/>
    </row>
    <row r="1369" spans="4:4" x14ac:dyDescent="0.2">
      <c r="D1369" s="148"/>
    </row>
    <row r="1370" spans="4:4" x14ac:dyDescent="0.2">
      <c r="D1370" s="148"/>
    </row>
    <row r="1371" spans="4:4" x14ac:dyDescent="0.2">
      <c r="D1371" s="148"/>
    </row>
    <row r="1372" spans="4:4" x14ac:dyDescent="0.2">
      <c r="D1372" s="148"/>
    </row>
    <row r="1373" spans="4:4" x14ac:dyDescent="0.2">
      <c r="D1373" s="148"/>
    </row>
    <row r="1374" spans="4:4" x14ac:dyDescent="0.2">
      <c r="D1374" s="148"/>
    </row>
    <row r="1375" spans="4:4" x14ac:dyDescent="0.2">
      <c r="D1375" s="148"/>
    </row>
    <row r="1376" spans="4:4" x14ac:dyDescent="0.2">
      <c r="D1376" s="148"/>
    </row>
    <row r="1377" spans="4:4" x14ac:dyDescent="0.2">
      <c r="D1377" s="148"/>
    </row>
    <row r="1378" spans="4:4" x14ac:dyDescent="0.2">
      <c r="D1378" s="148"/>
    </row>
    <row r="1379" spans="4:4" x14ac:dyDescent="0.2">
      <c r="D1379" s="148"/>
    </row>
    <row r="1380" spans="4:4" x14ac:dyDescent="0.2">
      <c r="D1380" s="148"/>
    </row>
    <row r="1381" spans="4:4" x14ac:dyDescent="0.2">
      <c r="D1381" s="148"/>
    </row>
    <row r="1382" spans="4:4" x14ac:dyDescent="0.2">
      <c r="D1382" s="148"/>
    </row>
    <row r="1383" spans="4:4" x14ac:dyDescent="0.2">
      <c r="D1383" s="148"/>
    </row>
    <row r="1384" spans="4:4" x14ac:dyDescent="0.2">
      <c r="D1384" s="148"/>
    </row>
    <row r="1385" spans="4:4" x14ac:dyDescent="0.2">
      <c r="D1385" s="148"/>
    </row>
    <row r="1386" spans="4:4" x14ac:dyDescent="0.2">
      <c r="D1386" s="148"/>
    </row>
    <row r="1387" spans="4:4" x14ac:dyDescent="0.2">
      <c r="D1387" s="148"/>
    </row>
    <row r="1388" spans="4:4" x14ac:dyDescent="0.2">
      <c r="D1388" s="148"/>
    </row>
    <row r="1389" spans="4:4" x14ac:dyDescent="0.2">
      <c r="D1389" s="148"/>
    </row>
    <row r="1390" spans="4:4" x14ac:dyDescent="0.2">
      <c r="D1390" s="148"/>
    </row>
    <row r="1391" spans="4:4" x14ac:dyDescent="0.2">
      <c r="D1391" s="148"/>
    </row>
    <row r="1392" spans="4:4" x14ac:dyDescent="0.2">
      <c r="D1392" s="148"/>
    </row>
    <row r="1393" spans="4:4" x14ac:dyDescent="0.2">
      <c r="D1393" s="148"/>
    </row>
    <row r="1394" spans="4:4" x14ac:dyDescent="0.2">
      <c r="D1394" s="148"/>
    </row>
    <row r="1395" spans="4:4" x14ac:dyDescent="0.2">
      <c r="D1395" s="148"/>
    </row>
    <row r="1396" spans="4:4" x14ac:dyDescent="0.2">
      <c r="D1396" s="148"/>
    </row>
    <row r="1397" spans="4:4" x14ac:dyDescent="0.2">
      <c r="D1397" s="148"/>
    </row>
    <row r="1398" spans="4:4" x14ac:dyDescent="0.2">
      <c r="D1398" s="148"/>
    </row>
    <row r="1399" spans="4:4" x14ac:dyDescent="0.2">
      <c r="D1399" s="148"/>
    </row>
    <row r="1400" spans="4:4" x14ac:dyDescent="0.2">
      <c r="D1400" s="148"/>
    </row>
    <row r="1401" spans="4:4" x14ac:dyDescent="0.2">
      <c r="D1401" s="148"/>
    </row>
    <row r="1402" spans="4:4" x14ac:dyDescent="0.2">
      <c r="D1402" s="148"/>
    </row>
    <row r="1403" spans="4:4" x14ac:dyDescent="0.2">
      <c r="D1403" s="148"/>
    </row>
    <row r="1404" spans="4:4" x14ac:dyDescent="0.2">
      <c r="D1404" s="148"/>
    </row>
    <row r="1405" spans="4:4" x14ac:dyDescent="0.2">
      <c r="D1405" s="148"/>
    </row>
    <row r="1406" spans="4:4" x14ac:dyDescent="0.2">
      <c r="D1406" s="148"/>
    </row>
    <row r="1407" spans="4:4" x14ac:dyDescent="0.2">
      <c r="D1407" s="148"/>
    </row>
    <row r="1408" spans="4:4" x14ac:dyDescent="0.2">
      <c r="D1408" s="148"/>
    </row>
    <row r="1409" spans="4:4" x14ac:dyDescent="0.2">
      <c r="D1409" s="148"/>
    </row>
    <row r="1410" spans="4:4" x14ac:dyDescent="0.2">
      <c r="D1410" s="148"/>
    </row>
    <row r="1411" spans="4:4" x14ac:dyDescent="0.2">
      <c r="D1411" s="148"/>
    </row>
    <row r="1412" spans="4:4" x14ac:dyDescent="0.2">
      <c r="D1412" s="148"/>
    </row>
    <row r="1413" spans="4:4" x14ac:dyDescent="0.2">
      <c r="D1413" s="148"/>
    </row>
    <row r="1414" spans="4:4" x14ac:dyDescent="0.2">
      <c r="D1414" s="148"/>
    </row>
    <row r="1415" spans="4:4" x14ac:dyDescent="0.2">
      <c r="D1415" s="148"/>
    </row>
    <row r="1416" spans="4:4" x14ac:dyDescent="0.2">
      <c r="D1416" s="148"/>
    </row>
    <row r="1417" spans="4:4" x14ac:dyDescent="0.2">
      <c r="D1417" s="148"/>
    </row>
    <row r="1418" spans="4:4" x14ac:dyDescent="0.2">
      <c r="D1418" s="148"/>
    </row>
    <row r="1419" spans="4:4" x14ac:dyDescent="0.2">
      <c r="D1419" s="148"/>
    </row>
    <row r="1420" spans="4:4" x14ac:dyDescent="0.2">
      <c r="D1420" s="148"/>
    </row>
    <row r="1421" spans="4:4" x14ac:dyDescent="0.2">
      <c r="D1421" s="148"/>
    </row>
    <row r="1422" spans="4:4" x14ac:dyDescent="0.2">
      <c r="D1422" s="148"/>
    </row>
    <row r="1423" spans="4:4" x14ac:dyDescent="0.2">
      <c r="D1423" s="148"/>
    </row>
    <row r="1424" spans="4:4" x14ac:dyDescent="0.2">
      <c r="D1424" s="148"/>
    </row>
    <row r="1425" spans="4:4" x14ac:dyDescent="0.2">
      <c r="D1425" s="148"/>
    </row>
    <row r="1426" spans="4:4" x14ac:dyDescent="0.2">
      <c r="D1426" s="148"/>
    </row>
    <row r="1427" spans="4:4" x14ac:dyDescent="0.2">
      <c r="D1427" s="148"/>
    </row>
    <row r="1428" spans="4:4" x14ac:dyDescent="0.2">
      <c r="D1428" s="148"/>
    </row>
    <row r="1429" spans="4:4" x14ac:dyDescent="0.2">
      <c r="D1429" s="148"/>
    </row>
    <row r="1430" spans="4:4" x14ac:dyDescent="0.2">
      <c r="D1430" s="148"/>
    </row>
    <row r="1431" spans="4:4" x14ac:dyDescent="0.2">
      <c r="D1431" s="148"/>
    </row>
    <row r="1432" spans="4:4" x14ac:dyDescent="0.2">
      <c r="D1432" s="148"/>
    </row>
    <row r="1433" spans="4:4" x14ac:dyDescent="0.2">
      <c r="D1433" s="148"/>
    </row>
    <row r="1434" spans="4:4" x14ac:dyDescent="0.2">
      <c r="D1434" s="148"/>
    </row>
    <row r="1435" spans="4:4" x14ac:dyDescent="0.2">
      <c r="D1435" s="148"/>
    </row>
    <row r="1436" spans="4:4" x14ac:dyDescent="0.2">
      <c r="D1436" s="148"/>
    </row>
    <row r="1437" spans="4:4" x14ac:dyDescent="0.2">
      <c r="D1437" s="148"/>
    </row>
    <row r="1438" spans="4:4" x14ac:dyDescent="0.2">
      <c r="D1438" s="148"/>
    </row>
    <row r="1439" spans="4:4" x14ac:dyDescent="0.2">
      <c r="D1439" s="148"/>
    </row>
    <row r="1440" spans="4:4" x14ac:dyDescent="0.2">
      <c r="D1440" s="148"/>
    </row>
    <row r="1441" spans="4:4" x14ac:dyDescent="0.2">
      <c r="D1441" s="148"/>
    </row>
    <row r="1442" spans="4:4" x14ac:dyDescent="0.2">
      <c r="D1442" s="148"/>
    </row>
    <row r="1443" spans="4:4" x14ac:dyDescent="0.2">
      <c r="D1443" s="148"/>
    </row>
    <row r="1444" spans="4:4" x14ac:dyDescent="0.2">
      <c r="D1444" s="148"/>
    </row>
    <row r="1445" spans="4:4" x14ac:dyDescent="0.2">
      <c r="D1445" s="148"/>
    </row>
    <row r="1446" spans="4:4" x14ac:dyDescent="0.2">
      <c r="D1446" s="148"/>
    </row>
    <row r="1447" spans="4:4" x14ac:dyDescent="0.2">
      <c r="D1447" s="148"/>
    </row>
    <row r="1448" spans="4:4" x14ac:dyDescent="0.2">
      <c r="D1448" s="148"/>
    </row>
    <row r="1449" spans="4:4" x14ac:dyDescent="0.2">
      <c r="D1449" s="148"/>
    </row>
    <row r="1450" spans="4:4" x14ac:dyDescent="0.2">
      <c r="D1450" s="148"/>
    </row>
    <row r="1451" spans="4:4" x14ac:dyDescent="0.2">
      <c r="D1451" s="148"/>
    </row>
    <row r="1452" spans="4:4" x14ac:dyDescent="0.2">
      <c r="D1452" s="148"/>
    </row>
    <row r="1453" spans="4:4" x14ac:dyDescent="0.2">
      <c r="D1453" s="148"/>
    </row>
    <row r="1454" spans="4:4" x14ac:dyDescent="0.2">
      <c r="D1454" s="148"/>
    </row>
    <row r="1455" spans="4:4" x14ac:dyDescent="0.2">
      <c r="D1455" s="148"/>
    </row>
    <row r="1456" spans="4:4" x14ac:dyDescent="0.2">
      <c r="D1456" s="148"/>
    </row>
    <row r="1457" spans="4:4" x14ac:dyDescent="0.2">
      <c r="D1457" s="148"/>
    </row>
    <row r="1458" spans="4:4" x14ac:dyDescent="0.2">
      <c r="D1458" s="148"/>
    </row>
    <row r="1459" spans="4:4" x14ac:dyDescent="0.2">
      <c r="D1459" s="148"/>
    </row>
    <row r="1460" spans="4:4" x14ac:dyDescent="0.2">
      <c r="D1460" s="148"/>
    </row>
    <row r="1461" spans="4:4" x14ac:dyDescent="0.2">
      <c r="D1461" s="148"/>
    </row>
    <row r="1462" spans="4:4" x14ac:dyDescent="0.2">
      <c r="D1462" s="148"/>
    </row>
    <row r="1463" spans="4:4" x14ac:dyDescent="0.2">
      <c r="D1463" s="148"/>
    </row>
    <row r="1464" spans="4:4" x14ac:dyDescent="0.2">
      <c r="D1464" s="148"/>
    </row>
    <row r="1465" spans="4:4" x14ac:dyDescent="0.2">
      <c r="D1465" s="148"/>
    </row>
    <row r="1466" spans="4:4" x14ac:dyDescent="0.2">
      <c r="D1466" s="148"/>
    </row>
    <row r="1467" spans="4:4" x14ac:dyDescent="0.2">
      <c r="D1467" s="148"/>
    </row>
    <row r="1468" spans="4:4" x14ac:dyDescent="0.2">
      <c r="D1468" s="148"/>
    </row>
    <row r="1469" spans="4:4" x14ac:dyDescent="0.2">
      <c r="D1469" s="148"/>
    </row>
    <row r="1470" spans="4:4" x14ac:dyDescent="0.2">
      <c r="D1470" s="148"/>
    </row>
    <row r="1471" spans="4:4" x14ac:dyDescent="0.2">
      <c r="D1471" s="148"/>
    </row>
    <row r="1472" spans="4:4" x14ac:dyDescent="0.2">
      <c r="D1472" s="148"/>
    </row>
    <row r="1473" spans="4:4" x14ac:dyDescent="0.2">
      <c r="D1473" s="148"/>
    </row>
    <row r="1474" spans="4:4" x14ac:dyDescent="0.2">
      <c r="D1474" s="148"/>
    </row>
    <row r="1475" spans="4:4" x14ac:dyDescent="0.2">
      <c r="D1475" s="148"/>
    </row>
    <row r="1476" spans="4:4" x14ac:dyDescent="0.2">
      <c r="D1476" s="148"/>
    </row>
    <row r="1477" spans="4:4" x14ac:dyDescent="0.2">
      <c r="D1477" s="148"/>
    </row>
    <row r="1478" spans="4:4" x14ac:dyDescent="0.2">
      <c r="D1478" s="148"/>
    </row>
    <row r="1479" spans="4:4" x14ac:dyDescent="0.2">
      <c r="D1479" s="148"/>
    </row>
    <row r="1480" spans="4:4" x14ac:dyDescent="0.2">
      <c r="D1480" s="148"/>
    </row>
    <row r="1481" spans="4:4" x14ac:dyDescent="0.2">
      <c r="D1481" s="148"/>
    </row>
    <row r="1482" spans="4:4" x14ac:dyDescent="0.2">
      <c r="D1482" s="148"/>
    </row>
    <row r="1483" spans="4:4" x14ac:dyDescent="0.2">
      <c r="D1483" s="148"/>
    </row>
    <row r="1484" spans="4:4" x14ac:dyDescent="0.2">
      <c r="D1484" s="148"/>
    </row>
    <row r="1485" spans="4:4" x14ac:dyDescent="0.2">
      <c r="D1485" s="148"/>
    </row>
    <row r="1486" spans="4:4" x14ac:dyDescent="0.2">
      <c r="D1486" s="148"/>
    </row>
    <row r="1487" spans="4:4" x14ac:dyDescent="0.2">
      <c r="D1487" s="148"/>
    </row>
    <row r="1488" spans="4:4" x14ac:dyDescent="0.2">
      <c r="D1488" s="148"/>
    </row>
    <row r="1489" spans="4:4" x14ac:dyDescent="0.2">
      <c r="D1489" s="148"/>
    </row>
    <row r="1490" spans="4:4" x14ac:dyDescent="0.2">
      <c r="D1490" s="148"/>
    </row>
    <row r="1491" spans="4:4" x14ac:dyDescent="0.2">
      <c r="D1491" s="148"/>
    </row>
    <row r="1492" spans="4:4" x14ac:dyDescent="0.2">
      <c r="D1492" s="148"/>
    </row>
    <row r="1493" spans="4:4" x14ac:dyDescent="0.2">
      <c r="D1493" s="148"/>
    </row>
    <row r="1494" spans="4:4" x14ac:dyDescent="0.2">
      <c r="D1494" s="148"/>
    </row>
    <row r="1495" spans="4:4" x14ac:dyDescent="0.2">
      <c r="D1495" s="148"/>
    </row>
    <row r="1496" spans="4:4" x14ac:dyDescent="0.2">
      <c r="D1496" s="148"/>
    </row>
    <row r="1497" spans="4:4" x14ac:dyDescent="0.2">
      <c r="D1497" s="148"/>
    </row>
    <row r="1498" spans="4:4" x14ac:dyDescent="0.2">
      <c r="D1498" s="148"/>
    </row>
    <row r="1499" spans="4:4" x14ac:dyDescent="0.2">
      <c r="D1499" s="148"/>
    </row>
    <row r="1500" spans="4:4" x14ac:dyDescent="0.2">
      <c r="D1500" s="148"/>
    </row>
    <row r="1501" spans="4:4" x14ac:dyDescent="0.2">
      <c r="D1501" s="148"/>
    </row>
    <row r="1502" spans="4:4" x14ac:dyDescent="0.2">
      <c r="D1502" s="148"/>
    </row>
    <row r="1503" spans="4:4" x14ac:dyDescent="0.2">
      <c r="D1503" s="148"/>
    </row>
    <row r="1504" spans="4:4" x14ac:dyDescent="0.2">
      <c r="D1504" s="148"/>
    </row>
    <row r="1505" spans="4:4" x14ac:dyDescent="0.2">
      <c r="D1505" s="148"/>
    </row>
    <row r="1506" spans="4:4" x14ac:dyDescent="0.2">
      <c r="D1506" s="148"/>
    </row>
    <row r="1507" spans="4:4" x14ac:dyDescent="0.2">
      <c r="D1507" s="148"/>
    </row>
    <row r="1508" spans="4:4" x14ac:dyDescent="0.2">
      <c r="D1508" s="148"/>
    </row>
    <row r="1509" spans="4:4" x14ac:dyDescent="0.2">
      <c r="D1509" s="148"/>
    </row>
    <row r="1510" spans="4:4" x14ac:dyDescent="0.2">
      <c r="D1510" s="148"/>
    </row>
    <row r="1511" spans="4:4" x14ac:dyDescent="0.2">
      <c r="D1511" s="148"/>
    </row>
    <row r="1512" spans="4:4" x14ac:dyDescent="0.2">
      <c r="D1512" s="148"/>
    </row>
    <row r="1513" spans="4:4" x14ac:dyDescent="0.2">
      <c r="D1513" s="148"/>
    </row>
    <row r="1514" spans="4:4" x14ac:dyDescent="0.2">
      <c r="D1514" s="148"/>
    </row>
    <row r="1515" spans="4:4" x14ac:dyDescent="0.2">
      <c r="D1515" s="148"/>
    </row>
    <row r="1516" spans="4:4" x14ac:dyDescent="0.2">
      <c r="D1516" s="148"/>
    </row>
    <row r="1517" spans="4:4" x14ac:dyDescent="0.2">
      <c r="D1517" s="148"/>
    </row>
    <row r="1518" spans="4:4" x14ac:dyDescent="0.2">
      <c r="D1518" s="148"/>
    </row>
    <row r="1519" spans="4:4" x14ac:dyDescent="0.2">
      <c r="D1519" s="148"/>
    </row>
    <row r="1520" spans="4:4" x14ac:dyDescent="0.2">
      <c r="D1520" s="148"/>
    </row>
    <row r="1521" spans="4:4" x14ac:dyDescent="0.2">
      <c r="D1521" s="148"/>
    </row>
    <row r="1522" spans="4:4" x14ac:dyDescent="0.2">
      <c r="D1522" s="148"/>
    </row>
    <row r="1523" spans="4:4" x14ac:dyDescent="0.2">
      <c r="D1523" s="148"/>
    </row>
    <row r="1524" spans="4:4" x14ac:dyDescent="0.2">
      <c r="D1524" s="148"/>
    </row>
    <row r="1525" spans="4:4" x14ac:dyDescent="0.2">
      <c r="D1525" s="148"/>
    </row>
    <row r="1526" spans="4:4" x14ac:dyDescent="0.2">
      <c r="D1526" s="148"/>
    </row>
    <row r="1527" spans="4:4" x14ac:dyDescent="0.2">
      <c r="D1527" s="148"/>
    </row>
    <row r="1528" spans="4:4" x14ac:dyDescent="0.2">
      <c r="D1528" s="148"/>
    </row>
    <row r="1529" spans="4:4" x14ac:dyDescent="0.2">
      <c r="D1529" s="148"/>
    </row>
    <row r="1530" spans="4:4" x14ac:dyDescent="0.2">
      <c r="D1530" s="148"/>
    </row>
    <row r="1531" spans="4:4" x14ac:dyDescent="0.2">
      <c r="D1531" s="148"/>
    </row>
    <row r="1532" spans="4:4" x14ac:dyDescent="0.2">
      <c r="D1532" s="148"/>
    </row>
    <row r="1533" spans="4:4" x14ac:dyDescent="0.2">
      <c r="D1533" s="148"/>
    </row>
    <row r="1534" spans="4:4" x14ac:dyDescent="0.2">
      <c r="D1534" s="148"/>
    </row>
    <row r="1535" spans="4:4" x14ac:dyDescent="0.2">
      <c r="D1535" s="148"/>
    </row>
    <row r="1536" spans="4:4" x14ac:dyDescent="0.2">
      <c r="D1536" s="148"/>
    </row>
    <row r="1537" spans="4:4" x14ac:dyDescent="0.2">
      <c r="D1537" s="148"/>
    </row>
    <row r="1538" spans="4:4" x14ac:dyDescent="0.2">
      <c r="D1538" s="148"/>
    </row>
    <row r="1539" spans="4:4" x14ac:dyDescent="0.2">
      <c r="D1539" s="148"/>
    </row>
    <row r="1540" spans="4:4" x14ac:dyDescent="0.2">
      <c r="D1540" s="148"/>
    </row>
    <row r="1541" spans="4:4" x14ac:dyDescent="0.2">
      <c r="D1541" s="148"/>
    </row>
    <row r="1542" spans="4:4" x14ac:dyDescent="0.2">
      <c r="D1542" s="148"/>
    </row>
    <row r="1543" spans="4:4" x14ac:dyDescent="0.2">
      <c r="D1543" s="148"/>
    </row>
    <row r="1544" spans="4:4" x14ac:dyDescent="0.2">
      <c r="D1544" s="148"/>
    </row>
    <row r="1545" spans="4:4" x14ac:dyDescent="0.2">
      <c r="D1545" s="148"/>
    </row>
    <row r="1546" spans="4:4" x14ac:dyDescent="0.2">
      <c r="D1546" s="148"/>
    </row>
    <row r="1547" spans="4:4" x14ac:dyDescent="0.2">
      <c r="D1547" s="148"/>
    </row>
    <row r="1548" spans="4:4" x14ac:dyDescent="0.2">
      <c r="D1548" s="148"/>
    </row>
    <row r="1549" spans="4:4" x14ac:dyDescent="0.2">
      <c r="D1549" s="148"/>
    </row>
    <row r="1550" spans="4:4" x14ac:dyDescent="0.2">
      <c r="D1550" s="148"/>
    </row>
    <row r="1551" spans="4:4" x14ac:dyDescent="0.2">
      <c r="D1551" s="148"/>
    </row>
    <row r="1552" spans="4:4" x14ac:dyDescent="0.2">
      <c r="D1552" s="148"/>
    </row>
    <row r="1553" spans="4:4" x14ac:dyDescent="0.2">
      <c r="D1553" s="148"/>
    </row>
    <row r="1554" spans="4:4" x14ac:dyDescent="0.2">
      <c r="D1554" s="148"/>
    </row>
    <row r="1555" spans="4:4" x14ac:dyDescent="0.2">
      <c r="D1555" s="148"/>
    </row>
    <row r="1556" spans="4:4" x14ac:dyDescent="0.2">
      <c r="D1556" s="148"/>
    </row>
    <row r="1557" spans="4:4" x14ac:dyDescent="0.2">
      <c r="D1557" s="148"/>
    </row>
    <row r="1558" spans="4:4" x14ac:dyDescent="0.2">
      <c r="D1558" s="148"/>
    </row>
    <row r="1559" spans="4:4" x14ac:dyDescent="0.2">
      <c r="D1559" s="148"/>
    </row>
    <row r="1560" spans="4:4" x14ac:dyDescent="0.2">
      <c r="D1560" s="148"/>
    </row>
    <row r="1561" spans="4:4" x14ac:dyDescent="0.2">
      <c r="D1561" s="148"/>
    </row>
    <row r="1562" spans="4:4" x14ac:dyDescent="0.2">
      <c r="D1562" s="148"/>
    </row>
    <row r="1563" spans="4:4" x14ac:dyDescent="0.2">
      <c r="D1563" s="148"/>
    </row>
    <row r="1564" spans="4:4" x14ac:dyDescent="0.2">
      <c r="D1564" s="148"/>
    </row>
    <row r="1565" spans="4:4" x14ac:dyDescent="0.2">
      <c r="D1565" s="148"/>
    </row>
    <row r="1566" spans="4:4" x14ac:dyDescent="0.2">
      <c r="D1566" s="148"/>
    </row>
    <row r="1567" spans="4:4" x14ac:dyDescent="0.2">
      <c r="D1567" s="148"/>
    </row>
    <row r="1568" spans="4:4" x14ac:dyDescent="0.2">
      <c r="D1568" s="148"/>
    </row>
    <row r="1569" spans="4:4" x14ac:dyDescent="0.2">
      <c r="D1569" s="148"/>
    </row>
    <row r="1570" spans="4:4" x14ac:dyDescent="0.2">
      <c r="D1570" s="148"/>
    </row>
    <row r="1571" spans="4:4" x14ac:dyDescent="0.2">
      <c r="D1571" s="148"/>
    </row>
    <row r="1572" spans="4:4" x14ac:dyDescent="0.2">
      <c r="D1572" s="148"/>
    </row>
    <row r="1573" spans="4:4" x14ac:dyDescent="0.2">
      <c r="D1573" s="148"/>
    </row>
    <row r="1574" spans="4:4" x14ac:dyDescent="0.2">
      <c r="D1574" s="148"/>
    </row>
    <row r="1575" spans="4:4" x14ac:dyDescent="0.2">
      <c r="D1575" s="148"/>
    </row>
    <row r="1576" spans="4:4" x14ac:dyDescent="0.2">
      <c r="D1576" s="148"/>
    </row>
    <row r="1577" spans="4:4" x14ac:dyDescent="0.2">
      <c r="D1577" s="148"/>
    </row>
    <row r="1578" spans="4:4" x14ac:dyDescent="0.2">
      <c r="D1578" s="148"/>
    </row>
    <row r="1579" spans="4:4" x14ac:dyDescent="0.2">
      <c r="D1579" s="148"/>
    </row>
    <row r="1580" spans="4:4" x14ac:dyDescent="0.2">
      <c r="D1580" s="148"/>
    </row>
    <row r="1581" spans="4:4" x14ac:dyDescent="0.2">
      <c r="D1581" s="148"/>
    </row>
    <row r="1582" spans="4:4" x14ac:dyDescent="0.2">
      <c r="D1582" s="148"/>
    </row>
    <row r="1583" spans="4:4" x14ac:dyDescent="0.2">
      <c r="D1583" s="148"/>
    </row>
    <row r="1584" spans="4:4" x14ac:dyDescent="0.2">
      <c r="D1584" s="148"/>
    </row>
    <row r="1585" spans="4:4" x14ac:dyDescent="0.2">
      <c r="D1585" s="148"/>
    </row>
    <row r="1586" spans="4:4" x14ac:dyDescent="0.2">
      <c r="D1586" s="148"/>
    </row>
    <row r="1587" spans="4:4" x14ac:dyDescent="0.2">
      <c r="D1587" s="148"/>
    </row>
    <row r="1588" spans="4:4" x14ac:dyDescent="0.2">
      <c r="D1588" s="148"/>
    </row>
    <row r="1589" spans="4:4" x14ac:dyDescent="0.2">
      <c r="D1589" s="148"/>
    </row>
    <row r="1590" spans="4:4" x14ac:dyDescent="0.2">
      <c r="D1590" s="148"/>
    </row>
    <row r="1591" spans="4:4" x14ac:dyDescent="0.2">
      <c r="D1591" s="148"/>
    </row>
    <row r="1592" spans="4:4" x14ac:dyDescent="0.2">
      <c r="D1592" s="148"/>
    </row>
    <row r="1593" spans="4:4" x14ac:dyDescent="0.2">
      <c r="D1593" s="148"/>
    </row>
    <row r="1594" spans="4:4" x14ac:dyDescent="0.2">
      <c r="D1594" s="148"/>
    </row>
    <row r="1595" spans="4:4" x14ac:dyDescent="0.2">
      <c r="D1595" s="148"/>
    </row>
    <row r="1596" spans="4:4" x14ac:dyDescent="0.2">
      <c r="D1596" s="148"/>
    </row>
    <row r="1597" spans="4:4" x14ac:dyDescent="0.2">
      <c r="D1597" s="148"/>
    </row>
    <row r="1598" spans="4:4" x14ac:dyDescent="0.2">
      <c r="D1598" s="148"/>
    </row>
    <row r="1599" spans="4:4" x14ac:dyDescent="0.2">
      <c r="D1599" s="148"/>
    </row>
    <row r="1600" spans="4:4" x14ac:dyDescent="0.2">
      <c r="D1600" s="148"/>
    </row>
    <row r="1601" spans="4:4" x14ac:dyDescent="0.2">
      <c r="D1601" s="148"/>
    </row>
    <row r="1602" spans="4:4" x14ac:dyDescent="0.2">
      <c r="D1602" s="148"/>
    </row>
    <row r="1603" spans="4:4" x14ac:dyDescent="0.2">
      <c r="D1603" s="148"/>
    </row>
    <row r="1604" spans="4:4" x14ac:dyDescent="0.2">
      <c r="D1604" s="148"/>
    </row>
    <row r="1605" spans="4:4" x14ac:dyDescent="0.2">
      <c r="D1605" s="148"/>
    </row>
    <row r="1606" spans="4:4" x14ac:dyDescent="0.2">
      <c r="D1606" s="148"/>
    </row>
    <row r="1607" spans="4:4" x14ac:dyDescent="0.2">
      <c r="D1607" s="148"/>
    </row>
    <row r="1608" spans="4:4" x14ac:dyDescent="0.2">
      <c r="D1608" s="148"/>
    </row>
    <row r="1609" spans="4:4" x14ac:dyDescent="0.2">
      <c r="D1609" s="148"/>
    </row>
    <row r="1610" spans="4:4" x14ac:dyDescent="0.2">
      <c r="D1610" s="148"/>
    </row>
    <row r="1611" spans="4:4" x14ac:dyDescent="0.2">
      <c r="D1611" s="148"/>
    </row>
    <row r="1612" spans="4:4" x14ac:dyDescent="0.2">
      <c r="D1612" s="148"/>
    </row>
    <row r="1613" spans="4:4" x14ac:dyDescent="0.2">
      <c r="D1613" s="148"/>
    </row>
    <row r="1614" spans="4:4" x14ac:dyDescent="0.2">
      <c r="D1614" s="148"/>
    </row>
    <row r="1615" spans="4:4" x14ac:dyDescent="0.2">
      <c r="D1615" s="148"/>
    </row>
    <row r="1616" spans="4:4" x14ac:dyDescent="0.2">
      <c r="D1616" s="148"/>
    </row>
    <row r="1617" spans="4:4" x14ac:dyDescent="0.2">
      <c r="D1617" s="148"/>
    </row>
    <row r="1618" spans="4:4" x14ac:dyDescent="0.2">
      <c r="D1618" s="148"/>
    </row>
    <row r="1619" spans="4:4" x14ac:dyDescent="0.2">
      <c r="D1619" s="148"/>
    </row>
    <row r="1620" spans="4:4" x14ac:dyDescent="0.2">
      <c r="D1620" s="148"/>
    </row>
    <row r="1621" spans="4:4" x14ac:dyDescent="0.2">
      <c r="D1621" s="148"/>
    </row>
    <row r="1622" spans="4:4" x14ac:dyDescent="0.2">
      <c r="D1622" s="148"/>
    </row>
    <row r="1623" spans="4:4" x14ac:dyDescent="0.2">
      <c r="D1623" s="148"/>
    </row>
    <row r="1624" spans="4:4" x14ac:dyDescent="0.2">
      <c r="D1624" s="148"/>
    </row>
    <row r="1625" spans="4:4" x14ac:dyDescent="0.2">
      <c r="D1625" s="148"/>
    </row>
    <row r="1626" spans="4:4" x14ac:dyDescent="0.2">
      <c r="D1626" s="148"/>
    </row>
    <row r="1627" spans="4:4" x14ac:dyDescent="0.2">
      <c r="D1627" s="148"/>
    </row>
    <row r="1628" spans="4:4" x14ac:dyDescent="0.2">
      <c r="D1628" s="148"/>
    </row>
    <row r="1629" spans="4:4" x14ac:dyDescent="0.2">
      <c r="D1629" s="148"/>
    </row>
    <row r="1630" spans="4:4" x14ac:dyDescent="0.2">
      <c r="D1630" s="148"/>
    </row>
    <row r="1631" spans="4:4" x14ac:dyDescent="0.2">
      <c r="D1631" s="148"/>
    </row>
    <row r="1632" spans="4:4" x14ac:dyDescent="0.2">
      <c r="D1632" s="148"/>
    </row>
    <row r="1633" spans="4:4" x14ac:dyDescent="0.2">
      <c r="D1633" s="148"/>
    </row>
    <row r="1634" spans="4:4" x14ac:dyDescent="0.2">
      <c r="D1634" s="148"/>
    </row>
    <row r="1635" spans="4:4" x14ac:dyDescent="0.2">
      <c r="D1635" s="148"/>
    </row>
    <row r="1636" spans="4:4" x14ac:dyDescent="0.2">
      <c r="D1636" s="148"/>
    </row>
    <row r="1637" spans="4:4" x14ac:dyDescent="0.2">
      <c r="D1637" s="148"/>
    </row>
    <row r="1638" spans="4:4" x14ac:dyDescent="0.2">
      <c r="D1638" s="148"/>
    </row>
    <row r="1639" spans="4:4" x14ac:dyDescent="0.2">
      <c r="D1639" s="148"/>
    </row>
    <row r="1640" spans="4:4" x14ac:dyDescent="0.2">
      <c r="D1640" s="148"/>
    </row>
    <row r="1641" spans="4:4" x14ac:dyDescent="0.2">
      <c r="D1641" s="148"/>
    </row>
    <row r="1642" spans="4:4" x14ac:dyDescent="0.2">
      <c r="D1642" s="148"/>
    </row>
    <row r="1643" spans="4:4" x14ac:dyDescent="0.2">
      <c r="D1643" s="148"/>
    </row>
    <row r="1644" spans="4:4" x14ac:dyDescent="0.2">
      <c r="D1644" s="148"/>
    </row>
    <row r="1645" spans="4:4" x14ac:dyDescent="0.2">
      <c r="D1645" s="148"/>
    </row>
    <row r="1646" spans="4:4" x14ac:dyDescent="0.2">
      <c r="D1646" s="148"/>
    </row>
    <row r="1647" spans="4:4" x14ac:dyDescent="0.2">
      <c r="D1647" s="148"/>
    </row>
    <row r="1648" spans="4:4" x14ac:dyDescent="0.2">
      <c r="D1648" s="148"/>
    </row>
    <row r="1649" spans="4:4" x14ac:dyDescent="0.2">
      <c r="D1649" s="148"/>
    </row>
    <row r="1650" spans="4:4" x14ac:dyDescent="0.2">
      <c r="D1650" s="148"/>
    </row>
    <row r="1651" spans="4:4" x14ac:dyDescent="0.2">
      <c r="D1651" s="148"/>
    </row>
    <row r="1652" spans="4:4" x14ac:dyDescent="0.2">
      <c r="D1652" s="148"/>
    </row>
    <row r="1653" spans="4:4" x14ac:dyDescent="0.2">
      <c r="D1653" s="148"/>
    </row>
    <row r="1654" spans="4:4" x14ac:dyDescent="0.2">
      <c r="D1654" s="148"/>
    </row>
    <row r="1655" spans="4:4" x14ac:dyDescent="0.2">
      <c r="D1655" s="148"/>
    </row>
    <row r="1656" spans="4:4" x14ac:dyDescent="0.2">
      <c r="D1656" s="148"/>
    </row>
    <row r="1657" spans="4:4" x14ac:dyDescent="0.2">
      <c r="D1657" s="148"/>
    </row>
    <row r="1658" spans="4:4" x14ac:dyDescent="0.2">
      <c r="D1658" s="148"/>
    </row>
    <row r="1659" spans="4:4" x14ac:dyDescent="0.2">
      <c r="D1659" s="148"/>
    </row>
    <row r="1660" spans="4:4" x14ac:dyDescent="0.2">
      <c r="D1660" s="148"/>
    </row>
    <row r="1661" spans="4:4" x14ac:dyDescent="0.2">
      <c r="D1661" s="148"/>
    </row>
    <row r="1662" spans="4:4" x14ac:dyDescent="0.2">
      <c r="D1662" s="148"/>
    </row>
    <row r="1663" spans="4:4" x14ac:dyDescent="0.2">
      <c r="D1663" s="148"/>
    </row>
    <row r="1664" spans="4:4" x14ac:dyDescent="0.2">
      <c r="D1664" s="148"/>
    </row>
    <row r="1665" spans="4:4" x14ac:dyDescent="0.2">
      <c r="D1665" s="148"/>
    </row>
    <row r="1666" spans="4:4" x14ac:dyDescent="0.2">
      <c r="D1666" s="148"/>
    </row>
    <row r="1667" spans="4:4" x14ac:dyDescent="0.2">
      <c r="D1667" s="148"/>
    </row>
    <row r="1668" spans="4:4" x14ac:dyDescent="0.2">
      <c r="D1668" s="148"/>
    </row>
    <row r="1669" spans="4:4" x14ac:dyDescent="0.2">
      <c r="D1669" s="148"/>
    </row>
    <row r="1670" spans="4:4" x14ac:dyDescent="0.2">
      <c r="D1670" s="148"/>
    </row>
    <row r="1671" spans="4:4" x14ac:dyDescent="0.2">
      <c r="D1671" s="148"/>
    </row>
    <row r="1672" spans="4:4" x14ac:dyDescent="0.2">
      <c r="D1672" s="148"/>
    </row>
    <row r="1673" spans="4:4" x14ac:dyDescent="0.2">
      <c r="D1673" s="148"/>
    </row>
    <row r="1674" spans="4:4" x14ac:dyDescent="0.2">
      <c r="D1674" s="148"/>
    </row>
    <row r="1675" spans="4:4" x14ac:dyDescent="0.2">
      <c r="D1675" s="148"/>
    </row>
    <row r="1676" spans="4:4" x14ac:dyDescent="0.2">
      <c r="D1676" s="148"/>
    </row>
    <row r="1677" spans="4:4" x14ac:dyDescent="0.2">
      <c r="D1677" s="148"/>
    </row>
    <row r="1678" spans="4:4" x14ac:dyDescent="0.2">
      <c r="D1678" s="148"/>
    </row>
    <row r="1679" spans="4:4" x14ac:dyDescent="0.2">
      <c r="D1679" s="148"/>
    </row>
    <row r="1680" spans="4:4" x14ac:dyDescent="0.2">
      <c r="D1680" s="148"/>
    </row>
    <row r="1681" spans="4:4" x14ac:dyDescent="0.2">
      <c r="D1681" s="148"/>
    </row>
    <row r="1682" spans="4:4" x14ac:dyDescent="0.2">
      <c r="D1682" s="148"/>
    </row>
    <row r="1683" spans="4:4" x14ac:dyDescent="0.2">
      <c r="D1683" s="148"/>
    </row>
    <row r="1684" spans="4:4" x14ac:dyDescent="0.2">
      <c r="D1684" s="148"/>
    </row>
    <row r="1685" spans="4:4" x14ac:dyDescent="0.2">
      <c r="D1685" s="148"/>
    </row>
    <row r="1686" spans="4:4" x14ac:dyDescent="0.2">
      <c r="D1686" s="148"/>
    </row>
    <row r="1687" spans="4:4" x14ac:dyDescent="0.2">
      <c r="D1687" s="148"/>
    </row>
    <row r="1688" spans="4:4" x14ac:dyDescent="0.2">
      <c r="D1688" s="148"/>
    </row>
    <row r="1689" spans="4:4" x14ac:dyDescent="0.2">
      <c r="D1689" s="148"/>
    </row>
    <row r="1690" spans="4:4" x14ac:dyDescent="0.2">
      <c r="D1690" s="148"/>
    </row>
    <row r="1691" spans="4:4" x14ac:dyDescent="0.2">
      <c r="D1691" s="148"/>
    </row>
    <row r="1692" spans="4:4" x14ac:dyDescent="0.2">
      <c r="D1692" s="148"/>
    </row>
    <row r="1693" spans="4:4" x14ac:dyDescent="0.2">
      <c r="D1693" s="148"/>
    </row>
    <row r="1694" spans="4:4" x14ac:dyDescent="0.2">
      <c r="D1694" s="148"/>
    </row>
    <row r="1695" spans="4:4" x14ac:dyDescent="0.2">
      <c r="D1695" s="148"/>
    </row>
    <row r="1696" spans="4:4" x14ac:dyDescent="0.2">
      <c r="D1696" s="148"/>
    </row>
    <row r="1697" spans="4:4" x14ac:dyDescent="0.2">
      <c r="D1697" s="148"/>
    </row>
    <row r="1698" spans="4:4" x14ac:dyDescent="0.2">
      <c r="D1698" s="148"/>
    </row>
    <row r="1699" spans="4:4" x14ac:dyDescent="0.2">
      <c r="D1699" s="148"/>
    </row>
    <row r="1700" spans="4:4" x14ac:dyDescent="0.2">
      <c r="D1700" s="148"/>
    </row>
    <row r="1701" spans="4:4" x14ac:dyDescent="0.2">
      <c r="D1701" s="148"/>
    </row>
    <row r="1702" spans="4:4" x14ac:dyDescent="0.2">
      <c r="D1702" s="148"/>
    </row>
    <row r="1703" spans="4:4" x14ac:dyDescent="0.2">
      <c r="D1703" s="148"/>
    </row>
    <row r="1704" spans="4:4" x14ac:dyDescent="0.2">
      <c r="D1704" s="148"/>
    </row>
    <row r="1705" spans="4:4" x14ac:dyDescent="0.2">
      <c r="D1705" s="148"/>
    </row>
    <row r="1706" spans="4:4" x14ac:dyDescent="0.2">
      <c r="D1706" s="148"/>
    </row>
    <row r="1707" spans="4:4" x14ac:dyDescent="0.2">
      <c r="D1707" s="148"/>
    </row>
    <row r="1708" spans="4:4" x14ac:dyDescent="0.2">
      <c r="D1708" s="148"/>
    </row>
    <row r="1709" spans="4:4" x14ac:dyDescent="0.2">
      <c r="D1709" s="148"/>
    </row>
    <row r="1710" spans="4:4" x14ac:dyDescent="0.2">
      <c r="D1710" s="148"/>
    </row>
    <row r="1711" spans="4:4" x14ac:dyDescent="0.2">
      <c r="D1711" s="148"/>
    </row>
    <row r="1712" spans="4:4" x14ac:dyDescent="0.2">
      <c r="D1712" s="148"/>
    </row>
    <row r="1713" spans="4:4" x14ac:dyDescent="0.2">
      <c r="D1713" s="148"/>
    </row>
    <row r="1714" spans="4:4" x14ac:dyDescent="0.2">
      <c r="D1714" s="148"/>
    </row>
    <row r="1715" spans="4:4" x14ac:dyDescent="0.2">
      <c r="D1715" s="148"/>
    </row>
    <row r="1716" spans="4:4" x14ac:dyDescent="0.2">
      <c r="D1716" s="148"/>
    </row>
    <row r="1717" spans="4:4" x14ac:dyDescent="0.2">
      <c r="D1717" s="148"/>
    </row>
    <row r="1718" spans="4:4" x14ac:dyDescent="0.2">
      <c r="D1718" s="148"/>
    </row>
    <row r="1719" spans="4:4" x14ac:dyDescent="0.2">
      <c r="D1719" s="148"/>
    </row>
    <row r="1720" spans="4:4" x14ac:dyDescent="0.2">
      <c r="D1720" s="148"/>
    </row>
    <row r="1721" spans="4:4" x14ac:dyDescent="0.2">
      <c r="D1721" s="148"/>
    </row>
    <row r="1722" spans="4:4" x14ac:dyDescent="0.2">
      <c r="D1722" s="148"/>
    </row>
    <row r="1723" spans="4:4" x14ac:dyDescent="0.2">
      <c r="D1723" s="148"/>
    </row>
    <row r="1724" spans="4:4" x14ac:dyDescent="0.2">
      <c r="D1724" s="148"/>
    </row>
    <row r="1725" spans="4:4" x14ac:dyDescent="0.2">
      <c r="D1725" s="148"/>
    </row>
    <row r="1726" spans="4:4" x14ac:dyDescent="0.2">
      <c r="D1726" s="148"/>
    </row>
    <row r="1727" spans="4:4" x14ac:dyDescent="0.2">
      <c r="D1727" s="148"/>
    </row>
    <row r="1728" spans="4:4" x14ac:dyDescent="0.2">
      <c r="D1728" s="148"/>
    </row>
    <row r="1729" spans="4:4" x14ac:dyDescent="0.2">
      <c r="D1729" s="148"/>
    </row>
    <row r="1730" spans="4:4" x14ac:dyDescent="0.2">
      <c r="D1730" s="148"/>
    </row>
    <row r="1731" spans="4:4" x14ac:dyDescent="0.2">
      <c r="D1731" s="148"/>
    </row>
    <row r="1732" spans="4:4" x14ac:dyDescent="0.2">
      <c r="D1732" s="148"/>
    </row>
    <row r="1733" spans="4:4" x14ac:dyDescent="0.2">
      <c r="D1733" s="148"/>
    </row>
    <row r="1734" spans="4:4" x14ac:dyDescent="0.2">
      <c r="D1734" s="148"/>
    </row>
    <row r="1735" spans="4:4" x14ac:dyDescent="0.2">
      <c r="D1735" s="148"/>
    </row>
    <row r="1736" spans="4:4" x14ac:dyDescent="0.2">
      <c r="D1736" s="148"/>
    </row>
    <row r="1737" spans="4:4" x14ac:dyDescent="0.2">
      <c r="D1737" s="148"/>
    </row>
    <row r="1738" spans="4:4" x14ac:dyDescent="0.2">
      <c r="D1738" s="148"/>
    </row>
    <row r="1739" spans="4:4" x14ac:dyDescent="0.2">
      <c r="D1739" s="148"/>
    </row>
    <row r="1740" spans="4:4" x14ac:dyDescent="0.2">
      <c r="D1740" s="148"/>
    </row>
    <row r="1741" spans="4:4" x14ac:dyDescent="0.2">
      <c r="D1741" s="148"/>
    </row>
    <row r="1742" spans="4:4" x14ac:dyDescent="0.2">
      <c r="D1742" s="148"/>
    </row>
    <row r="1743" spans="4:4" x14ac:dyDescent="0.2">
      <c r="D1743" s="148"/>
    </row>
    <row r="1744" spans="4:4" x14ac:dyDescent="0.2">
      <c r="D1744" s="148"/>
    </row>
    <row r="1745" spans="4:4" x14ac:dyDescent="0.2">
      <c r="D1745" s="148"/>
    </row>
    <row r="1746" spans="4:4" x14ac:dyDescent="0.2">
      <c r="D1746" s="148"/>
    </row>
    <row r="1747" spans="4:4" x14ac:dyDescent="0.2">
      <c r="D1747" s="148"/>
    </row>
    <row r="1748" spans="4:4" x14ac:dyDescent="0.2">
      <c r="D1748" s="148"/>
    </row>
    <row r="1749" spans="4:4" x14ac:dyDescent="0.2">
      <c r="D1749" s="148"/>
    </row>
    <row r="1750" spans="4:4" x14ac:dyDescent="0.2">
      <c r="D1750" s="148"/>
    </row>
    <row r="1751" spans="4:4" x14ac:dyDescent="0.2">
      <c r="D1751" s="148"/>
    </row>
    <row r="1752" spans="4:4" x14ac:dyDescent="0.2">
      <c r="D1752" s="148"/>
    </row>
    <row r="1753" spans="4:4" x14ac:dyDescent="0.2">
      <c r="D1753" s="148"/>
    </row>
    <row r="1754" spans="4:4" x14ac:dyDescent="0.2">
      <c r="D1754" s="148"/>
    </row>
    <row r="1755" spans="4:4" x14ac:dyDescent="0.2">
      <c r="D1755" s="148"/>
    </row>
    <row r="1756" spans="4:4" x14ac:dyDescent="0.2">
      <c r="D1756" s="148"/>
    </row>
    <row r="1757" spans="4:4" x14ac:dyDescent="0.2">
      <c r="D1757" s="148"/>
    </row>
    <row r="1758" spans="4:4" x14ac:dyDescent="0.2">
      <c r="D1758" s="148"/>
    </row>
    <row r="1759" spans="4:4" x14ac:dyDescent="0.2">
      <c r="D1759" s="148"/>
    </row>
    <row r="1760" spans="4:4" x14ac:dyDescent="0.2">
      <c r="D1760" s="148"/>
    </row>
    <row r="1761" spans="4:4" x14ac:dyDescent="0.2">
      <c r="D1761" s="148"/>
    </row>
    <row r="1762" spans="4:4" x14ac:dyDescent="0.2">
      <c r="D1762" s="148"/>
    </row>
    <row r="1763" spans="4:4" x14ac:dyDescent="0.2">
      <c r="D1763" s="148"/>
    </row>
    <row r="1764" spans="4:4" x14ac:dyDescent="0.2">
      <c r="D1764" s="148"/>
    </row>
    <row r="1765" spans="4:4" x14ac:dyDescent="0.2">
      <c r="D1765" s="148"/>
    </row>
    <row r="1766" spans="4:4" x14ac:dyDescent="0.2">
      <c r="D1766" s="148"/>
    </row>
    <row r="1767" spans="4:4" x14ac:dyDescent="0.2">
      <c r="D1767" s="148"/>
    </row>
    <row r="1768" spans="4:4" x14ac:dyDescent="0.2">
      <c r="D1768" s="148"/>
    </row>
    <row r="1769" spans="4:4" x14ac:dyDescent="0.2">
      <c r="D1769" s="148"/>
    </row>
    <row r="1770" spans="4:4" x14ac:dyDescent="0.2">
      <c r="D1770" s="148"/>
    </row>
    <row r="1771" spans="4:4" x14ac:dyDescent="0.2">
      <c r="D1771" s="148"/>
    </row>
    <row r="1772" spans="4:4" x14ac:dyDescent="0.2">
      <c r="D1772" s="148"/>
    </row>
    <row r="1773" spans="4:4" x14ac:dyDescent="0.2">
      <c r="D1773" s="148"/>
    </row>
    <row r="1774" spans="4:4" x14ac:dyDescent="0.2">
      <c r="D1774" s="148"/>
    </row>
    <row r="1775" spans="4:4" x14ac:dyDescent="0.2">
      <c r="D1775" s="148"/>
    </row>
    <row r="1776" spans="4:4" x14ac:dyDescent="0.2">
      <c r="D1776" s="148"/>
    </row>
    <row r="1777" spans="4:4" x14ac:dyDescent="0.2">
      <c r="D1777" s="148"/>
    </row>
    <row r="1778" spans="4:4" x14ac:dyDescent="0.2">
      <c r="D1778" s="148"/>
    </row>
    <row r="1779" spans="4:4" x14ac:dyDescent="0.2">
      <c r="D1779" s="148"/>
    </row>
    <row r="1780" spans="4:4" x14ac:dyDescent="0.2">
      <c r="D1780" s="148"/>
    </row>
    <row r="1781" spans="4:4" x14ac:dyDescent="0.2">
      <c r="D1781" s="148"/>
    </row>
    <row r="1782" spans="4:4" x14ac:dyDescent="0.2">
      <c r="D1782" s="148"/>
    </row>
    <row r="1783" spans="4:4" x14ac:dyDescent="0.2">
      <c r="D1783" s="148"/>
    </row>
    <row r="1784" spans="4:4" x14ac:dyDescent="0.2">
      <c r="D1784" s="148"/>
    </row>
    <row r="1785" spans="4:4" x14ac:dyDescent="0.2">
      <c r="D1785" s="148"/>
    </row>
    <row r="1786" spans="4:4" x14ac:dyDescent="0.2">
      <c r="D1786" s="148"/>
    </row>
    <row r="1787" spans="4:4" x14ac:dyDescent="0.2">
      <c r="D1787" s="148"/>
    </row>
    <row r="1788" spans="4:4" x14ac:dyDescent="0.2">
      <c r="D1788" s="148"/>
    </row>
    <row r="1789" spans="4:4" x14ac:dyDescent="0.2">
      <c r="D1789" s="148"/>
    </row>
    <row r="1790" spans="4:4" x14ac:dyDescent="0.2">
      <c r="D1790" s="148"/>
    </row>
    <row r="1791" spans="4:4" x14ac:dyDescent="0.2">
      <c r="D1791" s="148"/>
    </row>
    <row r="1792" spans="4:4" x14ac:dyDescent="0.2">
      <c r="D1792" s="148"/>
    </row>
    <row r="1793" spans="4:4" x14ac:dyDescent="0.2">
      <c r="D1793" s="148"/>
    </row>
    <row r="1794" spans="4:4" x14ac:dyDescent="0.2">
      <c r="D1794" s="148"/>
    </row>
    <row r="1795" spans="4:4" x14ac:dyDescent="0.2">
      <c r="D1795" s="148"/>
    </row>
    <row r="1796" spans="4:4" x14ac:dyDescent="0.2">
      <c r="D1796" s="148"/>
    </row>
    <row r="1797" spans="4:4" x14ac:dyDescent="0.2">
      <c r="D1797" s="148"/>
    </row>
    <row r="1798" spans="4:4" x14ac:dyDescent="0.2">
      <c r="D1798" s="148"/>
    </row>
    <row r="1799" spans="4:4" x14ac:dyDescent="0.2">
      <c r="D1799" s="148"/>
    </row>
    <row r="1800" spans="4:4" x14ac:dyDescent="0.2">
      <c r="D1800" s="148"/>
    </row>
    <row r="1801" spans="4:4" x14ac:dyDescent="0.2">
      <c r="D1801" s="148"/>
    </row>
    <row r="1802" spans="4:4" x14ac:dyDescent="0.2">
      <c r="D1802" s="148"/>
    </row>
    <row r="1803" spans="4:4" x14ac:dyDescent="0.2">
      <c r="D1803" s="148"/>
    </row>
    <row r="1804" spans="4:4" x14ac:dyDescent="0.2">
      <c r="D1804" s="148"/>
    </row>
    <row r="1805" spans="4:4" x14ac:dyDescent="0.2">
      <c r="D1805" s="148"/>
    </row>
    <row r="1806" spans="4:4" x14ac:dyDescent="0.2">
      <c r="D1806" s="148"/>
    </row>
    <row r="1807" spans="4:4" x14ac:dyDescent="0.2">
      <c r="D1807" s="148"/>
    </row>
    <row r="1808" spans="4:4" x14ac:dyDescent="0.2">
      <c r="D1808" s="148"/>
    </row>
    <row r="1809" spans="4:4" x14ac:dyDescent="0.2">
      <c r="D1809" s="148"/>
    </row>
    <row r="1810" spans="4:4" x14ac:dyDescent="0.2">
      <c r="D1810" s="148"/>
    </row>
    <row r="1811" spans="4:4" x14ac:dyDescent="0.2">
      <c r="D1811" s="148"/>
    </row>
    <row r="1812" spans="4:4" x14ac:dyDescent="0.2">
      <c r="D1812" s="148"/>
    </row>
    <row r="1813" spans="4:4" x14ac:dyDescent="0.2">
      <c r="D1813" s="148"/>
    </row>
    <row r="1814" spans="4:4" x14ac:dyDescent="0.2">
      <c r="D1814" s="148"/>
    </row>
    <row r="1815" spans="4:4" x14ac:dyDescent="0.2">
      <c r="D1815" s="148"/>
    </row>
    <row r="1816" spans="4:4" x14ac:dyDescent="0.2">
      <c r="D1816" s="148"/>
    </row>
    <row r="1817" spans="4:4" x14ac:dyDescent="0.2">
      <c r="D1817" s="148"/>
    </row>
    <row r="1818" spans="4:4" x14ac:dyDescent="0.2">
      <c r="D1818" s="148"/>
    </row>
    <row r="1819" spans="4:4" x14ac:dyDescent="0.2">
      <c r="D1819" s="148"/>
    </row>
    <row r="1820" spans="4:4" x14ac:dyDescent="0.2">
      <c r="D1820" s="148"/>
    </row>
    <row r="1821" spans="4:4" x14ac:dyDescent="0.2">
      <c r="D1821" s="148"/>
    </row>
    <row r="1822" spans="4:4" x14ac:dyDescent="0.2">
      <c r="D1822" s="148"/>
    </row>
    <row r="1823" spans="4:4" x14ac:dyDescent="0.2">
      <c r="D1823" s="148"/>
    </row>
    <row r="1824" spans="4:4" x14ac:dyDescent="0.2">
      <c r="D1824" s="148"/>
    </row>
    <row r="1825" spans="4:4" x14ac:dyDescent="0.2">
      <c r="D1825" s="148"/>
    </row>
    <row r="1826" spans="4:4" x14ac:dyDescent="0.2">
      <c r="D1826" s="148"/>
    </row>
    <row r="1827" spans="4:4" x14ac:dyDescent="0.2">
      <c r="D1827" s="148"/>
    </row>
    <row r="1828" spans="4:4" x14ac:dyDescent="0.2">
      <c r="D1828" s="148"/>
    </row>
    <row r="1829" spans="4:4" x14ac:dyDescent="0.2">
      <c r="D1829" s="148"/>
    </row>
    <row r="1830" spans="4:4" x14ac:dyDescent="0.2">
      <c r="D1830" s="148"/>
    </row>
    <row r="1831" spans="4:4" x14ac:dyDescent="0.2">
      <c r="D1831" s="148"/>
    </row>
    <row r="1832" spans="4:4" x14ac:dyDescent="0.2">
      <c r="D1832" s="148"/>
    </row>
    <row r="1833" spans="4:4" x14ac:dyDescent="0.2">
      <c r="D1833" s="148"/>
    </row>
    <row r="1834" spans="4:4" x14ac:dyDescent="0.2">
      <c r="D1834" s="148"/>
    </row>
    <row r="1835" spans="4:4" x14ac:dyDescent="0.2">
      <c r="D1835" s="148"/>
    </row>
    <row r="1836" spans="4:4" x14ac:dyDescent="0.2">
      <c r="D1836" s="148"/>
    </row>
    <row r="1837" spans="4:4" x14ac:dyDescent="0.2">
      <c r="D1837" s="148"/>
    </row>
    <row r="1838" spans="4:4" x14ac:dyDescent="0.2">
      <c r="D1838" s="148"/>
    </row>
    <row r="1839" spans="4:4" x14ac:dyDescent="0.2">
      <c r="D1839" s="148"/>
    </row>
    <row r="1840" spans="4:4" x14ac:dyDescent="0.2">
      <c r="D1840" s="148"/>
    </row>
    <row r="1841" spans="4:4" x14ac:dyDescent="0.2">
      <c r="D1841" s="148"/>
    </row>
    <row r="1842" spans="4:4" x14ac:dyDescent="0.2">
      <c r="D1842" s="148"/>
    </row>
    <row r="1843" spans="4:4" x14ac:dyDescent="0.2">
      <c r="D1843" s="148"/>
    </row>
    <row r="1844" spans="4:4" x14ac:dyDescent="0.2">
      <c r="D1844" s="148"/>
    </row>
    <row r="1845" spans="4:4" x14ac:dyDescent="0.2">
      <c r="D1845" s="148"/>
    </row>
    <row r="1846" spans="4:4" x14ac:dyDescent="0.2">
      <c r="D1846" s="148"/>
    </row>
    <row r="1847" spans="4:4" x14ac:dyDescent="0.2">
      <c r="D1847" s="148"/>
    </row>
    <row r="1848" spans="4:4" x14ac:dyDescent="0.2">
      <c r="D1848" s="148"/>
    </row>
    <row r="1849" spans="4:4" x14ac:dyDescent="0.2">
      <c r="D1849" s="148"/>
    </row>
    <row r="1850" spans="4:4" x14ac:dyDescent="0.2">
      <c r="D1850" s="148"/>
    </row>
    <row r="1851" spans="4:4" x14ac:dyDescent="0.2">
      <c r="D1851" s="148"/>
    </row>
    <row r="1852" spans="4:4" x14ac:dyDescent="0.2">
      <c r="D1852" s="148"/>
    </row>
    <row r="1853" spans="4:4" x14ac:dyDescent="0.2">
      <c r="D1853" s="148"/>
    </row>
    <row r="1854" spans="4:4" x14ac:dyDescent="0.2">
      <c r="D1854" s="148"/>
    </row>
    <row r="1855" spans="4:4" x14ac:dyDescent="0.2">
      <c r="D1855" s="148"/>
    </row>
    <row r="1856" spans="4:4" x14ac:dyDescent="0.2">
      <c r="D1856" s="148"/>
    </row>
    <row r="1857" spans="4:4" x14ac:dyDescent="0.2">
      <c r="D1857" s="148"/>
    </row>
    <row r="1858" spans="4:4" x14ac:dyDescent="0.2">
      <c r="D1858" s="148"/>
    </row>
    <row r="1859" spans="4:4" x14ac:dyDescent="0.2">
      <c r="D1859" s="148"/>
    </row>
    <row r="1860" spans="4:4" x14ac:dyDescent="0.2">
      <c r="D1860" s="148"/>
    </row>
    <row r="1861" spans="4:4" x14ac:dyDescent="0.2">
      <c r="D1861" s="148"/>
    </row>
    <row r="1862" spans="4:4" x14ac:dyDescent="0.2">
      <c r="D1862" s="148"/>
    </row>
    <row r="1863" spans="4:4" x14ac:dyDescent="0.2">
      <c r="D1863" s="148"/>
    </row>
    <row r="1864" spans="4:4" x14ac:dyDescent="0.2">
      <c r="D1864" s="148"/>
    </row>
    <row r="1865" spans="4:4" x14ac:dyDescent="0.2">
      <c r="D1865" s="148"/>
    </row>
    <row r="1866" spans="4:4" x14ac:dyDescent="0.2">
      <c r="D1866" s="148"/>
    </row>
    <row r="1867" spans="4:4" x14ac:dyDescent="0.2">
      <c r="D1867" s="148"/>
    </row>
    <row r="1868" spans="4:4" x14ac:dyDescent="0.2">
      <c r="D1868" s="148"/>
    </row>
    <row r="1869" spans="4:4" x14ac:dyDescent="0.2">
      <c r="D1869" s="148"/>
    </row>
    <row r="1870" spans="4:4" x14ac:dyDescent="0.2">
      <c r="D1870" s="148"/>
    </row>
    <row r="1871" spans="4:4" x14ac:dyDescent="0.2">
      <c r="D1871" s="148"/>
    </row>
    <row r="1872" spans="4:4" x14ac:dyDescent="0.2">
      <c r="D1872" s="148"/>
    </row>
    <row r="1873" spans="4:4" x14ac:dyDescent="0.2">
      <c r="D1873" s="148"/>
    </row>
    <row r="1874" spans="4:4" x14ac:dyDescent="0.2">
      <c r="D1874" s="148"/>
    </row>
    <row r="1875" spans="4:4" x14ac:dyDescent="0.2">
      <c r="D1875" s="148"/>
    </row>
    <row r="1876" spans="4:4" x14ac:dyDescent="0.2">
      <c r="D1876" s="148"/>
    </row>
    <row r="1877" spans="4:4" x14ac:dyDescent="0.2">
      <c r="D1877" s="148"/>
    </row>
    <row r="1878" spans="4:4" x14ac:dyDescent="0.2">
      <c r="D1878" s="148"/>
    </row>
    <row r="1879" spans="4:4" x14ac:dyDescent="0.2">
      <c r="D1879" s="148"/>
    </row>
    <row r="1880" spans="4:4" x14ac:dyDescent="0.2">
      <c r="D1880" s="148"/>
    </row>
    <row r="1881" spans="4:4" x14ac:dyDescent="0.2">
      <c r="D1881" s="148"/>
    </row>
    <row r="1882" spans="4:4" x14ac:dyDescent="0.2">
      <c r="D1882" s="148"/>
    </row>
    <row r="1883" spans="4:4" x14ac:dyDescent="0.2">
      <c r="D1883" s="148"/>
    </row>
    <row r="1884" spans="4:4" x14ac:dyDescent="0.2">
      <c r="D1884" s="148"/>
    </row>
    <row r="1885" spans="4:4" x14ac:dyDescent="0.2">
      <c r="D1885" s="148"/>
    </row>
    <row r="1886" spans="4:4" x14ac:dyDescent="0.2">
      <c r="D1886" s="148"/>
    </row>
    <row r="1887" spans="4:4" x14ac:dyDescent="0.2">
      <c r="D1887" s="148"/>
    </row>
    <row r="1888" spans="4:4" x14ac:dyDescent="0.2">
      <c r="D1888" s="148"/>
    </row>
    <row r="1889" spans="4:4" x14ac:dyDescent="0.2">
      <c r="D1889" s="148"/>
    </row>
    <row r="1890" spans="4:4" x14ac:dyDescent="0.2">
      <c r="D1890" s="148"/>
    </row>
    <row r="1891" spans="4:4" x14ac:dyDescent="0.2">
      <c r="D1891" s="148"/>
    </row>
    <row r="1892" spans="4:4" x14ac:dyDescent="0.2">
      <c r="D1892" s="148"/>
    </row>
    <row r="1893" spans="4:4" x14ac:dyDescent="0.2">
      <c r="D1893" s="148"/>
    </row>
    <row r="1894" spans="4:4" x14ac:dyDescent="0.2">
      <c r="D1894" s="148"/>
    </row>
    <row r="1895" spans="4:4" x14ac:dyDescent="0.2">
      <c r="D1895" s="148"/>
    </row>
    <row r="1896" spans="4:4" x14ac:dyDescent="0.2">
      <c r="D1896" s="148"/>
    </row>
    <row r="1897" spans="4:4" x14ac:dyDescent="0.2">
      <c r="D1897" s="148"/>
    </row>
    <row r="1898" spans="4:4" x14ac:dyDescent="0.2">
      <c r="D1898" s="148"/>
    </row>
    <row r="1899" spans="4:4" x14ac:dyDescent="0.2">
      <c r="D1899" s="148"/>
    </row>
    <row r="1900" spans="4:4" x14ac:dyDescent="0.2">
      <c r="D1900" s="148"/>
    </row>
    <row r="1901" spans="4:4" x14ac:dyDescent="0.2">
      <c r="D1901" s="148"/>
    </row>
    <row r="1902" spans="4:4" x14ac:dyDescent="0.2">
      <c r="D1902" s="148"/>
    </row>
    <row r="1903" spans="4:4" x14ac:dyDescent="0.2">
      <c r="D1903" s="148"/>
    </row>
    <row r="1904" spans="4:4" x14ac:dyDescent="0.2">
      <c r="D1904" s="148"/>
    </row>
    <row r="1905" spans="4:4" x14ac:dyDescent="0.2">
      <c r="D1905" s="148"/>
    </row>
    <row r="1906" spans="4:4" x14ac:dyDescent="0.2">
      <c r="D1906" s="148"/>
    </row>
    <row r="1907" spans="4:4" x14ac:dyDescent="0.2">
      <c r="D1907" s="148"/>
    </row>
    <row r="1908" spans="4:4" x14ac:dyDescent="0.2">
      <c r="D1908" s="148"/>
    </row>
    <row r="1909" spans="4:4" x14ac:dyDescent="0.2">
      <c r="D1909" s="148"/>
    </row>
    <row r="1910" spans="4:4" x14ac:dyDescent="0.2">
      <c r="D1910" s="148"/>
    </row>
    <row r="1911" spans="4:4" x14ac:dyDescent="0.2">
      <c r="D1911" s="148"/>
    </row>
    <row r="1912" spans="4:4" x14ac:dyDescent="0.2">
      <c r="D1912" s="148"/>
    </row>
    <row r="1913" spans="4:4" x14ac:dyDescent="0.2">
      <c r="D1913" s="148"/>
    </row>
    <row r="1914" spans="4:4" x14ac:dyDescent="0.2">
      <c r="D1914" s="148"/>
    </row>
    <row r="1915" spans="4:4" x14ac:dyDescent="0.2">
      <c r="D1915" s="148"/>
    </row>
    <row r="1916" spans="4:4" x14ac:dyDescent="0.2">
      <c r="D1916" s="148"/>
    </row>
    <row r="1917" spans="4:4" x14ac:dyDescent="0.2">
      <c r="D1917" s="148"/>
    </row>
    <row r="1918" spans="4:4" x14ac:dyDescent="0.2">
      <c r="D1918" s="148"/>
    </row>
    <row r="1919" spans="4:4" x14ac:dyDescent="0.2">
      <c r="D1919" s="148"/>
    </row>
    <row r="1920" spans="4:4" x14ac:dyDescent="0.2">
      <c r="D1920" s="148"/>
    </row>
    <row r="1921" spans="4:4" x14ac:dyDescent="0.2">
      <c r="D1921" s="148"/>
    </row>
    <row r="1922" spans="4:4" x14ac:dyDescent="0.2">
      <c r="D1922" s="148"/>
    </row>
    <row r="1923" spans="4:4" x14ac:dyDescent="0.2">
      <c r="D1923" s="148"/>
    </row>
    <row r="1924" spans="4:4" x14ac:dyDescent="0.2">
      <c r="D1924" s="148"/>
    </row>
    <row r="1925" spans="4:4" x14ac:dyDescent="0.2">
      <c r="D1925" s="148"/>
    </row>
    <row r="1926" spans="4:4" x14ac:dyDescent="0.2">
      <c r="D1926" s="148"/>
    </row>
    <row r="1927" spans="4:4" x14ac:dyDescent="0.2">
      <c r="D1927" s="148"/>
    </row>
    <row r="1928" spans="4:4" x14ac:dyDescent="0.2">
      <c r="D1928" s="148"/>
    </row>
    <row r="1929" spans="4:4" x14ac:dyDescent="0.2">
      <c r="D1929" s="148"/>
    </row>
    <row r="1930" spans="4:4" x14ac:dyDescent="0.2">
      <c r="D1930" s="148"/>
    </row>
    <row r="1931" spans="4:4" x14ac:dyDescent="0.2">
      <c r="D1931" s="148"/>
    </row>
    <row r="1932" spans="4:4" x14ac:dyDescent="0.2">
      <c r="D1932" s="148"/>
    </row>
    <row r="1933" spans="4:4" x14ac:dyDescent="0.2">
      <c r="D1933" s="148"/>
    </row>
    <row r="1934" spans="4:4" x14ac:dyDescent="0.2">
      <c r="D1934" s="148"/>
    </row>
    <row r="1935" spans="4:4" x14ac:dyDescent="0.2">
      <c r="D1935" s="148"/>
    </row>
    <row r="1936" spans="4:4" x14ac:dyDescent="0.2">
      <c r="D1936" s="148"/>
    </row>
    <row r="1937" spans="4:4" x14ac:dyDescent="0.2">
      <c r="D1937" s="148"/>
    </row>
    <row r="1938" spans="4:4" x14ac:dyDescent="0.2">
      <c r="D1938" s="148"/>
    </row>
    <row r="1939" spans="4:4" x14ac:dyDescent="0.2">
      <c r="D1939" s="148"/>
    </row>
    <row r="1940" spans="4:4" x14ac:dyDescent="0.2">
      <c r="D1940" s="148"/>
    </row>
    <row r="1941" spans="4:4" x14ac:dyDescent="0.2">
      <c r="D1941" s="148"/>
    </row>
    <row r="1942" spans="4:4" x14ac:dyDescent="0.2">
      <c r="D1942" s="148"/>
    </row>
    <row r="1943" spans="4:4" x14ac:dyDescent="0.2">
      <c r="D1943" s="148"/>
    </row>
    <row r="1944" spans="4:4" x14ac:dyDescent="0.2">
      <c r="D1944" s="148"/>
    </row>
    <row r="1945" spans="4:4" x14ac:dyDescent="0.2">
      <c r="D1945" s="148"/>
    </row>
    <row r="1946" spans="4:4" x14ac:dyDescent="0.2">
      <c r="D1946" s="148"/>
    </row>
    <row r="1947" spans="4:4" x14ac:dyDescent="0.2">
      <c r="D1947" s="148"/>
    </row>
    <row r="1948" spans="4:4" x14ac:dyDescent="0.2">
      <c r="D1948" s="148"/>
    </row>
    <row r="1949" spans="4:4" x14ac:dyDescent="0.2">
      <c r="D1949" s="148"/>
    </row>
    <row r="1950" spans="4:4" x14ac:dyDescent="0.2">
      <c r="D1950" s="148"/>
    </row>
    <row r="1951" spans="4:4" x14ac:dyDescent="0.2">
      <c r="D1951" s="148"/>
    </row>
    <row r="1952" spans="4:4" x14ac:dyDescent="0.2">
      <c r="D1952" s="148"/>
    </row>
    <row r="1953" spans="4:4" x14ac:dyDescent="0.2">
      <c r="D1953" s="148"/>
    </row>
    <row r="1954" spans="4:4" x14ac:dyDescent="0.2">
      <c r="D1954" s="148"/>
    </row>
    <row r="1955" spans="4:4" x14ac:dyDescent="0.2">
      <c r="D1955" s="148"/>
    </row>
    <row r="1956" spans="4:4" x14ac:dyDescent="0.2">
      <c r="D1956" s="148"/>
    </row>
    <row r="1957" spans="4:4" x14ac:dyDescent="0.2">
      <c r="D1957" s="148"/>
    </row>
    <row r="1958" spans="4:4" x14ac:dyDescent="0.2">
      <c r="D1958" s="148"/>
    </row>
    <row r="1959" spans="4:4" x14ac:dyDescent="0.2">
      <c r="D1959" s="148"/>
    </row>
    <row r="1960" spans="4:4" x14ac:dyDescent="0.2">
      <c r="D1960" s="148"/>
    </row>
    <row r="1961" spans="4:4" x14ac:dyDescent="0.2">
      <c r="D1961" s="148"/>
    </row>
    <row r="1962" spans="4:4" x14ac:dyDescent="0.2">
      <c r="D1962" s="148"/>
    </row>
    <row r="1963" spans="4:4" x14ac:dyDescent="0.2">
      <c r="D1963" s="148"/>
    </row>
    <row r="1964" spans="4:4" x14ac:dyDescent="0.2">
      <c r="D1964" s="148"/>
    </row>
    <row r="1965" spans="4:4" x14ac:dyDescent="0.2">
      <c r="D1965" s="148"/>
    </row>
    <row r="1966" spans="4:4" x14ac:dyDescent="0.2">
      <c r="D1966" s="148"/>
    </row>
    <row r="1967" spans="4:4" x14ac:dyDescent="0.2">
      <c r="D1967" s="148"/>
    </row>
    <row r="1968" spans="4:4" x14ac:dyDescent="0.2">
      <c r="D1968" s="148"/>
    </row>
    <row r="1969" spans="4:4" x14ac:dyDescent="0.2">
      <c r="D1969" s="148"/>
    </row>
    <row r="1970" spans="4:4" x14ac:dyDescent="0.2">
      <c r="D1970" s="148"/>
    </row>
    <row r="1971" spans="4:4" x14ac:dyDescent="0.2">
      <c r="D1971" s="148"/>
    </row>
    <row r="1972" spans="4:4" x14ac:dyDescent="0.2">
      <c r="D1972" s="148"/>
    </row>
    <row r="1973" spans="4:4" x14ac:dyDescent="0.2">
      <c r="D1973" s="148"/>
    </row>
    <row r="1974" spans="4:4" x14ac:dyDescent="0.2">
      <c r="D1974" s="148"/>
    </row>
    <row r="1975" spans="4:4" x14ac:dyDescent="0.2">
      <c r="D1975" s="148"/>
    </row>
    <row r="1976" spans="4:4" x14ac:dyDescent="0.2">
      <c r="D1976" s="148"/>
    </row>
    <row r="1977" spans="4:4" x14ac:dyDescent="0.2">
      <c r="D1977" s="148"/>
    </row>
    <row r="1978" spans="4:4" x14ac:dyDescent="0.2">
      <c r="D1978" s="148"/>
    </row>
    <row r="1979" spans="4:4" x14ac:dyDescent="0.2">
      <c r="D1979" s="148"/>
    </row>
    <row r="1980" spans="4:4" x14ac:dyDescent="0.2">
      <c r="D1980" s="148"/>
    </row>
    <row r="1981" spans="4:4" x14ac:dyDescent="0.2">
      <c r="D1981" s="148"/>
    </row>
    <row r="1982" spans="4:4" x14ac:dyDescent="0.2">
      <c r="D1982" s="148"/>
    </row>
    <row r="1983" spans="4:4" x14ac:dyDescent="0.2">
      <c r="D1983" s="148"/>
    </row>
    <row r="1984" spans="4:4" x14ac:dyDescent="0.2">
      <c r="D1984" s="148"/>
    </row>
    <row r="1985" spans="4:4" x14ac:dyDescent="0.2">
      <c r="D1985" s="148"/>
    </row>
    <row r="1986" spans="4:4" x14ac:dyDescent="0.2">
      <c r="D1986" s="148"/>
    </row>
    <row r="1987" spans="4:4" x14ac:dyDescent="0.2">
      <c r="D1987" s="148"/>
    </row>
    <row r="1988" spans="4:4" x14ac:dyDescent="0.2">
      <c r="D1988" s="148"/>
    </row>
    <row r="1989" spans="4:4" x14ac:dyDescent="0.2">
      <c r="D1989" s="148"/>
    </row>
    <row r="1990" spans="4:4" x14ac:dyDescent="0.2">
      <c r="D1990" s="148"/>
    </row>
    <row r="1991" spans="4:4" x14ac:dyDescent="0.2">
      <c r="D1991" s="148"/>
    </row>
    <row r="1992" spans="4:4" x14ac:dyDescent="0.2">
      <c r="D1992" s="148"/>
    </row>
    <row r="1993" spans="4:4" x14ac:dyDescent="0.2">
      <c r="D1993" s="148"/>
    </row>
    <row r="1994" spans="4:4" x14ac:dyDescent="0.2">
      <c r="D1994" s="148"/>
    </row>
    <row r="1995" spans="4:4" x14ac:dyDescent="0.2">
      <c r="D1995" s="148"/>
    </row>
    <row r="1996" spans="4:4" x14ac:dyDescent="0.2">
      <c r="D1996" s="148"/>
    </row>
    <row r="1997" spans="4:4" x14ac:dyDescent="0.2">
      <c r="D1997" s="148"/>
    </row>
    <row r="1998" spans="4:4" x14ac:dyDescent="0.2">
      <c r="D1998" s="148"/>
    </row>
    <row r="1999" spans="4:4" x14ac:dyDescent="0.2">
      <c r="D1999" s="148"/>
    </row>
    <row r="2000" spans="4:4" x14ac:dyDescent="0.2">
      <c r="D2000" s="148"/>
    </row>
    <row r="2001" spans="4:4" x14ac:dyDescent="0.2">
      <c r="D2001" s="148"/>
    </row>
    <row r="2002" spans="4:4" x14ac:dyDescent="0.2">
      <c r="D2002" s="148"/>
    </row>
    <row r="2003" spans="4:4" x14ac:dyDescent="0.2">
      <c r="D2003" s="148"/>
    </row>
    <row r="2004" spans="4:4" x14ac:dyDescent="0.2">
      <c r="D2004" s="148"/>
    </row>
    <row r="2005" spans="4:4" x14ac:dyDescent="0.2">
      <c r="D2005" s="148"/>
    </row>
    <row r="2006" spans="4:4" x14ac:dyDescent="0.2">
      <c r="D2006" s="148"/>
    </row>
    <row r="2007" spans="4:4" x14ac:dyDescent="0.2">
      <c r="D2007" s="148"/>
    </row>
    <row r="2008" spans="4:4" x14ac:dyDescent="0.2">
      <c r="D2008" s="148"/>
    </row>
    <row r="2009" spans="4:4" x14ac:dyDescent="0.2">
      <c r="D2009" s="148"/>
    </row>
    <row r="2010" spans="4:4" x14ac:dyDescent="0.2">
      <c r="D2010" s="148"/>
    </row>
    <row r="2011" spans="4:4" x14ac:dyDescent="0.2">
      <c r="D2011" s="148"/>
    </row>
    <row r="2012" spans="4:4" x14ac:dyDescent="0.2">
      <c r="D2012" s="148"/>
    </row>
    <row r="2013" spans="4:4" x14ac:dyDescent="0.2">
      <c r="D2013" s="148"/>
    </row>
    <row r="2014" spans="4:4" x14ac:dyDescent="0.2">
      <c r="D2014" s="148"/>
    </row>
    <row r="2015" spans="4:4" x14ac:dyDescent="0.2">
      <c r="D2015" s="148"/>
    </row>
    <row r="2016" spans="4:4" x14ac:dyDescent="0.2">
      <c r="D2016" s="148"/>
    </row>
    <row r="2017" spans="4:4" x14ac:dyDescent="0.2">
      <c r="D2017" s="148"/>
    </row>
    <row r="2018" spans="4:4" x14ac:dyDescent="0.2">
      <c r="D2018" s="148"/>
    </row>
    <row r="2019" spans="4:4" x14ac:dyDescent="0.2">
      <c r="D2019" s="148"/>
    </row>
    <row r="2020" spans="4:4" x14ac:dyDescent="0.2">
      <c r="D2020" s="148"/>
    </row>
    <row r="2021" spans="4:4" x14ac:dyDescent="0.2">
      <c r="D2021" s="148"/>
    </row>
    <row r="2022" spans="4:4" x14ac:dyDescent="0.2">
      <c r="D2022" s="148"/>
    </row>
    <row r="2023" spans="4:4" x14ac:dyDescent="0.2">
      <c r="D2023" s="148"/>
    </row>
    <row r="2024" spans="4:4" x14ac:dyDescent="0.2">
      <c r="D2024" s="148"/>
    </row>
    <row r="2025" spans="4:4" x14ac:dyDescent="0.2">
      <c r="D2025" s="148"/>
    </row>
    <row r="2026" spans="4:4" x14ac:dyDescent="0.2">
      <c r="D2026" s="148"/>
    </row>
    <row r="2027" spans="4:4" x14ac:dyDescent="0.2">
      <c r="D2027" s="148"/>
    </row>
    <row r="2028" spans="4:4" x14ac:dyDescent="0.2">
      <c r="D2028" s="148"/>
    </row>
    <row r="2029" spans="4:4" x14ac:dyDescent="0.2">
      <c r="D2029" s="148"/>
    </row>
    <row r="2030" spans="4:4" x14ac:dyDescent="0.2">
      <c r="D2030" s="148"/>
    </row>
    <row r="2031" spans="4:4" x14ac:dyDescent="0.2">
      <c r="D2031" s="148"/>
    </row>
    <row r="2032" spans="4:4" x14ac:dyDescent="0.2">
      <c r="D2032" s="148"/>
    </row>
    <row r="2033" spans="4:4" x14ac:dyDescent="0.2">
      <c r="D2033" s="148"/>
    </row>
    <row r="2034" spans="4:4" x14ac:dyDescent="0.2">
      <c r="D2034" s="148"/>
    </row>
    <row r="2035" spans="4:4" x14ac:dyDescent="0.2">
      <c r="D2035" s="148"/>
    </row>
    <row r="2036" spans="4:4" x14ac:dyDescent="0.2">
      <c r="D2036" s="148"/>
    </row>
    <row r="2037" spans="4:4" x14ac:dyDescent="0.2">
      <c r="D2037" s="148"/>
    </row>
    <row r="2038" spans="4:4" x14ac:dyDescent="0.2">
      <c r="D2038" s="148"/>
    </row>
    <row r="2039" spans="4:4" x14ac:dyDescent="0.2">
      <c r="D2039" s="148"/>
    </row>
    <row r="2040" spans="4:4" x14ac:dyDescent="0.2">
      <c r="D2040" s="148"/>
    </row>
    <row r="2041" spans="4:4" x14ac:dyDescent="0.2">
      <c r="D2041" s="148"/>
    </row>
    <row r="2042" spans="4:4" x14ac:dyDescent="0.2">
      <c r="D2042" s="148"/>
    </row>
    <row r="2043" spans="4:4" x14ac:dyDescent="0.2">
      <c r="D2043" s="148"/>
    </row>
    <row r="2044" spans="4:4" x14ac:dyDescent="0.2">
      <c r="D2044" s="148"/>
    </row>
    <row r="2045" spans="4:4" x14ac:dyDescent="0.2">
      <c r="D2045" s="148"/>
    </row>
    <row r="2046" spans="4:4" x14ac:dyDescent="0.2">
      <c r="D2046" s="148"/>
    </row>
    <row r="2047" spans="4:4" x14ac:dyDescent="0.2">
      <c r="D2047" s="148"/>
    </row>
    <row r="2048" spans="4:4" x14ac:dyDescent="0.2">
      <c r="D2048" s="148"/>
    </row>
    <row r="2049" spans="4:4" x14ac:dyDescent="0.2">
      <c r="D2049" s="148"/>
    </row>
    <row r="2050" spans="4:4" x14ac:dyDescent="0.2">
      <c r="D2050" s="148"/>
    </row>
    <row r="2051" spans="4:4" x14ac:dyDescent="0.2">
      <c r="D2051" s="148"/>
    </row>
    <row r="2052" spans="4:4" x14ac:dyDescent="0.2">
      <c r="D2052" s="148"/>
    </row>
    <row r="2053" spans="4:4" x14ac:dyDescent="0.2">
      <c r="D2053" s="148"/>
    </row>
    <row r="2054" spans="4:4" x14ac:dyDescent="0.2">
      <c r="D2054" s="148"/>
    </row>
    <row r="2055" spans="4:4" x14ac:dyDescent="0.2">
      <c r="D2055" s="148"/>
    </row>
    <row r="2056" spans="4:4" x14ac:dyDescent="0.2">
      <c r="D2056" s="148"/>
    </row>
    <row r="2057" spans="4:4" x14ac:dyDescent="0.2">
      <c r="D2057" s="148"/>
    </row>
    <row r="2058" spans="4:4" x14ac:dyDescent="0.2">
      <c r="D2058" s="148"/>
    </row>
    <row r="2059" spans="4:4" x14ac:dyDescent="0.2">
      <c r="D2059" s="148"/>
    </row>
    <row r="2060" spans="4:4" x14ac:dyDescent="0.2">
      <c r="D2060" s="148"/>
    </row>
    <row r="2061" spans="4:4" x14ac:dyDescent="0.2">
      <c r="D2061" s="148"/>
    </row>
    <row r="2062" spans="4:4" x14ac:dyDescent="0.2">
      <c r="D2062" s="148"/>
    </row>
    <row r="2063" spans="4:4" x14ac:dyDescent="0.2">
      <c r="D2063" s="148"/>
    </row>
    <row r="2064" spans="4:4" x14ac:dyDescent="0.2">
      <c r="D2064" s="148"/>
    </row>
    <row r="2065" spans="4:4" x14ac:dyDescent="0.2">
      <c r="D2065" s="148"/>
    </row>
    <row r="2066" spans="4:4" x14ac:dyDescent="0.2">
      <c r="D2066" s="148"/>
    </row>
    <row r="2067" spans="4:4" x14ac:dyDescent="0.2">
      <c r="D2067" s="148"/>
    </row>
    <row r="2068" spans="4:4" x14ac:dyDescent="0.2">
      <c r="D2068" s="148"/>
    </row>
    <row r="2069" spans="4:4" x14ac:dyDescent="0.2">
      <c r="D2069" s="148"/>
    </row>
    <row r="2070" spans="4:4" x14ac:dyDescent="0.2">
      <c r="D2070" s="148"/>
    </row>
    <row r="2071" spans="4:4" x14ac:dyDescent="0.2">
      <c r="D2071" s="148"/>
    </row>
    <row r="2072" spans="4:4" x14ac:dyDescent="0.2">
      <c r="D2072" s="148"/>
    </row>
    <row r="2073" spans="4:4" x14ac:dyDescent="0.2">
      <c r="D2073" s="148"/>
    </row>
    <row r="2074" spans="4:4" x14ac:dyDescent="0.2">
      <c r="D2074" s="148"/>
    </row>
    <row r="2075" spans="4:4" x14ac:dyDescent="0.2">
      <c r="D2075" s="148"/>
    </row>
    <row r="2076" spans="4:4" x14ac:dyDescent="0.2">
      <c r="D2076" s="148"/>
    </row>
    <row r="2077" spans="4:4" x14ac:dyDescent="0.2">
      <c r="D2077" s="148"/>
    </row>
    <row r="2078" spans="4:4" x14ac:dyDescent="0.2">
      <c r="D2078" s="148"/>
    </row>
    <row r="2079" spans="4:4" x14ac:dyDescent="0.2">
      <c r="D2079" s="148"/>
    </row>
    <row r="2080" spans="4:4" x14ac:dyDescent="0.2">
      <c r="D2080" s="148"/>
    </row>
    <row r="2081" spans="4:4" x14ac:dyDescent="0.2">
      <c r="D2081" s="148"/>
    </row>
    <row r="2082" spans="4:4" x14ac:dyDescent="0.2">
      <c r="D2082" s="148"/>
    </row>
    <row r="2083" spans="4:4" x14ac:dyDescent="0.2">
      <c r="D2083" s="148"/>
    </row>
    <row r="2084" spans="4:4" x14ac:dyDescent="0.2">
      <c r="D2084" s="148"/>
    </row>
    <row r="2085" spans="4:4" x14ac:dyDescent="0.2">
      <c r="D2085" s="148"/>
    </row>
    <row r="2086" spans="4:4" x14ac:dyDescent="0.2">
      <c r="D2086" s="148"/>
    </row>
    <row r="2087" spans="4:4" x14ac:dyDescent="0.2">
      <c r="D2087" s="148"/>
    </row>
    <row r="2088" spans="4:4" x14ac:dyDescent="0.2">
      <c r="D2088" s="148"/>
    </row>
    <row r="2089" spans="4:4" x14ac:dyDescent="0.2">
      <c r="D2089" s="148"/>
    </row>
    <row r="2090" spans="4:4" x14ac:dyDescent="0.2">
      <c r="D2090" s="148"/>
    </row>
    <row r="2091" spans="4:4" x14ac:dyDescent="0.2">
      <c r="D2091" s="148"/>
    </row>
    <row r="2092" spans="4:4" x14ac:dyDescent="0.2">
      <c r="D2092" s="148"/>
    </row>
    <row r="2093" spans="4:4" x14ac:dyDescent="0.2">
      <c r="D2093" s="148"/>
    </row>
    <row r="2094" spans="4:4" x14ac:dyDescent="0.2">
      <c r="D2094" s="148"/>
    </row>
    <row r="2095" spans="4:4" x14ac:dyDescent="0.2">
      <c r="D2095" s="148"/>
    </row>
    <row r="2096" spans="4:4" x14ac:dyDescent="0.2">
      <c r="D2096" s="148"/>
    </row>
    <row r="2097" spans="4:4" x14ac:dyDescent="0.2">
      <c r="D2097" s="148"/>
    </row>
    <row r="2098" spans="4:4" x14ac:dyDescent="0.2">
      <c r="D2098" s="148"/>
    </row>
    <row r="2099" spans="4:4" x14ac:dyDescent="0.2">
      <c r="D2099" s="148"/>
    </row>
    <row r="2100" spans="4:4" x14ac:dyDescent="0.2">
      <c r="D2100" s="148"/>
    </row>
    <row r="2101" spans="4:4" x14ac:dyDescent="0.2">
      <c r="D2101" s="148"/>
    </row>
    <row r="2102" spans="4:4" x14ac:dyDescent="0.2">
      <c r="D2102" s="148"/>
    </row>
    <row r="2103" spans="4:4" x14ac:dyDescent="0.2">
      <c r="D2103" s="148"/>
    </row>
    <row r="2104" spans="4:4" x14ac:dyDescent="0.2">
      <c r="D2104" s="148"/>
    </row>
    <row r="2105" spans="4:4" x14ac:dyDescent="0.2">
      <c r="D2105" s="148"/>
    </row>
    <row r="2106" spans="4:4" x14ac:dyDescent="0.2">
      <c r="D2106" s="148"/>
    </row>
    <row r="2107" spans="4:4" x14ac:dyDescent="0.2">
      <c r="D2107" s="148"/>
    </row>
    <row r="2108" spans="4:4" x14ac:dyDescent="0.2">
      <c r="D2108" s="148"/>
    </row>
    <row r="2109" spans="4:4" x14ac:dyDescent="0.2">
      <c r="D2109" s="148"/>
    </row>
    <row r="2110" spans="4:4" x14ac:dyDescent="0.2">
      <c r="D2110" s="148"/>
    </row>
    <row r="2111" spans="4:4" x14ac:dyDescent="0.2">
      <c r="D2111" s="148"/>
    </row>
    <row r="2112" spans="4:4" x14ac:dyDescent="0.2">
      <c r="D2112" s="148"/>
    </row>
    <row r="2113" spans="4:4" x14ac:dyDescent="0.2">
      <c r="D2113" s="148"/>
    </row>
    <row r="2114" spans="4:4" x14ac:dyDescent="0.2">
      <c r="D2114" s="148"/>
    </row>
    <row r="2115" spans="4:4" x14ac:dyDescent="0.2">
      <c r="D2115" s="148"/>
    </row>
    <row r="2116" spans="4:4" x14ac:dyDescent="0.2">
      <c r="D2116" s="148"/>
    </row>
    <row r="2117" spans="4:4" x14ac:dyDescent="0.2">
      <c r="D2117" s="148"/>
    </row>
    <row r="2118" spans="4:4" x14ac:dyDescent="0.2">
      <c r="D2118" s="148"/>
    </row>
    <row r="2119" spans="4:4" x14ac:dyDescent="0.2">
      <c r="D2119" s="148"/>
    </row>
    <row r="2120" spans="4:4" x14ac:dyDescent="0.2">
      <c r="D2120" s="148"/>
    </row>
    <row r="2121" spans="4:4" x14ac:dyDescent="0.2">
      <c r="D2121" s="148"/>
    </row>
    <row r="2122" spans="4:4" x14ac:dyDescent="0.2">
      <c r="D2122" s="148"/>
    </row>
    <row r="2123" spans="4:4" x14ac:dyDescent="0.2">
      <c r="D2123" s="148"/>
    </row>
    <row r="2124" spans="4:4" x14ac:dyDescent="0.2">
      <c r="D2124" s="148"/>
    </row>
    <row r="2125" spans="4:4" x14ac:dyDescent="0.2">
      <c r="D2125" s="148"/>
    </row>
    <row r="2126" spans="4:4" x14ac:dyDescent="0.2">
      <c r="D2126" s="148"/>
    </row>
    <row r="2127" spans="4:4" x14ac:dyDescent="0.2">
      <c r="D2127" s="148"/>
    </row>
    <row r="2128" spans="4:4" x14ac:dyDescent="0.2">
      <c r="D2128" s="148"/>
    </row>
    <row r="2129" spans="4:4" x14ac:dyDescent="0.2">
      <c r="D2129" s="148"/>
    </row>
    <row r="2130" spans="4:4" x14ac:dyDescent="0.2">
      <c r="D2130" s="148"/>
    </row>
    <row r="2131" spans="4:4" x14ac:dyDescent="0.2">
      <c r="D2131" s="148"/>
    </row>
    <row r="2132" spans="4:4" x14ac:dyDescent="0.2">
      <c r="D2132" s="148"/>
    </row>
    <row r="2133" spans="4:4" x14ac:dyDescent="0.2">
      <c r="D2133" s="148"/>
    </row>
    <row r="2134" spans="4:4" x14ac:dyDescent="0.2">
      <c r="D2134" s="148"/>
    </row>
    <row r="2135" spans="4:4" x14ac:dyDescent="0.2">
      <c r="D2135" s="148"/>
    </row>
    <row r="2136" spans="4:4" x14ac:dyDescent="0.2">
      <c r="D2136" s="148"/>
    </row>
    <row r="2137" spans="4:4" x14ac:dyDescent="0.2">
      <c r="D2137" s="148"/>
    </row>
    <row r="2138" spans="4:4" x14ac:dyDescent="0.2">
      <c r="D2138" s="148"/>
    </row>
    <row r="2139" spans="4:4" x14ac:dyDescent="0.2">
      <c r="D2139" s="148"/>
    </row>
    <row r="2140" spans="4:4" x14ac:dyDescent="0.2">
      <c r="D2140" s="148"/>
    </row>
    <row r="2141" spans="4:4" x14ac:dyDescent="0.2">
      <c r="D2141" s="148"/>
    </row>
    <row r="2142" spans="4:4" x14ac:dyDescent="0.2">
      <c r="D2142" s="148"/>
    </row>
    <row r="2143" spans="4:4" x14ac:dyDescent="0.2">
      <c r="D2143" s="148"/>
    </row>
    <row r="2144" spans="4:4" x14ac:dyDescent="0.2">
      <c r="D2144" s="148"/>
    </row>
    <row r="2145" spans="4:4" x14ac:dyDescent="0.2">
      <c r="D2145" s="148"/>
    </row>
    <row r="2146" spans="4:4" x14ac:dyDescent="0.2">
      <c r="D2146" s="148"/>
    </row>
    <row r="2147" spans="4:4" x14ac:dyDescent="0.2">
      <c r="D2147" s="148"/>
    </row>
    <row r="2148" spans="4:4" x14ac:dyDescent="0.2">
      <c r="D2148" s="148"/>
    </row>
    <row r="2149" spans="4:4" x14ac:dyDescent="0.2">
      <c r="D2149" s="148"/>
    </row>
    <row r="2150" spans="4:4" x14ac:dyDescent="0.2">
      <c r="D2150" s="148"/>
    </row>
    <row r="2151" spans="4:4" x14ac:dyDescent="0.2">
      <c r="D2151" s="148"/>
    </row>
    <row r="2152" spans="4:4" x14ac:dyDescent="0.2">
      <c r="D2152" s="148"/>
    </row>
    <row r="2153" spans="4:4" x14ac:dyDescent="0.2">
      <c r="D2153" s="148"/>
    </row>
    <row r="2154" spans="4:4" x14ac:dyDescent="0.2">
      <c r="D2154" s="148"/>
    </row>
    <row r="2155" spans="4:4" x14ac:dyDescent="0.2">
      <c r="D2155" s="148"/>
    </row>
    <row r="2156" spans="4:4" x14ac:dyDescent="0.2">
      <c r="D2156" s="148"/>
    </row>
    <row r="2157" spans="4:4" x14ac:dyDescent="0.2">
      <c r="D2157" s="148"/>
    </row>
    <row r="2158" spans="4:4" x14ac:dyDescent="0.2">
      <c r="D2158" s="148"/>
    </row>
    <row r="2159" spans="4:4" x14ac:dyDescent="0.2">
      <c r="D2159" s="148"/>
    </row>
    <row r="2160" spans="4:4" x14ac:dyDescent="0.2">
      <c r="D2160" s="148"/>
    </row>
    <row r="2161" spans="4:4" x14ac:dyDescent="0.2">
      <c r="D2161" s="148"/>
    </row>
    <row r="2162" spans="4:4" x14ac:dyDescent="0.2">
      <c r="D2162" s="148"/>
    </row>
    <row r="2163" spans="4:4" x14ac:dyDescent="0.2">
      <c r="D2163" s="148"/>
    </row>
    <row r="2164" spans="4:4" x14ac:dyDescent="0.2">
      <c r="D2164" s="148"/>
    </row>
    <row r="2165" spans="4:4" x14ac:dyDescent="0.2">
      <c r="D2165" s="148"/>
    </row>
    <row r="2166" spans="4:4" x14ac:dyDescent="0.2">
      <c r="D2166" s="148"/>
    </row>
    <row r="2167" spans="4:4" x14ac:dyDescent="0.2">
      <c r="D2167" s="148"/>
    </row>
    <row r="2168" spans="4:4" x14ac:dyDescent="0.2">
      <c r="D2168" s="148"/>
    </row>
    <row r="2169" spans="4:4" x14ac:dyDescent="0.2">
      <c r="D2169" s="148"/>
    </row>
    <row r="2170" spans="4:4" x14ac:dyDescent="0.2">
      <c r="D2170" s="148"/>
    </row>
    <row r="2171" spans="4:4" x14ac:dyDescent="0.2">
      <c r="D2171" s="148"/>
    </row>
    <row r="2172" spans="4:4" x14ac:dyDescent="0.2">
      <c r="D2172" s="148"/>
    </row>
    <row r="2173" spans="4:4" x14ac:dyDescent="0.2">
      <c r="D2173" s="148"/>
    </row>
    <row r="2174" spans="4:4" x14ac:dyDescent="0.2">
      <c r="D2174" s="148"/>
    </row>
    <row r="2175" spans="4:4" x14ac:dyDescent="0.2">
      <c r="D2175" s="148"/>
    </row>
    <row r="2176" spans="4:4" x14ac:dyDescent="0.2">
      <c r="D2176" s="148"/>
    </row>
    <row r="2177" spans="4:4" x14ac:dyDescent="0.2">
      <c r="D2177" s="148"/>
    </row>
    <row r="2178" spans="4:4" x14ac:dyDescent="0.2">
      <c r="D2178" s="148"/>
    </row>
    <row r="2179" spans="4:4" x14ac:dyDescent="0.2">
      <c r="D2179" s="148"/>
    </row>
    <row r="2180" spans="4:4" x14ac:dyDescent="0.2">
      <c r="D2180" s="148"/>
    </row>
    <row r="2181" spans="4:4" x14ac:dyDescent="0.2">
      <c r="D2181" s="148"/>
    </row>
    <row r="2182" spans="4:4" x14ac:dyDescent="0.2">
      <c r="D2182" s="148"/>
    </row>
    <row r="2183" spans="4:4" x14ac:dyDescent="0.2">
      <c r="D2183" s="148"/>
    </row>
    <row r="2184" spans="4:4" x14ac:dyDescent="0.2">
      <c r="D2184" s="148"/>
    </row>
    <row r="2185" spans="4:4" x14ac:dyDescent="0.2">
      <c r="D2185" s="148"/>
    </row>
    <row r="2186" spans="4:4" x14ac:dyDescent="0.2">
      <c r="D2186" s="148"/>
    </row>
    <row r="2187" spans="4:4" x14ac:dyDescent="0.2">
      <c r="D2187" s="148"/>
    </row>
    <row r="2188" spans="4:4" x14ac:dyDescent="0.2">
      <c r="D2188" s="148"/>
    </row>
    <row r="2189" spans="4:4" x14ac:dyDescent="0.2">
      <c r="D2189" s="148"/>
    </row>
    <row r="2190" spans="4:4" x14ac:dyDescent="0.2">
      <c r="D2190" s="148"/>
    </row>
    <row r="2191" spans="4:4" x14ac:dyDescent="0.2">
      <c r="D2191" s="148"/>
    </row>
    <row r="2192" spans="4:4" x14ac:dyDescent="0.2">
      <c r="D2192" s="148"/>
    </row>
    <row r="2193" spans="4:4" x14ac:dyDescent="0.2">
      <c r="D2193" s="148"/>
    </row>
    <row r="2194" spans="4:4" x14ac:dyDescent="0.2">
      <c r="D2194" s="148"/>
    </row>
    <row r="2195" spans="4:4" x14ac:dyDescent="0.2">
      <c r="D2195" s="148"/>
    </row>
    <row r="2196" spans="4:4" x14ac:dyDescent="0.2">
      <c r="D2196" s="148"/>
    </row>
    <row r="2197" spans="4:4" x14ac:dyDescent="0.2">
      <c r="D2197" s="148"/>
    </row>
    <row r="2198" spans="4:4" x14ac:dyDescent="0.2">
      <c r="D2198" s="148"/>
    </row>
    <row r="2199" spans="4:4" x14ac:dyDescent="0.2">
      <c r="D2199" s="148"/>
    </row>
    <row r="2200" spans="4:4" x14ac:dyDescent="0.2">
      <c r="D2200" s="148"/>
    </row>
    <row r="2201" spans="4:4" x14ac:dyDescent="0.2">
      <c r="D2201" s="148"/>
    </row>
    <row r="2202" spans="4:4" x14ac:dyDescent="0.2">
      <c r="D2202" s="148"/>
    </row>
    <row r="2203" spans="4:4" x14ac:dyDescent="0.2">
      <c r="D2203" s="148"/>
    </row>
    <row r="2204" spans="4:4" x14ac:dyDescent="0.2">
      <c r="D2204" s="148"/>
    </row>
    <row r="2205" spans="4:4" x14ac:dyDescent="0.2">
      <c r="D2205" s="148"/>
    </row>
    <row r="2206" spans="4:4" x14ac:dyDescent="0.2">
      <c r="D2206" s="148"/>
    </row>
    <row r="2207" spans="4:4" x14ac:dyDescent="0.2">
      <c r="D2207" s="148"/>
    </row>
    <row r="2208" spans="4:4" x14ac:dyDescent="0.2">
      <c r="D2208" s="148"/>
    </row>
    <row r="2209" spans="4:4" x14ac:dyDescent="0.2">
      <c r="D2209" s="148"/>
    </row>
    <row r="2210" spans="4:4" x14ac:dyDescent="0.2">
      <c r="D2210" s="148"/>
    </row>
    <row r="2211" spans="4:4" x14ac:dyDescent="0.2">
      <c r="D2211" s="148"/>
    </row>
    <row r="2212" spans="4:4" x14ac:dyDescent="0.2">
      <c r="D2212" s="148"/>
    </row>
    <row r="2213" spans="4:4" x14ac:dyDescent="0.2">
      <c r="D2213" s="148"/>
    </row>
    <row r="2214" spans="4:4" x14ac:dyDescent="0.2">
      <c r="D2214" s="148"/>
    </row>
    <row r="2215" spans="4:4" x14ac:dyDescent="0.2">
      <c r="D2215" s="148"/>
    </row>
    <row r="2216" spans="4:4" x14ac:dyDescent="0.2">
      <c r="D2216" s="148"/>
    </row>
    <row r="2217" spans="4:4" x14ac:dyDescent="0.2">
      <c r="D2217" s="148"/>
    </row>
    <row r="2218" spans="4:4" x14ac:dyDescent="0.2">
      <c r="D2218" s="148"/>
    </row>
    <row r="2219" spans="4:4" x14ac:dyDescent="0.2">
      <c r="D2219" s="148"/>
    </row>
    <row r="2220" spans="4:4" x14ac:dyDescent="0.2">
      <c r="D2220" s="148"/>
    </row>
    <row r="2221" spans="4:4" x14ac:dyDescent="0.2">
      <c r="D2221" s="148"/>
    </row>
    <row r="2222" spans="4:4" x14ac:dyDescent="0.2">
      <c r="D2222" s="148"/>
    </row>
    <row r="2223" spans="4:4" x14ac:dyDescent="0.2">
      <c r="D2223" s="148"/>
    </row>
    <row r="2224" spans="4:4" x14ac:dyDescent="0.2">
      <c r="D2224" s="148"/>
    </row>
    <row r="2225" spans="4:4" x14ac:dyDescent="0.2">
      <c r="D2225" s="148"/>
    </row>
    <row r="2226" spans="4:4" x14ac:dyDescent="0.2">
      <c r="D2226" s="148"/>
    </row>
    <row r="2227" spans="4:4" x14ac:dyDescent="0.2">
      <c r="D2227" s="148"/>
    </row>
    <row r="2228" spans="4:4" x14ac:dyDescent="0.2">
      <c r="D2228" s="148"/>
    </row>
    <row r="2229" spans="4:4" x14ac:dyDescent="0.2">
      <c r="D2229" s="148"/>
    </row>
    <row r="2230" spans="4:4" x14ac:dyDescent="0.2">
      <c r="D2230" s="148"/>
    </row>
    <row r="2231" spans="4:4" x14ac:dyDescent="0.2">
      <c r="D2231" s="148"/>
    </row>
    <row r="2232" spans="4:4" x14ac:dyDescent="0.2">
      <c r="D2232" s="148"/>
    </row>
    <row r="2233" spans="4:4" x14ac:dyDescent="0.2">
      <c r="D2233" s="148"/>
    </row>
    <row r="2234" spans="4:4" x14ac:dyDescent="0.2">
      <c r="D2234" s="148"/>
    </row>
    <row r="2235" spans="4:4" x14ac:dyDescent="0.2">
      <c r="D2235" s="148"/>
    </row>
    <row r="2236" spans="4:4" x14ac:dyDescent="0.2">
      <c r="D2236" s="148"/>
    </row>
    <row r="2237" spans="4:4" x14ac:dyDescent="0.2">
      <c r="D2237" s="148"/>
    </row>
    <row r="2238" spans="4:4" x14ac:dyDescent="0.2">
      <c r="D2238" s="148"/>
    </row>
    <row r="2239" spans="4:4" x14ac:dyDescent="0.2">
      <c r="D2239" s="148"/>
    </row>
    <row r="2240" spans="4:4" x14ac:dyDescent="0.2">
      <c r="D2240" s="148"/>
    </row>
    <row r="2241" spans="4:4" x14ac:dyDescent="0.2">
      <c r="D2241" s="148"/>
    </row>
    <row r="2242" spans="4:4" x14ac:dyDescent="0.2">
      <c r="D2242" s="148"/>
    </row>
    <row r="2243" spans="4:4" x14ac:dyDescent="0.2">
      <c r="D2243" s="148"/>
    </row>
    <row r="2244" spans="4:4" x14ac:dyDescent="0.2">
      <c r="D2244" s="148"/>
    </row>
    <row r="2245" spans="4:4" x14ac:dyDescent="0.2">
      <c r="D2245" s="148"/>
    </row>
    <row r="2246" spans="4:4" x14ac:dyDescent="0.2">
      <c r="D2246" s="148"/>
    </row>
    <row r="2247" spans="4:4" x14ac:dyDescent="0.2">
      <c r="D2247" s="148"/>
    </row>
    <row r="2248" spans="4:4" x14ac:dyDescent="0.2">
      <c r="D2248" s="148"/>
    </row>
    <row r="2249" spans="4:4" x14ac:dyDescent="0.2">
      <c r="D2249" s="148"/>
    </row>
    <row r="2250" spans="4:4" x14ac:dyDescent="0.2">
      <c r="D2250" s="148"/>
    </row>
    <row r="2251" spans="4:4" x14ac:dyDescent="0.2">
      <c r="D2251" s="148"/>
    </row>
    <row r="2252" spans="4:4" x14ac:dyDescent="0.2">
      <c r="D2252" s="148"/>
    </row>
    <row r="2253" spans="4:4" x14ac:dyDescent="0.2">
      <c r="D2253" s="148"/>
    </row>
    <row r="2254" spans="4:4" x14ac:dyDescent="0.2">
      <c r="D2254" s="148"/>
    </row>
    <row r="2255" spans="4:4" x14ac:dyDescent="0.2">
      <c r="D2255" s="148"/>
    </row>
    <row r="2256" spans="4:4" x14ac:dyDescent="0.2">
      <c r="D2256" s="148"/>
    </row>
    <row r="2257" spans="4:4" x14ac:dyDescent="0.2">
      <c r="D2257" s="148"/>
    </row>
    <row r="2258" spans="4:4" x14ac:dyDescent="0.2">
      <c r="D2258" s="148"/>
    </row>
    <row r="2259" spans="4:4" x14ac:dyDescent="0.2">
      <c r="D2259" s="148"/>
    </row>
    <row r="2260" spans="4:4" x14ac:dyDescent="0.2">
      <c r="D2260" s="148"/>
    </row>
    <row r="2261" spans="4:4" x14ac:dyDescent="0.2">
      <c r="D2261" s="148"/>
    </row>
    <row r="2262" spans="4:4" x14ac:dyDescent="0.2">
      <c r="D2262" s="148"/>
    </row>
    <row r="2263" spans="4:4" x14ac:dyDescent="0.2">
      <c r="D2263" s="148"/>
    </row>
    <row r="2264" spans="4:4" x14ac:dyDescent="0.2">
      <c r="D2264" s="148"/>
    </row>
    <row r="2265" spans="4:4" x14ac:dyDescent="0.2">
      <c r="D2265" s="148"/>
    </row>
    <row r="2266" spans="4:4" x14ac:dyDescent="0.2">
      <c r="D2266" s="148"/>
    </row>
    <row r="2267" spans="4:4" x14ac:dyDescent="0.2">
      <c r="D2267" s="148"/>
    </row>
    <row r="2268" spans="4:4" x14ac:dyDescent="0.2">
      <c r="D2268" s="148"/>
    </row>
    <row r="2269" spans="4:4" x14ac:dyDescent="0.2">
      <c r="D2269" s="148"/>
    </row>
    <row r="2270" spans="4:4" x14ac:dyDescent="0.2">
      <c r="D2270" s="148"/>
    </row>
    <row r="2271" spans="4:4" x14ac:dyDescent="0.2">
      <c r="D2271" s="148"/>
    </row>
    <row r="2272" spans="4:4" x14ac:dyDescent="0.2">
      <c r="D2272" s="148"/>
    </row>
    <row r="2273" spans="4:4" x14ac:dyDescent="0.2">
      <c r="D2273" s="148"/>
    </row>
    <row r="2274" spans="4:4" x14ac:dyDescent="0.2">
      <c r="D2274" s="148"/>
    </row>
    <row r="2275" spans="4:4" x14ac:dyDescent="0.2">
      <c r="D2275" s="148"/>
    </row>
    <row r="2276" spans="4:4" x14ac:dyDescent="0.2">
      <c r="D2276" s="148"/>
    </row>
    <row r="2277" spans="4:4" x14ac:dyDescent="0.2">
      <c r="D2277" s="148"/>
    </row>
    <row r="2278" spans="4:4" x14ac:dyDescent="0.2">
      <c r="D2278" s="148"/>
    </row>
    <row r="2279" spans="4:4" x14ac:dyDescent="0.2">
      <c r="D2279" s="148"/>
    </row>
    <row r="2280" spans="4:4" x14ac:dyDescent="0.2">
      <c r="D2280" s="148"/>
    </row>
    <row r="2281" spans="4:4" x14ac:dyDescent="0.2">
      <c r="D2281" s="148"/>
    </row>
    <row r="2282" spans="4:4" x14ac:dyDescent="0.2">
      <c r="D2282" s="148"/>
    </row>
    <row r="2283" spans="4:4" x14ac:dyDescent="0.2">
      <c r="D2283" s="148"/>
    </row>
    <row r="2284" spans="4:4" x14ac:dyDescent="0.2">
      <c r="D2284" s="148"/>
    </row>
    <row r="2285" spans="4:4" x14ac:dyDescent="0.2">
      <c r="D2285" s="148"/>
    </row>
    <row r="2286" spans="4:4" x14ac:dyDescent="0.2">
      <c r="D2286" s="148"/>
    </row>
    <row r="2287" spans="4:4" x14ac:dyDescent="0.2">
      <c r="D2287" s="148"/>
    </row>
    <row r="2288" spans="4:4" x14ac:dyDescent="0.2">
      <c r="D2288" s="148"/>
    </row>
    <row r="2289" spans="4:4" x14ac:dyDescent="0.2">
      <c r="D2289" s="148"/>
    </row>
    <row r="2290" spans="4:4" x14ac:dyDescent="0.2">
      <c r="D2290" s="148"/>
    </row>
    <row r="2291" spans="4:4" x14ac:dyDescent="0.2">
      <c r="D2291" s="148"/>
    </row>
    <row r="2292" spans="4:4" x14ac:dyDescent="0.2">
      <c r="D2292" s="148"/>
    </row>
    <row r="2293" spans="4:4" x14ac:dyDescent="0.2">
      <c r="D2293" s="148"/>
    </row>
    <row r="2294" spans="4:4" x14ac:dyDescent="0.2">
      <c r="D2294" s="148"/>
    </row>
    <row r="2295" spans="4:4" x14ac:dyDescent="0.2">
      <c r="D2295" s="148"/>
    </row>
    <row r="2296" spans="4:4" x14ac:dyDescent="0.2">
      <c r="D2296" s="148"/>
    </row>
    <row r="2297" spans="4:4" x14ac:dyDescent="0.2">
      <c r="D2297" s="148"/>
    </row>
    <row r="2298" spans="4:4" x14ac:dyDescent="0.2">
      <c r="D2298" s="148"/>
    </row>
    <row r="2299" spans="4:4" x14ac:dyDescent="0.2">
      <c r="D2299" s="148"/>
    </row>
    <row r="2300" spans="4:4" x14ac:dyDescent="0.2">
      <c r="D2300" s="148"/>
    </row>
    <row r="2301" spans="4:4" x14ac:dyDescent="0.2">
      <c r="D2301" s="148"/>
    </row>
    <row r="2302" spans="4:4" x14ac:dyDescent="0.2">
      <c r="D2302" s="148"/>
    </row>
    <row r="2303" spans="4:4" x14ac:dyDescent="0.2">
      <c r="D2303" s="148"/>
    </row>
    <row r="2304" spans="4:4" x14ac:dyDescent="0.2">
      <c r="D2304" s="148"/>
    </row>
    <row r="2305" spans="4:4" x14ac:dyDescent="0.2">
      <c r="D2305" s="148"/>
    </row>
    <row r="2306" spans="4:4" x14ac:dyDescent="0.2">
      <c r="D2306" s="148"/>
    </row>
    <row r="2307" spans="4:4" x14ac:dyDescent="0.2">
      <c r="D2307" s="148"/>
    </row>
    <row r="2308" spans="4:4" x14ac:dyDescent="0.2">
      <c r="D2308" s="148"/>
    </row>
    <row r="2309" spans="4:4" x14ac:dyDescent="0.2">
      <c r="D2309" s="148"/>
    </row>
    <row r="2310" spans="4:4" x14ac:dyDescent="0.2">
      <c r="D2310" s="148"/>
    </row>
    <row r="2311" spans="4:4" x14ac:dyDescent="0.2">
      <c r="D2311" s="148"/>
    </row>
    <row r="2312" spans="4:4" x14ac:dyDescent="0.2">
      <c r="D2312" s="148"/>
    </row>
    <row r="2313" spans="4:4" x14ac:dyDescent="0.2">
      <c r="D2313" s="148"/>
    </row>
    <row r="2314" spans="4:4" x14ac:dyDescent="0.2">
      <c r="D2314" s="148"/>
    </row>
    <row r="2315" spans="4:4" x14ac:dyDescent="0.2">
      <c r="D2315" s="148"/>
    </row>
    <row r="2316" spans="4:4" x14ac:dyDescent="0.2">
      <c r="D2316" s="148"/>
    </row>
    <row r="2317" spans="4:4" x14ac:dyDescent="0.2">
      <c r="D2317" s="148"/>
    </row>
    <row r="2318" spans="4:4" x14ac:dyDescent="0.2">
      <c r="D2318" s="148"/>
    </row>
    <row r="2319" spans="4:4" x14ac:dyDescent="0.2">
      <c r="D2319" s="148"/>
    </row>
    <row r="2320" spans="4:4" x14ac:dyDescent="0.2">
      <c r="D2320" s="148"/>
    </row>
    <row r="2321" spans="4:4" x14ac:dyDescent="0.2">
      <c r="D2321" s="148"/>
    </row>
    <row r="2322" spans="4:4" x14ac:dyDescent="0.2">
      <c r="D2322" s="148"/>
    </row>
    <row r="2323" spans="4:4" x14ac:dyDescent="0.2">
      <c r="D2323" s="148"/>
    </row>
    <row r="2324" spans="4:4" x14ac:dyDescent="0.2">
      <c r="D2324" s="148"/>
    </row>
    <row r="2325" spans="4:4" x14ac:dyDescent="0.2">
      <c r="D2325" s="148"/>
    </row>
    <row r="2326" spans="4:4" x14ac:dyDescent="0.2">
      <c r="D2326" s="148"/>
    </row>
    <row r="2327" spans="4:4" x14ac:dyDescent="0.2">
      <c r="D2327" s="148"/>
    </row>
    <row r="2328" spans="4:4" x14ac:dyDescent="0.2">
      <c r="D2328" s="148"/>
    </row>
    <row r="2329" spans="4:4" x14ac:dyDescent="0.2">
      <c r="D2329" s="148"/>
    </row>
    <row r="2330" spans="4:4" x14ac:dyDescent="0.2">
      <c r="D2330" s="148"/>
    </row>
    <row r="2331" spans="4:4" x14ac:dyDescent="0.2">
      <c r="D2331" s="148"/>
    </row>
    <row r="2332" spans="4:4" x14ac:dyDescent="0.2">
      <c r="D2332" s="148"/>
    </row>
    <row r="2333" spans="4:4" x14ac:dyDescent="0.2">
      <c r="D2333" s="148"/>
    </row>
    <row r="2334" spans="4:4" x14ac:dyDescent="0.2">
      <c r="D2334" s="148"/>
    </row>
    <row r="2335" spans="4:4" x14ac:dyDescent="0.2">
      <c r="D2335" s="148"/>
    </row>
    <row r="2336" spans="4:4" x14ac:dyDescent="0.2">
      <c r="D2336" s="148"/>
    </row>
    <row r="2337" spans="4:4" x14ac:dyDescent="0.2">
      <c r="D2337" s="148"/>
    </row>
    <row r="2338" spans="4:4" x14ac:dyDescent="0.2">
      <c r="D2338" s="148"/>
    </row>
    <row r="2339" spans="4:4" x14ac:dyDescent="0.2">
      <c r="D2339" s="148"/>
    </row>
    <row r="2340" spans="4:4" x14ac:dyDescent="0.2">
      <c r="D2340" s="148"/>
    </row>
    <row r="2341" spans="4:4" x14ac:dyDescent="0.2">
      <c r="D2341" s="148"/>
    </row>
    <row r="2342" spans="4:4" x14ac:dyDescent="0.2">
      <c r="D2342" s="148"/>
    </row>
    <row r="2343" spans="4:4" x14ac:dyDescent="0.2">
      <c r="D2343" s="148"/>
    </row>
    <row r="2344" spans="4:4" x14ac:dyDescent="0.2">
      <c r="D2344" s="148"/>
    </row>
    <row r="2345" spans="4:4" x14ac:dyDescent="0.2">
      <c r="D2345" s="148"/>
    </row>
    <row r="2346" spans="4:4" x14ac:dyDescent="0.2">
      <c r="D2346" s="148"/>
    </row>
    <row r="2347" spans="4:4" x14ac:dyDescent="0.2">
      <c r="D2347" s="148"/>
    </row>
    <row r="2348" spans="4:4" x14ac:dyDescent="0.2">
      <c r="D2348" s="148"/>
    </row>
    <row r="2349" spans="4:4" x14ac:dyDescent="0.2">
      <c r="D2349" s="148"/>
    </row>
    <row r="2350" spans="4:4" x14ac:dyDescent="0.2">
      <c r="D2350" s="148"/>
    </row>
    <row r="2351" spans="4:4" x14ac:dyDescent="0.2">
      <c r="D2351" s="148"/>
    </row>
    <row r="2352" spans="4:4" x14ac:dyDescent="0.2">
      <c r="D2352" s="148"/>
    </row>
    <row r="2353" spans="4:4" x14ac:dyDescent="0.2">
      <c r="D2353" s="148"/>
    </row>
    <row r="2354" spans="4:4" x14ac:dyDescent="0.2">
      <c r="D2354" s="148"/>
    </row>
    <row r="2355" spans="4:4" x14ac:dyDescent="0.2">
      <c r="D2355" s="148"/>
    </row>
    <row r="2356" spans="4:4" x14ac:dyDescent="0.2">
      <c r="D2356" s="148"/>
    </row>
    <row r="2357" spans="4:4" x14ac:dyDescent="0.2">
      <c r="D2357" s="148"/>
    </row>
    <row r="2358" spans="4:4" x14ac:dyDescent="0.2">
      <c r="D2358" s="148"/>
    </row>
    <row r="2359" spans="4:4" x14ac:dyDescent="0.2">
      <c r="D2359" s="148"/>
    </row>
    <row r="2360" spans="4:4" x14ac:dyDescent="0.2">
      <c r="D2360" s="148"/>
    </row>
    <row r="2361" spans="4:4" x14ac:dyDescent="0.2">
      <c r="D2361" s="148"/>
    </row>
    <row r="2362" spans="4:4" x14ac:dyDescent="0.2">
      <c r="D2362" s="148"/>
    </row>
    <row r="2363" spans="4:4" x14ac:dyDescent="0.2">
      <c r="D2363" s="148"/>
    </row>
    <row r="2364" spans="4:4" x14ac:dyDescent="0.2">
      <c r="D2364" s="148"/>
    </row>
    <row r="2365" spans="4:4" x14ac:dyDescent="0.2">
      <c r="D2365" s="148"/>
    </row>
    <row r="2366" spans="4:4" x14ac:dyDescent="0.2">
      <c r="D2366" s="148"/>
    </row>
    <row r="2367" spans="4:4" x14ac:dyDescent="0.2">
      <c r="D2367" s="148"/>
    </row>
    <row r="2368" spans="4:4" x14ac:dyDescent="0.2">
      <c r="D2368" s="148"/>
    </row>
    <row r="2369" spans="4:4" x14ac:dyDescent="0.2">
      <c r="D2369" s="148"/>
    </row>
    <row r="2370" spans="4:4" x14ac:dyDescent="0.2">
      <c r="D2370" s="148"/>
    </row>
    <row r="2371" spans="4:4" x14ac:dyDescent="0.2">
      <c r="D2371" s="148"/>
    </row>
    <row r="2372" spans="4:4" x14ac:dyDescent="0.2">
      <c r="D2372" s="148"/>
    </row>
    <row r="2373" spans="4:4" x14ac:dyDescent="0.2">
      <c r="D2373" s="148"/>
    </row>
    <row r="2374" spans="4:4" x14ac:dyDescent="0.2">
      <c r="D2374" s="148"/>
    </row>
    <row r="2375" spans="4:4" x14ac:dyDescent="0.2">
      <c r="D2375" s="148"/>
    </row>
    <row r="2376" spans="4:4" x14ac:dyDescent="0.2">
      <c r="D2376" s="148"/>
    </row>
    <row r="2377" spans="4:4" x14ac:dyDescent="0.2">
      <c r="D2377" s="148"/>
    </row>
    <row r="2378" spans="4:4" x14ac:dyDescent="0.2">
      <c r="D2378" s="148"/>
    </row>
    <row r="2379" spans="4:4" x14ac:dyDescent="0.2">
      <c r="D2379" s="148"/>
    </row>
    <row r="2380" spans="4:4" x14ac:dyDescent="0.2">
      <c r="D2380" s="148"/>
    </row>
    <row r="2381" spans="4:4" x14ac:dyDescent="0.2">
      <c r="D2381" s="148"/>
    </row>
    <row r="2382" spans="4:4" x14ac:dyDescent="0.2">
      <c r="D2382" s="148"/>
    </row>
    <row r="2383" spans="4:4" x14ac:dyDescent="0.2">
      <c r="D2383" s="148"/>
    </row>
    <row r="2384" spans="4:4" x14ac:dyDescent="0.2">
      <c r="D2384" s="148"/>
    </row>
    <row r="2385" spans="4:4" x14ac:dyDescent="0.2">
      <c r="D2385" s="148"/>
    </row>
    <row r="2386" spans="4:4" x14ac:dyDescent="0.2">
      <c r="D2386" s="148"/>
    </row>
    <row r="2387" spans="4:4" x14ac:dyDescent="0.2">
      <c r="D2387" s="148"/>
    </row>
    <row r="2388" spans="4:4" x14ac:dyDescent="0.2">
      <c r="D2388" s="148"/>
    </row>
    <row r="2389" spans="4:4" x14ac:dyDescent="0.2">
      <c r="D2389" s="148"/>
    </row>
    <row r="2390" spans="4:4" x14ac:dyDescent="0.2">
      <c r="D2390" s="148"/>
    </row>
    <row r="2391" spans="4:4" x14ac:dyDescent="0.2">
      <c r="D2391" s="148"/>
    </row>
    <row r="2392" spans="4:4" x14ac:dyDescent="0.2">
      <c r="D2392" s="148"/>
    </row>
    <row r="2393" spans="4:4" x14ac:dyDescent="0.2">
      <c r="D2393" s="148"/>
    </row>
    <row r="2394" spans="4:4" x14ac:dyDescent="0.2">
      <c r="D2394" s="148"/>
    </row>
    <row r="2395" spans="4:4" x14ac:dyDescent="0.2">
      <c r="D2395" s="148"/>
    </row>
    <row r="2396" spans="4:4" x14ac:dyDescent="0.2">
      <c r="D2396" s="148"/>
    </row>
    <row r="2397" spans="4:4" x14ac:dyDescent="0.2">
      <c r="D2397" s="148"/>
    </row>
    <row r="2398" spans="4:4" x14ac:dyDescent="0.2">
      <c r="D2398" s="148"/>
    </row>
    <row r="2399" spans="4:4" x14ac:dyDescent="0.2">
      <c r="D2399" s="148"/>
    </row>
    <row r="2400" spans="4:4" x14ac:dyDescent="0.2">
      <c r="D2400" s="148"/>
    </row>
    <row r="2401" spans="4:4" x14ac:dyDescent="0.2">
      <c r="D2401" s="148"/>
    </row>
    <row r="2402" spans="4:4" x14ac:dyDescent="0.2">
      <c r="D2402" s="148"/>
    </row>
    <row r="2403" spans="4:4" x14ac:dyDescent="0.2">
      <c r="D2403" s="148"/>
    </row>
    <row r="2404" spans="4:4" x14ac:dyDescent="0.2">
      <c r="D2404" s="148"/>
    </row>
    <row r="2405" spans="4:4" x14ac:dyDescent="0.2">
      <c r="D2405" s="148"/>
    </row>
    <row r="2406" spans="4:4" x14ac:dyDescent="0.2">
      <c r="D2406" s="148"/>
    </row>
    <row r="2407" spans="4:4" x14ac:dyDescent="0.2">
      <c r="D2407" s="148"/>
    </row>
    <row r="2408" spans="4:4" x14ac:dyDescent="0.2">
      <c r="D2408" s="148"/>
    </row>
    <row r="2409" spans="4:4" x14ac:dyDescent="0.2">
      <c r="D2409" s="148"/>
    </row>
    <row r="2410" spans="4:4" x14ac:dyDescent="0.2">
      <c r="D2410" s="148"/>
    </row>
    <row r="2411" spans="4:4" x14ac:dyDescent="0.2">
      <c r="D2411" s="148"/>
    </row>
    <row r="2412" spans="4:4" x14ac:dyDescent="0.2">
      <c r="D2412" s="148"/>
    </row>
    <row r="2413" spans="4:4" x14ac:dyDescent="0.2">
      <c r="D2413" s="148"/>
    </row>
    <row r="2414" spans="4:4" x14ac:dyDescent="0.2">
      <c r="D2414" s="148"/>
    </row>
    <row r="2415" spans="4:4" x14ac:dyDescent="0.2">
      <c r="D2415" s="148"/>
    </row>
    <row r="2416" spans="4:4" x14ac:dyDescent="0.2">
      <c r="D2416" s="148"/>
    </row>
    <row r="2417" spans="4:4" x14ac:dyDescent="0.2">
      <c r="D2417" s="148"/>
    </row>
    <row r="2418" spans="4:4" x14ac:dyDescent="0.2">
      <c r="D2418" s="148"/>
    </row>
    <row r="2419" spans="4:4" x14ac:dyDescent="0.2">
      <c r="D2419" s="148"/>
    </row>
    <row r="2420" spans="4:4" x14ac:dyDescent="0.2">
      <c r="D2420" s="148"/>
    </row>
    <row r="2421" spans="4:4" x14ac:dyDescent="0.2">
      <c r="D2421" s="148"/>
    </row>
    <row r="2422" spans="4:4" x14ac:dyDescent="0.2">
      <c r="D2422" s="148"/>
    </row>
    <row r="2423" spans="4:4" x14ac:dyDescent="0.2">
      <c r="D2423" s="148"/>
    </row>
    <row r="2424" spans="4:4" x14ac:dyDescent="0.2">
      <c r="D2424" s="148"/>
    </row>
    <row r="2425" spans="4:4" x14ac:dyDescent="0.2">
      <c r="D2425" s="148"/>
    </row>
    <row r="2426" spans="4:4" x14ac:dyDescent="0.2">
      <c r="D2426" s="148"/>
    </row>
    <row r="2427" spans="4:4" x14ac:dyDescent="0.2">
      <c r="D2427" s="148"/>
    </row>
    <row r="2428" spans="4:4" x14ac:dyDescent="0.2">
      <c r="D2428" s="148"/>
    </row>
    <row r="2429" spans="4:4" x14ac:dyDescent="0.2">
      <c r="D2429" s="148"/>
    </row>
    <row r="2430" spans="4:4" x14ac:dyDescent="0.2">
      <c r="D2430" s="148"/>
    </row>
    <row r="2431" spans="4:4" x14ac:dyDescent="0.2">
      <c r="D2431" s="148"/>
    </row>
    <row r="2432" spans="4:4" x14ac:dyDescent="0.2">
      <c r="D2432" s="148"/>
    </row>
    <row r="2433" spans="4:4" x14ac:dyDescent="0.2">
      <c r="D2433" s="148"/>
    </row>
    <row r="2434" spans="4:4" x14ac:dyDescent="0.2">
      <c r="D2434" s="148"/>
    </row>
    <row r="2435" spans="4:4" x14ac:dyDescent="0.2">
      <c r="D2435" s="148"/>
    </row>
    <row r="2436" spans="4:4" x14ac:dyDescent="0.2">
      <c r="D2436" s="148"/>
    </row>
    <row r="2437" spans="4:4" x14ac:dyDescent="0.2">
      <c r="D2437" s="148"/>
    </row>
    <row r="2438" spans="4:4" x14ac:dyDescent="0.2">
      <c r="D2438" s="148"/>
    </row>
    <row r="2439" spans="4:4" x14ac:dyDescent="0.2">
      <c r="D2439" s="148"/>
    </row>
    <row r="2440" spans="4:4" x14ac:dyDescent="0.2">
      <c r="D2440" s="148"/>
    </row>
    <row r="2441" spans="4:4" x14ac:dyDescent="0.2">
      <c r="D2441" s="148"/>
    </row>
    <row r="2442" spans="4:4" x14ac:dyDescent="0.2">
      <c r="D2442" s="148"/>
    </row>
    <row r="2443" spans="4:4" x14ac:dyDescent="0.2">
      <c r="D2443" s="148"/>
    </row>
    <row r="2444" spans="4:4" x14ac:dyDescent="0.2">
      <c r="D2444" s="148"/>
    </row>
    <row r="2445" spans="4:4" x14ac:dyDescent="0.2">
      <c r="D2445" s="148"/>
    </row>
    <row r="2446" spans="4:4" x14ac:dyDescent="0.2">
      <c r="D2446" s="148"/>
    </row>
    <row r="2447" spans="4:4" x14ac:dyDescent="0.2">
      <c r="D2447" s="148"/>
    </row>
    <row r="2448" spans="4:4" x14ac:dyDescent="0.2">
      <c r="D2448" s="148"/>
    </row>
    <row r="2449" spans="4:4" x14ac:dyDescent="0.2">
      <c r="D2449" s="148"/>
    </row>
    <row r="2450" spans="4:4" x14ac:dyDescent="0.2">
      <c r="D2450" s="148"/>
    </row>
    <row r="2451" spans="4:4" x14ac:dyDescent="0.2">
      <c r="D2451" s="148"/>
    </row>
    <row r="2452" spans="4:4" x14ac:dyDescent="0.2">
      <c r="D2452" s="148"/>
    </row>
    <row r="2453" spans="4:4" x14ac:dyDescent="0.2">
      <c r="D2453" s="148"/>
    </row>
    <row r="2454" spans="4:4" x14ac:dyDescent="0.2">
      <c r="D2454" s="148"/>
    </row>
    <row r="2455" spans="4:4" x14ac:dyDescent="0.2">
      <c r="D2455" s="148"/>
    </row>
    <row r="2456" spans="4:4" x14ac:dyDescent="0.2">
      <c r="D2456" s="148"/>
    </row>
    <row r="2457" spans="4:4" x14ac:dyDescent="0.2">
      <c r="D2457" s="148"/>
    </row>
    <row r="2458" spans="4:4" x14ac:dyDescent="0.2">
      <c r="D2458" s="148"/>
    </row>
    <row r="2459" spans="4:4" x14ac:dyDescent="0.2">
      <c r="D2459" s="148"/>
    </row>
    <row r="2460" spans="4:4" x14ac:dyDescent="0.2">
      <c r="D2460" s="148"/>
    </row>
    <row r="2461" spans="4:4" x14ac:dyDescent="0.2">
      <c r="D2461" s="148"/>
    </row>
    <row r="2462" spans="4:4" x14ac:dyDescent="0.2">
      <c r="D2462" s="148"/>
    </row>
    <row r="2463" spans="4:4" x14ac:dyDescent="0.2">
      <c r="D2463" s="148"/>
    </row>
    <row r="2464" spans="4:4" x14ac:dyDescent="0.2">
      <c r="D2464" s="148"/>
    </row>
    <row r="2465" spans="4:4" x14ac:dyDescent="0.2">
      <c r="D2465" s="148"/>
    </row>
    <row r="2466" spans="4:4" x14ac:dyDescent="0.2">
      <c r="D2466" s="148"/>
    </row>
    <row r="2467" spans="4:4" x14ac:dyDescent="0.2">
      <c r="D2467" s="148"/>
    </row>
    <row r="2468" spans="4:4" x14ac:dyDescent="0.2">
      <c r="D2468" s="148"/>
    </row>
    <row r="2469" spans="4:4" x14ac:dyDescent="0.2">
      <c r="D2469" s="148"/>
    </row>
    <row r="2470" spans="4:4" x14ac:dyDescent="0.2">
      <c r="D2470" s="148"/>
    </row>
    <row r="2471" spans="4:4" x14ac:dyDescent="0.2">
      <c r="D2471" s="148"/>
    </row>
    <row r="2472" spans="4:4" x14ac:dyDescent="0.2">
      <c r="D2472" s="148"/>
    </row>
    <row r="2473" spans="4:4" x14ac:dyDescent="0.2">
      <c r="D2473" s="148"/>
    </row>
    <row r="2474" spans="4:4" x14ac:dyDescent="0.2">
      <c r="D2474" s="148"/>
    </row>
    <row r="2475" spans="4:4" x14ac:dyDescent="0.2">
      <c r="D2475" s="148"/>
    </row>
    <row r="2476" spans="4:4" x14ac:dyDescent="0.2">
      <c r="D2476" s="148"/>
    </row>
    <row r="2477" spans="4:4" x14ac:dyDescent="0.2">
      <c r="D2477" s="148"/>
    </row>
    <row r="2478" spans="4:4" x14ac:dyDescent="0.2">
      <c r="D2478" s="148"/>
    </row>
    <row r="2479" spans="4:4" x14ac:dyDescent="0.2">
      <c r="D2479" s="148"/>
    </row>
    <row r="2480" spans="4:4" x14ac:dyDescent="0.2">
      <c r="D2480" s="148"/>
    </row>
    <row r="2481" spans="4:4" x14ac:dyDescent="0.2">
      <c r="D2481" s="148"/>
    </row>
    <row r="2482" spans="4:4" x14ac:dyDescent="0.2">
      <c r="D2482" s="148"/>
    </row>
    <row r="2483" spans="4:4" x14ac:dyDescent="0.2">
      <c r="D2483" s="148"/>
    </row>
    <row r="2484" spans="4:4" x14ac:dyDescent="0.2">
      <c r="D2484" s="148"/>
    </row>
    <row r="2485" spans="4:4" x14ac:dyDescent="0.2">
      <c r="D2485" s="148"/>
    </row>
    <row r="2486" spans="4:4" x14ac:dyDescent="0.2">
      <c r="D2486" s="148"/>
    </row>
    <row r="2487" spans="4:4" x14ac:dyDescent="0.2">
      <c r="D2487" s="148"/>
    </row>
    <row r="2488" spans="4:4" x14ac:dyDescent="0.2">
      <c r="D2488" s="148"/>
    </row>
    <row r="2489" spans="4:4" x14ac:dyDescent="0.2">
      <c r="D2489" s="148"/>
    </row>
    <row r="2490" spans="4:4" x14ac:dyDescent="0.2">
      <c r="D2490" s="148"/>
    </row>
    <row r="2491" spans="4:4" x14ac:dyDescent="0.2">
      <c r="D2491" s="148"/>
    </row>
    <row r="2492" spans="4:4" x14ac:dyDescent="0.2">
      <c r="D2492" s="148"/>
    </row>
    <row r="2493" spans="4:4" x14ac:dyDescent="0.2">
      <c r="D2493" s="148"/>
    </row>
    <row r="2494" spans="4:4" x14ac:dyDescent="0.2">
      <c r="D2494" s="148"/>
    </row>
    <row r="2495" spans="4:4" x14ac:dyDescent="0.2">
      <c r="D2495" s="148"/>
    </row>
    <row r="2496" spans="4:4" x14ac:dyDescent="0.2">
      <c r="D2496" s="148"/>
    </row>
    <row r="2497" spans="4:4" x14ac:dyDescent="0.2">
      <c r="D2497" s="148"/>
    </row>
    <row r="2498" spans="4:4" x14ac:dyDescent="0.2">
      <c r="D2498" s="148"/>
    </row>
    <row r="2499" spans="4:4" x14ac:dyDescent="0.2">
      <c r="D2499" s="148"/>
    </row>
    <row r="2500" spans="4:4" x14ac:dyDescent="0.2">
      <c r="D2500" s="148"/>
    </row>
    <row r="2501" spans="4:4" x14ac:dyDescent="0.2">
      <c r="D2501" s="148"/>
    </row>
    <row r="2502" spans="4:4" x14ac:dyDescent="0.2">
      <c r="D2502" s="148"/>
    </row>
    <row r="2503" spans="4:4" x14ac:dyDescent="0.2">
      <c r="D2503" s="148"/>
    </row>
    <row r="2504" spans="4:4" x14ac:dyDescent="0.2">
      <c r="D2504" s="148"/>
    </row>
    <row r="2505" spans="4:4" x14ac:dyDescent="0.2">
      <c r="D2505" s="148"/>
    </row>
    <row r="2506" spans="4:4" x14ac:dyDescent="0.2">
      <c r="D2506" s="148"/>
    </row>
    <row r="2507" spans="4:4" x14ac:dyDescent="0.2">
      <c r="D2507" s="148"/>
    </row>
    <row r="2508" spans="4:4" x14ac:dyDescent="0.2">
      <c r="D2508" s="148"/>
    </row>
    <row r="2509" spans="4:4" x14ac:dyDescent="0.2">
      <c r="D2509" s="148"/>
    </row>
    <row r="2510" spans="4:4" x14ac:dyDescent="0.2">
      <c r="D2510" s="148"/>
    </row>
    <row r="2511" spans="4:4" x14ac:dyDescent="0.2">
      <c r="D2511" s="148"/>
    </row>
    <row r="2512" spans="4:4" x14ac:dyDescent="0.2">
      <c r="D2512" s="148"/>
    </row>
    <row r="2513" spans="4:4" x14ac:dyDescent="0.2">
      <c r="D2513" s="148"/>
    </row>
    <row r="2514" spans="4:4" x14ac:dyDescent="0.2">
      <c r="D2514" s="148"/>
    </row>
    <row r="2515" spans="4:4" x14ac:dyDescent="0.2">
      <c r="D2515" s="148"/>
    </row>
    <row r="2516" spans="4:4" x14ac:dyDescent="0.2">
      <c r="D2516" s="148"/>
    </row>
    <row r="2517" spans="4:4" x14ac:dyDescent="0.2">
      <c r="D2517" s="148"/>
    </row>
    <row r="2518" spans="4:4" x14ac:dyDescent="0.2">
      <c r="D2518" s="148"/>
    </row>
    <row r="2519" spans="4:4" x14ac:dyDescent="0.2">
      <c r="D2519" s="148"/>
    </row>
    <row r="2520" spans="4:4" x14ac:dyDescent="0.2">
      <c r="D2520" s="148"/>
    </row>
    <row r="2521" spans="4:4" x14ac:dyDescent="0.2">
      <c r="D2521" s="148"/>
    </row>
    <row r="2522" spans="4:4" x14ac:dyDescent="0.2">
      <c r="D2522" s="148"/>
    </row>
    <row r="2523" spans="4:4" x14ac:dyDescent="0.2">
      <c r="D2523" s="148"/>
    </row>
    <row r="2524" spans="4:4" x14ac:dyDescent="0.2">
      <c r="D2524" s="148"/>
    </row>
    <row r="2525" spans="4:4" x14ac:dyDescent="0.2">
      <c r="D2525" s="148"/>
    </row>
    <row r="2526" spans="4:4" x14ac:dyDescent="0.2">
      <c r="D2526" s="148"/>
    </row>
    <row r="2527" spans="4:4" x14ac:dyDescent="0.2">
      <c r="D2527" s="148"/>
    </row>
    <row r="2528" spans="4:4" x14ac:dyDescent="0.2">
      <c r="D2528" s="148"/>
    </row>
    <row r="2529" spans="4:4" x14ac:dyDescent="0.2">
      <c r="D2529" s="148"/>
    </row>
    <row r="2530" spans="4:4" x14ac:dyDescent="0.2">
      <c r="D2530" s="148"/>
    </row>
    <row r="2531" spans="4:4" x14ac:dyDescent="0.2">
      <c r="D2531" s="148"/>
    </row>
    <row r="2532" spans="4:4" x14ac:dyDescent="0.2">
      <c r="D2532" s="148"/>
    </row>
    <row r="2533" spans="4:4" x14ac:dyDescent="0.2">
      <c r="D2533" s="148"/>
    </row>
    <row r="2534" spans="4:4" x14ac:dyDescent="0.2">
      <c r="D2534" s="148"/>
    </row>
    <row r="2535" spans="4:4" x14ac:dyDescent="0.2">
      <c r="D2535" s="148"/>
    </row>
    <row r="2536" spans="4:4" x14ac:dyDescent="0.2">
      <c r="D2536" s="148"/>
    </row>
    <row r="2537" spans="4:4" x14ac:dyDescent="0.2">
      <c r="D2537" s="148"/>
    </row>
    <row r="2538" spans="4:4" x14ac:dyDescent="0.2">
      <c r="D2538" s="148"/>
    </row>
    <row r="2539" spans="4:4" x14ac:dyDescent="0.2">
      <c r="D2539" s="148"/>
    </row>
    <row r="2540" spans="4:4" x14ac:dyDescent="0.2">
      <c r="D2540" s="148"/>
    </row>
    <row r="2541" spans="4:4" x14ac:dyDescent="0.2">
      <c r="D2541" s="148"/>
    </row>
    <row r="2542" spans="4:4" x14ac:dyDescent="0.2">
      <c r="D2542" s="148"/>
    </row>
    <row r="2543" spans="4:4" x14ac:dyDescent="0.2">
      <c r="D2543" s="148"/>
    </row>
    <row r="2544" spans="4:4" x14ac:dyDescent="0.2">
      <c r="D2544" s="148"/>
    </row>
    <row r="2545" spans="4:4" x14ac:dyDescent="0.2">
      <c r="D2545" s="148"/>
    </row>
    <row r="2546" spans="4:4" x14ac:dyDescent="0.2">
      <c r="D2546" s="148"/>
    </row>
    <row r="2547" spans="4:4" x14ac:dyDescent="0.2">
      <c r="D2547" s="148"/>
    </row>
    <row r="2548" spans="4:4" x14ac:dyDescent="0.2">
      <c r="D2548" s="148"/>
    </row>
    <row r="2549" spans="4:4" x14ac:dyDescent="0.2">
      <c r="D2549" s="148"/>
    </row>
    <row r="2550" spans="4:4" x14ac:dyDescent="0.2">
      <c r="D2550" s="148"/>
    </row>
    <row r="2551" spans="4:4" x14ac:dyDescent="0.2">
      <c r="D2551" s="148"/>
    </row>
    <row r="2552" spans="4:4" x14ac:dyDescent="0.2">
      <c r="D2552" s="148"/>
    </row>
    <row r="2553" spans="4:4" x14ac:dyDescent="0.2">
      <c r="D2553" s="148"/>
    </row>
    <row r="2554" spans="4:4" x14ac:dyDescent="0.2">
      <c r="D2554" s="148"/>
    </row>
    <row r="2555" spans="4:4" x14ac:dyDescent="0.2">
      <c r="D2555" s="148"/>
    </row>
    <row r="2556" spans="4:4" x14ac:dyDescent="0.2">
      <c r="D2556" s="148"/>
    </row>
    <row r="2557" spans="4:4" x14ac:dyDescent="0.2">
      <c r="D2557" s="148"/>
    </row>
    <row r="2558" spans="4:4" x14ac:dyDescent="0.2">
      <c r="D2558" s="148"/>
    </row>
    <row r="2559" spans="4:4" x14ac:dyDescent="0.2">
      <c r="D2559" s="148"/>
    </row>
    <row r="2560" spans="4:4" x14ac:dyDescent="0.2">
      <c r="D2560" s="148"/>
    </row>
    <row r="2561" spans="4:4" x14ac:dyDescent="0.2">
      <c r="D2561" s="148"/>
    </row>
    <row r="2562" spans="4:4" x14ac:dyDescent="0.2">
      <c r="D2562" s="148"/>
    </row>
    <row r="2563" spans="4:4" x14ac:dyDescent="0.2">
      <c r="D2563" s="148"/>
    </row>
    <row r="2564" spans="4:4" x14ac:dyDescent="0.2">
      <c r="D2564" s="148"/>
    </row>
    <row r="2565" spans="4:4" x14ac:dyDescent="0.2">
      <c r="D2565" s="148"/>
    </row>
    <row r="2566" spans="4:4" x14ac:dyDescent="0.2">
      <c r="D2566" s="148"/>
    </row>
    <row r="2567" spans="4:4" x14ac:dyDescent="0.2">
      <c r="D2567" s="148"/>
    </row>
    <row r="2568" spans="4:4" x14ac:dyDescent="0.2">
      <c r="D2568" s="148"/>
    </row>
    <row r="2569" spans="4:4" x14ac:dyDescent="0.2">
      <c r="D2569" s="148"/>
    </row>
    <row r="2570" spans="4:4" x14ac:dyDescent="0.2">
      <c r="D2570" s="148"/>
    </row>
    <row r="2571" spans="4:4" x14ac:dyDescent="0.2">
      <c r="D2571" s="148"/>
    </row>
    <row r="2572" spans="4:4" x14ac:dyDescent="0.2">
      <c r="D2572" s="148"/>
    </row>
    <row r="2573" spans="4:4" x14ac:dyDescent="0.2">
      <c r="D2573" s="148"/>
    </row>
    <row r="2574" spans="4:4" x14ac:dyDescent="0.2">
      <c r="D2574" s="148"/>
    </row>
    <row r="2575" spans="4:4" x14ac:dyDescent="0.2">
      <c r="D2575" s="148"/>
    </row>
    <row r="2576" spans="4:4" x14ac:dyDescent="0.2">
      <c r="D2576" s="148"/>
    </row>
    <row r="2577" spans="4:4" x14ac:dyDescent="0.2">
      <c r="D2577" s="148"/>
    </row>
    <row r="2578" spans="4:4" x14ac:dyDescent="0.2">
      <c r="D2578" s="148"/>
    </row>
    <row r="2579" spans="4:4" x14ac:dyDescent="0.2">
      <c r="D2579" s="148"/>
    </row>
    <row r="2580" spans="4:4" x14ac:dyDescent="0.2">
      <c r="D2580" s="148"/>
    </row>
    <row r="2581" spans="4:4" x14ac:dyDescent="0.2">
      <c r="D2581" s="148"/>
    </row>
    <row r="2582" spans="4:4" x14ac:dyDescent="0.2">
      <c r="D2582" s="148"/>
    </row>
    <row r="2583" spans="4:4" x14ac:dyDescent="0.2">
      <c r="D2583" s="148"/>
    </row>
    <row r="2584" spans="4:4" x14ac:dyDescent="0.2">
      <c r="D2584" s="148"/>
    </row>
    <row r="2585" spans="4:4" x14ac:dyDescent="0.2">
      <c r="D2585" s="148"/>
    </row>
    <row r="2586" spans="4:4" x14ac:dyDescent="0.2">
      <c r="D2586" s="148"/>
    </row>
    <row r="2587" spans="4:4" x14ac:dyDescent="0.2">
      <c r="D2587" s="148"/>
    </row>
    <row r="2588" spans="4:4" x14ac:dyDescent="0.2">
      <c r="D2588" s="148"/>
    </row>
    <row r="2589" spans="4:4" x14ac:dyDescent="0.2">
      <c r="D2589" s="148"/>
    </row>
    <row r="2590" spans="4:4" x14ac:dyDescent="0.2">
      <c r="D2590" s="148"/>
    </row>
    <row r="2591" spans="4:4" x14ac:dyDescent="0.2">
      <c r="D2591" s="148"/>
    </row>
    <row r="2592" spans="4:4" x14ac:dyDescent="0.2">
      <c r="D2592" s="148"/>
    </row>
    <row r="2593" spans="4:4" x14ac:dyDescent="0.2">
      <c r="D2593" s="148"/>
    </row>
    <row r="2594" spans="4:4" x14ac:dyDescent="0.2">
      <c r="D2594" s="148"/>
    </row>
    <row r="2595" spans="4:4" x14ac:dyDescent="0.2">
      <c r="D2595" s="148"/>
    </row>
    <row r="2596" spans="4:4" x14ac:dyDescent="0.2">
      <c r="D2596" s="148"/>
    </row>
    <row r="2597" spans="4:4" x14ac:dyDescent="0.2">
      <c r="D2597" s="148"/>
    </row>
    <row r="2598" spans="4:4" x14ac:dyDescent="0.2">
      <c r="D2598" s="148"/>
    </row>
    <row r="2599" spans="4:4" x14ac:dyDescent="0.2">
      <c r="D2599" s="148"/>
    </row>
    <row r="2600" spans="4:4" x14ac:dyDescent="0.2">
      <c r="D2600" s="148"/>
    </row>
    <row r="2601" spans="4:4" x14ac:dyDescent="0.2">
      <c r="D2601" s="148"/>
    </row>
    <row r="2602" spans="4:4" x14ac:dyDescent="0.2">
      <c r="D2602" s="148"/>
    </row>
    <row r="2603" spans="4:4" x14ac:dyDescent="0.2">
      <c r="D2603" s="148"/>
    </row>
    <row r="2604" spans="4:4" x14ac:dyDescent="0.2">
      <c r="D2604" s="148"/>
    </row>
    <row r="2605" spans="4:4" x14ac:dyDescent="0.2">
      <c r="D2605" s="148"/>
    </row>
    <row r="2606" spans="4:4" x14ac:dyDescent="0.2">
      <c r="D2606" s="148"/>
    </row>
    <row r="2607" spans="4:4" x14ac:dyDescent="0.2">
      <c r="D2607" s="148"/>
    </row>
    <row r="2608" spans="4:4" x14ac:dyDescent="0.2">
      <c r="D2608" s="148"/>
    </row>
    <row r="2609" spans="4:4" x14ac:dyDescent="0.2">
      <c r="D2609" s="148"/>
    </row>
    <row r="2610" spans="4:4" x14ac:dyDescent="0.2">
      <c r="D2610" s="148"/>
    </row>
    <row r="2611" spans="4:4" x14ac:dyDescent="0.2">
      <c r="D2611" s="148"/>
    </row>
    <row r="2612" spans="4:4" x14ac:dyDescent="0.2">
      <c r="D2612" s="148"/>
    </row>
    <row r="2613" spans="4:4" x14ac:dyDescent="0.2">
      <c r="D2613" s="148"/>
    </row>
    <row r="2614" spans="4:4" x14ac:dyDescent="0.2">
      <c r="D2614" s="148"/>
    </row>
    <row r="2615" spans="4:4" x14ac:dyDescent="0.2">
      <c r="D2615" s="148"/>
    </row>
    <row r="2616" spans="4:4" x14ac:dyDescent="0.2">
      <c r="D2616" s="148"/>
    </row>
    <row r="2617" spans="4:4" x14ac:dyDescent="0.2">
      <c r="D2617" s="148"/>
    </row>
    <row r="2618" spans="4:4" x14ac:dyDescent="0.2">
      <c r="D2618" s="148"/>
    </row>
    <row r="2619" spans="4:4" x14ac:dyDescent="0.2">
      <c r="D2619" s="148"/>
    </row>
    <row r="2620" spans="4:4" x14ac:dyDescent="0.2">
      <c r="D2620" s="148"/>
    </row>
    <row r="2621" spans="4:4" x14ac:dyDescent="0.2">
      <c r="D2621" s="148"/>
    </row>
    <row r="2622" spans="4:4" x14ac:dyDescent="0.2">
      <c r="D2622" s="148"/>
    </row>
    <row r="2623" spans="4:4" x14ac:dyDescent="0.2">
      <c r="D2623" s="148"/>
    </row>
    <row r="2624" spans="4:4" x14ac:dyDescent="0.2">
      <c r="D2624" s="148"/>
    </row>
    <row r="2625" spans="4:4" x14ac:dyDescent="0.2">
      <c r="D2625" s="148"/>
    </row>
    <row r="2626" spans="4:4" x14ac:dyDescent="0.2">
      <c r="D2626" s="148"/>
    </row>
    <row r="2627" spans="4:4" x14ac:dyDescent="0.2">
      <c r="D2627" s="148"/>
    </row>
    <row r="2628" spans="4:4" x14ac:dyDescent="0.2">
      <c r="D2628" s="148"/>
    </row>
    <row r="2629" spans="4:4" x14ac:dyDescent="0.2">
      <c r="D2629" s="148"/>
    </row>
    <row r="2630" spans="4:4" x14ac:dyDescent="0.2">
      <c r="D2630" s="148"/>
    </row>
    <row r="2631" spans="4:4" x14ac:dyDescent="0.2">
      <c r="D2631" s="148"/>
    </row>
    <row r="2632" spans="4:4" x14ac:dyDescent="0.2">
      <c r="D2632" s="148"/>
    </row>
    <row r="2633" spans="4:4" x14ac:dyDescent="0.2">
      <c r="D2633" s="148"/>
    </row>
    <row r="2634" spans="4:4" x14ac:dyDescent="0.2">
      <c r="D2634" s="148"/>
    </row>
    <row r="2635" spans="4:4" x14ac:dyDescent="0.2">
      <c r="D2635" s="148"/>
    </row>
    <row r="2636" spans="4:4" x14ac:dyDescent="0.2">
      <c r="D2636" s="148"/>
    </row>
    <row r="2637" spans="4:4" x14ac:dyDescent="0.2">
      <c r="D2637" s="148"/>
    </row>
    <row r="2638" spans="4:4" x14ac:dyDescent="0.2">
      <c r="D2638" s="148"/>
    </row>
    <row r="2639" spans="4:4" x14ac:dyDescent="0.2">
      <c r="D2639" s="148"/>
    </row>
    <row r="2640" spans="4:4" x14ac:dyDescent="0.2">
      <c r="D2640" s="148"/>
    </row>
    <row r="2641" spans="4:4" x14ac:dyDescent="0.2">
      <c r="D2641" s="148"/>
    </row>
    <row r="2642" spans="4:4" x14ac:dyDescent="0.2">
      <c r="D2642" s="148"/>
    </row>
    <row r="2643" spans="4:4" x14ac:dyDescent="0.2">
      <c r="D2643" s="148"/>
    </row>
    <row r="2644" spans="4:4" x14ac:dyDescent="0.2">
      <c r="D2644" s="148"/>
    </row>
    <row r="2645" spans="4:4" x14ac:dyDescent="0.2">
      <c r="D2645" s="148"/>
    </row>
    <row r="2646" spans="4:4" x14ac:dyDescent="0.2">
      <c r="D2646" s="148"/>
    </row>
    <row r="2647" spans="4:4" x14ac:dyDescent="0.2">
      <c r="D2647" s="148"/>
    </row>
    <row r="2648" spans="4:4" x14ac:dyDescent="0.2">
      <c r="D2648" s="148"/>
    </row>
    <row r="2649" spans="4:4" x14ac:dyDescent="0.2">
      <c r="D2649" s="148"/>
    </row>
    <row r="2650" spans="4:4" x14ac:dyDescent="0.2">
      <c r="D2650" s="148"/>
    </row>
    <row r="2651" spans="4:4" x14ac:dyDescent="0.2">
      <c r="D2651" s="148"/>
    </row>
    <row r="2652" spans="4:4" x14ac:dyDescent="0.2">
      <c r="D2652" s="148"/>
    </row>
    <row r="2653" spans="4:4" x14ac:dyDescent="0.2">
      <c r="D2653" s="148"/>
    </row>
    <row r="2654" spans="4:4" x14ac:dyDescent="0.2">
      <c r="D2654" s="148"/>
    </row>
    <row r="2655" spans="4:4" x14ac:dyDescent="0.2">
      <c r="D2655" s="148"/>
    </row>
    <row r="2656" spans="4:4" x14ac:dyDescent="0.2">
      <c r="D2656" s="148"/>
    </row>
    <row r="2657" spans="4:4" x14ac:dyDescent="0.2">
      <c r="D2657" s="148"/>
    </row>
    <row r="2658" spans="4:4" x14ac:dyDescent="0.2">
      <c r="D2658" s="148"/>
    </row>
    <row r="2659" spans="4:4" x14ac:dyDescent="0.2">
      <c r="D2659" s="148"/>
    </row>
    <row r="2660" spans="4:4" x14ac:dyDescent="0.2">
      <c r="D2660" s="148"/>
    </row>
    <row r="2661" spans="4:4" x14ac:dyDescent="0.2">
      <c r="D2661" s="148"/>
    </row>
    <row r="2662" spans="4:4" x14ac:dyDescent="0.2">
      <c r="D2662" s="148"/>
    </row>
    <row r="2663" spans="4:4" x14ac:dyDescent="0.2">
      <c r="D2663" s="148"/>
    </row>
    <row r="2664" spans="4:4" x14ac:dyDescent="0.2">
      <c r="D2664" s="148"/>
    </row>
    <row r="2665" spans="4:4" x14ac:dyDescent="0.2">
      <c r="D2665" s="148"/>
    </row>
    <row r="2666" spans="4:4" x14ac:dyDescent="0.2">
      <c r="D2666" s="148"/>
    </row>
    <row r="2667" spans="4:4" x14ac:dyDescent="0.2">
      <c r="D2667" s="148"/>
    </row>
    <row r="2668" spans="4:4" x14ac:dyDescent="0.2">
      <c r="D2668" s="148"/>
    </row>
    <row r="2669" spans="4:4" x14ac:dyDescent="0.2">
      <c r="D2669" s="148"/>
    </row>
    <row r="2670" spans="4:4" x14ac:dyDescent="0.2">
      <c r="D2670" s="148"/>
    </row>
    <row r="2671" spans="4:4" x14ac:dyDescent="0.2">
      <c r="D2671" s="148"/>
    </row>
    <row r="2672" spans="4:4" x14ac:dyDescent="0.2">
      <c r="D2672" s="148"/>
    </row>
    <row r="2673" spans="4:4" x14ac:dyDescent="0.2">
      <c r="D2673" s="148"/>
    </row>
    <row r="2674" spans="4:4" x14ac:dyDescent="0.2">
      <c r="D2674" s="148"/>
    </row>
    <row r="2675" spans="4:4" x14ac:dyDescent="0.2">
      <c r="D2675" s="148"/>
    </row>
    <row r="2676" spans="4:4" x14ac:dyDescent="0.2">
      <c r="D2676" s="148"/>
    </row>
    <row r="2677" spans="4:4" x14ac:dyDescent="0.2">
      <c r="D2677" s="148"/>
    </row>
    <row r="2678" spans="4:4" x14ac:dyDescent="0.2">
      <c r="D2678" s="148"/>
    </row>
    <row r="2679" spans="4:4" x14ac:dyDescent="0.2">
      <c r="D2679" s="148"/>
    </row>
    <row r="2680" spans="4:4" x14ac:dyDescent="0.2">
      <c r="D2680" s="148"/>
    </row>
    <row r="2681" spans="4:4" x14ac:dyDescent="0.2">
      <c r="D2681" s="148"/>
    </row>
    <row r="2682" spans="4:4" x14ac:dyDescent="0.2">
      <c r="D2682" s="148"/>
    </row>
    <row r="2683" spans="4:4" x14ac:dyDescent="0.2">
      <c r="D2683" s="148"/>
    </row>
    <row r="2684" spans="4:4" x14ac:dyDescent="0.2">
      <c r="D2684" s="148"/>
    </row>
    <row r="2685" spans="4:4" x14ac:dyDescent="0.2">
      <c r="D2685" s="148"/>
    </row>
    <row r="2686" spans="4:4" x14ac:dyDescent="0.2">
      <c r="D2686" s="148"/>
    </row>
    <row r="2687" spans="4:4" x14ac:dyDescent="0.2">
      <c r="D2687" s="148"/>
    </row>
    <row r="2688" spans="4:4" x14ac:dyDescent="0.2">
      <c r="D2688" s="148"/>
    </row>
    <row r="2689" spans="4:4" x14ac:dyDescent="0.2">
      <c r="D2689" s="148"/>
    </row>
    <row r="2690" spans="4:4" x14ac:dyDescent="0.2">
      <c r="D2690" s="148"/>
    </row>
    <row r="2691" spans="4:4" x14ac:dyDescent="0.2">
      <c r="D2691" s="148"/>
    </row>
    <row r="2692" spans="4:4" x14ac:dyDescent="0.2">
      <c r="D2692" s="148"/>
    </row>
    <row r="2693" spans="4:4" x14ac:dyDescent="0.2">
      <c r="D2693" s="148"/>
    </row>
    <row r="2694" spans="4:4" x14ac:dyDescent="0.2">
      <c r="D2694" s="148"/>
    </row>
    <row r="2695" spans="4:4" x14ac:dyDescent="0.2">
      <c r="D2695" s="148"/>
    </row>
    <row r="2696" spans="4:4" x14ac:dyDescent="0.2">
      <c r="D2696" s="148"/>
    </row>
    <row r="2697" spans="4:4" x14ac:dyDescent="0.2">
      <c r="D2697" s="148"/>
    </row>
    <row r="2698" spans="4:4" x14ac:dyDescent="0.2">
      <c r="D2698" s="148"/>
    </row>
    <row r="2699" spans="4:4" x14ac:dyDescent="0.2">
      <c r="D2699" s="148"/>
    </row>
    <row r="2700" spans="4:4" x14ac:dyDescent="0.2">
      <c r="D2700" s="148"/>
    </row>
    <row r="2701" spans="4:4" x14ac:dyDescent="0.2">
      <c r="D2701" s="148"/>
    </row>
    <row r="2702" spans="4:4" x14ac:dyDescent="0.2">
      <c r="D2702" s="148"/>
    </row>
    <row r="2703" spans="4:4" x14ac:dyDescent="0.2">
      <c r="D2703" s="148"/>
    </row>
    <row r="2704" spans="4:4" x14ac:dyDescent="0.2">
      <c r="D2704" s="148"/>
    </row>
    <row r="2705" spans="4:4" x14ac:dyDescent="0.2">
      <c r="D2705" s="148"/>
    </row>
    <row r="2706" spans="4:4" x14ac:dyDescent="0.2">
      <c r="D2706" s="148"/>
    </row>
    <row r="2707" spans="4:4" x14ac:dyDescent="0.2">
      <c r="D2707" s="148"/>
    </row>
    <row r="2708" spans="4:4" x14ac:dyDescent="0.2">
      <c r="D2708" s="148"/>
    </row>
    <row r="2709" spans="4:4" x14ac:dyDescent="0.2">
      <c r="D2709" s="148"/>
    </row>
    <row r="2710" spans="4:4" x14ac:dyDescent="0.2">
      <c r="D2710" s="148"/>
    </row>
    <row r="2711" spans="4:4" x14ac:dyDescent="0.2">
      <c r="D2711" s="148"/>
    </row>
    <row r="2712" spans="4:4" x14ac:dyDescent="0.2">
      <c r="D2712" s="148"/>
    </row>
    <row r="2713" spans="4:4" x14ac:dyDescent="0.2">
      <c r="D2713" s="148"/>
    </row>
    <row r="2714" spans="4:4" x14ac:dyDescent="0.2">
      <c r="D2714" s="148"/>
    </row>
    <row r="2715" spans="4:4" x14ac:dyDescent="0.2">
      <c r="D2715" s="148"/>
    </row>
    <row r="2716" spans="4:4" x14ac:dyDescent="0.2">
      <c r="D2716" s="148"/>
    </row>
    <row r="2717" spans="4:4" x14ac:dyDescent="0.2">
      <c r="D2717" s="148"/>
    </row>
    <row r="2718" spans="4:4" x14ac:dyDescent="0.2">
      <c r="D2718" s="148"/>
    </row>
    <row r="2719" spans="4:4" x14ac:dyDescent="0.2">
      <c r="D2719" s="148"/>
    </row>
    <row r="2720" spans="4:4" x14ac:dyDescent="0.2">
      <c r="D2720" s="148"/>
    </row>
    <row r="2721" spans="4:4" x14ac:dyDescent="0.2">
      <c r="D2721" s="148"/>
    </row>
    <row r="2722" spans="4:4" x14ac:dyDescent="0.2">
      <c r="D2722" s="148"/>
    </row>
    <row r="2723" spans="4:4" x14ac:dyDescent="0.2">
      <c r="D2723" s="148"/>
    </row>
    <row r="2724" spans="4:4" x14ac:dyDescent="0.2">
      <c r="D2724" s="148"/>
    </row>
    <row r="2725" spans="4:4" x14ac:dyDescent="0.2">
      <c r="D2725" s="148"/>
    </row>
    <row r="2726" spans="4:4" x14ac:dyDescent="0.2">
      <c r="D2726" s="148"/>
    </row>
    <row r="2727" spans="4:4" x14ac:dyDescent="0.2">
      <c r="D2727" s="148"/>
    </row>
    <row r="2728" spans="4:4" x14ac:dyDescent="0.2">
      <c r="D2728" s="148"/>
    </row>
    <row r="2729" spans="4:4" x14ac:dyDescent="0.2">
      <c r="D2729" s="148"/>
    </row>
    <row r="2730" spans="4:4" x14ac:dyDescent="0.2">
      <c r="D2730" s="148"/>
    </row>
    <row r="2731" spans="4:4" x14ac:dyDescent="0.2">
      <c r="D2731" s="148"/>
    </row>
    <row r="2732" spans="4:4" x14ac:dyDescent="0.2">
      <c r="D2732" s="148"/>
    </row>
    <row r="2733" spans="4:4" x14ac:dyDescent="0.2">
      <c r="D2733" s="148"/>
    </row>
    <row r="2734" spans="4:4" x14ac:dyDescent="0.2">
      <c r="D2734" s="148"/>
    </row>
    <row r="2735" spans="4:4" x14ac:dyDescent="0.2">
      <c r="D2735" s="148"/>
    </row>
    <row r="2736" spans="4:4" x14ac:dyDescent="0.2">
      <c r="D2736" s="148"/>
    </row>
    <row r="2737" spans="4:4" x14ac:dyDescent="0.2">
      <c r="D2737" s="148"/>
    </row>
    <row r="2738" spans="4:4" x14ac:dyDescent="0.2">
      <c r="D2738" s="148"/>
    </row>
    <row r="2739" spans="4:4" x14ac:dyDescent="0.2">
      <c r="D2739" s="148"/>
    </row>
    <row r="2740" spans="4:4" x14ac:dyDescent="0.2">
      <c r="D2740" s="148"/>
    </row>
    <row r="2741" spans="4:4" x14ac:dyDescent="0.2">
      <c r="D2741" s="148"/>
    </row>
    <row r="2742" spans="4:4" x14ac:dyDescent="0.2">
      <c r="D2742" s="148"/>
    </row>
    <row r="2743" spans="4:4" x14ac:dyDescent="0.2">
      <c r="D2743" s="148"/>
    </row>
    <row r="2744" spans="4:4" x14ac:dyDescent="0.2">
      <c r="D2744" s="148"/>
    </row>
    <row r="2745" spans="4:4" x14ac:dyDescent="0.2">
      <c r="D2745" s="148"/>
    </row>
    <row r="2746" spans="4:4" x14ac:dyDescent="0.2">
      <c r="D2746" s="148"/>
    </row>
    <row r="2747" spans="4:4" x14ac:dyDescent="0.2">
      <c r="D2747" s="148"/>
    </row>
    <row r="2748" spans="4:4" x14ac:dyDescent="0.2">
      <c r="D2748" s="148"/>
    </row>
    <row r="2749" spans="4:4" x14ac:dyDescent="0.2">
      <c r="D2749" s="148"/>
    </row>
    <row r="2750" spans="4:4" x14ac:dyDescent="0.2">
      <c r="D2750" s="148"/>
    </row>
    <row r="2751" spans="4:4" x14ac:dyDescent="0.2">
      <c r="D2751" s="148"/>
    </row>
    <row r="2752" spans="4:4" x14ac:dyDescent="0.2">
      <c r="D2752" s="148"/>
    </row>
    <row r="2753" spans="4:4" x14ac:dyDescent="0.2">
      <c r="D2753" s="148"/>
    </row>
    <row r="2754" spans="4:4" x14ac:dyDescent="0.2">
      <c r="D2754" s="148"/>
    </row>
    <row r="2755" spans="4:4" x14ac:dyDescent="0.2">
      <c r="D2755" s="148"/>
    </row>
    <row r="2756" spans="4:4" x14ac:dyDescent="0.2">
      <c r="D2756" s="148"/>
    </row>
    <row r="2757" spans="4:4" x14ac:dyDescent="0.2">
      <c r="D2757" s="148"/>
    </row>
    <row r="2758" spans="4:4" x14ac:dyDescent="0.2">
      <c r="D2758" s="148"/>
    </row>
    <row r="2759" spans="4:4" x14ac:dyDescent="0.2">
      <c r="D2759" s="148"/>
    </row>
    <row r="2760" spans="4:4" x14ac:dyDescent="0.2">
      <c r="D2760" s="148"/>
    </row>
    <row r="2761" spans="4:4" x14ac:dyDescent="0.2">
      <c r="D2761" s="148"/>
    </row>
    <row r="2762" spans="4:4" x14ac:dyDescent="0.2">
      <c r="D2762" s="148"/>
    </row>
    <row r="2763" spans="4:4" x14ac:dyDescent="0.2">
      <c r="D2763" s="148"/>
    </row>
    <row r="2764" spans="4:4" x14ac:dyDescent="0.2">
      <c r="D2764" s="148"/>
    </row>
    <row r="2765" spans="4:4" x14ac:dyDescent="0.2">
      <c r="D2765" s="148"/>
    </row>
    <row r="2766" spans="4:4" x14ac:dyDescent="0.2">
      <c r="D2766" s="148"/>
    </row>
    <row r="2767" spans="4:4" x14ac:dyDescent="0.2">
      <c r="D2767" s="148"/>
    </row>
    <row r="2768" spans="4:4" x14ac:dyDescent="0.2">
      <c r="D2768" s="148"/>
    </row>
    <row r="2769" spans="4:4" x14ac:dyDescent="0.2">
      <c r="D2769" s="148"/>
    </row>
    <row r="2770" spans="4:4" x14ac:dyDescent="0.2">
      <c r="D2770" s="148"/>
    </row>
    <row r="2771" spans="4:4" x14ac:dyDescent="0.2">
      <c r="D2771" s="148"/>
    </row>
    <row r="2772" spans="4:4" x14ac:dyDescent="0.2">
      <c r="D2772" s="148"/>
    </row>
    <row r="2773" spans="4:4" x14ac:dyDescent="0.2">
      <c r="D2773" s="148"/>
    </row>
    <row r="2774" spans="4:4" x14ac:dyDescent="0.2">
      <c r="D2774" s="148"/>
    </row>
    <row r="2775" spans="4:4" x14ac:dyDescent="0.2">
      <c r="D2775" s="148"/>
    </row>
    <row r="2776" spans="4:4" x14ac:dyDescent="0.2">
      <c r="D2776" s="148"/>
    </row>
    <row r="2777" spans="4:4" x14ac:dyDescent="0.2">
      <c r="D2777" s="148"/>
    </row>
    <row r="2778" spans="4:4" x14ac:dyDescent="0.2">
      <c r="D2778" s="148"/>
    </row>
    <row r="2779" spans="4:4" x14ac:dyDescent="0.2">
      <c r="D2779" s="148"/>
    </row>
    <row r="2780" spans="4:4" x14ac:dyDescent="0.2">
      <c r="D2780" s="148"/>
    </row>
    <row r="2781" spans="4:4" x14ac:dyDescent="0.2">
      <c r="D2781" s="148"/>
    </row>
    <row r="2782" spans="4:4" x14ac:dyDescent="0.2">
      <c r="D2782" s="148"/>
    </row>
    <row r="2783" spans="4:4" x14ac:dyDescent="0.2">
      <c r="D2783" s="148"/>
    </row>
    <row r="2784" spans="4:4" x14ac:dyDescent="0.2">
      <c r="D2784" s="148"/>
    </row>
    <row r="2785" spans="4:4" x14ac:dyDescent="0.2">
      <c r="D2785" s="148"/>
    </row>
    <row r="2786" spans="4:4" x14ac:dyDescent="0.2">
      <c r="D2786" s="148"/>
    </row>
    <row r="2787" spans="4:4" x14ac:dyDescent="0.2">
      <c r="D2787" s="148"/>
    </row>
    <row r="2788" spans="4:4" x14ac:dyDescent="0.2">
      <c r="D2788" s="148"/>
    </row>
    <row r="2789" spans="4:4" x14ac:dyDescent="0.2">
      <c r="D2789" s="148"/>
    </row>
    <row r="2790" spans="4:4" x14ac:dyDescent="0.2">
      <c r="D2790" s="148"/>
    </row>
    <row r="2791" spans="4:4" x14ac:dyDescent="0.2">
      <c r="D2791" s="148"/>
    </row>
    <row r="2792" spans="4:4" x14ac:dyDescent="0.2">
      <c r="D2792" s="148"/>
    </row>
    <row r="2793" spans="4:4" x14ac:dyDescent="0.2">
      <c r="D2793" s="148"/>
    </row>
    <row r="2794" spans="4:4" x14ac:dyDescent="0.2">
      <c r="D2794" s="148"/>
    </row>
    <row r="2795" spans="4:4" x14ac:dyDescent="0.2">
      <c r="D2795" s="148"/>
    </row>
    <row r="2796" spans="4:4" x14ac:dyDescent="0.2">
      <c r="D2796" s="148"/>
    </row>
    <row r="2797" spans="4:4" x14ac:dyDescent="0.2">
      <c r="D2797" s="148"/>
    </row>
    <row r="2798" spans="4:4" x14ac:dyDescent="0.2">
      <c r="D2798" s="148"/>
    </row>
    <row r="2799" spans="4:4" x14ac:dyDescent="0.2">
      <c r="D2799" s="148"/>
    </row>
    <row r="2800" spans="4:4" x14ac:dyDescent="0.2">
      <c r="D2800" s="148"/>
    </row>
    <row r="2801" spans="4:4" x14ac:dyDescent="0.2">
      <c r="D2801" s="148"/>
    </row>
    <row r="2802" spans="4:4" x14ac:dyDescent="0.2">
      <c r="D2802" s="148"/>
    </row>
    <row r="2803" spans="4:4" x14ac:dyDescent="0.2">
      <c r="D2803" s="148"/>
    </row>
    <row r="2804" spans="4:4" x14ac:dyDescent="0.2">
      <c r="D2804" s="148"/>
    </row>
    <row r="2805" spans="4:4" x14ac:dyDescent="0.2">
      <c r="D2805" s="148"/>
    </row>
    <row r="2806" spans="4:4" x14ac:dyDescent="0.2">
      <c r="D2806" s="148"/>
    </row>
    <row r="2807" spans="4:4" x14ac:dyDescent="0.2">
      <c r="D2807" s="148"/>
    </row>
    <row r="2808" spans="4:4" x14ac:dyDescent="0.2">
      <c r="D2808" s="148"/>
    </row>
    <row r="2809" spans="4:4" x14ac:dyDescent="0.2">
      <c r="D2809" s="148"/>
    </row>
    <row r="2810" spans="4:4" x14ac:dyDescent="0.2">
      <c r="D2810" s="148"/>
    </row>
    <row r="2811" spans="4:4" x14ac:dyDescent="0.2">
      <c r="D2811" s="148"/>
    </row>
    <row r="2812" spans="4:4" x14ac:dyDescent="0.2">
      <c r="D2812" s="148"/>
    </row>
    <row r="2813" spans="4:4" x14ac:dyDescent="0.2">
      <c r="D2813" s="148"/>
    </row>
    <row r="2814" spans="4:4" x14ac:dyDescent="0.2">
      <c r="D2814" s="148"/>
    </row>
    <row r="2815" spans="4:4" x14ac:dyDescent="0.2">
      <c r="D2815" s="148"/>
    </row>
    <row r="2816" spans="4:4" x14ac:dyDescent="0.2">
      <c r="D2816" s="148"/>
    </row>
    <row r="2817" spans="4:4" x14ac:dyDescent="0.2">
      <c r="D2817" s="148"/>
    </row>
    <row r="2818" spans="4:4" x14ac:dyDescent="0.2">
      <c r="D2818" s="148"/>
    </row>
    <row r="2819" spans="4:4" x14ac:dyDescent="0.2">
      <c r="D2819" s="148"/>
    </row>
    <row r="2820" spans="4:4" x14ac:dyDescent="0.2">
      <c r="D2820" s="148"/>
    </row>
    <row r="2821" spans="4:4" x14ac:dyDescent="0.2">
      <c r="D2821" s="148"/>
    </row>
    <row r="2822" spans="4:4" x14ac:dyDescent="0.2">
      <c r="D2822" s="148"/>
    </row>
    <row r="2823" spans="4:4" x14ac:dyDescent="0.2">
      <c r="D2823" s="148"/>
    </row>
    <row r="2824" spans="4:4" x14ac:dyDescent="0.2">
      <c r="D2824" s="148"/>
    </row>
    <row r="2825" spans="4:4" x14ac:dyDescent="0.2">
      <c r="D2825" s="148"/>
    </row>
    <row r="2826" spans="4:4" x14ac:dyDescent="0.2">
      <c r="D2826" s="148"/>
    </row>
    <row r="2827" spans="4:4" x14ac:dyDescent="0.2">
      <c r="D2827" s="148"/>
    </row>
    <row r="2828" spans="4:4" x14ac:dyDescent="0.2">
      <c r="D2828" s="148"/>
    </row>
    <row r="2829" spans="4:4" x14ac:dyDescent="0.2">
      <c r="D2829" s="148"/>
    </row>
    <row r="2830" spans="4:4" x14ac:dyDescent="0.2">
      <c r="D2830" s="148"/>
    </row>
    <row r="2831" spans="4:4" x14ac:dyDescent="0.2">
      <c r="D2831" s="148"/>
    </row>
    <row r="2832" spans="4:4" x14ac:dyDescent="0.2">
      <c r="D2832" s="148"/>
    </row>
    <row r="2833" spans="4:4" x14ac:dyDescent="0.2">
      <c r="D2833" s="148"/>
    </row>
    <row r="2834" spans="4:4" x14ac:dyDescent="0.2">
      <c r="D2834" s="148"/>
    </row>
    <row r="2835" spans="4:4" x14ac:dyDescent="0.2">
      <c r="D2835" s="148"/>
    </row>
    <row r="2836" spans="4:4" x14ac:dyDescent="0.2">
      <c r="D2836" s="148"/>
    </row>
    <row r="2837" spans="4:4" x14ac:dyDescent="0.2">
      <c r="D2837" s="148"/>
    </row>
    <row r="2838" spans="4:4" x14ac:dyDescent="0.2">
      <c r="D2838" s="148"/>
    </row>
    <row r="2839" spans="4:4" x14ac:dyDescent="0.2">
      <c r="D2839" s="148"/>
    </row>
    <row r="2840" spans="4:4" x14ac:dyDescent="0.2">
      <c r="D2840" s="148"/>
    </row>
    <row r="2841" spans="4:4" x14ac:dyDescent="0.2">
      <c r="D2841" s="148"/>
    </row>
    <row r="2842" spans="4:4" x14ac:dyDescent="0.2">
      <c r="D2842" s="148"/>
    </row>
    <row r="2843" spans="4:4" x14ac:dyDescent="0.2">
      <c r="D2843" s="148"/>
    </row>
    <row r="2844" spans="4:4" x14ac:dyDescent="0.2">
      <c r="D2844" s="148"/>
    </row>
    <row r="2845" spans="4:4" x14ac:dyDescent="0.2">
      <c r="D2845" s="148"/>
    </row>
    <row r="2846" spans="4:4" x14ac:dyDescent="0.2">
      <c r="D2846" s="148"/>
    </row>
    <row r="2847" spans="4:4" x14ac:dyDescent="0.2">
      <c r="D2847" s="148"/>
    </row>
    <row r="2848" spans="4:4" x14ac:dyDescent="0.2">
      <c r="D2848" s="148"/>
    </row>
    <row r="2849" spans="4:4" x14ac:dyDescent="0.2">
      <c r="D2849" s="148"/>
    </row>
    <row r="2850" spans="4:4" x14ac:dyDescent="0.2">
      <c r="D2850" s="148"/>
    </row>
    <row r="2851" spans="4:4" x14ac:dyDescent="0.2">
      <c r="D2851" s="148"/>
    </row>
    <row r="2852" spans="4:4" x14ac:dyDescent="0.2">
      <c r="D2852" s="148"/>
    </row>
    <row r="2853" spans="4:4" x14ac:dyDescent="0.2">
      <c r="D2853" s="148"/>
    </row>
    <row r="2854" spans="4:4" x14ac:dyDescent="0.2">
      <c r="D2854" s="148"/>
    </row>
    <row r="2855" spans="4:4" x14ac:dyDescent="0.2">
      <c r="D2855" s="148"/>
    </row>
    <row r="2856" spans="4:4" x14ac:dyDescent="0.2">
      <c r="D2856" s="148"/>
    </row>
    <row r="2857" spans="4:4" x14ac:dyDescent="0.2">
      <c r="D2857" s="148"/>
    </row>
    <row r="2858" spans="4:4" x14ac:dyDescent="0.2">
      <c r="D2858" s="148"/>
    </row>
    <row r="2859" spans="4:4" x14ac:dyDescent="0.2">
      <c r="D2859" s="148"/>
    </row>
    <row r="2860" spans="4:4" x14ac:dyDescent="0.2">
      <c r="D2860" s="148"/>
    </row>
    <row r="2861" spans="4:4" x14ac:dyDescent="0.2">
      <c r="D2861" s="148"/>
    </row>
    <row r="2862" spans="4:4" x14ac:dyDescent="0.2">
      <c r="D2862" s="148"/>
    </row>
    <row r="2863" spans="4:4" x14ac:dyDescent="0.2">
      <c r="D2863" s="148"/>
    </row>
    <row r="2864" spans="4:4" x14ac:dyDescent="0.2">
      <c r="D2864" s="148"/>
    </row>
    <row r="2865" spans="4:4" x14ac:dyDescent="0.2">
      <c r="D2865" s="148"/>
    </row>
    <row r="2866" spans="4:4" x14ac:dyDescent="0.2">
      <c r="D2866" s="148"/>
    </row>
    <row r="2867" spans="4:4" x14ac:dyDescent="0.2">
      <c r="D2867" s="148"/>
    </row>
    <row r="2868" spans="4:4" x14ac:dyDescent="0.2">
      <c r="D2868" s="148"/>
    </row>
    <row r="2869" spans="4:4" x14ac:dyDescent="0.2">
      <c r="D2869" s="148"/>
    </row>
    <row r="2870" spans="4:4" x14ac:dyDescent="0.2">
      <c r="D2870" s="148"/>
    </row>
    <row r="2871" spans="4:4" x14ac:dyDescent="0.2">
      <c r="D2871" s="148"/>
    </row>
    <row r="2872" spans="4:4" x14ac:dyDescent="0.2">
      <c r="D2872" s="148"/>
    </row>
    <row r="2873" spans="4:4" x14ac:dyDescent="0.2">
      <c r="D2873" s="148"/>
    </row>
    <row r="2874" spans="4:4" x14ac:dyDescent="0.2">
      <c r="D2874" s="148"/>
    </row>
    <row r="2875" spans="4:4" x14ac:dyDescent="0.2">
      <c r="D2875" s="148"/>
    </row>
    <row r="2876" spans="4:4" x14ac:dyDescent="0.2">
      <c r="D2876" s="148"/>
    </row>
    <row r="2877" spans="4:4" x14ac:dyDescent="0.2">
      <c r="D2877" s="148"/>
    </row>
    <row r="2878" spans="4:4" x14ac:dyDescent="0.2">
      <c r="D2878" s="148"/>
    </row>
    <row r="2879" spans="4:4" x14ac:dyDescent="0.2">
      <c r="D2879" s="148"/>
    </row>
    <row r="2880" spans="4:4" x14ac:dyDescent="0.2">
      <c r="D2880" s="148"/>
    </row>
    <row r="2881" spans="4:4" x14ac:dyDescent="0.2">
      <c r="D2881" s="148"/>
    </row>
    <row r="2882" spans="4:4" x14ac:dyDescent="0.2">
      <c r="D2882" s="148"/>
    </row>
    <row r="2883" spans="4:4" x14ac:dyDescent="0.2">
      <c r="D2883" s="148"/>
    </row>
    <row r="2884" spans="4:4" x14ac:dyDescent="0.2">
      <c r="D2884" s="148"/>
    </row>
    <row r="2885" spans="4:4" x14ac:dyDescent="0.2">
      <c r="D2885" s="148"/>
    </row>
    <row r="2886" spans="4:4" x14ac:dyDescent="0.2">
      <c r="D2886" s="148"/>
    </row>
    <row r="2887" spans="4:4" x14ac:dyDescent="0.2">
      <c r="D2887" s="148"/>
    </row>
    <row r="2888" spans="4:4" x14ac:dyDescent="0.2">
      <c r="D2888" s="148"/>
    </row>
    <row r="2889" spans="4:4" x14ac:dyDescent="0.2">
      <c r="D2889" s="148"/>
    </row>
    <row r="2890" spans="4:4" x14ac:dyDescent="0.2">
      <c r="D2890" s="148"/>
    </row>
    <row r="2891" spans="4:4" x14ac:dyDescent="0.2">
      <c r="D2891" s="148"/>
    </row>
    <row r="2892" spans="4:4" x14ac:dyDescent="0.2">
      <c r="D2892" s="148"/>
    </row>
    <row r="2893" spans="4:4" x14ac:dyDescent="0.2">
      <c r="D2893" s="148"/>
    </row>
    <row r="2894" spans="4:4" x14ac:dyDescent="0.2">
      <c r="D2894" s="148"/>
    </row>
    <row r="2895" spans="4:4" x14ac:dyDescent="0.2">
      <c r="D2895" s="148"/>
    </row>
    <row r="2896" spans="4:4" x14ac:dyDescent="0.2">
      <c r="D2896" s="148"/>
    </row>
    <row r="2897" spans="4:4" x14ac:dyDescent="0.2">
      <c r="D2897" s="148"/>
    </row>
    <row r="2898" spans="4:4" x14ac:dyDescent="0.2">
      <c r="D2898" s="148"/>
    </row>
    <row r="2899" spans="4:4" x14ac:dyDescent="0.2">
      <c r="D2899" s="148"/>
    </row>
    <row r="2900" spans="4:4" x14ac:dyDescent="0.2">
      <c r="D2900" s="148"/>
    </row>
    <row r="2901" spans="4:4" x14ac:dyDescent="0.2">
      <c r="D2901" s="148"/>
    </row>
    <row r="2902" spans="4:4" x14ac:dyDescent="0.2">
      <c r="D2902" s="148"/>
    </row>
    <row r="2903" spans="4:4" x14ac:dyDescent="0.2">
      <c r="D2903" s="148"/>
    </row>
    <row r="2904" spans="4:4" x14ac:dyDescent="0.2">
      <c r="D2904" s="148"/>
    </row>
    <row r="2905" spans="4:4" x14ac:dyDescent="0.2">
      <c r="D2905" s="148"/>
    </row>
    <row r="2906" spans="4:4" x14ac:dyDescent="0.2">
      <c r="D2906" s="148"/>
    </row>
    <row r="2907" spans="4:4" x14ac:dyDescent="0.2">
      <c r="D2907" s="148"/>
    </row>
    <row r="2908" spans="4:4" x14ac:dyDescent="0.2">
      <c r="D2908" s="148"/>
    </row>
    <row r="2909" spans="4:4" x14ac:dyDescent="0.2">
      <c r="D2909" s="148"/>
    </row>
    <row r="2910" spans="4:4" x14ac:dyDescent="0.2">
      <c r="D2910" s="148"/>
    </row>
    <row r="2911" spans="4:4" x14ac:dyDescent="0.2">
      <c r="D2911" s="148"/>
    </row>
    <row r="2912" spans="4:4" x14ac:dyDescent="0.2">
      <c r="D2912" s="148"/>
    </row>
    <row r="2913" spans="4:4" x14ac:dyDescent="0.2">
      <c r="D2913" s="148"/>
    </row>
    <row r="2914" spans="4:4" x14ac:dyDescent="0.2">
      <c r="D2914" s="148"/>
    </row>
    <row r="2915" spans="4:4" x14ac:dyDescent="0.2">
      <c r="D2915" s="148"/>
    </row>
    <row r="2916" spans="4:4" x14ac:dyDescent="0.2">
      <c r="D2916" s="148"/>
    </row>
    <row r="2917" spans="4:4" x14ac:dyDescent="0.2">
      <c r="D2917" s="148"/>
    </row>
    <row r="2918" spans="4:4" x14ac:dyDescent="0.2">
      <c r="D2918" s="148"/>
    </row>
    <row r="2919" spans="4:4" x14ac:dyDescent="0.2">
      <c r="D2919" s="148"/>
    </row>
    <row r="2920" spans="4:4" x14ac:dyDescent="0.2">
      <c r="D2920" s="148"/>
    </row>
    <row r="2921" spans="4:4" x14ac:dyDescent="0.2">
      <c r="D2921" s="148"/>
    </row>
    <row r="2922" spans="4:4" x14ac:dyDescent="0.2">
      <c r="D2922" s="148"/>
    </row>
    <row r="2923" spans="4:4" x14ac:dyDescent="0.2">
      <c r="D2923" s="148"/>
    </row>
    <row r="2924" spans="4:4" x14ac:dyDescent="0.2">
      <c r="D2924" s="148"/>
    </row>
    <row r="2925" spans="4:4" x14ac:dyDescent="0.2">
      <c r="D2925" s="148"/>
    </row>
    <row r="2926" spans="4:4" x14ac:dyDescent="0.2">
      <c r="D2926" s="148"/>
    </row>
    <row r="2927" spans="4:4" x14ac:dyDescent="0.2">
      <c r="D2927" s="148"/>
    </row>
    <row r="2928" spans="4:4" x14ac:dyDescent="0.2">
      <c r="D2928" s="148"/>
    </row>
    <row r="2929" spans="4:4" x14ac:dyDescent="0.2">
      <c r="D2929" s="148"/>
    </row>
    <row r="2930" spans="4:4" x14ac:dyDescent="0.2">
      <c r="D2930" s="148"/>
    </row>
    <row r="2931" spans="4:4" x14ac:dyDescent="0.2">
      <c r="D2931" s="148"/>
    </row>
    <row r="2932" spans="4:4" x14ac:dyDescent="0.2">
      <c r="D2932" s="148"/>
    </row>
    <row r="2933" spans="4:4" x14ac:dyDescent="0.2">
      <c r="D2933" s="148"/>
    </row>
    <row r="2934" spans="4:4" x14ac:dyDescent="0.2">
      <c r="D2934" s="148"/>
    </row>
    <row r="2935" spans="4:4" x14ac:dyDescent="0.2">
      <c r="D2935" s="148"/>
    </row>
    <row r="2936" spans="4:4" x14ac:dyDescent="0.2">
      <c r="D2936" s="148"/>
    </row>
    <row r="2937" spans="4:4" x14ac:dyDescent="0.2">
      <c r="D2937" s="148"/>
    </row>
    <row r="2938" spans="4:4" x14ac:dyDescent="0.2">
      <c r="D2938" s="148"/>
    </row>
    <row r="2939" spans="4:4" x14ac:dyDescent="0.2">
      <c r="D2939" s="148"/>
    </row>
    <row r="2940" spans="4:4" x14ac:dyDescent="0.2">
      <c r="D2940" s="148"/>
    </row>
    <row r="2941" spans="4:4" x14ac:dyDescent="0.2">
      <c r="D2941" s="148"/>
    </row>
    <row r="2942" spans="4:4" x14ac:dyDescent="0.2">
      <c r="D2942" s="148"/>
    </row>
    <row r="2943" spans="4:4" x14ac:dyDescent="0.2">
      <c r="D2943" s="148"/>
    </row>
    <row r="2944" spans="4:4" x14ac:dyDescent="0.2">
      <c r="D2944" s="148"/>
    </row>
    <row r="2945" spans="4:4" x14ac:dyDescent="0.2">
      <c r="D2945" s="148"/>
    </row>
    <row r="2946" spans="4:4" x14ac:dyDescent="0.2">
      <c r="D2946" s="148"/>
    </row>
    <row r="2947" spans="4:4" x14ac:dyDescent="0.2">
      <c r="D2947" s="148"/>
    </row>
    <row r="2948" spans="4:4" x14ac:dyDescent="0.2">
      <c r="D2948" s="148"/>
    </row>
    <row r="2949" spans="4:4" x14ac:dyDescent="0.2">
      <c r="D2949" s="148"/>
    </row>
    <row r="2950" spans="4:4" x14ac:dyDescent="0.2">
      <c r="D2950" s="148"/>
    </row>
    <row r="2951" spans="4:4" x14ac:dyDescent="0.2">
      <c r="D2951" s="148"/>
    </row>
    <row r="2952" spans="4:4" x14ac:dyDescent="0.2">
      <c r="D2952" s="148"/>
    </row>
    <row r="2953" spans="4:4" x14ac:dyDescent="0.2">
      <c r="D2953" s="148"/>
    </row>
    <row r="2954" spans="4:4" x14ac:dyDescent="0.2">
      <c r="D2954" s="148"/>
    </row>
    <row r="2955" spans="4:4" x14ac:dyDescent="0.2">
      <c r="D2955" s="148"/>
    </row>
    <row r="2956" spans="4:4" x14ac:dyDescent="0.2">
      <c r="D2956" s="148"/>
    </row>
    <row r="2957" spans="4:4" x14ac:dyDescent="0.2">
      <c r="D2957" s="148"/>
    </row>
    <row r="2958" spans="4:4" x14ac:dyDescent="0.2">
      <c r="D2958" s="148"/>
    </row>
    <row r="2959" spans="4:4" x14ac:dyDescent="0.2">
      <c r="D2959" s="148"/>
    </row>
    <row r="2960" spans="4:4" x14ac:dyDescent="0.2">
      <c r="D2960" s="148"/>
    </row>
    <row r="2961" spans="4:4" x14ac:dyDescent="0.2">
      <c r="D2961" s="148"/>
    </row>
    <row r="2962" spans="4:4" x14ac:dyDescent="0.2">
      <c r="D2962" s="148"/>
    </row>
    <row r="2963" spans="4:4" x14ac:dyDescent="0.2">
      <c r="D2963" s="148"/>
    </row>
    <row r="2964" spans="4:4" x14ac:dyDescent="0.2">
      <c r="D2964" s="148"/>
    </row>
    <row r="2965" spans="4:4" x14ac:dyDescent="0.2">
      <c r="D2965" s="148"/>
    </row>
    <row r="2966" spans="4:4" x14ac:dyDescent="0.2">
      <c r="D2966" s="148"/>
    </row>
    <row r="2967" spans="4:4" x14ac:dyDescent="0.2">
      <c r="D2967" s="148"/>
    </row>
    <row r="2968" spans="4:4" x14ac:dyDescent="0.2">
      <c r="D2968" s="148"/>
    </row>
    <row r="2969" spans="4:4" x14ac:dyDescent="0.2">
      <c r="D2969" s="148"/>
    </row>
    <row r="2970" spans="4:4" x14ac:dyDescent="0.2">
      <c r="D2970" s="148"/>
    </row>
    <row r="2971" spans="4:4" x14ac:dyDescent="0.2">
      <c r="D2971" s="148"/>
    </row>
    <row r="2972" spans="4:4" x14ac:dyDescent="0.2">
      <c r="D2972" s="148"/>
    </row>
    <row r="2973" spans="4:4" x14ac:dyDescent="0.2">
      <c r="D2973" s="148"/>
    </row>
    <row r="2974" spans="4:4" x14ac:dyDescent="0.2">
      <c r="D2974" s="148"/>
    </row>
    <row r="2975" spans="4:4" x14ac:dyDescent="0.2">
      <c r="D2975" s="148"/>
    </row>
    <row r="2976" spans="4:4" x14ac:dyDescent="0.2">
      <c r="D2976" s="148"/>
    </row>
    <row r="2977" spans="4:4" x14ac:dyDescent="0.2">
      <c r="D2977" s="148"/>
    </row>
    <row r="2978" spans="4:4" x14ac:dyDescent="0.2">
      <c r="D2978" s="148"/>
    </row>
    <row r="2979" spans="4:4" x14ac:dyDescent="0.2">
      <c r="D2979" s="148"/>
    </row>
    <row r="2980" spans="4:4" x14ac:dyDescent="0.2">
      <c r="D2980" s="148"/>
    </row>
    <row r="2981" spans="4:4" x14ac:dyDescent="0.2">
      <c r="D2981" s="148"/>
    </row>
    <row r="2982" spans="4:4" x14ac:dyDescent="0.2">
      <c r="D2982" s="148"/>
    </row>
    <row r="2983" spans="4:4" x14ac:dyDescent="0.2">
      <c r="D2983" s="148"/>
    </row>
    <row r="2984" spans="4:4" x14ac:dyDescent="0.2">
      <c r="D2984" s="148"/>
    </row>
    <row r="2985" spans="4:4" x14ac:dyDescent="0.2">
      <c r="D2985" s="148"/>
    </row>
    <row r="2986" spans="4:4" x14ac:dyDescent="0.2">
      <c r="D2986" s="148"/>
    </row>
    <row r="2987" spans="4:4" x14ac:dyDescent="0.2">
      <c r="D2987" s="148"/>
    </row>
    <row r="2988" spans="4:4" x14ac:dyDescent="0.2">
      <c r="D2988" s="148"/>
    </row>
    <row r="2989" spans="4:4" x14ac:dyDescent="0.2">
      <c r="D2989" s="148"/>
    </row>
    <row r="2990" spans="4:4" x14ac:dyDescent="0.2">
      <c r="D2990" s="148"/>
    </row>
    <row r="2991" spans="4:4" x14ac:dyDescent="0.2">
      <c r="D2991" s="148"/>
    </row>
    <row r="2992" spans="4:4" x14ac:dyDescent="0.2">
      <c r="D2992" s="148"/>
    </row>
    <row r="2993" spans="4:4" x14ac:dyDescent="0.2">
      <c r="D2993" s="148"/>
    </row>
    <row r="2994" spans="4:4" x14ac:dyDescent="0.2">
      <c r="D2994" s="148"/>
    </row>
    <row r="2995" spans="4:4" x14ac:dyDescent="0.2">
      <c r="D2995" s="148"/>
    </row>
    <row r="2996" spans="4:4" x14ac:dyDescent="0.2">
      <c r="D2996" s="148"/>
    </row>
    <row r="2997" spans="4:4" x14ac:dyDescent="0.2">
      <c r="D2997" s="148"/>
    </row>
    <row r="2998" spans="4:4" x14ac:dyDescent="0.2">
      <c r="D2998" s="148"/>
    </row>
    <row r="2999" spans="4:4" x14ac:dyDescent="0.2">
      <c r="D2999" s="148"/>
    </row>
    <row r="3000" spans="4:4" x14ac:dyDescent="0.2">
      <c r="D3000" s="148"/>
    </row>
    <row r="3001" spans="4:4" x14ac:dyDescent="0.2">
      <c r="D3001" s="148"/>
    </row>
    <row r="3002" spans="4:4" x14ac:dyDescent="0.2">
      <c r="D3002" s="148"/>
    </row>
    <row r="3003" spans="4:4" x14ac:dyDescent="0.2">
      <c r="D3003" s="148"/>
    </row>
    <row r="3004" spans="4:4" x14ac:dyDescent="0.2">
      <c r="D3004" s="148"/>
    </row>
    <row r="3005" spans="4:4" x14ac:dyDescent="0.2">
      <c r="D3005" s="148"/>
    </row>
    <row r="3006" spans="4:4" x14ac:dyDescent="0.2">
      <c r="D3006" s="148"/>
    </row>
    <row r="3007" spans="4:4" x14ac:dyDescent="0.2">
      <c r="D3007" s="148"/>
    </row>
    <row r="3008" spans="4:4" x14ac:dyDescent="0.2">
      <c r="D3008" s="148"/>
    </row>
    <row r="3009" spans="4:4" x14ac:dyDescent="0.2">
      <c r="D3009" s="148"/>
    </row>
    <row r="3010" spans="4:4" x14ac:dyDescent="0.2">
      <c r="D3010" s="148"/>
    </row>
    <row r="3011" spans="4:4" x14ac:dyDescent="0.2">
      <c r="D3011" s="148"/>
    </row>
    <row r="3012" spans="4:4" x14ac:dyDescent="0.2">
      <c r="D3012" s="148"/>
    </row>
    <row r="3013" spans="4:4" x14ac:dyDescent="0.2">
      <c r="D3013" s="148"/>
    </row>
    <row r="3014" spans="4:4" x14ac:dyDescent="0.2">
      <c r="D3014" s="148"/>
    </row>
    <row r="3015" spans="4:4" x14ac:dyDescent="0.2">
      <c r="D3015" s="148"/>
    </row>
    <row r="3016" spans="4:4" x14ac:dyDescent="0.2">
      <c r="D3016" s="148"/>
    </row>
    <row r="3017" spans="4:4" x14ac:dyDescent="0.2">
      <c r="D3017" s="148"/>
    </row>
    <row r="3018" spans="4:4" x14ac:dyDescent="0.2">
      <c r="D3018" s="148"/>
    </row>
    <row r="3019" spans="4:4" x14ac:dyDescent="0.2">
      <c r="D3019" s="148"/>
    </row>
    <row r="3020" spans="4:4" x14ac:dyDescent="0.2">
      <c r="D3020" s="148"/>
    </row>
    <row r="3021" spans="4:4" x14ac:dyDescent="0.2">
      <c r="D3021" s="148"/>
    </row>
    <row r="3022" spans="4:4" x14ac:dyDescent="0.2">
      <c r="D3022" s="148"/>
    </row>
    <row r="3023" spans="4:4" x14ac:dyDescent="0.2">
      <c r="D3023" s="148"/>
    </row>
    <row r="3024" spans="4:4" x14ac:dyDescent="0.2">
      <c r="D3024" s="148"/>
    </row>
    <row r="3025" spans="4:4" x14ac:dyDescent="0.2">
      <c r="D3025" s="148"/>
    </row>
    <row r="3026" spans="4:4" x14ac:dyDescent="0.2">
      <c r="D3026" s="148"/>
    </row>
    <row r="3027" spans="4:4" x14ac:dyDescent="0.2">
      <c r="D3027" s="148"/>
    </row>
    <row r="3028" spans="4:4" x14ac:dyDescent="0.2">
      <c r="D3028" s="148"/>
    </row>
    <row r="3029" spans="4:4" x14ac:dyDescent="0.2">
      <c r="D3029" s="148"/>
    </row>
    <row r="3030" spans="4:4" x14ac:dyDescent="0.2">
      <c r="D3030" s="148"/>
    </row>
    <row r="3031" spans="4:4" x14ac:dyDescent="0.2">
      <c r="D3031" s="148"/>
    </row>
    <row r="3032" spans="4:4" x14ac:dyDescent="0.2">
      <c r="D3032" s="148"/>
    </row>
    <row r="3033" spans="4:4" x14ac:dyDescent="0.2">
      <c r="D3033" s="148"/>
    </row>
    <row r="3034" spans="4:4" x14ac:dyDescent="0.2">
      <c r="D3034" s="148"/>
    </row>
    <row r="3035" spans="4:4" x14ac:dyDescent="0.2">
      <c r="D3035" s="148"/>
    </row>
    <row r="3036" spans="4:4" x14ac:dyDescent="0.2">
      <c r="D3036" s="148"/>
    </row>
    <row r="3037" spans="4:4" x14ac:dyDescent="0.2">
      <c r="D3037" s="148"/>
    </row>
    <row r="3038" spans="4:4" x14ac:dyDescent="0.2">
      <c r="D3038" s="148"/>
    </row>
    <row r="3039" spans="4:4" x14ac:dyDescent="0.2">
      <c r="D3039" s="148"/>
    </row>
    <row r="3040" spans="4:4" x14ac:dyDescent="0.2">
      <c r="D3040" s="148"/>
    </row>
    <row r="3041" spans="4:4" x14ac:dyDescent="0.2">
      <c r="D3041" s="148"/>
    </row>
    <row r="3042" spans="4:4" x14ac:dyDescent="0.2">
      <c r="D3042" s="148"/>
    </row>
    <row r="3043" spans="4:4" x14ac:dyDescent="0.2">
      <c r="D3043" s="148"/>
    </row>
    <row r="3044" spans="4:4" x14ac:dyDescent="0.2">
      <c r="D3044" s="148"/>
    </row>
    <row r="3045" spans="4:4" x14ac:dyDescent="0.2">
      <c r="D3045" s="148"/>
    </row>
    <row r="3046" spans="4:4" x14ac:dyDescent="0.2">
      <c r="D3046" s="148"/>
    </row>
    <row r="3047" spans="4:4" x14ac:dyDescent="0.2">
      <c r="D3047" s="148"/>
    </row>
    <row r="3048" spans="4:4" x14ac:dyDescent="0.2">
      <c r="D3048" s="148"/>
    </row>
    <row r="3049" spans="4:4" x14ac:dyDescent="0.2">
      <c r="D3049" s="148"/>
    </row>
    <row r="3050" spans="4:4" x14ac:dyDescent="0.2">
      <c r="D3050" s="148"/>
    </row>
    <row r="3051" spans="4:4" x14ac:dyDescent="0.2">
      <c r="D3051" s="148"/>
    </row>
    <row r="3052" spans="4:4" x14ac:dyDescent="0.2">
      <c r="D3052" s="148"/>
    </row>
    <row r="3053" spans="4:4" x14ac:dyDescent="0.2">
      <c r="D3053" s="148"/>
    </row>
    <row r="3054" spans="4:4" x14ac:dyDescent="0.2">
      <c r="D3054" s="148"/>
    </row>
    <row r="3055" spans="4:4" x14ac:dyDescent="0.2">
      <c r="D3055" s="148"/>
    </row>
    <row r="3056" spans="4:4" x14ac:dyDescent="0.2">
      <c r="D3056" s="148"/>
    </row>
    <row r="3057" spans="4:4" x14ac:dyDescent="0.2">
      <c r="D3057" s="148"/>
    </row>
    <row r="3058" spans="4:4" x14ac:dyDescent="0.2">
      <c r="D3058" s="148"/>
    </row>
    <row r="3059" spans="4:4" x14ac:dyDescent="0.2">
      <c r="D3059" s="148"/>
    </row>
    <row r="3060" spans="4:4" x14ac:dyDescent="0.2">
      <c r="D3060" s="148"/>
    </row>
    <row r="3061" spans="4:4" x14ac:dyDescent="0.2">
      <c r="D3061" s="148"/>
    </row>
    <row r="3062" spans="4:4" x14ac:dyDescent="0.2">
      <c r="D3062" s="148"/>
    </row>
    <row r="3063" spans="4:4" x14ac:dyDescent="0.2">
      <c r="D3063" s="148"/>
    </row>
    <row r="3064" spans="4:4" x14ac:dyDescent="0.2">
      <c r="D3064" s="148"/>
    </row>
    <row r="3065" spans="4:4" x14ac:dyDescent="0.2">
      <c r="D3065" s="148"/>
    </row>
    <row r="3066" spans="4:4" x14ac:dyDescent="0.2">
      <c r="D3066" s="148"/>
    </row>
    <row r="3067" spans="4:4" x14ac:dyDescent="0.2">
      <c r="D3067" s="148"/>
    </row>
    <row r="3068" spans="4:4" x14ac:dyDescent="0.2">
      <c r="D3068" s="148"/>
    </row>
    <row r="3069" spans="4:4" x14ac:dyDescent="0.2">
      <c r="D3069" s="148"/>
    </row>
    <row r="3070" spans="4:4" x14ac:dyDescent="0.2">
      <c r="D3070" s="148"/>
    </row>
    <row r="3071" spans="4:4" x14ac:dyDescent="0.2">
      <c r="D3071" s="148"/>
    </row>
    <row r="3072" spans="4:4" x14ac:dyDescent="0.2">
      <c r="D3072" s="148"/>
    </row>
    <row r="3073" spans="4:4" x14ac:dyDescent="0.2">
      <c r="D3073" s="148"/>
    </row>
    <row r="3074" spans="4:4" x14ac:dyDescent="0.2">
      <c r="D3074" s="148"/>
    </row>
    <row r="3075" spans="4:4" x14ac:dyDescent="0.2">
      <c r="D3075" s="148"/>
    </row>
    <row r="3076" spans="4:4" x14ac:dyDescent="0.2">
      <c r="D3076" s="148"/>
    </row>
    <row r="3077" spans="4:4" x14ac:dyDescent="0.2">
      <c r="D3077" s="148"/>
    </row>
    <row r="3078" spans="4:4" x14ac:dyDescent="0.2">
      <c r="D3078" s="148"/>
    </row>
    <row r="3079" spans="4:4" x14ac:dyDescent="0.2">
      <c r="D3079" s="148"/>
    </row>
    <row r="3080" spans="4:4" x14ac:dyDescent="0.2">
      <c r="D3080" s="148"/>
    </row>
    <row r="3081" spans="4:4" x14ac:dyDescent="0.2">
      <c r="D3081" s="148"/>
    </row>
    <row r="3082" spans="4:4" x14ac:dyDescent="0.2">
      <c r="D3082" s="148"/>
    </row>
    <row r="3083" spans="4:4" x14ac:dyDescent="0.2">
      <c r="D3083" s="148"/>
    </row>
    <row r="3084" spans="4:4" x14ac:dyDescent="0.2">
      <c r="D3084" s="148"/>
    </row>
    <row r="3085" spans="4:4" x14ac:dyDescent="0.2">
      <c r="D3085" s="148"/>
    </row>
    <row r="3086" spans="4:4" x14ac:dyDescent="0.2">
      <c r="D3086" s="148"/>
    </row>
    <row r="3087" spans="4:4" x14ac:dyDescent="0.2">
      <c r="D3087" s="148"/>
    </row>
    <row r="3088" spans="4:4" x14ac:dyDescent="0.2">
      <c r="D3088" s="148"/>
    </row>
    <row r="3089" spans="4:4" x14ac:dyDescent="0.2">
      <c r="D3089" s="148"/>
    </row>
    <row r="3090" spans="4:4" x14ac:dyDescent="0.2">
      <c r="D3090" s="148"/>
    </row>
    <row r="3091" spans="4:4" x14ac:dyDescent="0.2">
      <c r="D3091" s="148"/>
    </row>
    <row r="3092" spans="4:4" x14ac:dyDescent="0.2">
      <c r="D3092" s="148"/>
    </row>
    <row r="3093" spans="4:4" x14ac:dyDescent="0.2">
      <c r="D3093" s="148"/>
    </row>
    <row r="3094" spans="4:4" x14ac:dyDescent="0.2">
      <c r="D3094" s="148"/>
    </row>
    <row r="3095" spans="4:4" x14ac:dyDescent="0.2">
      <c r="D3095" s="148"/>
    </row>
    <row r="3096" spans="4:4" x14ac:dyDescent="0.2">
      <c r="D3096" s="148"/>
    </row>
    <row r="3097" spans="4:4" x14ac:dyDescent="0.2">
      <c r="D3097" s="148"/>
    </row>
    <row r="3098" spans="4:4" x14ac:dyDescent="0.2">
      <c r="D3098" s="148"/>
    </row>
    <row r="3099" spans="4:4" x14ac:dyDescent="0.2">
      <c r="D3099" s="148"/>
    </row>
    <row r="3100" spans="4:4" x14ac:dyDescent="0.2">
      <c r="D3100" s="148"/>
    </row>
    <row r="3101" spans="4:4" x14ac:dyDescent="0.2">
      <c r="D3101" s="148"/>
    </row>
    <row r="3102" spans="4:4" x14ac:dyDescent="0.2">
      <c r="D3102" s="148"/>
    </row>
    <row r="3103" spans="4:4" x14ac:dyDescent="0.2">
      <c r="D3103" s="148"/>
    </row>
    <row r="3104" spans="4:4" x14ac:dyDescent="0.2">
      <c r="D3104" s="148"/>
    </row>
    <row r="3105" spans="4:4" x14ac:dyDescent="0.2">
      <c r="D3105" s="148"/>
    </row>
    <row r="3106" spans="4:4" x14ac:dyDescent="0.2">
      <c r="D3106" s="148"/>
    </row>
    <row r="3107" spans="4:4" x14ac:dyDescent="0.2">
      <c r="D3107" s="148"/>
    </row>
    <row r="3108" spans="4:4" x14ac:dyDescent="0.2">
      <c r="D3108" s="148"/>
    </row>
    <row r="3109" spans="4:4" x14ac:dyDescent="0.2">
      <c r="D3109" s="148"/>
    </row>
    <row r="3110" spans="4:4" x14ac:dyDescent="0.2">
      <c r="D3110" s="148"/>
    </row>
    <row r="3111" spans="4:4" x14ac:dyDescent="0.2">
      <c r="D3111" s="148"/>
    </row>
    <row r="3112" spans="4:4" x14ac:dyDescent="0.2">
      <c r="D3112" s="148"/>
    </row>
    <row r="3113" spans="4:4" x14ac:dyDescent="0.2">
      <c r="D3113" s="148"/>
    </row>
    <row r="3114" spans="4:4" x14ac:dyDescent="0.2">
      <c r="D3114" s="148"/>
    </row>
    <row r="3115" spans="4:4" x14ac:dyDescent="0.2">
      <c r="D3115" s="148"/>
    </row>
    <row r="3116" spans="4:4" x14ac:dyDescent="0.2">
      <c r="D3116" s="148"/>
    </row>
    <row r="3117" spans="4:4" x14ac:dyDescent="0.2">
      <c r="D3117" s="148"/>
    </row>
    <row r="3118" spans="4:4" x14ac:dyDescent="0.2">
      <c r="D3118" s="148"/>
    </row>
    <row r="3119" spans="4:4" x14ac:dyDescent="0.2">
      <c r="D3119" s="148"/>
    </row>
    <row r="3120" spans="4:4" x14ac:dyDescent="0.2">
      <c r="D3120" s="148"/>
    </row>
    <row r="3121" spans="4:4" x14ac:dyDescent="0.2">
      <c r="D3121" s="148"/>
    </row>
    <row r="3122" spans="4:4" x14ac:dyDescent="0.2">
      <c r="D3122" s="148"/>
    </row>
    <row r="3123" spans="4:4" x14ac:dyDescent="0.2">
      <c r="D3123" s="148"/>
    </row>
    <row r="3124" spans="4:4" x14ac:dyDescent="0.2">
      <c r="D3124" s="148"/>
    </row>
    <row r="3125" spans="4:4" x14ac:dyDescent="0.2">
      <c r="D3125" s="148"/>
    </row>
    <row r="3126" spans="4:4" x14ac:dyDescent="0.2">
      <c r="D3126" s="148"/>
    </row>
    <row r="3127" spans="4:4" x14ac:dyDescent="0.2">
      <c r="D3127" s="148"/>
    </row>
    <row r="3128" spans="4:4" x14ac:dyDescent="0.2">
      <c r="D3128" s="148"/>
    </row>
    <row r="3129" spans="4:4" x14ac:dyDescent="0.2">
      <c r="D3129" s="148"/>
    </row>
    <row r="3130" spans="4:4" x14ac:dyDescent="0.2">
      <c r="D3130" s="148"/>
    </row>
    <row r="3131" spans="4:4" x14ac:dyDescent="0.2">
      <c r="D3131" s="148"/>
    </row>
    <row r="3132" spans="4:4" x14ac:dyDescent="0.2">
      <c r="D3132" s="148"/>
    </row>
    <row r="3133" spans="4:4" x14ac:dyDescent="0.2">
      <c r="D3133" s="148"/>
    </row>
    <row r="3134" spans="4:4" x14ac:dyDescent="0.2">
      <c r="D3134" s="148"/>
    </row>
    <row r="3135" spans="4:4" x14ac:dyDescent="0.2">
      <c r="D3135" s="148"/>
    </row>
    <row r="3136" spans="4:4" x14ac:dyDescent="0.2">
      <c r="D3136" s="148"/>
    </row>
    <row r="3137" spans="4:4" x14ac:dyDescent="0.2">
      <c r="D3137" s="148"/>
    </row>
    <row r="3138" spans="4:4" x14ac:dyDescent="0.2">
      <c r="D3138" s="148"/>
    </row>
    <row r="3139" spans="4:4" x14ac:dyDescent="0.2">
      <c r="D3139" s="148"/>
    </row>
    <row r="3140" spans="4:4" x14ac:dyDescent="0.2">
      <c r="D3140" s="148"/>
    </row>
    <row r="3141" spans="4:4" x14ac:dyDescent="0.2">
      <c r="D3141" s="148"/>
    </row>
    <row r="3142" spans="4:4" x14ac:dyDescent="0.2">
      <c r="D3142" s="148"/>
    </row>
    <row r="3143" spans="4:4" x14ac:dyDescent="0.2">
      <c r="D3143" s="148"/>
    </row>
    <row r="3144" spans="4:4" x14ac:dyDescent="0.2">
      <c r="D3144" s="148"/>
    </row>
    <row r="3145" spans="4:4" x14ac:dyDescent="0.2">
      <c r="D3145" s="148"/>
    </row>
    <row r="3146" spans="4:4" x14ac:dyDescent="0.2">
      <c r="D3146" s="148"/>
    </row>
    <row r="3147" spans="4:4" x14ac:dyDescent="0.2">
      <c r="D3147" s="148"/>
    </row>
    <row r="3148" spans="4:4" x14ac:dyDescent="0.2">
      <c r="D3148" s="148"/>
    </row>
    <row r="3149" spans="4:4" x14ac:dyDescent="0.2">
      <c r="D3149" s="148"/>
    </row>
    <row r="3150" spans="4:4" x14ac:dyDescent="0.2">
      <c r="D3150" s="148"/>
    </row>
    <row r="3151" spans="4:4" x14ac:dyDescent="0.2">
      <c r="D3151" s="148"/>
    </row>
    <row r="3152" spans="4:4" x14ac:dyDescent="0.2">
      <c r="D3152" s="148"/>
    </row>
    <row r="3153" spans="4:4" x14ac:dyDescent="0.2">
      <c r="D3153" s="148"/>
    </row>
    <row r="3154" spans="4:4" x14ac:dyDescent="0.2">
      <c r="D3154" s="148"/>
    </row>
    <row r="3155" spans="4:4" x14ac:dyDescent="0.2">
      <c r="D3155" s="148"/>
    </row>
    <row r="3156" spans="4:4" x14ac:dyDescent="0.2">
      <c r="D3156" s="148"/>
    </row>
    <row r="3157" spans="4:4" x14ac:dyDescent="0.2">
      <c r="D3157" s="148"/>
    </row>
    <row r="3158" spans="4:4" x14ac:dyDescent="0.2">
      <c r="D3158" s="148"/>
    </row>
    <row r="3159" spans="4:4" x14ac:dyDescent="0.2">
      <c r="D3159" s="148"/>
    </row>
    <row r="3160" spans="4:4" x14ac:dyDescent="0.2">
      <c r="D3160" s="148"/>
    </row>
    <row r="3161" spans="4:4" x14ac:dyDescent="0.2">
      <c r="D3161" s="148"/>
    </row>
    <row r="3162" spans="4:4" x14ac:dyDescent="0.2">
      <c r="D3162" s="148"/>
    </row>
    <row r="3163" spans="4:4" x14ac:dyDescent="0.2">
      <c r="D3163" s="148"/>
    </row>
    <row r="3164" spans="4:4" x14ac:dyDescent="0.2">
      <c r="D3164" s="148"/>
    </row>
    <row r="3165" spans="4:4" x14ac:dyDescent="0.2">
      <c r="D3165" s="148"/>
    </row>
    <row r="3166" spans="4:4" x14ac:dyDescent="0.2">
      <c r="D3166" s="148"/>
    </row>
    <row r="3167" spans="4:4" x14ac:dyDescent="0.2">
      <c r="D3167" s="148"/>
    </row>
    <row r="3168" spans="4:4" x14ac:dyDescent="0.2">
      <c r="D3168" s="148"/>
    </row>
    <row r="3169" spans="4:4" x14ac:dyDescent="0.2">
      <c r="D3169" s="148"/>
    </row>
    <row r="3170" spans="4:4" x14ac:dyDescent="0.2">
      <c r="D3170" s="148"/>
    </row>
    <row r="3171" spans="4:4" x14ac:dyDescent="0.2">
      <c r="D3171" s="148"/>
    </row>
    <row r="3172" spans="4:4" x14ac:dyDescent="0.2">
      <c r="D3172" s="148"/>
    </row>
    <row r="3173" spans="4:4" x14ac:dyDescent="0.2">
      <c r="D3173" s="148"/>
    </row>
    <row r="3174" spans="4:4" x14ac:dyDescent="0.2">
      <c r="D3174" s="148"/>
    </row>
    <row r="3175" spans="4:4" x14ac:dyDescent="0.2">
      <c r="D3175" s="148"/>
    </row>
    <row r="3176" spans="4:4" x14ac:dyDescent="0.2">
      <c r="D3176" s="148"/>
    </row>
    <row r="3177" spans="4:4" x14ac:dyDescent="0.2">
      <c r="D3177" s="148"/>
    </row>
    <row r="3178" spans="4:4" x14ac:dyDescent="0.2">
      <c r="D3178" s="148"/>
    </row>
    <row r="3179" spans="4:4" x14ac:dyDescent="0.2">
      <c r="D3179" s="148"/>
    </row>
    <row r="3180" spans="4:4" x14ac:dyDescent="0.2">
      <c r="D3180" s="148"/>
    </row>
    <row r="3181" spans="4:4" x14ac:dyDescent="0.2">
      <c r="D3181" s="148"/>
    </row>
    <row r="3182" spans="4:4" x14ac:dyDescent="0.2">
      <c r="D3182" s="148"/>
    </row>
    <row r="3183" spans="4:4" x14ac:dyDescent="0.2">
      <c r="D3183" s="148"/>
    </row>
    <row r="3184" spans="4:4" x14ac:dyDescent="0.2">
      <c r="D3184" s="148"/>
    </row>
    <row r="3185" spans="4:4" x14ac:dyDescent="0.2">
      <c r="D3185" s="148"/>
    </row>
    <row r="3186" spans="4:4" x14ac:dyDescent="0.2">
      <c r="D3186" s="148"/>
    </row>
    <row r="3187" spans="4:4" x14ac:dyDescent="0.2">
      <c r="D3187" s="148"/>
    </row>
    <row r="3188" spans="4:4" x14ac:dyDescent="0.2">
      <c r="D3188" s="148"/>
    </row>
    <row r="3189" spans="4:4" x14ac:dyDescent="0.2">
      <c r="D3189" s="148"/>
    </row>
    <row r="3190" spans="4:4" x14ac:dyDescent="0.2">
      <c r="D3190" s="148"/>
    </row>
    <row r="3191" spans="4:4" x14ac:dyDescent="0.2">
      <c r="D3191" s="148"/>
    </row>
    <row r="3192" spans="4:4" x14ac:dyDescent="0.2">
      <c r="D3192" s="148"/>
    </row>
    <row r="3193" spans="4:4" x14ac:dyDescent="0.2">
      <c r="D3193" s="148"/>
    </row>
    <row r="3194" spans="4:4" x14ac:dyDescent="0.2">
      <c r="D3194" s="148"/>
    </row>
    <row r="3195" spans="4:4" x14ac:dyDescent="0.2">
      <c r="D3195" s="148"/>
    </row>
    <row r="3196" spans="4:4" x14ac:dyDescent="0.2">
      <c r="D3196" s="148"/>
    </row>
    <row r="3197" spans="4:4" x14ac:dyDescent="0.2">
      <c r="D3197" s="148"/>
    </row>
    <row r="3198" spans="4:4" x14ac:dyDescent="0.2">
      <c r="D3198" s="148"/>
    </row>
    <row r="3199" spans="4:4" x14ac:dyDescent="0.2">
      <c r="D3199" s="148"/>
    </row>
    <row r="3200" spans="4:4" x14ac:dyDescent="0.2">
      <c r="D3200" s="148"/>
    </row>
    <row r="3201" spans="4:4" x14ac:dyDescent="0.2">
      <c r="D3201" s="148"/>
    </row>
    <row r="3202" spans="4:4" x14ac:dyDescent="0.2">
      <c r="D3202" s="148"/>
    </row>
    <row r="3203" spans="4:4" x14ac:dyDescent="0.2">
      <c r="D3203" s="148"/>
    </row>
    <row r="3204" spans="4:4" x14ac:dyDescent="0.2">
      <c r="D3204" s="148"/>
    </row>
    <row r="3205" spans="4:4" x14ac:dyDescent="0.2">
      <c r="D3205" s="148"/>
    </row>
    <row r="3206" spans="4:4" x14ac:dyDescent="0.2">
      <c r="D3206" s="148"/>
    </row>
    <row r="3207" spans="4:4" x14ac:dyDescent="0.2">
      <c r="D3207" s="148"/>
    </row>
    <row r="3208" spans="4:4" x14ac:dyDescent="0.2">
      <c r="D3208" s="148"/>
    </row>
    <row r="3209" spans="4:4" x14ac:dyDescent="0.2">
      <c r="D3209" s="148"/>
    </row>
    <row r="3210" spans="4:4" x14ac:dyDescent="0.2">
      <c r="D3210" s="148"/>
    </row>
    <row r="3211" spans="4:4" x14ac:dyDescent="0.2">
      <c r="D3211" s="148"/>
    </row>
    <row r="3212" spans="4:4" x14ac:dyDescent="0.2">
      <c r="D3212" s="148"/>
    </row>
    <row r="3213" spans="4:4" x14ac:dyDescent="0.2">
      <c r="D3213" s="148"/>
    </row>
    <row r="3214" spans="4:4" x14ac:dyDescent="0.2">
      <c r="D3214" s="148"/>
    </row>
    <row r="3215" spans="4:4" x14ac:dyDescent="0.2">
      <c r="D3215" s="148"/>
    </row>
    <row r="3216" spans="4:4" x14ac:dyDescent="0.2">
      <c r="D3216" s="148"/>
    </row>
    <row r="3217" spans="4:4" x14ac:dyDescent="0.2">
      <c r="D3217" s="148"/>
    </row>
    <row r="3218" spans="4:4" x14ac:dyDescent="0.2">
      <c r="D3218" s="148"/>
    </row>
    <row r="3219" spans="4:4" x14ac:dyDescent="0.2">
      <c r="D3219" s="148"/>
    </row>
    <row r="3220" spans="4:4" x14ac:dyDescent="0.2">
      <c r="D3220" s="148"/>
    </row>
    <row r="3221" spans="4:4" x14ac:dyDescent="0.2">
      <c r="D3221" s="148"/>
    </row>
    <row r="3222" spans="4:4" x14ac:dyDescent="0.2">
      <c r="D3222" s="148"/>
    </row>
    <row r="3223" spans="4:4" x14ac:dyDescent="0.2">
      <c r="D3223" s="148"/>
    </row>
    <row r="3224" spans="4:4" x14ac:dyDescent="0.2">
      <c r="D3224" s="148"/>
    </row>
    <row r="3225" spans="4:4" x14ac:dyDescent="0.2">
      <c r="D3225" s="148"/>
    </row>
    <row r="3226" spans="4:4" x14ac:dyDescent="0.2">
      <c r="D3226" s="148"/>
    </row>
    <row r="3227" spans="4:4" x14ac:dyDescent="0.2">
      <c r="D3227" s="148"/>
    </row>
    <row r="3228" spans="4:4" x14ac:dyDescent="0.2">
      <c r="D3228" s="148"/>
    </row>
    <row r="3229" spans="4:4" x14ac:dyDescent="0.2">
      <c r="D3229" s="148"/>
    </row>
    <row r="3230" spans="4:4" x14ac:dyDescent="0.2">
      <c r="D3230" s="148"/>
    </row>
    <row r="3231" spans="4:4" x14ac:dyDescent="0.2">
      <c r="D3231" s="148"/>
    </row>
    <row r="3232" spans="4:4" x14ac:dyDescent="0.2">
      <c r="D3232" s="148"/>
    </row>
    <row r="3233" spans="4:4" x14ac:dyDescent="0.2">
      <c r="D3233" s="148"/>
    </row>
    <row r="3234" spans="4:4" x14ac:dyDescent="0.2">
      <c r="D3234" s="148"/>
    </row>
    <row r="3235" spans="4:4" x14ac:dyDescent="0.2">
      <c r="D3235" s="148"/>
    </row>
    <row r="3236" spans="4:4" x14ac:dyDescent="0.2">
      <c r="D3236" s="148"/>
    </row>
    <row r="3237" spans="4:4" x14ac:dyDescent="0.2">
      <c r="D3237" s="148"/>
    </row>
    <row r="3238" spans="4:4" x14ac:dyDescent="0.2">
      <c r="D3238" s="148"/>
    </row>
    <row r="3239" spans="4:4" x14ac:dyDescent="0.2">
      <c r="D3239" s="148"/>
    </row>
    <row r="3240" spans="4:4" x14ac:dyDescent="0.2">
      <c r="D3240" s="148"/>
    </row>
    <row r="3241" spans="4:4" x14ac:dyDescent="0.2">
      <c r="D3241" s="148"/>
    </row>
    <row r="3242" spans="4:4" x14ac:dyDescent="0.2">
      <c r="D3242" s="148"/>
    </row>
    <row r="3243" spans="4:4" x14ac:dyDescent="0.2">
      <c r="D3243" s="148"/>
    </row>
    <row r="3244" spans="4:4" x14ac:dyDescent="0.2">
      <c r="D3244" s="148"/>
    </row>
    <row r="3245" spans="4:4" x14ac:dyDescent="0.2">
      <c r="D3245" s="148"/>
    </row>
    <row r="3246" spans="4:4" x14ac:dyDescent="0.2">
      <c r="D3246" s="148"/>
    </row>
    <row r="3247" spans="4:4" x14ac:dyDescent="0.2">
      <c r="D3247" s="148"/>
    </row>
    <row r="3248" spans="4:4" x14ac:dyDescent="0.2">
      <c r="D3248" s="148"/>
    </row>
    <row r="3249" spans="4:4" x14ac:dyDescent="0.2">
      <c r="D3249" s="148"/>
    </row>
    <row r="3250" spans="4:4" x14ac:dyDescent="0.2">
      <c r="D3250" s="148"/>
    </row>
    <row r="3251" spans="4:4" x14ac:dyDescent="0.2">
      <c r="D3251" s="148"/>
    </row>
    <row r="3252" spans="4:4" x14ac:dyDescent="0.2">
      <c r="D3252" s="148"/>
    </row>
    <row r="3253" spans="4:4" x14ac:dyDescent="0.2">
      <c r="D3253" s="148"/>
    </row>
    <row r="3254" spans="4:4" x14ac:dyDescent="0.2">
      <c r="D3254" s="148"/>
    </row>
    <row r="3255" spans="4:4" x14ac:dyDescent="0.2">
      <c r="D3255" s="148"/>
    </row>
    <row r="3256" spans="4:4" x14ac:dyDescent="0.2">
      <c r="D3256" s="148"/>
    </row>
    <row r="3257" spans="4:4" x14ac:dyDescent="0.2">
      <c r="D3257" s="148"/>
    </row>
    <row r="3258" spans="4:4" x14ac:dyDescent="0.2">
      <c r="D3258" s="148"/>
    </row>
    <row r="3259" spans="4:4" x14ac:dyDescent="0.2">
      <c r="D3259" s="148"/>
    </row>
    <row r="3260" spans="4:4" x14ac:dyDescent="0.2">
      <c r="D3260" s="148"/>
    </row>
    <row r="3261" spans="4:4" x14ac:dyDescent="0.2">
      <c r="D3261" s="148"/>
    </row>
    <row r="3262" spans="4:4" x14ac:dyDescent="0.2">
      <c r="D3262" s="148"/>
    </row>
    <row r="3263" spans="4:4" x14ac:dyDescent="0.2">
      <c r="D3263" s="148"/>
    </row>
    <row r="3264" spans="4:4" x14ac:dyDescent="0.2">
      <c r="D3264" s="148"/>
    </row>
    <row r="3265" spans="4:4" x14ac:dyDescent="0.2">
      <c r="D3265" s="148"/>
    </row>
    <row r="3266" spans="4:4" x14ac:dyDescent="0.2">
      <c r="D3266" s="148"/>
    </row>
    <row r="3267" spans="4:4" x14ac:dyDescent="0.2">
      <c r="D3267" s="148"/>
    </row>
    <row r="3268" spans="4:4" x14ac:dyDescent="0.2">
      <c r="D3268" s="148"/>
    </row>
    <row r="3269" spans="4:4" x14ac:dyDescent="0.2">
      <c r="D3269" s="148"/>
    </row>
    <row r="3270" spans="4:4" x14ac:dyDescent="0.2">
      <c r="D3270" s="148"/>
    </row>
    <row r="3271" spans="4:4" x14ac:dyDescent="0.2">
      <c r="D3271" s="148"/>
    </row>
    <row r="3272" spans="4:4" x14ac:dyDescent="0.2">
      <c r="D3272" s="148"/>
    </row>
    <row r="3273" spans="4:4" x14ac:dyDescent="0.2">
      <c r="D3273" s="148"/>
    </row>
    <row r="3274" spans="4:4" x14ac:dyDescent="0.2">
      <c r="D3274" s="148"/>
    </row>
    <row r="3275" spans="4:4" x14ac:dyDescent="0.2">
      <c r="D3275" s="148"/>
    </row>
    <row r="3276" spans="4:4" x14ac:dyDescent="0.2">
      <c r="D3276" s="148"/>
    </row>
    <row r="3277" spans="4:4" x14ac:dyDescent="0.2">
      <c r="D3277" s="148"/>
    </row>
    <row r="3278" spans="4:4" x14ac:dyDescent="0.2">
      <c r="D3278" s="148"/>
    </row>
    <row r="3279" spans="4:4" x14ac:dyDescent="0.2">
      <c r="D3279" s="148"/>
    </row>
    <row r="3280" spans="4:4" x14ac:dyDescent="0.2">
      <c r="D3280" s="148"/>
    </row>
    <row r="3281" spans="4:4" x14ac:dyDescent="0.2">
      <c r="D3281" s="148"/>
    </row>
    <row r="3282" spans="4:4" x14ac:dyDescent="0.2">
      <c r="D3282" s="148"/>
    </row>
    <row r="3283" spans="4:4" x14ac:dyDescent="0.2">
      <c r="D3283" s="148"/>
    </row>
    <row r="3284" spans="4:4" x14ac:dyDescent="0.2">
      <c r="D3284" s="148"/>
    </row>
    <row r="3285" spans="4:4" x14ac:dyDescent="0.2">
      <c r="D3285" s="148"/>
    </row>
    <row r="3286" spans="4:4" x14ac:dyDescent="0.2">
      <c r="D3286" s="148"/>
    </row>
    <row r="3287" spans="4:4" x14ac:dyDescent="0.2">
      <c r="D3287" s="148"/>
    </row>
    <row r="3288" spans="4:4" x14ac:dyDescent="0.2">
      <c r="D3288" s="148"/>
    </row>
    <row r="3289" spans="4:4" x14ac:dyDescent="0.2">
      <c r="D3289" s="148"/>
    </row>
    <row r="3290" spans="4:4" x14ac:dyDescent="0.2">
      <c r="D3290" s="148"/>
    </row>
    <row r="3291" spans="4:4" x14ac:dyDescent="0.2">
      <c r="D3291" s="148"/>
    </row>
    <row r="3292" spans="4:4" x14ac:dyDescent="0.2">
      <c r="D3292" s="148"/>
    </row>
    <row r="3293" spans="4:4" x14ac:dyDescent="0.2">
      <c r="D3293" s="148"/>
    </row>
    <row r="3294" spans="4:4" x14ac:dyDescent="0.2">
      <c r="D3294" s="148"/>
    </row>
    <row r="3295" spans="4:4" x14ac:dyDescent="0.2">
      <c r="D3295" s="148"/>
    </row>
    <row r="3296" spans="4:4" x14ac:dyDescent="0.2">
      <c r="D3296" s="148"/>
    </row>
    <row r="3297" spans="4:4" x14ac:dyDescent="0.2">
      <c r="D3297" s="148"/>
    </row>
    <row r="3298" spans="4:4" x14ac:dyDescent="0.2">
      <c r="D3298" s="148"/>
    </row>
    <row r="3299" spans="4:4" x14ac:dyDescent="0.2">
      <c r="D3299" s="148"/>
    </row>
    <row r="3300" spans="4:4" x14ac:dyDescent="0.2">
      <c r="D3300" s="148"/>
    </row>
    <row r="3301" spans="4:4" x14ac:dyDescent="0.2">
      <c r="D3301" s="148"/>
    </row>
    <row r="3302" spans="4:4" x14ac:dyDescent="0.2">
      <c r="D3302" s="148"/>
    </row>
    <row r="3303" spans="4:4" x14ac:dyDescent="0.2">
      <c r="D3303" s="148"/>
    </row>
    <row r="3304" spans="4:4" x14ac:dyDescent="0.2">
      <c r="D3304" s="148"/>
    </row>
    <row r="3305" spans="4:4" x14ac:dyDescent="0.2">
      <c r="D3305" s="148"/>
    </row>
    <row r="3306" spans="4:4" x14ac:dyDescent="0.2">
      <c r="D3306" s="148"/>
    </row>
    <row r="3307" spans="4:4" x14ac:dyDescent="0.2">
      <c r="D3307" s="148"/>
    </row>
    <row r="3308" spans="4:4" x14ac:dyDescent="0.2">
      <c r="D3308" s="148"/>
    </row>
    <row r="3309" spans="4:4" x14ac:dyDescent="0.2">
      <c r="D3309" s="148"/>
    </row>
    <row r="3310" spans="4:4" x14ac:dyDescent="0.2">
      <c r="D3310" s="148"/>
    </row>
    <row r="3311" spans="4:4" x14ac:dyDescent="0.2">
      <c r="D3311" s="148"/>
    </row>
    <row r="3312" spans="4:4" x14ac:dyDescent="0.2">
      <c r="D3312" s="148"/>
    </row>
    <row r="3313" spans="4:4" x14ac:dyDescent="0.2">
      <c r="D3313" s="148"/>
    </row>
    <row r="3314" spans="4:4" x14ac:dyDescent="0.2">
      <c r="D3314" s="148"/>
    </row>
    <row r="3315" spans="4:4" x14ac:dyDescent="0.2">
      <c r="D3315" s="148"/>
    </row>
    <row r="3316" spans="4:4" x14ac:dyDescent="0.2">
      <c r="D3316" s="148"/>
    </row>
    <row r="3317" spans="4:4" x14ac:dyDescent="0.2">
      <c r="D3317" s="148"/>
    </row>
    <row r="3318" spans="4:4" x14ac:dyDescent="0.2">
      <c r="D3318" s="148"/>
    </row>
    <row r="3319" spans="4:4" x14ac:dyDescent="0.2">
      <c r="D3319" s="148"/>
    </row>
    <row r="3320" spans="4:4" x14ac:dyDescent="0.2">
      <c r="D3320" s="148"/>
    </row>
    <row r="3321" spans="4:4" x14ac:dyDescent="0.2">
      <c r="D3321" s="148"/>
    </row>
    <row r="3322" spans="4:4" x14ac:dyDescent="0.2">
      <c r="D3322" s="148"/>
    </row>
    <row r="3323" spans="4:4" x14ac:dyDescent="0.2">
      <c r="D3323" s="148"/>
    </row>
    <row r="3324" spans="4:4" x14ac:dyDescent="0.2">
      <c r="D3324" s="148"/>
    </row>
    <row r="3325" spans="4:4" x14ac:dyDescent="0.2">
      <c r="D3325" s="148"/>
    </row>
    <row r="3326" spans="4:4" x14ac:dyDescent="0.2">
      <c r="D3326" s="148"/>
    </row>
    <row r="3327" spans="4:4" x14ac:dyDescent="0.2">
      <c r="D3327" s="148"/>
    </row>
    <row r="3328" spans="4:4" x14ac:dyDescent="0.2">
      <c r="D3328" s="148"/>
    </row>
    <row r="3329" spans="4:4" x14ac:dyDescent="0.2">
      <c r="D3329" s="148"/>
    </row>
    <row r="3330" spans="4:4" x14ac:dyDescent="0.2">
      <c r="D3330" s="148"/>
    </row>
    <row r="3331" spans="4:4" x14ac:dyDescent="0.2">
      <c r="D3331" s="148"/>
    </row>
    <row r="3332" spans="4:4" x14ac:dyDescent="0.2">
      <c r="D3332" s="148"/>
    </row>
    <row r="3333" spans="4:4" x14ac:dyDescent="0.2">
      <c r="D3333" s="148"/>
    </row>
    <row r="3334" spans="4:4" x14ac:dyDescent="0.2">
      <c r="D3334" s="148"/>
    </row>
    <row r="3335" spans="4:4" x14ac:dyDescent="0.2">
      <c r="D3335" s="148"/>
    </row>
    <row r="3336" spans="4:4" x14ac:dyDescent="0.2">
      <c r="D3336" s="148"/>
    </row>
    <row r="3337" spans="4:4" x14ac:dyDescent="0.2">
      <c r="D3337" s="148"/>
    </row>
    <row r="3338" spans="4:4" x14ac:dyDescent="0.2">
      <c r="D3338" s="148"/>
    </row>
    <row r="3339" spans="4:4" x14ac:dyDescent="0.2">
      <c r="D3339" s="148"/>
    </row>
    <row r="3340" spans="4:4" x14ac:dyDescent="0.2">
      <c r="D3340" s="148"/>
    </row>
    <row r="3341" spans="4:4" x14ac:dyDescent="0.2">
      <c r="D3341" s="148"/>
    </row>
    <row r="3342" spans="4:4" x14ac:dyDescent="0.2">
      <c r="D3342" s="148"/>
    </row>
    <row r="3343" spans="4:4" x14ac:dyDescent="0.2">
      <c r="D3343" s="148"/>
    </row>
    <row r="3344" spans="4:4" x14ac:dyDescent="0.2">
      <c r="D3344" s="148"/>
    </row>
    <row r="3345" spans="4:4" x14ac:dyDescent="0.2">
      <c r="D3345" s="148"/>
    </row>
    <row r="3346" spans="4:4" x14ac:dyDescent="0.2">
      <c r="D3346" s="148"/>
    </row>
    <row r="3347" spans="4:4" x14ac:dyDescent="0.2">
      <c r="D3347" s="148"/>
    </row>
    <row r="3348" spans="4:4" x14ac:dyDescent="0.2">
      <c r="D3348" s="148"/>
    </row>
    <row r="3349" spans="4:4" x14ac:dyDescent="0.2">
      <c r="D3349" s="148"/>
    </row>
    <row r="3350" spans="4:4" x14ac:dyDescent="0.2">
      <c r="D3350" s="148"/>
    </row>
    <row r="3351" spans="4:4" x14ac:dyDescent="0.2">
      <c r="D3351" s="148"/>
    </row>
    <row r="3352" spans="4:4" x14ac:dyDescent="0.2">
      <c r="D3352" s="148"/>
    </row>
    <row r="3353" spans="4:4" x14ac:dyDescent="0.2">
      <c r="D3353" s="148"/>
    </row>
    <row r="3354" spans="4:4" x14ac:dyDescent="0.2">
      <c r="D3354" s="148"/>
    </row>
    <row r="3355" spans="4:4" x14ac:dyDescent="0.2">
      <c r="D3355" s="148"/>
    </row>
    <row r="3356" spans="4:4" x14ac:dyDescent="0.2">
      <c r="D3356" s="148"/>
    </row>
    <row r="3357" spans="4:4" x14ac:dyDescent="0.2">
      <c r="D3357" s="148"/>
    </row>
    <row r="3358" spans="4:4" x14ac:dyDescent="0.2">
      <c r="D3358" s="148"/>
    </row>
    <row r="3359" spans="4:4" x14ac:dyDescent="0.2">
      <c r="D3359" s="148"/>
    </row>
    <row r="3360" spans="4:4" x14ac:dyDescent="0.2">
      <c r="D3360" s="148"/>
    </row>
    <row r="3361" spans="4:4" x14ac:dyDescent="0.2">
      <c r="D3361" s="148"/>
    </row>
    <row r="3362" spans="4:4" x14ac:dyDescent="0.2">
      <c r="D3362" s="148"/>
    </row>
    <row r="3363" spans="4:4" x14ac:dyDescent="0.2">
      <c r="D3363" s="148"/>
    </row>
    <row r="3364" spans="4:4" x14ac:dyDescent="0.2">
      <c r="D3364" s="148"/>
    </row>
    <row r="3365" spans="4:4" x14ac:dyDescent="0.2">
      <c r="D3365" s="148"/>
    </row>
    <row r="3366" spans="4:4" x14ac:dyDescent="0.2">
      <c r="D3366" s="148"/>
    </row>
    <row r="3367" spans="4:4" x14ac:dyDescent="0.2">
      <c r="D3367" s="148"/>
    </row>
    <row r="3368" spans="4:4" x14ac:dyDescent="0.2">
      <c r="D3368" s="148"/>
    </row>
    <row r="3369" spans="4:4" x14ac:dyDescent="0.2">
      <c r="D3369" s="148"/>
    </row>
    <row r="3370" spans="4:4" x14ac:dyDescent="0.2">
      <c r="D3370" s="148"/>
    </row>
    <row r="3371" spans="4:4" x14ac:dyDescent="0.2">
      <c r="D3371" s="148"/>
    </row>
    <row r="3372" spans="4:4" x14ac:dyDescent="0.2">
      <c r="D3372" s="148"/>
    </row>
    <row r="3373" spans="4:4" x14ac:dyDescent="0.2">
      <c r="D3373" s="148"/>
    </row>
    <row r="3374" spans="4:4" x14ac:dyDescent="0.2">
      <c r="D3374" s="148"/>
    </row>
    <row r="3375" spans="4:4" x14ac:dyDescent="0.2">
      <c r="D3375" s="148"/>
    </row>
    <row r="3376" spans="4:4" x14ac:dyDescent="0.2">
      <c r="D3376" s="148"/>
    </row>
    <row r="3377" spans="4:4" x14ac:dyDescent="0.2">
      <c r="D3377" s="148"/>
    </row>
    <row r="3378" spans="4:4" x14ac:dyDescent="0.2">
      <c r="D3378" s="148"/>
    </row>
    <row r="3379" spans="4:4" x14ac:dyDescent="0.2">
      <c r="D3379" s="148"/>
    </row>
    <row r="3380" spans="4:4" x14ac:dyDescent="0.2">
      <c r="D3380" s="148"/>
    </row>
    <row r="3381" spans="4:4" x14ac:dyDescent="0.2">
      <c r="D3381" s="148"/>
    </row>
    <row r="3382" spans="4:4" x14ac:dyDescent="0.2">
      <c r="D3382" s="148"/>
    </row>
    <row r="3383" spans="4:4" x14ac:dyDescent="0.2">
      <c r="D3383" s="148"/>
    </row>
    <row r="3384" spans="4:4" x14ac:dyDescent="0.2">
      <c r="D3384" s="148"/>
    </row>
    <row r="3385" spans="4:4" x14ac:dyDescent="0.2">
      <c r="D3385" s="148"/>
    </row>
    <row r="3386" spans="4:4" x14ac:dyDescent="0.2">
      <c r="D3386" s="148"/>
    </row>
    <row r="3387" spans="4:4" x14ac:dyDescent="0.2">
      <c r="D3387" s="148"/>
    </row>
    <row r="3388" spans="4:4" x14ac:dyDescent="0.2">
      <c r="D3388" s="148"/>
    </row>
    <row r="3389" spans="4:4" x14ac:dyDescent="0.2">
      <c r="D3389" s="148"/>
    </row>
    <row r="3390" spans="4:4" x14ac:dyDescent="0.2">
      <c r="D3390" s="148"/>
    </row>
    <row r="3391" spans="4:4" x14ac:dyDescent="0.2">
      <c r="D3391" s="148"/>
    </row>
    <row r="3392" spans="4:4" x14ac:dyDescent="0.2">
      <c r="D3392" s="148"/>
    </row>
    <row r="3393" spans="4:4" x14ac:dyDescent="0.2">
      <c r="D3393" s="148"/>
    </row>
    <row r="3394" spans="4:4" x14ac:dyDescent="0.2">
      <c r="D3394" s="148"/>
    </row>
    <row r="3395" spans="4:4" x14ac:dyDescent="0.2">
      <c r="D3395" s="148"/>
    </row>
    <row r="3396" spans="4:4" x14ac:dyDescent="0.2">
      <c r="D3396" s="148"/>
    </row>
    <row r="3397" spans="4:4" x14ac:dyDescent="0.2">
      <c r="D3397" s="148"/>
    </row>
    <row r="3398" spans="4:4" x14ac:dyDescent="0.2">
      <c r="D3398" s="148"/>
    </row>
    <row r="3399" spans="4:4" x14ac:dyDescent="0.2">
      <c r="D3399" s="148"/>
    </row>
    <row r="3400" spans="4:4" x14ac:dyDescent="0.2">
      <c r="D3400" s="148"/>
    </row>
    <row r="3401" spans="4:4" x14ac:dyDescent="0.2">
      <c r="D3401" s="148"/>
    </row>
    <row r="3402" spans="4:4" x14ac:dyDescent="0.2">
      <c r="D3402" s="148"/>
    </row>
    <row r="3403" spans="4:4" x14ac:dyDescent="0.2">
      <c r="D3403" s="148"/>
    </row>
    <row r="3404" spans="4:4" x14ac:dyDescent="0.2">
      <c r="D3404" s="148"/>
    </row>
    <row r="3405" spans="4:4" x14ac:dyDescent="0.2">
      <c r="D3405" s="148"/>
    </row>
    <row r="3406" spans="4:4" x14ac:dyDescent="0.2">
      <c r="D3406" s="148"/>
    </row>
    <row r="3407" spans="4:4" x14ac:dyDescent="0.2">
      <c r="D3407" s="148"/>
    </row>
    <row r="3408" spans="4:4" x14ac:dyDescent="0.2">
      <c r="D3408" s="148"/>
    </row>
    <row r="3409" spans="4:4" x14ac:dyDescent="0.2">
      <c r="D3409" s="148"/>
    </row>
    <row r="3410" spans="4:4" x14ac:dyDescent="0.2">
      <c r="D3410" s="148"/>
    </row>
    <row r="3411" spans="4:4" x14ac:dyDescent="0.2">
      <c r="D3411" s="148"/>
    </row>
    <row r="3412" spans="4:4" x14ac:dyDescent="0.2">
      <c r="D3412" s="148"/>
    </row>
    <row r="3413" spans="4:4" x14ac:dyDescent="0.2">
      <c r="D3413" s="148"/>
    </row>
    <row r="3414" spans="4:4" x14ac:dyDescent="0.2">
      <c r="D3414" s="148"/>
    </row>
    <row r="3415" spans="4:4" x14ac:dyDescent="0.2">
      <c r="D3415" s="148"/>
    </row>
    <row r="3416" spans="4:4" x14ac:dyDescent="0.2">
      <c r="D3416" s="148"/>
    </row>
    <row r="3417" spans="4:4" x14ac:dyDescent="0.2">
      <c r="D3417" s="148"/>
    </row>
    <row r="3418" spans="4:4" x14ac:dyDescent="0.2">
      <c r="D3418" s="148"/>
    </row>
    <row r="3419" spans="4:4" x14ac:dyDescent="0.2">
      <c r="D3419" s="148"/>
    </row>
    <row r="3420" spans="4:4" x14ac:dyDescent="0.2">
      <c r="D3420" s="148"/>
    </row>
    <row r="3421" spans="4:4" x14ac:dyDescent="0.2">
      <c r="D3421" s="148"/>
    </row>
    <row r="3422" spans="4:4" x14ac:dyDescent="0.2">
      <c r="D3422" s="148"/>
    </row>
    <row r="3423" spans="4:4" x14ac:dyDescent="0.2">
      <c r="D3423" s="148"/>
    </row>
    <row r="3424" spans="4:4" x14ac:dyDescent="0.2">
      <c r="D3424" s="148"/>
    </row>
    <row r="3425" spans="4:4" x14ac:dyDescent="0.2">
      <c r="D3425" s="148"/>
    </row>
    <row r="3426" spans="4:4" x14ac:dyDescent="0.2">
      <c r="D3426" s="148"/>
    </row>
    <row r="3427" spans="4:4" x14ac:dyDescent="0.2">
      <c r="D3427" s="148"/>
    </row>
    <row r="3428" spans="4:4" x14ac:dyDescent="0.2">
      <c r="D3428" s="148"/>
    </row>
    <row r="3429" spans="4:4" x14ac:dyDescent="0.2">
      <c r="D3429" s="148"/>
    </row>
    <row r="3430" spans="4:4" x14ac:dyDescent="0.2">
      <c r="D3430" s="148"/>
    </row>
    <row r="3431" spans="4:4" x14ac:dyDescent="0.2">
      <c r="D3431" s="148"/>
    </row>
    <row r="3432" spans="4:4" x14ac:dyDescent="0.2">
      <c r="D3432" s="148"/>
    </row>
    <row r="3433" spans="4:4" x14ac:dyDescent="0.2">
      <c r="D3433" s="148"/>
    </row>
    <row r="3434" spans="4:4" x14ac:dyDescent="0.2">
      <c r="D3434" s="148"/>
    </row>
    <row r="3435" spans="4:4" x14ac:dyDescent="0.2">
      <c r="D3435" s="148"/>
    </row>
    <row r="3436" spans="4:4" x14ac:dyDescent="0.2">
      <c r="D3436" s="148"/>
    </row>
    <row r="3437" spans="4:4" x14ac:dyDescent="0.2">
      <c r="D3437" s="148"/>
    </row>
    <row r="3438" spans="4:4" x14ac:dyDescent="0.2">
      <c r="D3438" s="148"/>
    </row>
    <row r="3439" spans="4:4" x14ac:dyDescent="0.2">
      <c r="D3439" s="148"/>
    </row>
    <row r="3440" spans="4:4" x14ac:dyDescent="0.2">
      <c r="D3440" s="148"/>
    </row>
    <row r="3441" spans="4:4" x14ac:dyDescent="0.2">
      <c r="D3441" s="148"/>
    </row>
    <row r="3442" spans="4:4" x14ac:dyDescent="0.2">
      <c r="D3442" s="148"/>
    </row>
    <row r="3443" spans="4:4" x14ac:dyDescent="0.2">
      <c r="D3443" s="148"/>
    </row>
    <row r="3444" spans="4:4" x14ac:dyDescent="0.2">
      <c r="D3444" s="148"/>
    </row>
    <row r="3445" spans="4:4" x14ac:dyDescent="0.2">
      <c r="D3445" s="148"/>
    </row>
    <row r="3446" spans="4:4" x14ac:dyDescent="0.2">
      <c r="D3446" s="148"/>
    </row>
    <row r="3447" spans="4:4" x14ac:dyDescent="0.2">
      <c r="D3447" s="148"/>
    </row>
    <row r="3448" spans="4:4" x14ac:dyDescent="0.2">
      <c r="D3448" s="148"/>
    </row>
    <row r="3449" spans="4:4" x14ac:dyDescent="0.2">
      <c r="D3449" s="148"/>
    </row>
    <row r="3450" spans="4:4" x14ac:dyDescent="0.2">
      <c r="D3450" s="148"/>
    </row>
    <row r="3451" spans="4:4" x14ac:dyDescent="0.2">
      <c r="D3451" s="148"/>
    </row>
    <row r="3452" spans="4:4" x14ac:dyDescent="0.2">
      <c r="D3452" s="148"/>
    </row>
    <row r="3453" spans="4:4" x14ac:dyDescent="0.2">
      <c r="D3453" s="148"/>
    </row>
    <row r="3454" spans="4:4" x14ac:dyDescent="0.2">
      <c r="D3454" s="148"/>
    </row>
    <row r="3455" spans="4:4" x14ac:dyDescent="0.2">
      <c r="D3455" s="148"/>
    </row>
    <row r="3456" spans="4:4" x14ac:dyDescent="0.2">
      <c r="D3456" s="148"/>
    </row>
    <row r="3457" spans="4:4" x14ac:dyDescent="0.2">
      <c r="D3457" s="148"/>
    </row>
    <row r="3458" spans="4:4" x14ac:dyDescent="0.2">
      <c r="D3458" s="148"/>
    </row>
    <row r="3459" spans="4:4" x14ac:dyDescent="0.2">
      <c r="D3459" s="148"/>
    </row>
    <row r="3460" spans="4:4" x14ac:dyDescent="0.2">
      <c r="D3460" s="148"/>
    </row>
    <row r="3461" spans="4:4" x14ac:dyDescent="0.2">
      <c r="D3461" s="148"/>
    </row>
    <row r="3462" spans="4:4" x14ac:dyDescent="0.2">
      <c r="D3462" s="148"/>
    </row>
    <row r="3463" spans="4:4" x14ac:dyDescent="0.2">
      <c r="D3463" s="148"/>
    </row>
    <row r="3464" spans="4:4" x14ac:dyDescent="0.2">
      <c r="D3464" s="148"/>
    </row>
    <row r="3465" spans="4:4" x14ac:dyDescent="0.2">
      <c r="D3465" s="148"/>
    </row>
    <row r="3466" spans="4:4" x14ac:dyDescent="0.2">
      <c r="D3466" s="148"/>
    </row>
    <row r="3467" spans="4:4" x14ac:dyDescent="0.2">
      <c r="D3467" s="148"/>
    </row>
    <row r="3468" spans="4:4" x14ac:dyDescent="0.2">
      <c r="D3468" s="148"/>
    </row>
    <row r="3469" spans="4:4" x14ac:dyDescent="0.2">
      <c r="D3469" s="148"/>
    </row>
    <row r="3470" spans="4:4" x14ac:dyDescent="0.2">
      <c r="D3470" s="148"/>
    </row>
    <row r="3471" spans="4:4" x14ac:dyDescent="0.2">
      <c r="D3471" s="148"/>
    </row>
    <row r="3472" spans="4:4" x14ac:dyDescent="0.2">
      <c r="D3472" s="148"/>
    </row>
    <row r="3473" spans="4:4" x14ac:dyDescent="0.2">
      <c r="D3473" s="148"/>
    </row>
    <row r="3474" spans="4:4" x14ac:dyDescent="0.2">
      <c r="D3474" s="148"/>
    </row>
    <row r="3475" spans="4:4" x14ac:dyDescent="0.2">
      <c r="D3475" s="148"/>
    </row>
    <row r="3476" spans="4:4" x14ac:dyDescent="0.2">
      <c r="D3476" s="148"/>
    </row>
    <row r="3477" spans="4:4" x14ac:dyDescent="0.2">
      <c r="D3477" s="148"/>
    </row>
    <row r="3478" spans="4:4" x14ac:dyDescent="0.2">
      <c r="D3478" s="148"/>
    </row>
    <row r="3479" spans="4:4" x14ac:dyDescent="0.2">
      <c r="D3479" s="148"/>
    </row>
    <row r="3480" spans="4:4" x14ac:dyDescent="0.2">
      <c r="D3480" s="148"/>
    </row>
    <row r="3481" spans="4:4" x14ac:dyDescent="0.2">
      <c r="D3481" s="148"/>
    </row>
    <row r="3482" spans="4:4" x14ac:dyDescent="0.2">
      <c r="D3482" s="148"/>
    </row>
    <row r="3483" spans="4:4" x14ac:dyDescent="0.2">
      <c r="D3483" s="148"/>
    </row>
    <row r="3484" spans="4:4" x14ac:dyDescent="0.2">
      <c r="D3484" s="148"/>
    </row>
    <row r="3485" spans="4:4" x14ac:dyDescent="0.2">
      <c r="D3485" s="148"/>
    </row>
    <row r="3486" spans="4:4" x14ac:dyDescent="0.2">
      <c r="D3486" s="148"/>
    </row>
    <row r="3487" spans="4:4" x14ac:dyDescent="0.2">
      <c r="D3487" s="148"/>
    </row>
    <row r="3488" spans="4:4" x14ac:dyDescent="0.2">
      <c r="D3488" s="148"/>
    </row>
    <row r="3489" spans="4:4" x14ac:dyDescent="0.2">
      <c r="D3489" s="148"/>
    </row>
    <row r="3490" spans="4:4" x14ac:dyDescent="0.2">
      <c r="D3490" s="148"/>
    </row>
    <row r="3491" spans="4:4" x14ac:dyDescent="0.2">
      <c r="D3491" s="148"/>
    </row>
    <row r="3492" spans="4:4" x14ac:dyDescent="0.2">
      <c r="D3492" s="148"/>
    </row>
    <row r="3493" spans="4:4" x14ac:dyDescent="0.2">
      <c r="D3493" s="148"/>
    </row>
    <row r="3494" spans="4:4" x14ac:dyDescent="0.2">
      <c r="D3494" s="148"/>
    </row>
    <row r="3495" spans="4:4" x14ac:dyDescent="0.2">
      <c r="D3495" s="148"/>
    </row>
    <row r="3496" spans="4:4" x14ac:dyDescent="0.2">
      <c r="D3496" s="148"/>
    </row>
    <row r="3497" spans="4:4" x14ac:dyDescent="0.2">
      <c r="D3497" s="148"/>
    </row>
    <row r="3498" spans="4:4" x14ac:dyDescent="0.2">
      <c r="D3498" s="148"/>
    </row>
    <row r="3499" spans="4:4" x14ac:dyDescent="0.2">
      <c r="D3499" s="148"/>
    </row>
    <row r="3500" spans="4:4" x14ac:dyDescent="0.2">
      <c r="D3500" s="148"/>
    </row>
    <row r="3501" spans="4:4" x14ac:dyDescent="0.2">
      <c r="D3501" s="148"/>
    </row>
    <row r="3502" spans="4:4" x14ac:dyDescent="0.2">
      <c r="D3502" s="148"/>
    </row>
    <row r="3503" spans="4:4" x14ac:dyDescent="0.2">
      <c r="D3503" s="148"/>
    </row>
    <row r="3504" spans="4:4" x14ac:dyDescent="0.2">
      <c r="D3504" s="148"/>
    </row>
    <row r="3505" spans="4:4" x14ac:dyDescent="0.2">
      <c r="D3505" s="148"/>
    </row>
    <row r="3506" spans="4:4" x14ac:dyDescent="0.2">
      <c r="D3506" s="148"/>
    </row>
    <row r="3507" spans="4:4" x14ac:dyDescent="0.2">
      <c r="D3507" s="148"/>
    </row>
    <row r="3508" spans="4:4" x14ac:dyDescent="0.2">
      <c r="D3508" s="148"/>
    </row>
    <row r="3509" spans="4:4" x14ac:dyDescent="0.2">
      <c r="D3509" s="148"/>
    </row>
    <row r="3510" spans="4:4" x14ac:dyDescent="0.2">
      <c r="D3510" s="148"/>
    </row>
    <row r="3511" spans="4:4" x14ac:dyDescent="0.2">
      <c r="D3511" s="148"/>
    </row>
    <row r="3512" spans="4:4" x14ac:dyDescent="0.2">
      <c r="D3512" s="148"/>
    </row>
    <row r="3513" spans="4:4" x14ac:dyDescent="0.2">
      <c r="D3513" s="148"/>
    </row>
    <row r="3514" spans="4:4" x14ac:dyDescent="0.2">
      <c r="D3514" s="148"/>
    </row>
    <row r="3515" spans="4:4" x14ac:dyDescent="0.2">
      <c r="D3515" s="148"/>
    </row>
    <row r="3516" spans="4:4" x14ac:dyDescent="0.2">
      <c r="D3516" s="148"/>
    </row>
    <row r="3517" spans="4:4" x14ac:dyDescent="0.2">
      <c r="D3517" s="148"/>
    </row>
    <row r="3518" spans="4:4" x14ac:dyDescent="0.2">
      <c r="D3518" s="148"/>
    </row>
    <row r="3519" spans="4:4" x14ac:dyDescent="0.2">
      <c r="D3519" s="148"/>
    </row>
    <row r="3520" spans="4:4" x14ac:dyDescent="0.2">
      <c r="D3520" s="148"/>
    </row>
    <row r="3521" spans="4:4" x14ac:dyDescent="0.2">
      <c r="D3521" s="148"/>
    </row>
    <row r="3522" spans="4:4" x14ac:dyDescent="0.2">
      <c r="D3522" s="148"/>
    </row>
    <row r="3523" spans="4:4" x14ac:dyDescent="0.2">
      <c r="D3523" s="148"/>
    </row>
    <row r="3524" spans="4:4" x14ac:dyDescent="0.2">
      <c r="D3524" s="148"/>
    </row>
    <row r="3525" spans="4:4" x14ac:dyDescent="0.2">
      <c r="D3525" s="148"/>
    </row>
    <row r="3526" spans="4:4" x14ac:dyDescent="0.2">
      <c r="D3526" s="148"/>
    </row>
    <row r="3527" spans="4:4" x14ac:dyDescent="0.2">
      <c r="D3527" s="148"/>
    </row>
    <row r="3528" spans="4:4" x14ac:dyDescent="0.2">
      <c r="D3528" s="148"/>
    </row>
    <row r="3529" spans="4:4" x14ac:dyDescent="0.2">
      <c r="D3529" s="148"/>
    </row>
    <row r="3530" spans="4:4" x14ac:dyDescent="0.2">
      <c r="D3530" s="148"/>
    </row>
    <row r="3531" spans="4:4" x14ac:dyDescent="0.2">
      <c r="D3531" s="148"/>
    </row>
    <row r="3532" spans="4:4" x14ac:dyDescent="0.2">
      <c r="D3532" s="148"/>
    </row>
    <row r="3533" spans="4:4" x14ac:dyDescent="0.2">
      <c r="D3533" s="148"/>
    </row>
    <row r="3534" spans="4:4" x14ac:dyDescent="0.2">
      <c r="D3534" s="148"/>
    </row>
    <row r="3535" spans="4:4" x14ac:dyDescent="0.2">
      <c r="D3535" s="148"/>
    </row>
    <row r="3536" spans="4:4" x14ac:dyDescent="0.2">
      <c r="D3536" s="148"/>
    </row>
    <row r="3537" spans="4:4" x14ac:dyDescent="0.2">
      <c r="D3537" s="148"/>
    </row>
    <row r="3538" spans="4:4" x14ac:dyDescent="0.2">
      <c r="D3538" s="148"/>
    </row>
    <row r="3539" spans="4:4" x14ac:dyDescent="0.2">
      <c r="D3539" s="148"/>
    </row>
    <row r="3540" spans="4:4" x14ac:dyDescent="0.2">
      <c r="D3540" s="148"/>
    </row>
    <row r="3541" spans="4:4" x14ac:dyDescent="0.2">
      <c r="D3541" s="148"/>
    </row>
    <row r="3542" spans="4:4" x14ac:dyDescent="0.2">
      <c r="D3542" s="148"/>
    </row>
    <row r="3543" spans="4:4" x14ac:dyDescent="0.2">
      <c r="D3543" s="148"/>
    </row>
    <row r="3544" spans="4:4" x14ac:dyDescent="0.2">
      <c r="D3544" s="148"/>
    </row>
    <row r="3545" spans="4:4" x14ac:dyDescent="0.2">
      <c r="D3545" s="148"/>
    </row>
    <row r="3546" spans="4:4" x14ac:dyDescent="0.2">
      <c r="D3546" s="148"/>
    </row>
    <row r="3547" spans="4:4" x14ac:dyDescent="0.2">
      <c r="D3547" s="148"/>
    </row>
    <row r="3548" spans="4:4" x14ac:dyDescent="0.2">
      <c r="D3548" s="148"/>
    </row>
    <row r="3549" spans="4:4" x14ac:dyDescent="0.2">
      <c r="D3549" s="148"/>
    </row>
    <row r="3550" spans="4:4" x14ac:dyDescent="0.2">
      <c r="D3550" s="148"/>
    </row>
    <row r="3551" spans="4:4" x14ac:dyDescent="0.2">
      <c r="D3551" s="148"/>
    </row>
    <row r="3552" spans="4:4" x14ac:dyDescent="0.2">
      <c r="D3552" s="148"/>
    </row>
    <row r="3553" spans="4:4" x14ac:dyDescent="0.2">
      <c r="D3553" s="148"/>
    </row>
    <row r="3554" spans="4:4" x14ac:dyDescent="0.2">
      <c r="D3554" s="148"/>
    </row>
    <row r="3555" spans="4:4" x14ac:dyDescent="0.2">
      <c r="D3555" s="148"/>
    </row>
    <row r="3556" spans="4:4" x14ac:dyDescent="0.2">
      <c r="D3556" s="148"/>
    </row>
    <row r="3557" spans="4:4" x14ac:dyDescent="0.2">
      <c r="D3557" s="148"/>
    </row>
    <row r="3558" spans="4:4" x14ac:dyDescent="0.2">
      <c r="D3558" s="148"/>
    </row>
    <row r="3559" spans="4:4" x14ac:dyDescent="0.2">
      <c r="D3559" s="148"/>
    </row>
    <row r="3560" spans="4:4" x14ac:dyDescent="0.2">
      <c r="D3560" s="148"/>
    </row>
    <row r="3561" spans="4:4" x14ac:dyDescent="0.2">
      <c r="D3561" s="148"/>
    </row>
    <row r="3562" spans="4:4" x14ac:dyDescent="0.2">
      <c r="D3562" s="148"/>
    </row>
    <row r="3563" spans="4:4" x14ac:dyDescent="0.2">
      <c r="D3563" s="148"/>
    </row>
    <row r="3564" spans="4:4" x14ac:dyDescent="0.2">
      <c r="D3564" s="148"/>
    </row>
    <row r="3565" spans="4:4" x14ac:dyDescent="0.2">
      <c r="D3565" s="148"/>
    </row>
    <row r="3566" spans="4:4" x14ac:dyDescent="0.2">
      <c r="D3566" s="148"/>
    </row>
    <row r="3567" spans="4:4" x14ac:dyDescent="0.2">
      <c r="D3567" s="148"/>
    </row>
    <row r="3568" spans="4:4" x14ac:dyDescent="0.2">
      <c r="D3568" s="148"/>
    </row>
    <row r="3569" spans="4:4" x14ac:dyDescent="0.2">
      <c r="D3569" s="148"/>
    </row>
    <row r="3570" spans="4:4" x14ac:dyDescent="0.2">
      <c r="D3570" s="148"/>
    </row>
    <row r="3571" spans="4:4" x14ac:dyDescent="0.2">
      <c r="D3571" s="148"/>
    </row>
    <row r="3572" spans="4:4" x14ac:dyDescent="0.2">
      <c r="D3572" s="148"/>
    </row>
    <row r="3573" spans="4:4" x14ac:dyDescent="0.2">
      <c r="D3573" s="148"/>
    </row>
    <row r="3574" spans="4:4" x14ac:dyDescent="0.2">
      <c r="D3574" s="148"/>
    </row>
    <row r="3575" spans="4:4" x14ac:dyDescent="0.2">
      <c r="D3575" s="148"/>
    </row>
    <row r="3576" spans="4:4" x14ac:dyDescent="0.2">
      <c r="D3576" s="148"/>
    </row>
    <row r="3577" spans="4:4" x14ac:dyDescent="0.2">
      <c r="D3577" s="148"/>
    </row>
    <row r="3578" spans="4:4" x14ac:dyDescent="0.2">
      <c r="D3578" s="148"/>
    </row>
    <row r="3579" spans="4:4" x14ac:dyDescent="0.2">
      <c r="D3579" s="148"/>
    </row>
    <row r="3580" spans="4:4" x14ac:dyDescent="0.2">
      <c r="D3580" s="148"/>
    </row>
    <row r="3581" spans="4:4" x14ac:dyDescent="0.2">
      <c r="D3581" s="148"/>
    </row>
    <row r="3582" spans="4:4" x14ac:dyDescent="0.2">
      <c r="D3582" s="148"/>
    </row>
    <row r="3583" spans="4:4" x14ac:dyDescent="0.2">
      <c r="D3583" s="148"/>
    </row>
    <row r="3584" spans="4:4" x14ac:dyDescent="0.2">
      <c r="D3584" s="148"/>
    </row>
    <row r="3585" spans="4:4" x14ac:dyDescent="0.2">
      <c r="D3585" s="148"/>
    </row>
    <row r="3586" spans="4:4" x14ac:dyDescent="0.2">
      <c r="D3586" s="148"/>
    </row>
    <row r="3587" spans="4:4" x14ac:dyDescent="0.2">
      <c r="D3587" s="148"/>
    </row>
    <row r="3588" spans="4:4" x14ac:dyDescent="0.2">
      <c r="D3588" s="148"/>
    </row>
    <row r="3589" spans="4:4" x14ac:dyDescent="0.2">
      <c r="D3589" s="148"/>
    </row>
    <row r="3590" spans="4:4" x14ac:dyDescent="0.2">
      <c r="D3590" s="148"/>
    </row>
    <row r="3591" spans="4:4" x14ac:dyDescent="0.2">
      <c r="D3591" s="148"/>
    </row>
    <row r="3592" spans="4:4" x14ac:dyDescent="0.2">
      <c r="D3592" s="148"/>
    </row>
    <row r="3593" spans="4:4" x14ac:dyDescent="0.2">
      <c r="D3593" s="148"/>
    </row>
    <row r="3594" spans="4:4" x14ac:dyDescent="0.2">
      <c r="D3594" s="148"/>
    </row>
    <row r="3595" spans="4:4" x14ac:dyDescent="0.2">
      <c r="D3595" s="148"/>
    </row>
    <row r="3596" spans="4:4" x14ac:dyDescent="0.2">
      <c r="D3596" s="148"/>
    </row>
    <row r="3597" spans="4:4" x14ac:dyDescent="0.2">
      <c r="D3597" s="148"/>
    </row>
    <row r="3598" spans="4:4" x14ac:dyDescent="0.2">
      <c r="D3598" s="148"/>
    </row>
    <row r="3599" spans="4:4" x14ac:dyDescent="0.2">
      <c r="D3599" s="148"/>
    </row>
    <row r="3600" spans="4:4" x14ac:dyDescent="0.2">
      <c r="D3600" s="148"/>
    </row>
    <row r="3601" spans="4:4" x14ac:dyDescent="0.2">
      <c r="D3601" s="148"/>
    </row>
    <row r="3602" spans="4:4" x14ac:dyDescent="0.2">
      <c r="D3602" s="148"/>
    </row>
    <row r="3603" spans="4:4" x14ac:dyDescent="0.2">
      <c r="D3603" s="148"/>
    </row>
    <row r="3604" spans="4:4" x14ac:dyDescent="0.2">
      <c r="D3604" s="148"/>
    </row>
    <row r="3605" spans="4:4" x14ac:dyDescent="0.2">
      <c r="D3605" s="148"/>
    </row>
    <row r="3606" spans="4:4" x14ac:dyDescent="0.2">
      <c r="D3606" s="148"/>
    </row>
    <row r="3607" spans="4:4" x14ac:dyDescent="0.2">
      <c r="D3607" s="148"/>
    </row>
    <row r="3608" spans="4:4" x14ac:dyDescent="0.2">
      <c r="D3608" s="148"/>
    </row>
    <row r="3609" spans="4:4" x14ac:dyDescent="0.2">
      <c r="D3609" s="148"/>
    </row>
    <row r="3610" spans="4:4" x14ac:dyDescent="0.2">
      <c r="D3610" s="148"/>
    </row>
    <row r="3611" spans="4:4" x14ac:dyDescent="0.2">
      <c r="D3611" s="148"/>
    </row>
    <row r="3612" spans="4:4" x14ac:dyDescent="0.2">
      <c r="D3612" s="148"/>
    </row>
    <row r="3613" spans="4:4" x14ac:dyDescent="0.2">
      <c r="D3613" s="148"/>
    </row>
    <row r="3614" spans="4:4" x14ac:dyDescent="0.2">
      <c r="D3614" s="148"/>
    </row>
    <row r="3615" spans="4:4" x14ac:dyDescent="0.2">
      <c r="D3615" s="148"/>
    </row>
    <row r="3616" spans="4:4" x14ac:dyDescent="0.2">
      <c r="D3616" s="148"/>
    </row>
    <row r="3617" spans="4:4" x14ac:dyDescent="0.2">
      <c r="D3617" s="148"/>
    </row>
    <row r="3618" spans="4:4" x14ac:dyDescent="0.2">
      <c r="D3618" s="148"/>
    </row>
    <row r="3619" spans="4:4" x14ac:dyDescent="0.2">
      <c r="D3619" s="148"/>
    </row>
    <row r="3620" spans="4:4" x14ac:dyDescent="0.2">
      <c r="D3620" s="148"/>
    </row>
    <row r="3621" spans="4:4" x14ac:dyDescent="0.2">
      <c r="D3621" s="148"/>
    </row>
    <row r="3622" spans="4:4" x14ac:dyDescent="0.2">
      <c r="D3622" s="148"/>
    </row>
    <row r="3623" spans="4:4" x14ac:dyDescent="0.2">
      <c r="D3623" s="148"/>
    </row>
    <row r="3624" spans="4:4" x14ac:dyDescent="0.2">
      <c r="D3624" s="148"/>
    </row>
    <row r="3625" spans="4:4" x14ac:dyDescent="0.2">
      <c r="D3625" s="148"/>
    </row>
    <row r="3626" spans="4:4" x14ac:dyDescent="0.2">
      <c r="D3626" s="148"/>
    </row>
    <row r="3627" spans="4:4" x14ac:dyDescent="0.2">
      <c r="D3627" s="148"/>
    </row>
    <row r="3628" spans="4:4" x14ac:dyDescent="0.2">
      <c r="D3628" s="148"/>
    </row>
    <row r="3629" spans="4:4" x14ac:dyDescent="0.2">
      <c r="D3629" s="148"/>
    </row>
    <row r="3630" spans="4:4" x14ac:dyDescent="0.2">
      <c r="D3630" s="148"/>
    </row>
    <row r="3631" spans="4:4" x14ac:dyDescent="0.2">
      <c r="D3631" s="148"/>
    </row>
    <row r="3632" spans="4:4" x14ac:dyDescent="0.2">
      <c r="D3632" s="148"/>
    </row>
    <row r="3633" spans="4:4" x14ac:dyDescent="0.2">
      <c r="D3633" s="148"/>
    </row>
    <row r="3634" spans="4:4" x14ac:dyDescent="0.2">
      <c r="D3634" s="148"/>
    </row>
    <row r="3635" spans="4:4" x14ac:dyDescent="0.2">
      <c r="D3635" s="148"/>
    </row>
    <row r="3636" spans="4:4" x14ac:dyDescent="0.2">
      <c r="D3636" s="148"/>
    </row>
    <row r="3637" spans="4:4" x14ac:dyDescent="0.2">
      <c r="D3637" s="148"/>
    </row>
    <row r="3638" spans="4:4" x14ac:dyDescent="0.2">
      <c r="D3638" s="148"/>
    </row>
    <row r="3639" spans="4:4" x14ac:dyDescent="0.2">
      <c r="D3639" s="148"/>
    </row>
    <row r="3640" spans="4:4" x14ac:dyDescent="0.2">
      <c r="D3640" s="148"/>
    </row>
    <row r="3641" spans="4:4" x14ac:dyDescent="0.2">
      <c r="D3641" s="148"/>
    </row>
    <row r="3642" spans="4:4" x14ac:dyDescent="0.2">
      <c r="D3642" s="148"/>
    </row>
    <row r="3643" spans="4:4" x14ac:dyDescent="0.2">
      <c r="D3643" s="148"/>
    </row>
    <row r="3644" spans="4:4" x14ac:dyDescent="0.2">
      <c r="D3644" s="148"/>
    </row>
    <row r="3645" spans="4:4" x14ac:dyDescent="0.2">
      <c r="D3645" s="148"/>
    </row>
    <row r="3646" spans="4:4" x14ac:dyDescent="0.2">
      <c r="D3646" s="148"/>
    </row>
    <row r="3647" spans="4:4" x14ac:dyDescent="0.2">
      <c r="D3647" s="148"/>
    </row>
    <row r="3648" spans="4:4" x14ac:dyDescent="0.2">
      <c r="D3648" s="148"/>
    </row>
    <row r="3649" spans="4:4" x14ac:dyDescent="0.2">
      <c r="D3649" s="148"/>
    </row>
    <row r="3650" spans="4:4" x14ac:dyDescent="0.2">
      <c r="D3650" s="148"/>
    </row>
    <row r="3651" spans="4:4" x14ac:dyDescent="0.2">
      <c r="D3651" s="148"/>
    </row>
    <row r="3652" spans="4:4" x14ac:dyDescent="0.2">
      <c r="D3652" s="148"/>
    </row>
    <row r="3653" spans="4:4" x14ac:dyDescent="0.2">
      <c r="D3653" s="148"/>
    </row>
    <row r="3654" spans="4:4" x14ac:dyDescent="0.2">
      <c r="D3654" s="148"/>
    </row>
    <row r="3655" spans="4:4" x14ac:dyDescent="0.2">
      <c r="D3655" s="148"/>
    </row>
    <row r="3656" spans="4:4" x14ac:dyDescent="0.2">
      <c r="D3656" s="148"/>
    </row>
    <row r="3657" spans="4:4" x14ac:dyDescent="0.2">
      <c r="D3657" s="148"/>
    </row>
    <row r="3658" spans="4:4" x14ac:dyDescent="0.2">
      <c r="D3658" s="148"/>
    </row>
    <row r="3659" spans="4:4" x14ac:dyDescent="0.2">
      <c r="D3659" s="148"/>
    </row>
    <row r="3660" spans="4:4" x14ac:dyDescent="0.2">
      <c r="D3660" s="148"/>
    </row>
    <row r="3661" spans="4:4" x14ac:dyDescent="0.2">
      <c r="D3661" s="148"/>
    </row>
    <row r="3662" spans="4:4" x14ac:dyDescent="0.2">
      <c r="D3662" s="148"/>
    </row>
    <row r="3663" spans="4:4" x14ac:dyDescent="0.2">
      <c r="D3663" s="148"/>
    </row>
    <row r="3664" spans="4:4" x14ac:dyDescent="0.2">
      <c r="D3664" s="148"/>
    </row>
    <row r="3665" spans="4:4" x14ac:dyDescent="0.2">
      <c r="D3665" s="148"/>
    </row>
    <row r="3666" spans="4:4" x14ac:dyDescent="0.2">
      <c r="D3666" s="148"/>
    </row>
    <row r="3667" spans="4:4" x14ac:dyDescent="0.2">
      <c r="D3667" s="148"/>
    </row>
    <row r="3668" spans="4:4" x14ac:dyDescent="0.2">
      <c r="D3668" s="148"/>
    </row>
    <row r="3669" spans="4:4" x14ac:dyDescent="0.2">
      <c r="D3669" s="148"/>
    </row>
    <row r="3670" spans="4:4" x14ac:dyDescent="0.2">
      <c r="D3670" s="148"/>
    </row>
    <row r="3671" spans="4:4" x14ac:dyDescent="0.2">
      <c r="D3671" s="148"/>
    </row>
    <row r="3672" spans="4:4" x14ac:dyDescent="0.2">
      <c r="D3672" s="148"/>
    </row>
    <row r="3673" spans="4:4" x14ac:dyDescent="0.2">
      <c r="D3673" s="148"/>
    </row>
    <row r="3674" spans="4:4" x14ac:dyDescent="0.2">
      <c r="D3674" s="148"/>
    </row>
    <row r="3675" spans="4:4" x14ac:dyDescent="0.2">
      <c r="D3675" s="148"/>
    </row>
    <row r="3676" spans="4:4" x14ac:dyDescent="0.2">
      <c r="D3676" s="148"/>
    </row>
    <row r="3677" spans="4:4" x14ac:dyDescent="0.2">
      <c r="D3677" s="148"/>
    </row>
    <row r="3678" spans="4:4" x14ac:dyDescent="0.2">
      <c r="D3678" s="148"/>
    </row>
    <row r="3679" spans="4:4" x14ac:dyDescent="0.2">
      <c r="D3679" s="148"/>
    </row>
    <row r="3680" spans="4:4" x14ac:dyDescent="0.2">
      <c r="D3680" s="148"/>
    </row>
    <row r="3681" spans="4:4" x14ac:dyDescent="0.2">
      <c r="D3681" s="148"/>
    </row>
    <row r="3682" spans="4:4" x14ac:dyDescent="0.2">
      <c r="D3682" s="148"/>
    </row>
    <row r="3683" spans="4:4" x14ac:dyDescent="0.2">
      <c r="D3683" s="148"/>
    </row>
    <row r="3684" spans="4:4" x14ac:dyDescent="0.2">
      <c r="D3684" s="148"/>
    </row>
    <row r="3685" spans="4:4" x14ac:dyDescent="0.2">
      <c r="D3685" s="148"/>
    </row>
    <row r="3686" spans="4:4" x14ac:dyDescent="0.2">
      <c r="D3686" s="148"/>
    </row>
    <row r="3687" spans="4:4" x14ac:dyDescent="0.2">
      <c r="D3687" s="148"/>
    </row>
    <row r="3688" spans="4:4" x14ac:dyDescent="0.2">
      <c r="D3688" s="148"/>
    </row>
    <row r="3689" spans="4:4" x14ac:dyDescent="0.2">
      <c r="D3689" s="148"/>
    </row>
    <row r="3690" spans="4:4" x14ac:dyDescent="0.2">
      <c r="D3690" s="148"/>
    </row>
    <row r="3691" spans="4:4" x14ac:dyDescent="0.2">
      <c r="D3691" s="148"/>
    </row>
    <row r="3692" spans="4:4" x14ac:dyDescent="0.2">
      <c r="D3692" s="148"/>
    </row>
    <row r="3693" spans="4:4" x14ac:dyDescent="0.2">
      <c r="D3693" s="148"/>
    </row>
    <row r="3694" spans="4:4" x14ac:dyDescent="0.2">
      <c r="D3694" s="148"/>
    </row>
    <row r="3695" spans="4:4" x14ac:dyDescent="0.2">
      <c r="D3695" s="148"/>
    </row>
    <row r="3696" spans="4:4" x14ac:dyDescent="0.2">
      <c r="D3696" s="148"/>
    </row>
    <row r="3697" spans="4:4" x14ac:dyDescent="0.2">
      <c r="D3697" s="148"/>
    </row>
    <row r="3698" spans="4:4" x14ac:dyDescent="0.2">
      <c r="D3698" s="148"/>
    </row>
    <row r="3699" spans="4:4" x14ac:dyDescent="0.2">
      <c r="D3699" s="148"/>
    </row>
    <row r="3700" spans="4:4" x14ac:dyDescent="0.2">
      <c r="D3700" s="148"/>
    </row>
    <row r="3701" spans="4:4" x14ac:dyDescent="0.2">
      <c r="D3701" s="148"/>
    </row>
    <row r="3702" spans="4:4" x14ac:dyDescent="0.2">
      <c r="D3702" s="148"/>
    </row>
    <row r="3703" spans="4:4" x14ac:dyDescent="0.2">
      <c r="D3703" s="148"/>
    </row>
    <row r="3704" spans="4:4" x14ac:dyDescent="0.2">
      <c r="D3704" s="148"/>
    </row>
    <row r="3705" spans="4:4" x14ac:dyDescent="0.2">
      <c r="D3705" s="148"/>
    </row>
    <row r="3706" spans="4:4" x14ac:dyDescent="0.2">
      <c r="D3706" s="148"/>
    </row>
    <row r="3707" spans="4:4" x14ac:dyDescent="0.2">
      <c r="D3707" s="148"/>
    </row>
    <row r="3708" spans="4:4" x14ac:dyDescent="0.2">
      <c r="D3708" s="148"/>
    </row>
    <row r="3709" spans="4:4" x14ac:dyDescent="0.2">
      <c r="D3709" s="148"/>
    </row>
    <row r="3710" spans="4:4" x14ac:dyDescent="0.2">
      <c r="D3710" s="148"/>
    </row>
    <row r="3711" spans="4:4" x14ac:dyDescent="0.2">
      <c r="D3711" s="148"/>
    </row>
    <row r="3712" spans="4:4" x14ac:dyDescent="0.2">
      <c r="D3712" s="148"/>
    </row>
    <row r="3713" spans="4:4" x14ac:dyDescent="0.2">
      <c r="D3713" s="148"/>
    </row>
    <row r="3714" spans="4:4" x14ac:dyDescent="0.2">
      <c r="D3714" s="148"/>
    </row>
    <row r="3715" spans="4:4" x14ac:dyDescent="0.2">
      <c r="D3715" s="148"/>
    </row>
    <row r="3716" spans="4:4" x14ac:dyDescent="0.2">
      <c r="D3716" s="148"/>
    </row>
    <row r="3717" spans="4:4" x14ac:dyDescent="0.2">
      <c r="D3717" s="148"/>
    </row>
    <row r="3718" spans="4:4" x14ac:dyDescent="0.2">
      <c r="D3718" s="148"/>
    </row>
    <row r="3719" spans="4:4" x14ac:dyDescent="0.2">
      <c r="D3719" s="148"/>
    </row>
    <row r="3720" spans="4:4" x14ac:dyDescent="0.2">
      <c r="D3720" s="148"/>
    </row>
    <row r="3721" spans="4:4" x14ac:dyDescent="0.2">
      <c r="D3721" s="148"/>
    </row>
    <row r="3722" spans="4:4" x14ac:dyDescent="0.2">
      <c r="D3722" s="148"/>
    </row>
    <row r="3723" spans="4:4" x14ac:dyDescent="0.2">
      <c r="D3723" s="148"/>
    </row>
    <row r="3724" spans="4:4" x14ac:dyDescent="0.2">
      <c r="D3724" s="148"/>
    </row>
    <row r="3725" spans="4:4" x14ac:dyDescent="0.2">
      <c r="D3725" s="148"/>
    </row>
    <row r="3726" spans="4:4" x14ac:dyDescent="0.2">
      <c r="D3726" s="148"/>
    </row>
    <row r="3727" spans="4:4" x14ac:dyDescent="0.2">
      <c r="D3727" s="148"/>
    </row>
    <row r="3728" spans="4:4" x14ac:dyDescent="0.2">
      <c r="D3728" s="148"/>
    </row>
    <row r="3729" spans="4:4" x14ac:dyDescent="0.2">
      <c r="D3729" s="148"/>
    </row>
    <row r="3730" spans="4:4" x14ac:dyDescent="0.2">
      <c r="D3730" s="148"/>
    </row>
    <row r="3731" spans="4:4" x14ac:dyDescent="0.2">
      <c r="D3731" s="148"/>
    </row>
    <row r="3732" spans="4:4" x14ac:dyDescent="0.2">
      <c r="D3732" s="148"/>
    </row>
    <row r="3733" spans="4:4" x14ac:dyDescent="0.2">
      <c r="D3733" s="148"/>
    </row>
    <row r="3734" spans="4:4" x14ac:dyDescent="0.2">
      <c r="D3734" s="148"/>
    </row>
    <row r="3735" spans="4:4" x14ac:dyDescent="0.2">
      <c r="D3735" s="148"/>
    </row>
    <row r="3736" spans="4:4" x14ac:dyDescent="0.2">
      <c r="D3736" s="148"/>
    </row>
    <row r="3737" spans="4:4" x14ac:dyDescent="0.2">
      <c r="D3737" s="148"/>
    </row>
    <row r="3738" spans="4:4" x14ac:dyDescent="0.2">
      <c r="D3738" s="148"/>
    </row>
    <row r="3739" spans="4:4" x14ac:dyDescent="0.2">
      <c r="D3739" s="148"/>
    </row>
    <row r="3740" spans="4:4" x14ac:dyDescent="0.2">
      <c r="D3740" s="148"/>
    </row>
    <row r="3741" spans="4:4" x14ac:dyDescent="0.2">
      <c r="D3741" s="148"/>
    </row>
    <row r="3742" spans="4:4" x14ac:dyDescent="0.2">
      <c r="D3742" s="148"/>
    </row>
    <row r="3743" spans="4:4" x14ac:dyDescent="0.2">
      <c r="D3743" s="148"/>
    </row>
    <row r="3744" spans="4:4" x14ac:dyDescent="0.2">
      <c r="D3744" s="148"/>
    </row>
    <row r="3745" spans="4:4" x14ac:dyDescent="0.2">
      <c r="D3745" s="148"/>
    </row>
    <row r="3746" spans="4:4" x14ac:dyDescent="0.2">
      <c r="D3746" s="148"/>
    </row>
    <row r="3747" spans="4:4" x14ac:dyDescent="0.2">
      <c r="D3747" s="148"/>
    </row>
    <row r="3748" spans="4:4" x14ac:dyDescent="0.2">
      <c r="D3748" s="148"/>
    </row>
    <row r="3749" spans="4:4" x14ac:dyDescent="0.2">
      <c r="D3749" s="148"/>
    </row>
    <row r="3750" spans="4:4" x14ac:dyDescent="0.2">
      <c r="D3750" s="148"/>
    </row>
    <row r="3751" spans="4:4" x14ac:dyDescent="0.2">
      <c r="D3751" s="148"/>
    </row>
    <row r="3752" spans="4:4" x14ac:dyDescent="0.2">
      <c r="D3752" s="148"/>
    </row>
    <row r="3753" spans="4:4" x14ac:dyDescent="0.2">
      <c r="D3753" s="148"/>
    </row>
    <row r="3754" spans="4:4" x14ac:dyDescent="0.2">
      <c r="D3754" s="148"/>
    </row>
    <row r="3755" spans="4:4" x14ac:dyDescent="0.2">
      <c r="D3755" s="148"/>
    </row>
    <row r="3756" spans="4:4" x14ac:dyDescent="0.2">
      <c r="D3756" s="148"/>
    </row>
    <row r="3757" spans="4:4" x14ac:dyDescent="0.2">
      <c r="D3757" s="148"/>
    </row>
    <row r="3758" spans="4:4" x14ac:dyDescent="0.2">
      <c r="D3758" s="148"/>
    </row>
    <row r="3759" spans="4:4" x14ac:dyDescent="0.2">
      <c r="D3759" s="148"/>
    </row>
    <row r="3760" spans="4:4" x14ac:dyDescent="0.2">
      <c r="D3760" s="148"/>
    </row>
    <row r="3761" spans="4:4" x14ac:dyDescent="0.2">
      <c r="D3761" s="148"/>
    </row>
    <row r="3762" spans="4:4" x14ac:dyDescent="0.2">
      <c r="D3762" s="148"/>
    </row>
    <row r="3763" spans="4:4" x14ac:dyDescent="0.2">
      <c r="D3763" s="148"/>
    </row>
    <row r="3764" spans="4:4" x14ac:dyDescent="0.2">
      <c r="D3764" s="148"/>
    </row>
    <row r="3765" spans="4:4" x14ac:dyDescent="0.2">
      <c r="D3765" s="148"/>
    </row>
    <row r="3766" spans="4:4" x14ac:dyDescent="0.2">
      <c r="D3766" s="148"/>
    </row>
    <row r="3767" spans="4:4" x14ac:dyDescent="0.2">
      <c r="D3767" s="148"/>
    </row>
    <row r="3768" spans="4:4" x14ac:dyDescent="0.2">
      <c r="D3768" s="148"/>
    </row>
    <row r="3769" spans="4:4" x14ac:dyDescent="0.2">
      <c r="D3769" s="148"/>
    </row>
    <row r="3770" spans="4:4" x14ac:dyDescent="0.2">
      <c r="D3770" s="148"/>
    </row>
    <row r="3771" spans="4:4" x14ac:dyDescent="0.2">
      <c r="D3771" s="148"/>
    </row>
    <row r="3772" spans="4:4" x14ac:dyDescent="0.2">
      <c r="D3772" s="148"/>
    </row>
    <row r="3773" spans="4:4" x14ac:dyDescent="0.2">
      <c r="D3773" s="148"/>
    </row>
    <row r="3774" spans="4:4" x14ac:dyDescent="0.2">
      <c r="D3774" s="148"/>
    </row>
    <row r="3775" spans="4:4" x14ac:dyDescent="0.2">
      <c r="D3775" s="148"/>
    </row>
    <row r="3776" spans="4:4" x14ac:dyDescent="0.2">
      <c r="D3776" s="148"/>
    </row>
    <row r="3777" spans="4:4" x14ac:dyDescent="0.2">
      <c r="D3777" s="148"/>
    </row>
    <row r="3778" spans="4:4" x14ac:dyDescent="0.2">
      <c r="D3778" s="148"/>
    </row>
    <row r="3779" spans="4:4" x14ac:dyDescent="0.2">
      <c r="D3779" s="148"/>
    </row>
    <row r="3780" spans="4:4" x14ac:dyDescent="0.2">
      <c r="D3780" s="148"/>
    </row>
    <row r="3781" spans="4:4" x14ac:dyDescent="0.2">
      <c r="D3781" s="148"/>
    </row>
    <row r="3782" spans="4:4" x14ac:dyDescent="0.2">
      <c r="D3782" s="148"/>
    </row>
    <row r="3783" spans="4:4" x14ac:dyDescent="0.2">
      <c r="D3783" s="148"/>
    </row>
    <row r="3784" spans="4:4" x14ac:dyDescent="0.2">
      <c r="D3784" s="148"/>
    </row>
    <row r="3785" spans="4:4" x14ac:dyDescent="0.2">
      <c r="D3785" s="148"/>
    </row>
    <row r="3786" spans="4:4" x14ac:dyDescent="0.2">
      <c r="D3786" s="148"/>
    </row>
    <row r="3787" spans="4:4" x14ac:dyDescent="0.2">
      <c r="D3787" s="148"/>
    </row>
    <row r="3788" spans="4:4" x14ac:dyDescent="0.2">
      <c r="D3788" s="148"/>
    </row>
    <row r="3789" spans="4:4" x14ac:dyDescent="0.2">
      <c r="D3789" s="148"/>
    </row>
    <row r="3790" spans="4:4" x14ac:dyDescent="0.2">
      <c r="D3790" s="148"/>
    </row>
    <row r="3791" spans="4:4" x14ac:dyDescent="0.2">
      <c r="D3791" s="148"/>
    </row>
    <row r="3792" spans="4:4" x14ac:dyDescent="0.2">
      <c r="D3792" s="148"/>
    </row>
    <row r="3793" spans="4:4" x14ac:dyDescent="0.2">
      <c r="D3793" s="148"/>
    </row>
    <row r="3794" spans="4:4" x14ac:dyDescent="0.2">
      <c r="D3794" s="148"/>
    </row>
    <row r="3795" spans="4:4" x14ac:dyDescent="0.2">
      <c r="D3795" s="148"/>
    </row>
    <row r="3796" spans="4:4" x14ac:dyDescent="0.2">
      <c r="D3796" s="148"/>
    </row>
    <row r="3797" spans="4:4" x14ac:dyDescent="0.2">
      <c r="D3797" s="148"/>
    </row>
    <row r="3798" spans="4:4" x14ac:dyDescent="0.2">
      <c r="D3798" s="148"/>
    </row>
    <row r="3799" spans="4:4" x14ac:dyDescent="0.2">
      <c r="D3799" s="148"/>
    </row>
    <row r="3800" spans="4:4" x14ac:dyDescent="0.2">
      <c r="D3800" s="148"/>
    </row>
    <row r="3801" spans="4:4" x14ac:dyDescent="0.2">
      <c r="D3801" s="148"/>
    </row>
    <row r="3802" spans="4:4" x14ac:dyDescent="0.2">
      <c r="D3802" s="148"/>
    </row>
    <row r="3803" spans="4:4" x14ac:dyDescent="0.2">
      <c r="D3803" s="148"/>
    </row>
    <row r="3804" spans="4:4" x14ac:dyDescent="0.2">
      <c r="D3804" s="148"/>
    </row>
    <row r="3805" spans="4:4" x14ac:dyDescent="0.2">
      <c r="D3805" s="148"/>
    </row>
    <row r="3806" spans="4:4" x14ac:dyDescent="0.2">
      <c r="D3806" s="148"/>
    </row>
    <row r="3807" spans="4:4" x14ac:dyDescent="0.2">
      <c r="D3807" s="148"/>
    </row>
    <row r="3808" spans="4:4" x14ac:dyDescent="0.2">
      <c r="D3808" s="148"/>
    </row>
    <row r="3809" spans="4:4" x14ac:dyDescent="0.2">
      <c r="D3809" s="148"/>
    </row>
    <row r="3810" spans="4:4" x14ac:dyDescent="0.2">
      <c r="D3810" s="148"/>
    </row>
    <row r="3811" spans="4:4" x14ac:dyDescent="0.2">
      <c r="D3811" s="148"/>
    </row>
    <row r="3812" spans="4:4" x14ac:dyDescent="0.2">
      <c r="D3812" s="148"/>
    </row>
    <row r="3813" spans="4:4" x14ac:dyDescent="0.2">
      <c r="D3813" s="148"/>
    </row>
    <row r="3814" spans="4:4" x14ac:dyDescent="0.2">
      <c r="D3814" s="148"/>
    </row>
    <row r="3815" spans="4:4" x14ac:dyDescent="0.2">
      <c r="D3815" s="148"/>
    </row>
    <row r="3816" spans="4:4" x14ac:dyDescent="0.2">
      <c r="D3816" s="148"/>
    </row>
    <row r="3817" spans="4:4" x14ac:dyDescent="0.2">
      <c r="D3817" s="148"/>
    </row>
    <row r="3818" spans="4:4" x14ac:dyDescent="0.2">
      <c r="D3818" s="148"/>
    </row>
    <row r="3819" spans="4:4" x14ac:dyDescent="0.2">
      <c r="D3819" s="148"/>
    </row>
    <row r="3820" spans="4:4" x14ac:dyDescent="0.2">
      <c r="D3820" s="148"/>
    </row>
    <row r="3821" spans="4:4" x14ac:dyDescent="0.2">
      <c r="D3821" s="148"/>
    </row>
    <row r="3822" spans="4:4" x14ac:dyDescent="0.2">
      <c r="D3822" s="148"/>
    </row>
    <row r="3823" spans="4:4" x14ac:dyDescent="0.2">
      <c r="D3823" s="148"/>
    </row>
    <row r="3824" spans="4:4" x14ac:dyDescent="0.2">
      <c r="D3824" s="148"/>
    </row>
    <row r="3825" spans="4:4" x14ac:dyDescent="0.2">
      <c r="D3825" s="148"/>
    </row>
    <row r="3826" spans="4:4" x14ac:dyDescent="0.2">
      <c r="D3826" s="148"/>
    </row>
    <row r="3827" spans="4:4" x14ac:dyDescent="0.2">
      <c r="D3827" s="148"/>
    </row>
    <row r="3828" spans="4:4" x14ac:dyDescent="0.2">
      <c r="D3828" s="148"/>
    </row>
    <row r="3829" spans="4:4" x14ac:dyDescent="0.2">
      <c r="D3829" s="148"/>
    </row>
    <row r="3830" spans="4:4" x14ac:dyDescent="0.2">
      <c r="D3830" s="148"/>
    </row>
    <row r="3831" spans="4:4" x14ac:dyDescent="0.2">
      <c r="D3831" s="148"/>
    </row>
    <row r="3832" spans="4:4" x14ac:dyDescent="0.2">
      <c r="D3832" s="148"/>
    </row>
    <row r="3833" spans="4:4" x14ac:dyDescent="0.2">
      <c r="D3833" s="148"/>
    </row>
    <row r="3834" spans="4:4" x14ac:dyDescent="0.2">
      <c r="D3834" s="148"/>
    </row>
    <row r="3835" spans="4:4" x14ac:dyDescent="0.2">
      <c r="D3835" s="148"/>
    </row>
    <row r="3836" spans="4:4" x14ac:dyDescent="0.2">
      <c r="D3836" s="148"/>
    </row>
    <row r="3837" spans="4:4" x14ac:dyDescent="0.2">
      <c r="D3837" s="148"/>
    </row>
    <row r="3838" spans="4:4" x14ac:dyDescent="0.2">
      <c r="D3838" s="148"/>
    </row>
    <row r="3839" spans="4:4" x14ac:dyDescent="0.2">
      <c r="D3839" s="148"/>
    </row>
    <row r="3840" spans="4:4" x14ac:dyDescent="0.2">
      <c r="D3840" s="148"/>
    </row>
    <row r="3841" spans="4:4" x14ac:dyDescent="0.2">
      <c r="D3841" s="148"/>
    </row>
    <row r="3842" spans="4:4" x14ac:dyDescent="0.2">
      <c r="D3842" s="148"/>
    </row>
    <row r="3843" spans="4:4" x14ac:dyDescent="0.2">
      <c r="D3843" s="148"/>
    </row>
    <row r="3844" spans="4:4" x14ac:dyDescent="0.2">
      <c r="D3844" s="148"/>
    </row>
    <row r="3845" spans="4:4" x14ac:dyDescent="0.2">
      <c r="D3845" s="148"/>
    </row>
    <row r="3846" spans="4:4" x14ac:dyDescent="0.2">
      <c r="D3846" s="148"/>
    </row>
    <row r="3847" spans="4:4" x14ac:dyDescent="0.2">
      <c r="D3847" s="148"/>
    </row>
    <row r="3848" spans="4:4" x14ac:dyDescent="0.2">
      <c r="D3848" s="148"/>
    </row>
    <row r="3849" spans="4:4" x14ac:dyDescent="0.2">
      <c r="D3849" s="148"/>
    </row>
    <row r="3850" spans="4:4" x14ac:dyDescent="0.2">
      <c r="D3850" s="148"/>
    </row>
    <row r="3851" spans="4:4" x14ac:dyDescent="0.2">
      <c r="D3851" s="148"/>
    </row>
    <row r="3852" spans="4:4" x14ac:dyDescent="0.2">
      <c r="D3852" s="148"/>
    </row>
    <row r="3853" spans="4:4" x14ac:dyDescent="0.2">
      <c r="D3853" s="148"/>
    </row>
    <row r="3854" spans="4:4" x14ac:dyDescent="0.2">
      <c r="D3854" s="148"/>
    </row>
    <row r="3855" spans="4:4" x14ac:dyDescent="0.2">
      <c r="D3855" s="148"/>
    </row>
    <row r="3856" spans="4:4" x14ac:dyDescent="0.2">
      <c r="D3856" s="148"/>
    </row>
    <row r="3857" spans="4:4" x14ac:dyDescent="0.2">
      <c r="D3857" s="148"/>
    </row>
    <row r="3858" spans="4:4" x14ac:dyDescent="0.2">
      <c r="D3858" s="148"/>
    </row>
    <row r="3859" spans="4:4" x14ac:dyDescent="0.2">
      <c r="D3859" s="148"/>
    </row>
    <row r="3860" spans="4:4" x14ac:dyDescent="0.2">
      <c r="D3860" s="148"/>
    </row>
    <row r="3861" spans="4:4" x14ac:dyDescent="0.2">
      <c r="D3861" s="148"/>
    </row>
    <row r="3862" spans="4:4" x14ac:dyDescent="0.2">
      <c r="D3862" s="148"/>
    </row>
    <row r="3863" spans="4:4" x14ac:dyDescent="0.2">
      <c r="D3863" s="148"/>
    </row>
    <row r="3864" spans="4:4" x14ac:dyDescent="0.2">
      <c r="D3864" s="148"/>
    </row>
    <row r="3865" spans="4:4" x14ac:dyDescent="0.2">
      <c r="D3865" s="148"/>
    </row>
    <row r="3866" spans="4:4" x14ac:dyDescent="0.2">
      <c r="D3866" s="148"/>
    </row>
    <row r="3867" spans="4:4" x14ac:dyDescent="0.2">
      <c r="D3867" s="148"/>
    </row>
    <row r="3868" spans="4:4" x14ac:dyDescent="0.2">
      <c r="D3868" s="148"/>
    </row>
    <row r="3869" spans="4:4" x14ac:dyDescent="0.2">
      <c r="D3869" s="148"/>
    </row>
    <row r="3870" spans="4:4" x14ac:dyDescent="0.2">
      <c r="D3870" s="148"/>
    </row>
    <row r="3871" spans="4:4" x14ac:dyDescent="0.2">
      <c r="D3871" s="148"/>
    </row>
    <row r="3872" spans="4:4" x14ac:dyDescent="0.2">
      <c r="D3872" s="148"/>
    </row>
    <row r="3873" spans="4:4" x14ac:dyDescent="0.2">
      <c r="D3873" s="148"/>
    </row>
    <row r="3874" spans="4:4" x14ac:dyDescent="0.2">
      <c r="D3874" s="148"/>
    </row>
    <row r="3875" spans="4:4" x14ac:dyDescent="0.2">
      <c r="D3875" s="148"/>
    </row>
    <row r="3876" spans="4:4" x14ac:dyDescent="0.2">
      <c r="D3876" s="148"/>
    </row>
    <row r="3877" spans="4:4" x14ac:dyDescent="0.2">
      <c r="D3877" s="148"/>
    </row>
    <row r="3878" spans="4:4" x14ac:dyDescent="0.2">
      <c r="D3878" s="148"/>
    </row>
    <row r="3879" spans="4:4" x14ac:dyDescent="0.2">
      <c r="D3879" s="148"/>
    </row>
    <row r="3880" spans="4:4" x14ac:dyDescent="0.2">
      <c r="D3880" s="148"/>
    </row>
    <row r="3881" spans="4:4" x14ac:dyDescent="0.2">
      <c r="D3881" s="148"/>
    </row>
    <row r="3882" spans="4:4" x14ac:dyDescent="0.2">
      <c r="D3882" s="148"/>
    </row>
    <row r="3883" spans="4:4" x14ac:dyDescent="0.2">
      <c r="D3883" s="148"/>
    </row>
    <row r="3884" spans="4:4" x14ac:dyDescent="0.2">
      <c r="D3884" s="148"/>
    </row>
    <row r="3885" spans="4:4" x14ac:dyDescent="0.2">
      <c r="D3885" s="148"/>
    </row>
    <row r="3886" spans="4:4" x14ac:dyDescent="0.2">
      <c r="D3886" s="148"/>
    </row>
    <row r="3887" spans="4:4" x14ac:dyDescent="0.2">
      <c r="D3887" s="148"/>
    </row>
    <row r="3888" spans="4:4" x14ac:dyDescent="0.2">
      <c r="D3888" s="148"/>
    </row>
    <row r="3889" spans="4:4" x14ac:dyDescent="0.2">
      <c r="D3889" s="148"/>
    </row>
    <row r="3890" spans="4:4" x14ac:dyDescent="0.2">
      <c r="D3890" s="148"/>
    </row>
    <row r="3891" spans="4:4" x14ac:dyDescent="0.2">
      <c r="D3891" s="148"/>
    </row>
    <row r="3892" spans="4:4" x14ac:dyDescent="0.2">
      <c r="D3892" s="148"/>
    </row>
    <row r="3893" spans="4:4" x14ac:dyDescent="0.2">
      <c r="D3893" s="148"/>
    </row>
    <row r="3894" spans="4:4" x14ac:dyDescent="0.2">
      <c r="D3894" s="148"/>
    </row>
    <row r="3895" spans="4:4" x14ac:dyDescent="0.2">
      <c r="D3895" s="148"/>
    </row>
    <row r="3896" spans="4:4" x14ac:dyDescent="0.2">
      <c r="D3896" s="148"/>
    </row>
    <row r="3897" spans="4:4" x14ac:dyDescent="0.2">
      <c r="D3897" s="148"/>
    </row>
    <row r="3898" spans="4:4" x14ac:dyDescent="0.2">
      <c r="D3898" s="148"/>
    </row>
    <row r="3899" spans="4:4" x14ac:dyDescent="0.2">
      <c r="D3899" s="148"/>
    </row>
    <row r="3900" spans="4:4" x14ac:dyDescent="0.2">
      <c r="D3900" s="148"/>
    </row>
    <row r="3901" spans="4:4" x14ac:dyDescent="0.2">
      <c r="D3901" s="148"/>
    </row>
    <row r="3902" spans="4:4" x14ac:dyDescent="0.2">
      <c r="D3902" s="148"/>
    </row>
    <row r="3903" spans="4:4" x14ac:dyDescent="0.2">
      <c r="D3903" s="148"/>
    </row>
    <row r="3904" spans="4:4" x14ac:dyDescent="0.2">
      <c r="D3904" s="148"/>
    </row>
    <row r="3905" spans="4:4" x14ac:dyDescent="0.2">
      <c r="D3905" s="148"/>
    </row>
    <row r="3906" spans="4:4" x14ac:dyDescent="0.2">
      <c r="D3906" s="148"/>
    </row>
    <row r="3907" spans="4:4" x14ac:dyDescent="0.2">
      <c r="D3907" s="148"/>
    </row>
    <row r="3908" spans="4:4" x14ac:dyDescent="0.2">
      <c r="D3908" s="148"/>
    </row>
    <row r="3909" spans="4:4" x14ac:dyDescent="0.2">
      <c r="D3909" s="148"/>
    </row>
    <row r="3910" spans="4:4" x14ac:dyDescent="0.2">
      <c r="D3910" s="148"/>
    </row>
    <row r="3911" spans="4:4" x14ac:dyDescent="0.2">
      <c r="D3911" s="148"/>
    </row>
    <row r="3912" spans="4:4" x14ac:dyDescent="0.2">
      <c r="D3912" s="148"/>
    </row>
    <row r="3913" spans="4:4" x14ac:dyDescent="0.2">
      <c r="D3913" s="148"/>
    </row>
    <row r="3914" spans="4:4" x14ac:dyDescent="0.2">
      <c r="D3914" s="148"/>
    </row>
    <row r="3915" spans="4:4" x14ac:dyDescent="0.2">
      <c r="D3915" s="148"/>
    </row>
    <row r="3916" spans="4:4" x14ac:dyDescent="0.2">
      <c r="D3916" s="148"/>
    </row>
    <row r="3917" spans="4:4" x14ac:dyDescent="0.2">
      <c r="D3917" s="148"/>
    </row>
    <row r="3918" spans="4:4" x14ac:dyDescent="0.2">
      <c r="D3918" s="148"/>
    </row>
    <row r="3919" spans="4:4" x14ac:dyDescent="0.2">
      <c r="D3919" s="148"/>
    </row>
    <row r="3920" spans="4:4" x14ac:dyDescent="0.2">
      <c r="D3920" s="148"/>
    </row>
    <row r="3921" spans="4:4" x14ac:dyDescent="0.2">
      <c r="D3921" s="148"/>
    </row>
    <row r="3922" spans="4:4" x14ac:dyDescent="0.2">
      <c r="D3922" s="148"/>
    </row>
    <row r="3923" spans="4:4" x14ac:dyDescent="0.2">
      <c r="D3923" s="148"/>
    </row>
    <row r="3924" spans="4:4" x14ac:dyDescent="0.2">
      <c r="D3924" s="148"/>
    </row>
    <row r="3925" spans="4:4" x14ac:dyDescent="0.2">
      <c r="D3925" s="148"/>
    </row>
    <row r="3926" spans="4:4" x14ac:dyDescent="0.2">
      <c r="D3926" s="148"/>
    </row>
    <row r="3927" spans="4:4" x14ac:dyDescent="0.2">
      <c r="D3927" s="148"/>
    </row>
    <row r="3928" spans="4:4" x14ac:dyDescent="0.2">
      <c r="D3928" s="148"/>
    </row>
    <row r="3929" spans="4:4" x14ac:dyDescent="0.2">
      <c r="D3929" s="148"/>
    </row>
    <row r="3930" spans="4:4" x14ac:dyDescent="0.2">
      <c r="D3930" s="148"/>
    </row>
    <row r="3931" spans="4:4" x14ac:dyDescent="0.2">
      <c r="D3931" s="148"/>
    </row>
    <row r="3932" spans="4:4" x14ac:dyDescent="0.2">
      <c r="D3932" s="148"/>
    </row>
    <row r="3933" spans="4:4" x14ac:dyDescent="0.2">
      <c r="D3933" s="148"/>
    </row>
    <row r="3934" spans="4:4" x14ac:dyDescent="0.2">
      <c r="D3934" s="148"/>
    </row>
    <row r="3935" spans="4:4" x14ac:dyDescent="0.2">
      <c r="D3935" s="148"/>
    </row>
    <row r="3936" spans="4:4" x14ac:dyDescent="0.2">
      <c r="D3936" s="148"/>
    </row>
    <row r="3937" spans="4:4" x14ac:dyDescent="0.2">
      <c r="D3937" s="148"/>
    </row>
    <row r="3938" spans="4:4" x14ac:dyDescent="0.2">
      <c r="D3938" s="148"/>
    </row>
    <row r="3939" spans="4:4" x14ac:dyDescent="0.2">
      <c r="D3939" s="148"/>
    </row>
    <row r="3940" spans="4:4" x14ac:dyDescent="0.2">
      <c r="D3940" s="148"/>
    </row>
    <row r="3941" spans="4:4" x14ac:dyDescent="0.2">
      <c r="D3941" s="148"/>
    </row>
    <row r="3942" spans="4:4" x14ac:dyDescent="0.2">
      <c r="D3942" s="148"/>
    </row>
    <row r="3943" spans="4:4" x14ac:dyDescent="0.2">
      <c r="D3943" s="148"/>
    </row>
    <row r="3944" spans="4:4" x14ac:dyDescent="0.2">
      <c r="D3944" s="148"/>
    </row>
    <row r="3945" spans="4:4" x14ac:dyDescent="0.2">
      <c r="D3945" s="148"/>
    </row>
    <row r="3946" spans="4:4" x14ac:dyDescent="0.2">
      <c r="D3946" s="148"/>
    </row>
    <row r="3947" spans="4:4" x14ac:dyDescent="0.2">
      <c r="D3947" s="148"/>
    </row>
    <row r="3948" spans="4:4" x14ac:dyDescent="0.2">
      <c r="D3948" s="148"/>
    </row>
    <row r="3949" spans="4:4" x14ac:dyDescent="0.2">
      <c r="D3949" s="148"/>
    </row>
    <row r="3950" spans="4:4" x14ac:dyDescent="0.2">
      <c r="D3950" s="148"/>
    </row>
    <row r="3951" spans="4:4" x14ac:dyDescent="0.2">
      <c r="D3951" s="148"/>
    </row>
    <row r="3952" spans="4:4" x14ac:dyDescent="0.2">
      <c r="D3952" s="148"/>
    </row>
    <row r="3953" spans="4:4" x14ac:dyDescent="0.2">
      <c r="D3953" s="148"/>
    </row>
    <row r="3954" spans="4:4" x14ac:dyDescent="0.2">
      <c r="D3954" s="148"/>
    </row>
    <row r="3955" spans="4:4" x14ac:dyDescent="0.2">
      <c r="D3955" s="148"/>
    </row>
    <row r="3956" spans="4:4" x14ac:dyDescent="0.2">
      <c r="D3956" s="148"/>
    </row>
    <row r="3957" spans="4:4" x14ac:dyDescent="0.2">
      <c r="D3957" s="148"/>
    </row>
    <row r="3958" spans="4:4" x14ac:dyDescent="0.2">
      <c r="D3958" s="148"/>
    </row>
    <row r="3959" spans="4:4" x14ac:dyDescent="0.2">
      <c r="D3959" s="148"/>
    </row>
    <row r="3960" spans="4:4" x14ac:dyDescent="0.2">
      <c r="D3960" s="148"/>
    </row>
    <row r="3961" spans="4:4" x14ac:dyDescent="0.2">
      <c r="D3961" s="148"/>
    </row>
    <row r="3962" spans="4:4" x14ac:dyDescent="0.2">
      <c r="D3962" s="148"/>
    </row>
    <row r="3963" spans="4:4" x14ac:dyDescent="0.2">
      <c r="D3963" s="148"/>
    </row>
    <row r="3964" spans="4:4" x14ac:dyDescent="0.2">
      <c r="D3964" s="148"/>
    </row>
    <row r="3965" spans="4:4" x14ac:dyDescent="0.2">
      <c r="D3965" s="148"/>
    </row>
    <row r="3966" spans="4:4" x14ac:dyDescent="0.2">
      <c r="D3966" s="148"/>
    </row>
    <row r="3967" spans="4:4" x14ac:dyDescent="0.2">
      <c r="D3967" s="148"/>
    </row>
    <row r="3968" spans="4:4" x14ac:dyDescent="0.2">
      <c r="D3968" s="148"/>
    </row>
    <row r="3969" spans="4:4" x14ac:dyDescent="0.2">
      <c r="D3969" s="148"/>
    </row>
    <row r="3970" spans="4:4" x14ac:dyDescent="0.2">
      <c r="D3970" s="148"/>
    </row>
    <row r="3971" spans="4:4" x14ac:dyDescent="0.2">
      <c r="D3971" s="148"/>
    </row>
    <row r="3972" spans="4:4" x14ac:dyDescent="0.2">
      <c r="D3972" s="148"/>
    </row>
    <row r="3973" spans="4:4" x14ac:dyDescent="0.2">
      <c r="D3973" s="148"/>
    </row>
    <row r="3974" spans="4:4" x14ac:dyDescent="0.2">
      <c r="D3974" s="148"/>
    </row>
    <row r="3975" spans="4:4" x14ac:dyDescent="0.2">
      <c r="D3975" s="148"/>
    </row>
    <row r="3976" spans="4:4" x14ac:dyDescent="0.2">
      <c r="D3976" s="148"/>
    </row>
    <row r="3977" spans="4:4" x14ac:dyDescent="0.2">
      <c r="D3977" s="148"/>
    </row>
    <row r="3978" spans="4:4" x14ac:dyDescent="0.2">
      <c r="D3978" s="148"/>
    </row>
    <row r="3979" spans="4:4" x14ac:dyDescent="0.2">
      <c r="D3979" s="148"/>
    </row>
    <row r="3980" spans="4:4" x14ac:dyDescent="0.2">
      <c r="D3980" s="148"/>
    </row>
    <row r="3981" spans="4:4" x14ac:dyDescent="0.2">
      <c r="D3981" s="148"/>
    </row>
    <row r="3982" spans="4:4" x14ac:dyDescent="0.2">
      <c r="D3982" s="148"/>
    </row>
    <row r="3983" spans="4:4" x14ac:dyDescent="0.2">
      <c r="D3983" s="148"/>
    </row>
    <row r="3984" spans="4:4" x14ac:dyDescent="0.2">
      <c r="D3984" s="148"/>
    </row>
    <row r="3985" spans="4:4" x14ac:dyDescent="0.2">
      <c r="D3985" s="148"/>
    </row>
    <row r="3986" spans="4:4" x14ac:dyDescent="0.2">
      <c r="D3986" s="148"/>
    </row>
    <row r="3987" spans="4:4" x14ac:dyDescent="0.2">
      <c r="D3987" s="148"/>
    </row>
    <row r="3988" spans="4:4" x14ac:dyDescent="0.2">
      <c r="D3988" s="148"/>
    </row>
    <row r="3989" spans="4:4" x14ac:dyDescent="0.2">
      <c r="D3989" s="148"/>
    </row>
    <row r="3990" spans="4:4" x14ac:dyDescent="0.2">
      <c r="D3990" s="148"/>
    </row>
    <row r="3991" spans="4:4" x14ac:dyDescent="0.2">
      <c r="D3991" s="148"/>
    </row>
    <row r="3992" spans="4:4" x14ac:dyDescent="0.2">
      <c r="D3992" s="148"/>
    </row>
    <row r="3993" spans="4:4" x14ac:dyDescent="0.2">
      <c r="D3993" s="148"/>
    </row>
    <row r="3994" spans="4:4" x14ac:dyDescent="0.2">
      <c r="D3994" s="148"/>
    </row>
    <row r="3995" spans="4:4" x14ac:dyDescent="0.2">
      <c r="D3995" s="148"/>
    </row>
    <row r="3996" spans="4:4" x14ac:dyDescent="0.2">
      <c r="D3996" s="148"/>
    </row>
    <row r="3997" spans="4:4" x14ac:dyDescent="0.2">
      <c r="D3997" s="148"/>
    </row>
    <row r="3998" spans="4:4" x14ac:dyDescent="0.2">
      <c r="D3998" s="148"/>
    </row>
    <row r="3999" spans="4:4" x14ac:dyDescent="0.2">
      <c r="D3999" s="148"/>
    </row>
    <row r="4000" spans="4:4" x14ac:dyDescent="0.2">
      <c r="D4000" s="148"/>
    </row>
    <row r="4001" spans="4:4" x14ac:dyDescent="0.2">
      <c r="D4001" s="148"/>
    </row>
    <row r="4002" spans="4:4" x14ac:dyDescent="0.2">
      <c r="D4002" s="148"/>
    </row>
    <row r="4003" spans="4:4" x14ac:dyDescent="0.2">
      <c r="D4003" s="148"/>
    </row>
    <row r="4004" spans="4:4" x14ac:dyDescent="0.2">
      <c r="D4004" s="148"/>
    </row>
    <row r="4005" spans="4:4" x14ac:dyDescent="0.2">
      <c r="D4005" s="148"/>
    </row>
    <row r="4006" spans="4:4" x14ac:dyDescent="0.2">
      <c r="D4006" s="148"/>
    </row>
    <row r="4007" spans="4:4" x14ac:dyDescent="0.2">
      <c r="D4007" s="148"/>
    </row>
    <row r="4008" spans="4:4" x14ac:dyDescent="0.2">
      <c r="D4008" s="148"/>
    </row>
    <row r="4009" spans="4:4" x14ac:dyDescent="0.2">
      <c r="D4009" s="148"/>
    </row>
    <row r="4010" spans="4:4" x14ac:dyDescent="0.2">
      <c r="D4010" s="148"/>
    </row>
    <row r="4011" spans="4:4" x14ac:dyDescent="0.2">
      <c r="D4011" s="148"/>
    </row>
    <row r="4012" spans="4:4" x14ac:dyDescent="0.2">
      <c r="D4012" s="148"/>
    </row>
    <row r="4013" spans="4:4" x14ac:dyDescent="0.2">
      <c r="D4013" s="148"/>
    </row>
    <row r="4014" spans="4:4" x14ac:dyDescent="0.2">
      <c r="D4014" s="148"/>
    </row>
    <row r="4015" spans="4:4" x14ac:dyDescent="0.2">
      <c r="D4015" s="148"/>
    </row>
    <row r="4016" spans="4:4" x14ac:dyDescent="0.2">
      <c r="D4016" s="148"/>
    </row>
    <row r="4017" spans="4:4" x14ac:dyDescent="0.2">
      <c r="D4017" s="148"/>
    </row>
    <row r="4018" spans="4:4" x14ac:dyDescent="0.2">
      <c r="D4018" s="148"/>
    </row>
    <row r="4019" spans="4:4" x14ac:dyDescent="0.2">
      <c r="D4019" s="148"/>
    </row>
    <row r="4020" spans="4:4" x14ac:dyDescent="0.2">
      <c r="D4020" s="148"/>
    </row>
    <row r="4021" spans="4:4" x14ac:dyDescent="0.2">
      <c r="D4021" s="148"/>
    </row>
    <row r="4022" spans="4:4" x14ac:dyDescent="0.2">
      <c r="D4022" s="148"/>
    </row>
    <row r="4023" spans="4:4" x14ac:dyDescent="0.2">
      <c r="D4023" s="148"/>
    </row>
    <row r="4024" spans="4:4" x14ac:dyDescent="0.2">
      <c r="D4024" s="148"/>
    </row>
    <row r="4025" spans="4:4" x14ac:dyDescent="0.2">
      <c r="D4025" s="148"/>
    </row>
    <row r="4026" spans="4:4" x14ac:dyDescent="0.2">
      <c r="D4026" s="148"/>
    </row>
    <row r="4027" spans="4:4" x14ac:dyDescent="0.2">
      <c r="D4027" s="148"/>
    </row>
    <row r="4028" spans="4:4" x14ac:dyDescent="0.2">
      <c r="D4028" s="148"/>
    </row>
    <row r="4029" spans="4:4" x14ac:dyDescent="0.2">
      <c r="D4029" s="148"/>
    </row>
    <row r="4030" spans="4:4" x14ac:dyDescent="0.2">
      <c r="D4030" s="148"/>
    </row>
    <row r="4031" spans="4:4" x14ac:dyDescent="0.2">
      <c r="D4031" s="148"/>
    </row>
    <row r="4032" spans="4:4" x14ac:dyDescent="0.2">
      <c r="D4032" s="148"/>
    </row>
    <row r="4033" spans="4:4" x14ac:dyDescent="0.2">
      <c r="D4033" s="148"/>
    </row>
    <row r="4034" spans="4:4" x14ac:dyDescent="0.2">
      <c r="D4034" s="148"/>
    </row>
    <row r="4035" spans="4:4" x14ac:dyDescent="0.2">
      <c r="D4035" s="148"/>
    </row>
    <row r="4036" spans="4:4" x14ac:dyDescent="0.2">
      <c r="D4036" s="148"/>
    </row>
    <row r="4037" spans="4:4" x14ac:dyDescent="0.2">
      <c r="D4037" s="148"/>
    </row>
    <row r="4038" spans="4:4" x14ac:dyDescent="0.2">
      <c r="D4038" s="148"/>
    </row>
    <row r="4039" spans="4:4" x14ac:dyDescent="0.2">
      <c r="D4039" s="148"/>
    </row>
    <row r="4040" spans="4:4" x14ac:dyDescent="0.2">
      <c r="D4040" s="148"/>
    </row>
    <row r="4041" spans="4:4" x14ac:dyDescent="0.2">
      <c r="D4041" s="148"/>
    </row>
    <row r="4042" spans="4:4" x14ac:dyDescent="0.2">
      <c r="D4042" s="148"/>
    </row>
    <row r="4043" spans="4:4" x14ac:dyDescent="0.2">
      <c r="D4043" s="148"/>
    </row>
    <row r="4044" spans="4:4" x14ac:dyDescent="0.2">
      <c r="D4044" s="148"/>
    </row>
    <row r="4045" spans="4:4" x14ac:dyDescent="0.2">
      <c r="D4045" s="148"/>
    </row>
    <row r="4046" spans="4:4" x14ac:dyDescent="0.2">
      <c r="D4046" s="148"/>
    </row>
    <row r="4047" spans="4:4" x14ac:dyDescent="0.2">
      <c r="D4047" s="148"/>
    </row>
    <row r="4048" spans="4:4" x14ac:dyDescent="0.2">
      <c r="D4048" s="148"/>
    </row>
    <row r="4049" spans="4:4" x14ac:dyDescent="0.2">
      <c r="D4049" s="148"/>
    </row>
    <row r="4050" spans="4:4" x14ac:dyDescent="0.2">
      <c r="D4050" s="148"/>
    </row>
    <row r="4051" spans="4:4" x14ac:dyDescent="0.2">
      <c r="D4051" s="148"/>
    </row>
    <row r="4052" spans="4:4" x14ac:dyDescent="0.2">
      <c r="D4052" s="148"/>
    </row>
    <row r="4053" spans="4:4" x14ac:dyDescent="0.2">
      <c r="D4053" s="148"/>
    </row>
    <row r="4054" spans="4:4" x14ac:dyDescent="0.2">
      <c r="D4054" s="148"/>
    </row>
    <row r="4055" spans="4:4" x14ac:dyDescent="0.2">
      <c r="D4055" s="148"/>
    </row>
    <row r="4056" spans="4:4" x14ac:dyDescent="0.2">
      <c r="D4056" s="148"/>
    </row>
    <row r="4057" spans="4:4" x14ac:dyDescent="0.2">
      <c r="D4057" s="148"/>
    </row>
    <row r="4058" spans="4:4" x14ac:dyDescent="0.2">
      <c r="D4058" s="148"/>
    </row>
    <row r="4059" spans="4:4" x14ac:dyDescent="0.2">
      <c r="D4059" s="148"/>
    </row>
    <row r="4060" spans="4:4" x14ac:dyDescent="0.2">
      <c r="D4060" s="148"/>
    </row>
    <row r="4061" spans="4:4" x14ac:dyDescent="0.2">
      <c r="D4061" s="148"/>
    </row>
    <row r="4062" spans="4:4" x14ac:dyDescent="0.2">
      <c r="D4062" s="148"/>
    </row>
    <row r="4063" spans="4:4" x14ac:dyDescent="0.2">
      <c r="D4063" s="148"/>
    </row>
    <row r="4064" spans="4:4" x14ac:dyDescent="0.2">
      <c r="D4064" s="148"/>
    </row>
    <row r="4065" spans="4:4" x14ac:dyDescent="0.2">
      <c r="D4065" s="148"/>
    </row>
    <row r="4066" spans="4:4" x14ac:dyDescent="0.2">
      <c r="D4066" s="148"/>
    </row>
    <row r="4067" spans="4:4" x14ac:dyDescent="0.2">
      <c r="D4067" s="148"/>
    </row>
    <row r="4068" spans="4:4" x14ac:dyDescent="0.2">
      <c r="D4068" s="148"/>
    </row>
    <row r="4069" spans="4:4" x14ac:dyDescent="0.2">
      <c r="D4069" s="148"/>
    </row>
    <row r="4070" spans="4:4" x14ac:dyDescent="0.2">
      <c r="D4070" s="148"/>
    </row>
    <row r="4071" spans="4:4" x14ac:dyDescent="0.2">
      <c r="D4071" s="148"/>
    </row>
    <row r="4072" spans="4:4" x14ac:dyDescent="0.2">
      <c r="D4072" s="148"/>
    </row>
    <row r="4073" spans="4:4" x14ac:dyDescent="0.2">
      <c r="D4073" s="148"/>
    </row>
    <row r="4074" spans="4:4" x14ac:dyDescent="0.2">
      <c r="D4074" s="148"/>
    </row>
    <row r="4075" spans="4:4" x14ac:dyDescent="0.2">
      <c r="D4075" s="148"/>
    </row>
    <row r="4076" spans="4:4" x14ac:dyDescent="0.2">
      <c r="D4076" s="148"/>
    </row>
    <row r="4077" spans="4:4" x14ac:dyDescent="0.2">
      <c r="D4077" s="148"/>
    </row>
    <row r="4078" spans="4:4" x14ac:dyDescent="0.2">
      <c r="D4078" s="148"/>
    </row>
    <row r="4079" spans="4:4" x14ac:dyDescent="0.2">
      <c r="D4079" s="148"/>
    </row>
    <row r="4080" spans="4:4" x14ac:dyDescent="0.2">
      <c r="D4080" s="148"/>
    </row>
    <row r="4081" spans="4:4" x14ac:dyDescent="0.2">
      <c r="D4081" s="148"/>
    </row>
    <row r="4082" spans="4:4" x14ac:dyDescent="0.2">
      <c r="D4082" s="148"/>
    </row>
    <row r="4083" spans="4:4" x14ac:dyDescent="0.2">
      <c r="D4083" s="148"/>
    </row>
    <row r="4084" spans="4:4" x14ac:dyDescent="0.2">
      <c r="D4084" s="148"/>
    </row>
    <row r="4085" spans="4:4" x14ac:dyDescent="0.2">
      <c r="D4085" s="148"/>
    </row>
    <row r="4086" spans="4:4" x14ac:dyDescent="0.2">
      <c r="D4086" s="148"/>
    </row>
    <row r="4087" spans="4:4" x14ac:dyDescent="0.2">
      <c r="D4087" s="148"/>
    </row>
    <row r="4088" spans="4:4" x14ac:dyDescent="0.2">
      <c r="D4088" s="148"/>
    </row>
    <row r="4089" spans="4:4" x14ac:dyDescent="0.2">
      <c r="D4089" s="148"/>
    </row>
    <row r="4090" spans="4:4" x14ac:dyDescent="0.2">
      <c r="D4090" s="148"/>
    </row>
    <row r="4091" spans="4:4" x14ac:dyDescent="0.2">
      <c r="D4091" s="148"/>
    </row>
    <row r="4092" spans="4:4" x14ac:dyDescent="0.2">
      <c r="D4092" s="148"/>
    </row>
    <row r="4093" spans="4:4" x14ac:dyDescent="0.2">
      <c r="D4093" s="148"/>
    </row>
    <row r="4094" spans="4:4" x14ac:dyDescent="0.2">
      <c r="D4094" s="148"/>
    </row>
    <row r="4095" spans="4:4" x14ac:dyDescent="0.2">
      <c r="D4095" s="148"/>
    </row>
    <row r="4096" spans="4:4" x14ac:dyDescent="0.2">
      <c r="D4096" s="148"/>
    </row>
    <row r="4097" spans="4:4" x14ac:dyDescent="0.2">
      <c r="D4097" s="148"/>
    </row>
    <row r="4098" spans="4:4" x14ac:dyDescent="0.2">
      <c r="D4098" s="148"/>
    </row>
    <row r="4099" spans="4:4" x14ac:dyDescent="0.2">
      <c r="D4099" s="148"/>
    </row>
    <row r="4100" spans="4:4" x14ac:dyDescent="0.2">
      <c r="D4100" s="148"/>
    </row>
    <row r="4101" spans="4:4" x14ac:dyDescent="0.2">
      <c r="D4101" s="148"/>
    </row>
    <row r="4102" spans="4:4" x14ac:dyDescent="0.2">
      <c r="D4102" s="148"/>
    </row>
    <row r="4103" spans="4:4" x14ac:dyDescent="0.2">
      <c r="D4103" s="148"/>
    </row>
    <row r="4104" spans="4:4" x14ac:dyDescent="0.2">
      <c r="D4104" s="148"/>
    </row>
    <row r="4105" spans="4:4" x14ac:dyDescent="0.2">
      <c r="D4105" s="148"/>
    </row>
    <row r="4106" spans="4:4" x14ac:dyDescent="0.2">
      <c r="D4106" s="148"/>
    </row>
    <row r="4107" spans="4:4" x14ac:dyDescent="0.2">
      <c r="D4107" s="148"/>
    </row>
    <row r="4108" spans="4:4" x14ac:dyDescent="0.2">
      <c r="D4108" s="148"/>
    </row>
    <row r="4109" spans="4:4" x14ac:dyDescent="0.2">
      <c r="D4109" s="148"/>
    </row>
    <row r="4110" spans="4:4" x14ac:dyDescent="0.2">
      <c r="D4110" s="148"/>
    </row>
    <row r="4111" spans="4:4" x14ac:dyDescent="0.2">
      <c r="D4111" s="148"/>
    </row>
    <row r="4112" spans="4:4" x14ac:dyDescent="0.2">
      <c r="D4112" s="148"/>
    </row>
    <row r="4113" spans="4:4" x14ac:dyDescent="0.2">
      <c r="D4113" s="148"/>
    </row>
    <row r="4114" spans="4:4" x14ac:dyDescent="0.2">
      <c r="D4114" s="148"/>
    </row>
    <row r="4115" spans="4:4" x14ac:dyDescent="0.2">
      <c r="D4115" s="148"/>
    </row>
    <row r="4116" spans="4:4" x14ac:dyDescent="0.2">
      <c r="D4116" s="148"/>
    </row>
    <row r="4117" spans="4:4" x14ac:dyDescent="0.2">
      <c r="D4117" s="148"/>
    </row>
    <row r="4118" spans="4:4" x14ac:dyDescent="0.2">
      <c r="D4118" s="148"/>
    </row>
    <row r="4119" spans="4:4" x14ac:dyDescent="0.2">
      <c r="D4119" s="148"/>
    </row>
    <row r="4120" spans="4:4" x14ac:dyDescent="0.2">
      <c r="D4120" s="148"/>
    </row>
    <row r="4121" spans="4:4" x14ac:dyDescent="0.2">
      <c r="D4121" s="148"/>
    </row>
    <row r="4122" spans="4:4" x14ac:dyDescent="0.2">
      <c r="D4122" s="148"/>
    </row>
    <row r="4123" spans="4:4" x14ac:dyDescent="0.2">
      <c r="D4123" s="148"/>
    </row>
    <row r="4124" spans="4:4" x14ac:dyDescent="0.2">
      <c r="D4124" s="148"/>
    </row>
    <row r="4125" spans="4:4" x14ac:dyDescent="0.2">
      <c r="D4125" s="148"/>
    </row>
    <row r="4126" spans="4:4" x14ac:dyDescent="0.2">
      <c r="D4126" s="148"/>
    </row>
    <row r="4127" spans="4:4" x14ac:dyDescent="0.2">
      <c r="D4127" s="148"/>
    </row>
    <row r="4128" spans="4:4" x14ac:dyDescent="0.2">
      <c r="D4128" s="148"/>
    </row>
    <row r="4129" spans="4:4" x14ac:dyDescent="0.2">
      <c r="D4129" s="148"/>
    </row>
    <row r="4130" spans="4:4" x14ac:dyDescent="0.2">
      <c r="D4130" s="148"/>
    </row>
    <row r="4131" spans="4:4" x14ac:dyDescent="0.2">
      <c r="D4131" s="148"/>
    </row>
    <row r="4132" spans="4:4" x14ac:dyDescent="0.2">
      <c r="D4132" s="148"/>
    </row>
    <row r="4133" spans="4:4" x14ac:dyDescent="0.2">
      <c r="D4133" s="148"/>
    </row>
    <row r="4134" spans="4:4" x14ac:dyDescent="0.2">
      <c r="D4134" s="148"/>
    </row>
    <row r="4135" spans="4:4" x14ac:dyDescent="0.2">
      <c r="D4135" s="148"/>
    </row>
    <row r="4136" spans="4:4" x14ac:dyDescent="0.2">
      <c r="D4136" s="148"/>
    </row>
    <row r="4137" spans="4:4" x14ac:dyDescent="0.2">
      <c r="D4137" s="148"/>
    </row>
    <row r="4138" spans="4:4" x14ac:dyDescent="0.2">
      <c r="D4138" s="148"/>
    </row>
    <row r="4139" spans="4:4" x14ac:dyDescent="0.2">
      <c r="D4139" s="148"/>
    </row>
    <row r="4140" spans="4:4" x14ac:dyDescent="0.2">
      <c r="D4140" s="148"/>
    </row>
    <row r="4141" spans="4:4" x14ac:dyDescent="0.2">
      <c r="D4141" s="148"/>
    </row>
    <row r="4142" spans="4:4" x14ac:dyDescent="0.2">
      <c r="D4142" s="148"/>
    </row>
    <row r="4143" spans="4:4" x14ac:dyDescent="0.2">
      <c r="D4143" s="148"/>
    </row>
    <row r="4144" spans="4:4" x14ac:dyDescent="0.2">
      <c r="D4144" s="148"/>
    </row>
    <row r="4145" spans="4:4" x14ac:dyDescent="0.2">
      <c r="D4145" s="148"/>
    </row>
    <row r="4146" spans="4:4" x14ac:dyDescent="0.2">
      <c r="D4146" s="148"/>
    </row>
    <row r="4147" spans="4:4" x14ac:dyDescent="0.2">
      <c r="D4147" s="148"/>
    </row>
    <row r="4148" spans="4:4" x14ac:dyDescent="0.2">
      <c r="D4148" s="148"/>
    </row>
    <row r="4149" spans="4:4" x14ac:dyDescent="0.2">
      <c r="D4149" s="148"/>
    </row>
    <row r="4150" spans="4:4" x14ac:dyDescent="0.2">
      <c r="D4150" s="148"/>
    </row>
    <row r="4151" spans="4:4" x14ac:dyDescent="0.2">
      <c r="D4151" s="148"/>
    </row>
    <row r="4152" spans="4:4" x14ac:dyDescent="0.2">
      <c r="D4152" s="148"/>
    </row>
    <row r="4153" spans="4:4" x14ac:dyDescent="0.2">
      <c r="D4153" s="148"/>
    </row>
    <row r="4154" spans="4:4" x14ac:dyDescent="0.2">
      <c r="D4154" s="148"/>
    </row>
    <row r="4155" spans="4:4" x14ac:dyDescent="0.2">
      <c r="D4155" s="148"/>
    </row>
    <row r="4156" spans="4:4" x14ac:dyDescent="0.2">
      <c r="D4156" s="148"/>
    </row>
    <row r="4157" spans="4:4" x14ac:dyDescent="0.2">
      <c r="D4157" s="148"/>
    </row>
    <row r="4158" spans="4:4" x14ac:dyDescent="0.2">
      <c r="D4158" s="148"/>
    </row>
    <row r="4159" spans="4:4" x14ac:dyDescent="0.2">
      <c r="D4159" s="148"/>
    </row>
    <row r="4160" spans="4:4" x14ac:dyDescent="0.2">
      <c r="D4160" s="148"/>
    </row>
    <row r="4161" spans="4:4" x14ac:dyDescent="0.2">
      <c r="D4161" s="148"/>
    </row>
    <row r="4162" spans="4:4" x14ac:dyDescent="0.2">
      <c r="D4162" s="148"/>
    </row>
    <row r="4163" spans="4:4" x14ac:dyDescent="0.2">
      <c r="D4163" s="148"/>
    </row>
    <row r="4164" spans="4:4" x14ac:dyDescent="0.2">
      <c r="D4164" s="148"/>
    </row>
    <row r="4165" spans="4:4" x14ac:dyDescent="0.2">
      <c r="D4165" s="148"/>
    </row>
    <row r="4166" spans="4:4" x14ac:dyDescent="0.2">
      <c r="D4166" s="148"/>
    </row>
    <row r="4167" spans="4:4" x14ac:dyDescent="0.2">
      <c r="D4167" s="148"/>
    </row>
    <row r="4168" spans="4:4" x14ac:dyDescent="0.2">
      <c r="D4168" s="148"/>
    </row>
    <row r="4169" spans="4:4" x14ac:dyDescent="0.2">
      <c r="D4169" s="148"/>
    </row>
    <row r="4170" spans="4:4" x14ac:dyDescent="0.2">
      <c r="D4170" s="148"/>
    </row>
    <row r="4171" spans="4:4" x14ac:dyDescent="0.2">
      <c r="D4171" s="148"/>
    </row>
    <row r="4172" spans="4:4" x14ac:dyDescent="0.2">
      <c r="D4172" s="148"/>
    </row>
    <row r="4173" spans="4:4" x14ac:dyDescent="0.2">
      <c r="D4173" s="148"/>
    </row>
    <row r="4174" spans="4:4" x14ac:dyDescent="0.2">
      <c r="D4174" s="148"/>
    </row>
    <row r="4175" spans="4:4" x14ac:dyDescent="0.2">
      <c r="D4175" s="148"/>
    </row>
    <row r="4176" spans="4:4" x14ac:dyDescent="0.2">
      <c r="D4176" s="148"/>
    </row>
    <row r="4177" spans="4:4" x14ac:dyDescent="0.2">
      <c r="D4177" s="148"/>
    </row>
    <row r="4178" spans="4:4" x14ac:dyDescent="0.2">
      <c r="D4178" s="148"/>
    </row>
    <row r="4179" spans="4:4" x14ac:dyDescent="0.2">
      <c r="D4179" s="148"/>
    </row>
    <row r="4180" spans="4:4" x14ac:dyDescent="0.2">
      <c r="D4180" s="148"/>
    </row>
    <row r="4181" spans="4:4" x14ac:dyDescent="0.2">
      <c r="D4181" s="148"/>
    </row>
    <row r="4182" spans="4:4" x14ac:dyDescent="0.2">
      <c r="D4182" s="148"/>
    </row>
    <row r="4183" spans="4:4" x14ac:dyDescent="0.2">
      <c r="D4183" s="148"/>
    </row>
    <row r="4184" spans="4:4" x14ac:dyDescent="0.2">
      <c r="D4184" s="148"/>
    </row>
    <row r="4185" spans="4:4" x14ac:dyDescent="0.2">
      <c r="D4185" s="148"/>
    </row>
    <row r="4186" spans="4:4" x14ac:dyDescent="0.2">
      <c r="D4186" s="148"/>
    </row>
    <row r="4187" spans="4:4" x14ac:dyDescent="0.2">
      <c r="D4187" s="148"/>
    </row>
    <row r="4188" spans="4:4" x14ac:dyDescent="0.2">
      <c r="D4188" s="148"/>
    </row>
    <row r="4189" spans="4:4" x14ac:dyDescent="0.2">
      <c r="D4189" s="148"/>
    </row>
    <row r="4190" spans="4:4" x14ac:dyDescent="0.2">
      <c r="D4190" s="148"/>
    </row>
    <row r="4191" spans="4:4" x14ac:dyDescent="0.2">
      <c r="D4191" s="148"/>
    </row>
    <row r="4192" spans="4:4" x14ac:dyDescent="0.2">
      <c r="D4192" s="148"/>
    </row>
    <row r="4193" spans="4:4" x14ac:dyDescent="0.2">
      <c r="D4193" s="148"/>
    </row>
    <row r="4194" spans="4:4" x14ac:dyDescent="0.2">
      <c r="D4194" s="148"/>
    </row>
    <row r="4195" spans="4:4" x14ac:dyDescent="0.2">
      <c r="D4195" s="148"/>
    </row>
    <row r="4196" spans="4:4" x14ac:dyDescent="0.2">
      <c r="D4196" s="148"/>
    </row>
    <row r="4197" spans="4:4" x14ac:dyDescent="0.2">
      <c r="D4197" s="148"/>
    </row>
    <row r="4198" spans="4:4" x14ac:dyDescent="0.2">
      <c r="D4198" s="148"/>
    </row>
    <row r="4199" spans="4:4" x14ac:dyDescent="0.2">
      <c r="D4199" s="148"/>
    </row>
    <row r="4200" spans="4:4" x14ac:dyDescent="0.2">
      <c r="D4200" s="148"/>
    </row>
    <row r="4201" spans="4:4" x14ac:dyDescent="0.2">
      <c r="D4201" s="148"/>
    </row>
    <row r="4202" spans="4:4" x14ac:dyDescent="0.2">
      <c r="D4202" s="148"/>
    </row>
    <row r="4203" spans="4:4" x14ac:dyDescent="0.2">
      <c r="D4203" s="148"/>
    </row>
    <row r="4204" spans="4:4" x14ac:dyDescent="0.2">
      <c r="D4204" s="148"/>
    </row>
    <row r="4205" spans="4:4" x14ac:dyDescent="0.2">
      <c r="D4205" s="148"/>
    </row>
    <row r="4206" spans="4:4" x14ac:dyDescent="0.2">
      <c r="D4206" s="148"/>
    </row>
    <row r="4207" spans="4:4" x14ac:dyDescent="0.2">
      <c r="D4207" s="148"/>
    </row>
    <row r="4208" spans="4:4" x14ac:dyDescent="0.2">
      <c r="D4208" s="148"/>
    </row>
    <row r="4209" spans="4:4" x14ac:dyDescent="0.2">
      <c r="D4209" s="148"/>
    </row>
    <row r="4210" spans="4:4" x14ac:dyDescent="0.2">
      <c r="D4210" s="148"/>
    </row>
    <row r="4211" spans="4:4" x14ac:dyDescent="0.2">
      <c r="D4211" s="148"/>
    </row>
    <row r="4212" spans="4:4" x14ac:dyDescent="0.2">
      <c r="D4212" s="148"/>
    </row>
    <row r="4213" spans="4:4" x14ac:dyDescent="0.2">
      <c r="D4213" s="148"/>
    </row>
    <row r="4214" spans="4:4" x14ac:dyDescent="0.2">
      <c r="D4214" s="148"/>
    </row>
    <row r="4215" spans="4:4" x14ac:dyDescent="0.2">
      <c r="D4215" s="148"/>
    </row>
    <row r="4216" spans="4:4" x14ac:dyDescent="0.2">
      <c r="D4216" s="148"/>
    </row>
    <row r="4217" spans="4:4" x14ac:dyDescent="0.2">
      <c r="D4217" s="148"/>
    </row>
    <row r="4218" spans="4:4" x14ac:dyDescent="0.2">
      <c r="D4218" s="148"/>
    </row>
    <row r="4219" spans="4:4" x14ac:dyDescent="0.2">
      <c r="D4219" s="148"/>
    </row>
    <row r="4220" spans="4:4" x14ac:dyDescent="0.2">
      <c r="D4220" s="148"/>
    </row>
    <row r="4221" spans="4:4" x14ac:dyDescent="0.2">
      <c r="D4221" s="148"/>
    </row>
    <row r="4222" spans="4:4" x14ac:dyDescent="0.2">
      <c r="D4222" s="148"/>
    </row>
    <row r="4223" spans="4:4" x14ac:dyDescent="0.2">
      <c r="D4223" s="148"/>
    </row>
    <row r="4224" spans="4:4" x14ac:dyDescent="0.2">
      <c r="D4224" s="148"/>
    </row>
    <row r="4225" spans="4:4" x14ac:dyDescent="0.2">
      <c r="D4225" s="148"/>
    </row>
    <row r="4226" spans="4:4" x14ac:dyDescent="0.2">
      <c r="D4226" s="148"/>
    </row>
    <row r="4227" spans="4:4" x14ac:dyDescent="0.2">
      <c r="D4227" s="148"/>
    </row>
    <row r="4228" spans="4:4" x14ac:dyDescent="0.2">
      <c r="D4228" s="148"/>
    </row>
    <row r="4229" spans="4:4" x14ac:dyDescent="0.2">
      <c r="D4229" s="148"/>
    </row>
    <row r="4230" spans="4:4" x14ac:dyDescent="0.2">
      <c r="D4230" s="148"/>
    </row>
    <row r="4231" spans="4:4" x14ac:dyDescent="0.2">
      <c r="D4231" s="148"/>
    </row>
    <row r="4232" spans="4:4" x14ac:dyDescent="0.2">
      <c r="D4232" s="148"/>
    </row>
    <row r="4233" spans="4:4" x14ac:dyDescent="0.2">
      <c r="D4233" s="148"/>
    </row>
    <row r="4234" spans="4:4" x14ac:dyDescent="0.2">
      <c r="D4234" s="148"/>
    </row>
    <row r="4235" spans="4:4" x14ac:dyDescent="0.2">
      <c r="D4235" s="148"/>
    </row>
    <row r="4236" spans="4:4" x14ac:dyDescent="0.2">
      <c r="D4236" s="148"/>
    </row>
    <row r="4237" spans="4:4" x14ac:dyDescent="0.2">
      <c r="D4237" s="148"/>
    </row>
    <row r="4238" spans="4:4" x14ac:dyDescent="0.2">
      <c r="D4238" s="148"/>
    </row>
    <row r="4239" spans="4:4" x14ac:dyDescent="0.2">
      <c r="D4239" s="148"/>
    </row>
    <row r="4240" spans="4:4" x14ac:dyDescent="0.2">
      <c r="D4240" s="148"/>
    </row>
    <row r="4241" spans="4:4" x14ac:dyDescent="0.2">
      <c r="D4241" s="148"/>
    </row>
    <row r="4242" spans="4:4" x14ac:dyDescent="0.2">
      <c r="D4242" s="148"/>
    </row>
    <row r="4243" spans="4:4" x14ac:dyDescent="0.2">
      <c r="D4243" s="148"/>
    </row>
    <row r="4244" spans="4:4" x14ac:dyDescent="0.2">
      <c r="D4244" s="148"/>
    </row>
    <row r="4245" spans="4:4" x14ac:dyDescent="0.2">
      <c r="D4245" s="148"/>
    </row>
    <row r="4246" spans="4:4" x14ac:dyDescent="0.2">
      <c r="D4246" s="148"/>
    </row>
    <row r="4247" spans="4:4" x14ac:dyDescent="0.2">
      <c r="D4247" s="148"/>
    </row>
    <row r="4248" spans="4:4" x14ac:dyDescent="0.2">
      <c r="D4248" s="148"/>
    </row>
    <row r="4249" spans="4:4" x14ac:dyDescent="0.2">
      <c r="D4249" s="148"/>
    </row>
    <row r="4250" spans="4:4" x14ac:dyDescent="0.2">
      <c r="D4250" s="148"/>
    </row>
    <row r="4251" spans="4:4" x14ac:dyDescent="0.2">
      <c r="D4251" s="148"/>
    </row>
    <row r="4252" spans="4:4" x14ac:dyDescent="0.2">
      <c r="D4252" s="148"/>
    </row>
    <row r="4253" spans="4:4" x14ac:dyDescent="0.2">
      <c r="D4253" s="148"/>
    </row>
    <row r="4254" spans="4:4" x14ac:dyDescent="0.2">
      <c r="D4254" s="148"/>
    </row>
    <row r="4255" spans="4:4" x14ac:dyDescent="0.2">
      <c r="D4255" s="148"/>
    </row>
    <row r="4256" spans="4:4" x14ac:dyDescent="0.2">
      <c r="D4256" s="148"/>
    </row>
    <row r="4257" spans="4:4" x14ac:dyDescent="0.2">
      <c r="D4257" s="148"/>
    </row>
    <row r="4258" spans="4:4" x14ac:dyDescent="0.2">
      <c r="D4258" s="148"/>
    </row>
    <row r="4259" spans="4:4" x14ac:dyDescent="0.2">
      <c r="D4259" s="148"/>
    </row>
    <row r="4260" spans="4:4" x14ac:dyDescent="0.2">
      <c r="D4260" s="148"/>
    </row>
    <row r="4261" spans="4:4" x14ac:dyDescent="0.2">
      <c r="D4261" s="148"/>
    </row>
    <row r="4262" spans="4:4" x14ac:dyDescent="0.2">
      <c r="D4262" s="148"/>
    </row>
    <row r="4263" spans="4:4" x14ac:dyDescent="0.2">
      <c r="D4263" s="148"/>
    </row>
    <row r="4264" spans="4:4" x14ac:dyDescent="0.2">
      <c r="D4264" s="148"/>
    </row>
    <row r="4265" spans="4:4" x14ac:dyDescent="0.2">
      <c r="D4265" s="148"/>
    </row>
    <row r="4266" spans="4:4" x14ac:dyDescent="0.2">
      <c r="D4266" s="148"/>
    </row>
    <row r="4267" spans="4:4" x14ac:dyDescent="0.2">
      <c r="D4267" s="148"/>
    </row>
    <row r="4268" spans="4:4" x14ac:dyDescent="0.2">
      <c r="D4268" s="148"/>
    </row>
    <row r="4269" spans="4:4" x14ac:dyDescent="0.2">
      <c r="D4269" s="148"/>
    </row>
    <row r="4270" spans="4:4" x14ac:dyDescent="0.2">
      <c r="D4270" s="148"/>
    </row>
    <row r="4271" spans="4:4" x14ac:dyDescent="0.2">
      <c r="D4271" s="148"/>
    </row>
    <row r="4272" spans="4:4" x14ac:dyDescent="0.2">
      <c r="D4272" s="148"/>
    </row>
    <row r="4273" spans="4:4" x14ac:dyDescent="0.2">
      <c r="D4273" s="148"/>
    </row>
    <row r="4274" spans="4:4" x14ac:dyDescent="0.2">
      <c r="D4274" s="148"/>
    </row>
    <row r="4275" spans="4:4" x14ac:dyDescent="0.2">
      <c r="D4275" s="148"/>
    </row>
    <row r="4276" spans="4:4" x14ac:dyDescent="0.2">
      <c r="D4276" s="148"/>
    </row>
    <row r="4277" spans="4:4" x14ac:dyDescent="0.2">
      <c r="D4277" s="148"/>
    </row>
    <row r="4278" spans="4:4" x14ac:dyDescent="0.2">
      <c r="D4278" s="148"/>
    </row>
    <row r="4279" spans="4:4" x14ac:dyDescent="0.2">
      <c r="D4279" s="148"/>
    </row>
    <row r="4280" spans="4:4" x14ac:dyDescent="0.2">
      <c r="D4280" s="148"/>
    </row>
    <row r="4281" spans="4:4" x14ac:dyDescent="0.2">
      <c r="D4281" s="148"/>
    </row>
    <row r="4282" spans="4:4" x14ac:dyDescent="0.2">
      <c r="D4282" s="148"/>
    </row>
    <row r="4283" spans="4:4" x14ac:dyDescent="0.2">
      <c r="D4283" s="148"/>
    </row>
    <row r="4284" spans="4:4" x14ac:dyDescent="0.2">
      <c r="D4284" s="148"/>
    </row>
    <row r="4285" spans="4:4" x14ac:dyDescent="0.2">
      <c r="D4285" s="148"/>
    </row>
    <row r="4286" spans="4:4" x14ac:dyDescent="0.2">
      <c r="D4286" s="148"/>
    </row>
    <row r="4287" spans="4:4" x14ac:dyDescent="0.2">
      <c r="D4287" s="148"/>
    </row>
    <row r="4288" spans="4:4" x14ac:dyDescent="0.2">
      <c r="D4288" s="148"/>
    </row>
    <row r="4289" spans="4:4" x14ac:dyDescent="0.2">
      <c r="D4289" s="148"/>
    </row>
    <row r="4290" spans="4:4" x14ac:dyDescent="0.2">
      <c r="D4290" s="148"/>
    </row>
    <row r="4291" spans="4:4" x14ac:dyDescent="0.2">
      <c r="D4291" s="148"/>
    </row>
    <row r="4292" spans="4:4" x14ac:dyDescent="0.2">
      <c r="D4292" s="148"/>
    </row>
    <row r="4293" spans="4:4" x14ac:dyDescent="0.2">
      <c r="D4293" s="148"/>
    </row>
    <row r="4294" spans="4:4" x14ac:dyDescent="0.2">
      <c r="D4294" s="148"/>
    </row>
    <row r="4295" spans="4:4" x14ac:dyDescent="0.2">
      <c r="D4295" s="148"/>
    </row>
    <row r="4296" spans="4:4" x14ac:dyDescent="0.2">
      <c r="D4296" s="148"/>
    </row>
    <row r="4297" spans="4:4" x14ac:dyDescent="0.2">
      <c r="D4297" s="148"/>
    </row>
    <row r="4298" spans="4:4" x14ac:dyDescent="0.2">
      <c r="D4298" s="148"/>
    </row>
    <row r="4299" spans="4:4" x14ac:dyDescent="0.2">
      <c r="D4299" s="148"/>
    </row>
    <row r="4300" spans="4:4" x14ac:dyDescent="0.2">
      <c r="D4300" s="148"/>
    </row>
    <row r="4301" spans="4:4" x14ac:dyDescent="0.2">
      <c r="D4301" s="148"/>
    </row>
    <row r="4302" spans="4:4" x14ac:dyDescent="0.2">
      <c r="D4302" s="148"/>
    </row>
    <row r="4303" spans="4:4" x14ac:dyDescent="0.2">
      <c r="D4303" s="148"/>
    </row>
    <row r="4304" spans="4:4" x14ac:dyDescent="0.2">
      <c r="D4304" s="148"/>
    </row>
    <row r="4305" spans="4:4" x14ac:dyDescent="0.2">
      <c r="D4305" s="148"/>
    </row>
    <row r="4306" spans="4:4" x14ac:dyDescent="0.2">
      <c r="D4306" s="148"/>
    </row>
    <row r="4307" spans="4:4" x14ac:dyDescent="0.2">
      <c r="D4307" s="148"/>
    </row>
    <row r="4308" spans="4:4" x14ac:dyDescent="0.2">
      <c r="D4308" s="148"/>
    </row>
    <row r="4309" spans="4:4" x14ac:dyDescent="0.2">
      <c r="D4309" s="148"/>
    </row>
    <row r="4310" spans="4:4" x14ac:dyDescent="0.2">
      <c r="D4310" s="148"/>
    </row>
    <row r="4311" spans="4:4" x14ac:dyDescent="0.2">
      <c r="D4311" s="148"/>
    </row>
    <row r="4312" spans="4:4" x14ac:dyDescent="0.2">
      <c r="D4312" s="148"/>
    </row>
    <row r="4313" spans="4:4" x14ac:dyDescent="0.2">
      <c r="D4313" s="148"/>
    </row>
    <row r="4314" spans="4:4" x14ac:dyDescent="0.2">
      <c r="D4314" s="148"/>
    </row>
    <row r="4315" spans="4:4" x14ac:dyDescent="0.2">
      <c r="D4315" s="148"/>
    </row>
    <row r="4316" spans="4:4" x14ac:dyDescent="0.2">
      <c r="D4316" s="148"/>
    </row>
    <row r="4317" spans="4:4" x14ac:dyDescent="0.2">
      <c r="D4317" s="148"/>
    </row>
    <row r="4318" spans="4:4" x14ac:dyDescent="0.2">
      <c r="D4318" s="148"/>
    </row>
    <row r="4319" spans="4:4" x14ac:dyDescent="0.2">
      <c r="D4319" s="148"/>
    </row>
    <row r="4320" spans="4:4" x14ac:dyDescent="0.2">
      <c r="D4320" s="148"/>
    </row>
    <row r="4321" spans="4:4" x14ac:dyDescent="0.2">
      <c r="D4321" s="148"/>
    </row>
    <row r="4322" spans="4:4" x14ac:dyDescent="0.2">
      <c r="D4322" s="148"/>
    </row>
    <row r="4323" spans="4:4" x14ac:dyDescent="0.2">
      <c r="D4323" s="148"/>
    </row>
    <row r="4324" spans="4:4" x14ac:dyDescent="0.2">
      <c r="D4324" s="148"/>
    </row>
    <row r="4325" spans="4:4" x14ac:dyDescent="0.2">
      <c r="D4325" s="148"/>
    </row>
    <row r="4326" spans="4:4" x14ac:dyDescent="0.2">
      <c r="D4326" s="148"/>
    </row>
    <row r="4327" spans="4:4" x14ac:dyDescent="0.2">
      <c r="D4327" s="148"/>
    </row>
    <row r="4328" spans="4:4" x14ac:dyDescent="0.2">
      <c r="D4328" s="148"/>
    </row>
    <row r="4329" spans="4:4" x14ac:dyDescent="0.2">
      <c r="D4329" s="148"/>
    </row>
    <row r="4330" spans="4:4" x14ac:dyDescent="0.2">
      <c r="D4330" s="148"/>
    </row>
    <row r="4331" spans="4:4" x14ac:dyDescent="0.2">
      <c r="D4331" s="148"/>
    </row>
    <row r="4332" spans="4:4" x14ac:dyDescent="0.2">
      <c r="D4332" s="148"/>
    </row>
    <row r="4333" spans="4:4" x14ac:dyDescent="0.2">
      <c r="D4333" s="148"/>
    </row>
    <row r="4334" spans="4:4" x14ac:dyDescent="0.2">
      <c r="D4334" s="148"/>
    </row>
    <row r="4335" spans="4:4" x14ac:dyDescent="0.2">
      <c r="D4335" s="148"/>
    </row>
    <row r="4336" spans="4:4" x14ac:dyDescent="0.2">
      <c r="D4336" s="148"/>
    </row>
    <row r="4337" spans="4:4" x14ac:dyDescent="0.2">
      <c r="D4337" s="148"/>
    </row>
    <row r="4338" spans="4:4" x14ac:dyDescent="0.2">
      <c r="D4338" s="148"/>
    </row>
    <row r="4339" spans="4:4" x14ac:dyDescent="0.2">
      <c r="D4339" s="148"/>
    </row>
    <row r="4340" spans="4:4" x14ac:dyDescent="0.2">
      <c r="D4340" s="148"/>
    </row>
    <row r="4341" spans="4:4" x14ac:dyDescent="0.2">
      <c r="D4341" s="148"/>
    </row>
    <row r="4342" spans="4:4" x14ac:dyDescent="0.2">
      <c r="D4342" s="148"/>
    </row>
    <row r="4343" spans="4:4" x14ac:dyDescent="0.2">
      <c r="D4343" s="148"/>
    </row>
    <row r="4344" spans="4:4" x14ac:dyDescent="0.2">
      <c r="D4344" s="148"/>
    </row>
    <row r="4345" spans="4:4" x14ac:dyDescent="0.2">
      <c r="D4345" s="148"/>
    </row>
    <row r="4346" spans="4:4" x14ac:dyDescent="0.2">
      <c r="D4346" s="148"/>
    </row>
    <row r="4347" spans="4:4" x14ac:dyDescent="0.2">
      <c r="D4347" s="148"/>
    </row>
    <row r="4348" spans="4:4" x14ac:dyDescent="0.2">
      <c r="D4348" s="148"/>
    </row>
    <row r="4349" spans="4:4" x14ac:dyDescent="0.2">
      <c r="D4349" s="148"/>
    </row>
    <row r="4350" spans="4:4" x14ac:dyDescent="0.2">
      <c r="D4350" s="148"/>
    </row>
    <row r="4351" spans="4:4" x14ac:dyDescent="0.2">
      <c r="D4351" s="148"/>
    </row>
    <row r="4352" spans="4:4" x14ac:dyDescent="0.2">
      <c r="D4352" s="148"/>
    </row>
    <row r="4353" spans="4:4" x14ac:dyDescent="0.2">
      <c r="D4353" s="148"/>
    </row>
    <row r="4354" spans="4:4" x14ac:dyDescent="0.2">
      <c r="D4354" s="148"/>
    </row>
    <row r="4355" spans="4:4" x14ac:dyDescent="0.2">
      <c r="D4355" s="148"/>
    </row>
    <row r="4356" spans="4:4" x14ac:dyDescent="0.2">
      <c r="D4356" s="148"/>
    </row>
    <row r="4357" spans="4:4" x14ac:dyDescent="0.2">
      <c r="D4357" s="148"/>
    </row>
    <row r="4358" spans="4:4" x14ac:dyDescent="0.2">
      <c r="D4358" s="148"/>
    </row>
    <row r="4359" spans="4:4" x14ac:dyDescent="0.2">
      <c r="D4359" s="148"/>
    </row>
    <row r="4360" spans="4:4" x14ac:dyDescent="0.2">
      <c r="D4360" s="148"/>
    </row>
    <row r="4361" spans="4:4" x14ac:dyDescent="0.2">
      <c r="D4361" s="148"/>
    </row>
    <row r="4362" spans="4:4" x14ac:dyDescent="0.2">
      <c r="D4362" s="148"/>
    </row>
    <row r="4363" spans="4:4" x14ac:dyDescent="0.2">
      <c r="D4363" s="148"/>
    </row>
    <row r="4364" spans="4:4" x14ac:dyDescent="0.2">
      <c r="D4364" s="148"/>
    </row>
    <row r="4365" spans="4:4" x14ac:dyDescent="0.2">
      <c r="D4365" s="148"/>
    </row>
    <row r="4366" spans="4:4" x14ac:dyDescent="0.2">
      <c r="D4366" s="148"/>
    </row>
    <row r="4367" spans="4:4" x14ac:dyDescent="0.2">
      <c r="D4367" s="148"/>
    </row>
    <row r="4368" spans="4:4" x14ac:dyDescent="0.2">
      <c r="D4368" s="148"/>
    </row>
    <row r="4369" spans="4:4" x14ac:dyDescent="0.2">
      <c r="D4369" s="148"/>
    </row>
    <row r="4370" spans="4:4" x14ac:dyDescent="0.2">
      <c r="D4370" s="148"/>
    </row>
    <row r="4371" spans="4:4" x14ac:dyDescent="0.2">
      <c r="D4371" s="148"/>
    </row>
    <row r="4372" spans="4:4" x14ac:dyDescent="0.2">
      <c r="D4372" s="148"/>
    </row>
    <row r="4373" spans="4:4" x14ac:dyDescent="0.2">
      <c r="D4373" s="148"/>
    </row>
    <row r="4374" spans="4:4" x14ac:dyDescent="0.2">
      <c r="D4374" s="148"/>
    </row>
    <row r="4375" spans="4:4" x14ac:dyDescent="0.2">
      <c r="D4375" s="148"/>
    </row>
    <row r="4376" spans="4:4" x14ac:dyDescent="0.2">
      <c r="D4376" s="148"/>
    </row>
    <row r="4377" spans="4:4" x14ac:dyDescent="0.2">
      <c r="D4377" s="148"/>
    </row>
    <row r="4378" spans="4:4" x14ac:dyDescent="0.2">
      <c r="D4378" s="148"/>
    </row>
    <row r="4379" spans="4:4" x14ac:dyDescent="0.2">
      <c r="D4379" s="148"/>
    </row>
    <row r="4380" spans="4:4" x14ac:dyDescent="0.2">
      <c r="D4380" s="148"/>
    </row>
    <row r="4381" spans="4:4" x14ac:dyDescent="0.2">
      <c r="D4381" s="148"/>
    </row>
    <row r="4382" spans="4:4" x14ac:dyDescent="0.2">
      <c r="D4382" s="148"/>
    </row>
    <row r="4383" spans="4:4" x14ac:dyDescent="0.2">
      <c r="D4383" s="148"/>
    </row>
    <row r="4384" spans="4:4" x14ac:dyDescent="0.2">
      <c r="D4384" s="148"/>
    </row>
    <row r="4385" spans="4:4" x14ac:dyDescent="0.2">
      <c r="D4385" s="148"/>
    </row>
    <row r="4386" spans="4:4" x14ac:dyDescent="0.2">
      <c r="D4386" s="148"/>
    </row>
    <row r="4387" spans="4:4" x14ac:dyDescent="0.2">
      <c r="D4387" s="148"/>
    </row>
    <row r="4388" spans="4:4" x14ac:dyDescent="0.2">
      <c r="D4388" s="148"/>
    </row>
    <row r="4389" spans="4:4" x14ac:dyDescent="0.2">
      <c r="D4389" s="148"/>
    </row>
    <row r="4390" spans="4:4" x14ac:dyDescent="0.2">
      <c r="D4390" s="148"/>
    </row>
    <row r="4391" spans="4:4" x14ac:dyDescent="0.2">
      <c r="D4391" s="148"/>
    </row>
    <row r="4392" spans="4:4" x14ac:dyDescent="0.2">
      <c r="D4392" s="148"/>
    </row>
    <row r="4393" spans="4:4" x14ac:dyDescent="0.2">
      <c r="D4393" s="148"/>
    </row>
    <row r="4394" spans="4:4" x14ac:dyDescent="0.2">
      <c r="D4394" s="148"/>
    </row>
    <row r="4395" spans="4:4" x14ac:dyDescent="0.2">
      <c r="D4395" s="148"/>
    </row>
    <row r="4396" spans="4:4" x14ac:dyDescent="0.2">
      <c r="D4396" s="148"/>
    </row>
    <row r="4397" spans="4:4" x14ac:dyDescent="0.2">
      <c r="D4397" s="148"/>
    </row>
    <row r="4398" spans="4:4" x14ac:dyDescent="0.2">
      <c r="D4398" s="148"/>
    </row>
    <row r="4399" spans="4:4" x14ac:dyDescent="0.2">
      <c r="D4399" s="148"/>
    </row>
    <row r="4400" spans="4:4" x14ac:dyDescent="0.2">
      <c r="D4400" s="148"/>
    </row>
    <row r="4401" spans="4:4" x14ac:dyDescent="0.2">
      <c r="D4401" s="148"/>
    </row>
    <row r="4402" spans="4:4" x14ac:dyDescent="0.2">
      <c r="D4402" s="148"/>
    </row>
    <row r="4403" spans="4:4" x14ac:dyDescent="0.2">
      <c r="D4403" s="148"/>
    </row>
    <row r="4404" spans="4:4" x14ac:dyDescent="0.2">
      <c r="D4404" s="148"/>
    </row>
    <row r="4405" spans="4:4" x14ac:dyDescent="0.2">
      <c r="D4405" s="148"/>
    </row>
    <row r="4406" spans="4:4" x14ac:dyDescent="0.2">
      <c r="D4406" s="148"/>
    </row>
    <row r="4407" spans="4:4" x14ac:dyDescent="0.2">
      <c r="D4407" s="148"/>
    </row>
    <row r="4408" spans="4:4" x14ac:dyDescent="0.2">
      <c r="D4408" s="148"/>
    </row>
    <row r="4409" spans="4:4" x14ac:dyDescent="0.2">
      <c r="D4409" s="148"/>
    </row>
    <row r="4410" spans="4:4" x14ac:dyDescent="0.2">
      <c r="D4410" s="148"/>
    </row>
    <row r="4411" spans="4:4" x14ac:dyDescent="0.2">
      <c r="D4411" s="148"/>
    </row>
    <row r="4412" spans="4:4" x14ac:dyDescent="0.2">
      <c r="D4412" s="148"/>
    </row>
    <row r="4413" spans="4:4" x14ac:dyDescent="0.2">
      <c r="D4413" s="148"/>
    </row>
    <row r="4414" spans="4:4" x14ac:dyDescent="0.2">
      <c r="D4414" s="148"/>
    </row>
    <row r="4415" spans="4:4" x14ac:dyDescent="0.2">
      <c r="D4415" s="148"/>
    </row>
    <row r="4416" spans="4:4" x14ac:dyDescent="0.2">
      <c r="D4416" s="148"/>
    </row>
    <row r="4417" spans="4:4" x14ac:dyDescent="0.2">
      <c r="D4417" s="148"/>
    </row>
    <row r="4418" spans="4:4" x14ac:dyDescent="0.2">
      <c r="D4418" s="148"/>
    </row>
    <row r="4419" spans="4:4" x14ac:dyDescent="0.2">
      <c r="D4419" s="148"/>
    </row>
    <row r="4420" spans="4:4" x14ac:dyDescent="0.2">
      <c r="D4420" s="148"/>
    </row>
    <row r="4421" spans="4:4" x14ac:dyDescent="0.2">
      <c r="D4421" s="148"/>
    </row>
    <row r="4422" spans="4:4" x14ac:dyDescent="0.2">
      <c r="D4422" s="148"/>
    </row>
    <row r="4423" spans="4:4" x14ac:dyDescent="0.2">
      <c r="D4423" s="148"/>
    </row>
    <row r="4424" spans="4:4" x14ac:dyDescent="0.2">
      <c r="D4424" s="148"/>
    </row>
    <row r="4425" spans="4:4" x14ac:dyDescent="0.2">
      <c r="D4425" s="148"/>
    </row>
    <row r="4426" spans="4:4" x14ac:dyDescent="0.2">
      <c r="D4426" s="148"/>
    </row>
    <row r="4427" spans="4:4" x14ac:dyDescent="0.2">
      <c r="D4427" s="148"/>
    </row>
    <row r="4428" spans="4:4" x14ac:dyDescent="0.2">
      <c r="D4428" s="148"/>
    </row>
    <row r="4429" spans="4:4" x14ac:dyDescent="0.2">
      <c r="D4429" s="148"/>
    </row>
    <row r="4430" spans="4:4" x14ac:dyDescent="0.2">
      <c r="D4430" s="148"/>
    </row>
    <row r="4431" spans="4:4" x14ac:dyDescent="0.2">
      <c r="D4431" s="148"/>
    </row>
    <row r="4432" spans="4:4" x14ac:dyDescent="0.2">
      <c r="D4432" s="148"/>
    </row>
    <row r="4433" spans="4:4" x14ac:dyDescent="0.2">
      <c r="D4433" s="148"/>
    </row>
    <row r="4434" spans="4:4" x14ac:dyDescent="0.2">
      <c r="D4434" s="148"/>
    </row>
    <row r="4435" spans="4:4" x14ac:dyDescent="0.2">
      <c r="D4435" s="148"/>
    </row>
    <row r="4436" spans="4:4" x14ac:dyDescent="0.2">
      <c r="D4436" s="148"/>
    </row>
    <row r="4437" spans="4:4" x14ac:dyDescent="0.2">
      <c r="D4437" s="148"/>
    </row>
    <row r="4438" spans="4:4" x14ac:dyDescent="0.2">
      <c r="D4438" s="148"/>
    </row>
    <row r="4439" spans="4:4" x14ac:dyDescent="0.2">
      <c r="D4439" s="148"/>
    </row>
    <row r="4440" spans="4:4" x14ac:dyDescent="0.2">
      <c r="D4440" s="148"/>
    </row>
    <row r="4441" spans="4:4" x14ac:dyDescent="0.2">
      <c r="D4441" s="148"/>
    </row>
    <row r="4442" spans="4:4" x14ac:dyDescent="0.2">
      <c r="D4442" s="148"/>
    </row>
    <row r="4443" spans="4:4" x14ac:dyDescent="0.2">
      <c r="D4443" s="148"/>
    </row>
    <row r="4444" spans="4:4" x14ac:dyDescent="0.2">
      <c r="D4444" s="148"/>
    </row>
    <row r="4445" spans="4:4" x14ac:dyDescent="0.2">
      <c r="D4445" s="148"/>
    </row>
    <row r="4446" spans="4:4" x14ac:dyDescent="0.2">
      <c r="D4446" s="148"/>
    </row>
    <row r="4447" spans="4:4" x14ac:dyDescent="0.2">
      <c r="D4447" s="148"/>
    </row>
    <row r="4448" spans="4:4" x14ac:dyDescent="0.2">
      <c r="D4448" s="148"/>
    </row>
    <row r="4449" spans="4:4" x14ac:dyDescent="0.2">
      <c r="D4449" s="148"/>
    </row>
    <row r="4450" spans="4:4" x14ac:dyDescent="0.2">
      <c r="D4450" s="148"/>
    </row>
    <row r="4451" spans="4:4" x14ac:dyDescent="0.2">
      <c r="D4451" s="148"/>
    </row>
    <row r="4452" spans="4:4" x14ac:dyDescent="0.2">
      <c r="D4452" s="148"/>
    </row>
    <row r="4453" spans="4:4" x14ac:dyDescent="0.2">
      <c r="D4453" s="148"/>
    </row>
    <row r="4454" spans="4:4" x14ac:dyDescent="0.2">
      <c r="D4454" s="148"/>
    </row>
    <row r="4455" spans="4:4" x14ac:dyDescent="0.2">
      <c r="D4455" s="148"/>
    </row>
    <row r="4456" spans="4:4" x14ac:dyDescent="0.2">
      <c r="D4456" s="148"/>
    </row>
    <row r="4457" spans="4:4" x14ac:dyDescent="0.2">
      <c r="D4457" s="148"/>
    </row>
    <row r="4458" spans="4:4" x14ac:dyDescent="0.2">
      <c r="D4458" s="148"/>
    </row>
    <row r="4459" spans="4:4" x14ac:dyDescent="0.2">
      <c r="D4459" s="148"/>
    </row>
    <row r="4460" spans="4:4" x14ac:dyDescent="0.2">
      <c r="D4460" s="148"/>
    </row>
    <row r="4461" spans="4:4" x14ac:dyDescent="0.2">
      <c r="D4461" s="148"/>
    </row>
    <row r="4462" spans="4:4" x14ac:dyDescent="0.2">
      <c r="D4462" s="148"/>
    </row>
    <row r="4463" spans="4:4" x14ac:dyDescent="0.2">
      <c r="D4463" s="148"/>
    </row>
    <row r="4464" spans="4:4" x14ac:dyDescent="0.2">
      <c r="D4464" s="148"/>
    </row>
    <row r="4465" spans="4:4" x14ac:dyDescent="0.2">
      <c r="D4465" s="148"/>
    </row>
    <row r="4466" spans="4:4" x14ac:dyDescent="0.2">
      <c r="D4466" s="148"/>
    </row>
    <row r="4467" spans="4:4" x14ac:dyDescent="0.2">
      <c r="D4467" s="148"/>
    </row>
    <row r="4468" spans="4:4" x14ac:dyDescent="0.2">
      <c r="D4468" s="148"/>
    </row>
    <row r="4469" spans="4:4" x14ac:dyDescent="0.2">
      <c r="D4469" s="148"/>
    </row>
    <row r="4470" spans="4:4" x14ac:dyDescent="0.2">
      <c r="D4470" s="148"/>
    </row>
    <row r="4471" spans="4:4" x14ac:dyDescent="0.2">
      <c r="D4471" s="148"/>
    </row>
    <row r="4472" spans="4:4" x14ac:dyDescent="0.2">
      <c r="D4472" s="148"/>
    </row>
    <row r="4473" spans="4:4" x14ac:dyDescent="0.2">
      <c r="D4473" s="148"/>
    </row>
    <row r="4474" spans="4:4" x14ac:dyDescent="0.2">
      <c r="D4474" s="148"/>
    </row>
    <row r="4475" spans="4:4" x14ac:dyDescent="0.2">
      <c r="D4475" s="148"/>
    </row>
    <row r="4476" spans="4:4" x14ac:dyDescent="0.2">
      <c r="D4476" s="148"/>
    </row>
    <row r="4477" spans="4:4" x14ac:dyDescent="0.2">
      <c r="D4477" s="148"/>
    </row>
    <row r="4478" spans="4:4" x14ac:dyDescent="0.2">
      <c r="D4478" s="148"/>
    </row>
    <row r="4479" spans="4:4" x14ac:dyDescent="0.2">
      <c r="D4479" s="148"/>
    </row>
    <row r="4480" spans="4:4" x14ac:dyDescent="0.2">
      <c r="D4480" s="148"/>
    </row>
    <row r="4481" spans="4:4" x14ac:dyDescent="0.2">
      <c r="D4481" s="148"/>
    </row>
    <row r="4482" spans="4:4" x14ac:dyDescent="0.2">
      <c r="D4482" s="148"/>
    </row>
    <row r="4483" spans="4:4" x14ac:dyDescent="0.2">
      <c r="D4483" s="148"/>
    </row>
    <row r="4484" spans="4:4" x14ac:dyDescent="0.2">
      <c r="D4484" s="148"/>
    </row>
    <row r="4485" spans="4:4" x14ac:dyDescent="0.2">
      <c r="D4485" s="148"/>
    </row>
    <row r="4486" spans="4:4" x14ac:dyDescent="0.2">
      <c r="D4486" s="148"/>
    </row>
    <row r="4487" spans="4:4" x14ac:dyDescent="0.2">
      <c r="D4487" s="148"/>
    </row>
    <row r="4488" spans="4:4" x14ac:dyDescent="0.2">
      <c r="D4488" s="148"/>
    </row>
    <row r="4489" spans="4:4" x14ac:dyDescent="0.2">
      <c r="D4489" s="148"/>
    </row>
    <row r="4490" spans="4:4" x14ac:dyDescent="0.2">
      <c r="D4490" s="148"/>
    </row>
    <row r="4491" spans="4:4" x14ac:dyDescent="0.2">
      <c r="D4491" s="148"/>
    </row>
    <row r="4492" spans="4:4" x14ac:dyDescent="0.2">
      <c r="D4492" s="148"/>
    </row>
    <row r="4493" spans="4:4" x14ac:dyDescent="0.2">
      <c r="D4493" s="148"/>
    </row>
    <row r="4494" spans="4:4" x14ac:dyDescent="0.2">
      <c r="D4494" s="148"/>
    </row>
    <row r="4495" spans="4:4" x14ac:dyDescent="0.2">
      <c r="D4495" s="148"/>
    </row>
    <row r="4496" spans="4:4" x14ac:dyDescent="0.2">
      <c r="D4496" s="148"/>
    </row>
    <row r="4497" spans="4:4" x14ac:dyDescent="0.2">
      <c r="D4497" s="148"/>
    </row>
    <row r="4498" spans="4:4" x14ac:dyDescent="0.2">
      <c r="D4498" s="148"/>
    </row>
    <row r="4499" spans="4:4" x14ac:dyDescent="0.2">
      <c r="D4499" s="148"/>
    </row>
    <row r="4500" spans="4:4" x14ac:dyDescent="0.2">
      <c r="D4500" s="148"/>
    </row>
    <row r="4501" spans="4:4" x14ac:dyDescent="0.2">
      <c r="D4501" s="148"/>
    </row>
    <row r="4502" spans="4:4" x14ac:dyDescent="0.2">
      <c r="D4502" s="148"/>
    </row>
    <row r="4503" spans="4:4" x14ac:dyDescent="0.2">
      <c r="D4503" s="148"/>
    </row>
    <row r="4504" spans="4:4" x14ac:dyDescent="0.2">
      <c r="D4504" s="148"/>
    </row>
    <row r="4505" spans="4:4" x14ac:dyDescent="0.2">
      <c r="D4505" s="148"/>
    </row>
    <row r="4506" spans="4:4" x14ac:dyDescent="0.2">
      <c r="D4506" s="148"/>
    </row>
    <row r="4507" spans="4:4" x14ac:dyDescent="0.2">
      <c r="D4507" s="148"/>
    </row>
    <row r="4508" spans="4:4" x14ac:dyDescent="0.2">
      <c r="D4508" s="148"/>
    </row>
    <row r="4509" spans="4:4" x14ac:dyDescent="0.2">
      <c r="D4509" s="148"/>
    </row>
    <row r="4510" spans="4:4" x14ac:dyDescent="0.2">
      <c r="D4510" s="148"/>
    </row>
    <row r="4511" spans="4:4" x14ac:dyDescent="0.2">
      <c r="D4511" s="148"/>
    </row>
    <row r="4512" spans="4:4" x14ac:dyDescent="0.2">
      <c r="D4512" s="148"/>
    </row>
    <row r="4513" spans="4:4" x14ac:dyDescent="0.2">
      <c r="D4513" s="148"/>
    </row>
    <row r="4514" spans="4:4" x14ac:dyDescent="0.2">
      <c r="D4514" s="148"/>
    </row>
    <row r="4515" spans="4:4" x14ac:dyDescent="0.2">
      <c r="D4515" s="148"/>
    </row>
    <row r="4516" spans="4:4" x14ac:dyDescent="0.2">
      <c r="D4516" s="148"/>
    </row>
    <row r="4517" spans="4:4" x14ac:dyDescent="0.2">
      <c r="D4517" s="148"/>
    </row>
    <row r="4518" spans="4:4" x14ac:dyDescent="0.2">
      <c r="D4518" s="148"/>
    </row>
    <row r="4519" spans="4:4" x14ac:dyDescent="0.2">
      <c r="D4519" s="148"/>
    </row>
    <row r="4520" spans="4:4" x14ac:dyDescent="0.2">
      <c r="D4520" s="148"/>
    </row>
    <row r="4521" spans="4:4" x14ac:dyDescent="0.2">
      <c r="D4521" s="148"/>
    </row>
    <row r="4522" spans="4:4" x14ac:dyDescent="0.2">
      <c r="D4522" s="148"/>
    </row>
    <row r="4523" spans="4:4" x14ac:dyDescent="0.2">
      <c r="D4523" s="148"/>
    </row>
    <row r="4524" spans="4:4" x14ac:dyDescent="0.2">
      <c r="D4524" s="148"/>
    </row>
    <row r="4525" spans="4:4" x14ac:dyDescent="0.2">
      <c r="D4525" s="148"/>
    </row>
    <row r="4526" spans="4:4" x14ac:dyDescent="0.2">
      <c r="D4526" s="148"/>
    </row>
    <row r="4527" spans="4:4" x14ac:dyDescent="0.2">
      <c r="D4527" s="148"/>
    </row>
    <row r="4528" spans="4:4" x14ac:dyDescent="0.2">
      <c r="D4528" s="148"/>
    </row>
    <row r="4529" spans="4:4" x14ac:dyDescent="0.2">
      <c r="D4529" s="148"/>
    </row>
    <row r="4530" spans="4:4" x14ac:dyDescent="0.2">
      <c r="D4530" s="148"/>
    </row>
    <row r="4531" spans="4:4" x14ac:dyDescent="0.2">
      <c r="D4531" s="148"/>
    </row>
    <row r="4532" spans="4:4" x14ac:dyDescent="0.2">
      <c r="D4532" s="148"/>
    </row>
    <row r="4533" spans="4:4" x14ac:dyDescent="0.2">
      <c r="D4533" s="148"/>
    </row>
    <row r="4534" spans="4:4" x14ac:dyDescent="0.2">
      <c r="D4534" s="148"/>
    </row>
    <row r="4535" spans="4:4" x14ac:dyDescent="0.2">
      <c r="D4535" s="148"/>
    </row>
    <row r="4536" spans="4:4" x14ac:dyDescent="0.2">
      <c r="D4536" s="148"/>
    </row>
    <row r="4537" spans="4:4" x14ac:dyDescent="0.2">
      <c r="D4537" s="148"/>
    </row>
    <row r="4538" spans="4:4" x14ac:dyDescent="0.2">
      <c r="D4538" s="148"/>
    </row>
    <row r="4539" spans="4:4" x14ac:dyDescent="0.2">
      <c r="D4539" s="148"/>
    </row>
    <row r="4540" spans="4:4" x14ac:dyDescent="0.2">
      <c r="D4540" s="148"/>
    </row>
    <row r="4541" spans="4:4" x14ac:dyDescent="0.2">
      <c r="D4541" s="148"/>
    </row>
    <row r="4542" spans="4:4" x14ac:dyDescent="0.2">
      <c r="D4542" s="148"/>
    </row>
    <row r="4543" spans="4:4" x14ac:dyDescent="0.2">
      <c r="D4543" s="148"/>
    </row>
    <row r="4544" spans="4:4" x14ac:dyDescent="0.2">
      <c r="D4544" s="148"/>
    </row>
    <row r="4545" spans="4:4" x14ac:dyDescent="0.2">
      <c r="D4545" s="148"/>
    </row>
    <row r="4546" spans="4:4" x14ac:dyDescent="0.2">
      <c r="D4546" s="148"/>
    </row>
    <row r="4547" spans="4:4" x14ac:dyDescent="0.2">
      <c r="D4547" s="148"/>
    </row>
    <row r="4548" spans="4:4" x14ac:dyDescent="0.2">
      <c r="D4548" s="148"/>
    </row>
    <row r="4549" spans="4:4" x14ac:dyDescent="0.2">
      <c r="D4549" s="148"/>
    </row>
    <row r="4550" spans="4:4" x14ac:dyDescent="0.2">
      <c r="D4550" s="148"/>
    </row>
    <row r="4551" spans="4:4" x14ac:dyDescent="0.2">
      <c r="D4551" s="148"/>
    </row>
    <row r="4552" spans="4:4" x14ac:dyDescent="0.2">
      <c r="D4552" s="148"/>
    </row>
    <row r="4553" spans="4:4" x14ac:dyDescent="0.2">
      <c r="D4553" s="148"/>
    </row>
    <row r="4554" spans="4:4" x14ac:dyDescent="0.2">
      <c r="D4554" s="148"/>
    </row>
    <row r="4555" spans="4:4" x14ac:dyDescent="0.2">
      <c r="D4555" s="148"/>
    </row>
    <row r="4556" spans="4:4" x14ac:dyDescent="0.2">
      <c r="D4556" s="148"/>
    </row>
    <row r="4557" spans="4:4" x14ac:dyDescent="0.2">
      <c r="D4557" s="148"/>
    </row>
    <row r="4558" spans="4:4" x14ac:dyDescent="0.2">
      <c r="D4558" s="148"/>
    </row>
    <row r="4559" spans="4:4" x14ac:dyDescent="0.2">
      <c r="D4559" s="148"/>
    </row>
    <row r="4560" spans="4:4" x14ac:dyDescent="0.2">
      <c r="D4560" s="148"/>
    </row>
    <row r="4561" spans="4:4" x14ac:dyDescent="0.2">
      <c r="D4561" s="148"/>
    </row>
    <row r="4562" spans="4:4" x14ac:dyDescent="0.2">
      <c r="D4562" s="148"/>
    </row>
    <row r="4563" spans="4:4" x14ac:dyDescent="0.2">
      <c r="D4563" s="148"/>
    </row>
    <row r="4564" spans="4:4" x14ac:dyDescent="0.2">
      <c r="D4564" s="148"/>
    </row>
    <row r="4565" spans="4:4" x14ac:dyDescent="0.2">
      <c r="D4565" s="148"/>
    </row>
    <row r="4566" spans="4:4" x14ac:dyDescent="0.2">
      <c r="D4566" s="148"/>
    </row>
    <row r="4567" spans="4:4" x14ac:dyDescent="0.2">
      <c r="D4567" s="148"/>
    </row>
    <row r="4568" spans="4:4" x14ac:dyDescent="0.2">
      <c r="D4568" s="148"/>
    </row>
    <row r="4569" spans="4:4" x14ac:dyDescent="0.2">
      <c r="D4569" s="148"/>
    </row>
    <row r="4570" spans="4:4" x14ac:dyDescent="0.2">
      <c r="D4570" s="148"/>
    </row>
    <row r="4571" spans="4:4" x14ac:dyDescent="0.2">
      <c r="D4571" s="148"/>
    </row>
    <row r="4572" spans="4:4" x14ac:dyDescent="0.2">
      <c r="D4572" s="148"/>
    </row>
    <row r="4573" spans="4:4" x14ac:dyDescent="0.2">
      <c r="D4573" s="148"/>
    </row>
    <row r="4574" spans="4:4" x14ac:dyDescent="0.2">
      <c r="D4574" s="148"/>
    </row>
    <row r="4575" spans="4:4" x14ac:dyDescent="0.2">
      <c r="D4575" s="148"/>
    </row>
    <row r="4576" spans="4:4" x14ac:dyDescent="0.2">
      <c r="D4576" s="148"/>
    </row>
    <row r="4577" spans="4:4" x14ac:dyDescent="0.2">
      <c r="D4577" s="148"/>
    </row>
    <row r="4578" spans="4:4" x14ac:dyDescent="0.2">
      <c r="D4578" s="148"/>
    </row>
    <row r="4579" spans="4:4" x14ac:dyDescent="0.2">
      <c r="D4579" s="148"/>
    </row>
    <row r="4580" spans="4:4" x14ac:dyDescent="0.2">
      <c r="D4580" s="148"/>
    </row>
    <row r="4581" spans="4:4" x14ac:dyDescent="0.2">
      <c r="D4581" s="148"/>
    </row>
    <row r="4582" spans="4:4" x14ac:dyDescent="0.2">
      <c r="D4582" s="148"/>
    </row>
    <row r="4583" spans="4:4" x14ac:dyDescent="0.2">
      <c r="D4583" s="148"/>
    </row>
    <row r="4584" spans="4:4" x14ac:dyDescent="0.2">
      <c r="D4584" s="148"/>
    </row>
    <row r="4585" spans="4:4" x14ac:dyDescent="0.2">
      <c r="D4585" s="148"/>
    </row>
    <row r="4586" spans="4:4" x14ac:dyDescent="0.2">
      <c r="D4586" s="148"/>
    </row>
    <row r="4587" spans="4:4" x14ac:dyDescent="0.2">
      <c r="D4587" s="148"/>
    </row>
    <row r="4588" spans="4:4" x14ac:dyDescent="0.2">
      <c r="D4588" s="148"/>
    </row>
    <row r="4589" spans="4:4" x14ac:dyDescent="0.2">
      <c r="D4589" s="148"/>
    </row>
    <row r="4590" spans="4:4" x14ac:dyDescent="0.2">
      <c r="D4590" s="148"/>
    </row>
    <row r="4591" spans="4:4" x14ac:dyDescent="0.2">
      <c r="D4591" s="148"/>
    </row>
    <row r="4592" spans="4:4" x14ac:dyDescent="0.2">
      <c r="D4592" s="148"/>
    </row>
    <row r="4593" spans="4:4" x14ac:dyDescent="0.2">
      <c r="D4593" s="148"/>
    </row>
    <row r="4594" spans="4:4" x14ac:dyDescent="0.2">
      <c r="D4594" s="148"/>
    </row>
    <row r="4595" spans="4:4" x14ac:dyDescent="0.2">
      <c r="D4595" s="148"/>
    </row>
    <row r="4596" spans="4:4" x14ac:dyDescent="0.2">
      <c r="D4596" s="148"/>
    </row>
    <row r="4597" spans="4:4" x14ac:dyDescent="0.2">
      <c r="D4597" s="148"/>
    </row>
    <row r="4598" spans="4:4" x14ac:dyDescent="0.2">
      <c r="D4598" s="148"/>
    </row>
    <row r="4599" spans="4:4" x14ac:dyDescent="0.2">
      <c r="D4599" s="148"/>
    </row>
    <row r="4600" spans="4:4" x14ac:dyDescent="0.2">
      <c r="D4600" s="148"/>
    </row>
    <row r="4601" spans="4:4" x14ac:dyDescent="0.2">
      <c r="D4601" s="148"/>
    </row>
    <row r="4602" spans="4:4" x14ac:dyDescent="0.2">
      <c r="D4602" s="148"/>
    </row>
    <row r="4603" spans="4:4" x14ac:dyDescent="0.2">
      <c r="D4603" s="148"/>
    </row>
    <row r="4604" spans="4:4" x14ac:dyDescent="0.2">
      <c r="D4604" s="148"/>
    </row>
    <row r="4605" spans="4:4" x14ac:dyDescent="0.2">
      <c r="D4605" s="148"/>
    </row>
    <row r="4606" spans="4:4" x14ac:dyDescent="0.2">
      <c r="D4606" s="148"/>
    </row>
    <row r="4607" spans="4:4" x14ac:dyDescent="0.2">
      <c r="D4607" s="148"/>
    </row>
    <row r="4608" spans="4:4" x14ac:dyDescent="0.2">
      <c r="D4608" s="148"/>
    </row>
    <row r="4609" spans="4:4" x14ac:dyDescent="0.2">
      <c r="D4609" s="148"/>
    </row>
    <row r="4610" spans="4:4" x14ac:dyDescent="0.2">
      <c r="D4610" s="148"/>
    </row>
    <row r="4611" spans="4:4" x14ac:dyDescent="0.2">
      <c r="D4611" s="148"/>
    </row>
    <row r="4612" spans="4:4" x14ac:dyDescent="0.2">
      <c r="D4612" s="148"/>
    </row>
    <row r="4613" spans="4:4" x14ac:dyDescent="0.2">
      <c r="D4613" s="148"/>
    </row>
    <row r="4614" spans="4:4" x14ac:dyDescent="0.2">
      <c r="D4614" s="148"/>
    </row>
    <row r="4615" spans="4:4" x14ac:dyDescent="0.2">
      <c r="D4615" s="148"/>
    </row>
    <row r="4616" spans="4:4" x14ac:dyDescent="0.2">
      <c r="D4616" s="148"/>
    </row>
    <row r="4617" spans="4:4" x14ac:dyDescent="0.2">
      <c r="D4617" s="148"/>
    </row>
    <row r="4618" spans="4:4" x14ac:dyDescent="0.2">
      <c r="D4618" s="148"/>
    </row>
    <row r="4619" spans="4:4" x14ac:dyDescent="0.2">
      <c r="D4619" s="148"/>
    </row>
    <row r="4620" spans="4:4" x14ac:dyDescent="0.2">
      <c r="D4620" s="148"/>
    </row>
    <row r="4621" spans="4:4" x14ac:dyDescent="0.2">
      <c r="D4621" s="148"/>
    </row>
    <row r="4622" spans="4:4" x14ac:dyDescent="0.2">
      <c r="D4622" s="148"/>
    </row>
    <row r="4623" spans="4:4" x14ac:dyDescent="0.2">
      <c r="D4623" s="148"/>
    </row>
    <row r="4624" spans="4:4" x14ac:dyDescent="0.2">
      <c r="D4624" s="148"/>
    </row>
    <row r="4625" spans="4:4" x14ac:dyDescent="0.2">
      <c r="D4625" s="148"/>
    </row>
    <row r="4626" spans="4:4" x14ac:dyDescent="0.2">
      <c r="D4626" s="148"/>
    </row>
    <row r="4627" spans="4:4" x14ac:dyDescent="0.2">
      <c r="D4627" s="148"/>
    </row>
    <row r="4628" spans="4:4" x14ac:dyDescent="0.2">
      <c r="D4628" s="148"/>
    </row>
    <row r="4629" spans="4:4" x14ac:dyDescent="0.2">
      <c r="D4629" s="148"/>
    </row>
    <row r="4630" spans="4:4" x14ac:dyDescent="0.2">
      <c r="D4630" s="148"/>
    </row>
    <row r="4631" spans="4:4" x14ac:dyDescent="0.2">
      <c r="D4631" s="148"/>
    </row>
    <row r="4632" spans="4:4" x14ac:dyDescent="0.2">
      <c r="D4632" s="148"/>
    </row>
    <row r="4633" spans="4:4" x14ac:dyDescent="0.2">
      <c r="D4633" s="148"/>
    </row>
    <row r="4634" spans="4:4" x14ac:dyDescent="0.2">
      <c r="D4634" s="148"/>
    </row>
    <row r="4635" spans="4:4" x14ac:dyDescent="0.2">
      <c r="D4635" s="148"/>
    </row>
    <row r="4636" spans="4:4" x14ac:dyDescent="0.2">
      <c r="D4636" s="148"/>
    </row>
    <row r="4637" spans="4:4" x14ac:dyDescent="0.2">
      <c r="D4637" s="148"/>
    </row>
    <row r="4638" spans="4:4" x14ac:dyDescent="0.2">
      <c r="D4638" s="148"/>
    </row>
    <row r="4639" spans="4:4" x14ac:dyDescent="0.2">
      <c r="D4639" s="148"/>
    </row>
    <row r="4640" spans="4:4" x14ac:dyDescent="0.2">
      <c r="D4640" s="148"/>
    </row>
    <row r="4641" spans="4:4" x14ac:dyDescent="0.2">
      <c r="D4641" s="148"/>
    </row>
    <row r="4642" spans="4:4" x14ac:dyDescent="0.2">
      <c r="D4642" s="148"/>
    </row>
    <row r="4643" spans="4:4" x14ac:dyDescent="0.2">
      <c r="D4643" s="148"/>
    </row>
    <row r="4644" spans="4:4" x14ac:dyDescent="0.2">
      <c r="D4644" s="148"/>
    </row>
    <row r="4645" spans="4:4" x14ac:dyDescent="0.2">
      <c r="D4645" s="148"/>
    </row>
    <row r="4646" spans="4:4" x14ac:dyDescent="0.2">
      <c r="D4646" s="148"/>
    </row>
    <row r="4647" spans="4:4" x14ac:dyDescent="0.2">
      <c r="D4647" s="148"/>
    </row>
    <row r="4648" spans="4:4" x14ac:dyDescent="0.2">
      <c r="D4648" s="148"/>
    </row>
    <row r="4649" spans="4:4" x14ac:dyDescent="0.2">
      <c r="D4649" s="148"/>
    </row>
    <row r="4650" spans="4:4" x14ac:dyDescent="0.2">
      <c r="D4650" s="148"/>
    </row>
    <row r="4651" spans="4:4" x14ac:dyDescent="0.2">
      <c r="D4651" s="148"/>
    </row>
    <row r="4652" spans="4:4" x14ac:dyDescent="0.2">
      <c r="D4652" s="148"/>
    </row>
    <row r="4653" spans="4:4" x14ac:dyDescent="0.2">
      <c r="D4653" s="148"/>
    </row>
    <row r="4654" spans="4:4" x14ac:dyDescent="0.2">
      <c r="D4654" s="148"/>
    </row>
    <row r="4655" spans="4:4" x14ac:dyDescent="0.2">
      <c r="D4655" s="148"/>
    </row>
    <row r="4656" spans="4:4" x14ac:dyDescent="0.2">
      <c r="D4656" s="148"/>
    </row>
    <row r="4657" spans="4:4" x14ac:dyDescent="0.2">
      <c r="D4657" s="148"/>
    </row>
    <row r="4658" spans="4:4" x14ac:dyDescent="0.2">
      <c r="D4658" s="148"/>
    </row>
    <row r="4659" spans="4:4" x14ac:dyDescent="0.2">
      <c r="D4659" s="148"/>
    </row>
    <row r="4660" spans="4:4" x14ac:dyDescent="0.2">
      <c r="D4660" s="148"/>
    </row>
    <row r="4661" spans="4:4" x14ac:dyDescent="0.2">
      <c r="D4661" s="148"/>
    </row>
    <row r="4662" spans="4:4" x14ac:dyDescent="0.2">
      <c r="D4662" s="148"/>
    </row>
    <row r="4663" spans="4:4" x14ac:dyDescent="0.2">
      <c r="D4663" s="148"/>
    </row>
    <row r="4664" spans="4:4" x14ac:dyDescent="0.2">
      <c r="D4664" s="148"/>
    </row>
    <row r="4665" spans="4:4" x14ac:dyDescent="0.2">
      <c r="D4665" s="148"/>
    </row>
    <row r="4666" spans="4:4" x14ac:dyDescent="0.2">
      <c r="D4666" s="148"/>
    </row>
    <row r="4667" spans="4:4" x14ac:dyDescent="0.2">
      <c r="D4667" s="148"/>
    </row>
    <row r="4668" spans="4:4" x14ac:dyDescent="0.2">
      <c r="D4668" s="148"/>
    </row>
    <row r="4669" spans="4:4" x14ac:dyDescent="0.2">
      <c r="D4669" s="148"/>
    </row>
    <row r="4670" spans="4:4" x14ac:dyDescent="0.2">
      <c r="D4670" s="148"/>
    </row>
    <row r="4671" spans="4:4" x14ac:dyDescent="0.2">
      <c r="D4671" s="148"/>
    </row>
    <row r="4672" spans="4:4" x14ac:dyDescent="0.2">
      <c r="D4672" s="148"/>
    </row>
    <row r="4673" spans="4:4" x14ac:dyDescent="0.2">
      <c r="D4673" s="148"/>
    </row>
    <row r="4674" spans="4:4" x14ac:dyDescent="0.2">
      <c r="D4674" s="148"/>
    </row>
    <row r="4675" spans="4:4" x14ac:dyDescent="0.2">
      <c r="D4675" s="148"/>
    </row>
    <row r="4676" spans="4:4" x14ac:dyDescent="0.2">
      <c r="D4676" s="148"/>
    </row>
    <row r="4677" spans="4:4" x14ac:dyDescent="0.2">
      <c r="D4677" s="148"/>
    </row>
    <row r="4678" spans="4:4" x14ac:dyDescent="0.2">
      <c r="D4678" s="148"/>
    </row>
    <row r="4679" spans="4:4" x14ac:dyDescent="0.2">
      <c r="D4679" s="148"/>
    </row>
    <row r="4680" spans="4:4" x14ac:dyDescent="0.2">
      <c r="D4680" s="148"/>
    </row>
    <row r="4681" spans="4:4" x14ac:dyDescent="0.2">
      <c r="D4681" s="148"/>
    </row>
    <row r="4682" spans="4:4" x14ac:dyDescent="0.2">
      <c r="D4682" s="148"/>
    </row>
    <row r="4683" spans="4:4" x14ac:dyDescent="0.2">
      <c r="D4683" s="148"/>
    </row>
    <row r="4684" spans="4:4" x14ac:dyDescent="0.2">
      <c r="D4684" s="148"/>
    </row>
    <row r="4685" spans="4:4" x14ac:dyDescent="0.2">
      <c r="D4685" s="148"/>
    </row>
    <row r="4686" spans="4:4" x14ac:dyDescent="0.2">
      <c r="D4686" s="148"/>
    </row>
    <row r="4687" spans="4:4" x14ac:dyDescent="0.2">
      <c r="D4687" s="148"/>
    </row>
    <row r="4688" spans="4:4" x14ac:dyDescent="0.2">
      <c r="D4688" s="148"/>
    </row>
    <row r="4689" spans="4:4" x14ac:dyDescent="0.2">
      <c r="D4689" s="148"/>
    </row>
    <row r="4690" spans="4:4" x14ac:dyDescent="0.2">
      <c r="D4690" s="148"/>
    </row>
    <row r="4691" spans="4:4" x14ac:dyDescent="0.2">
      <c r="D4691" s="148"/>
    </row>
    <row r="4692" spans="4:4" x14ac:dyDescent="0.2">
      <c r="D4692" s="148"/>
    </row>
    <row r="4693" spans="4:4" x14ac:dyDescent="0.2">
      <c r="D4693" s="148"/>
    </row>
    <row r="4694" spans="4:4" x14ac:dyDescent="0.2">
      <c r="D4694" s="148"/>
    </row>
    <row r="4695" spans="4:4" x14ac:dyDescent="0.2">
      <c r="D4695" s="148"/>
    </row>
    <row r="4696" spans="4:4" x14ac:dyDescent="0.2">
      <c r="D4696" s="148"/>
    </row>
    <row r="4697" spans="4:4" x14ac:dyDescent="0.2">
      <c r="D4697" s="148"/>
    </row>
    <row r="4698" spans="4:4" x14ac:dyDescent="0.2">
      <c r="D4698" s="148"/>
    </row>
    <row r="4699" spans="4:4" x14ac:dyDescent="0.2">
      <c r="D4699" s="148"/>
    </row>
    <row r="4700" spans="4:4" x14ac:dyDescent="0.2">
      <c r="D4700" s="148"/>
    </row>
    <row r="4701" spans="4:4" x14ac:dyDescent="0.2">
      <c r="D4701" s="148"/>
    </row>
    <row r="4702" spans="4:4" x14ac:dyDescent="0.2">
      <c r="D4702" s="148"/>
    </row>
    <row r="4703" spans="4:4" x14ac:dyDescent="0.2">
      <c r="D4703" s="148"/>
    </row>
    <row r="4704" spans="4:4" x14ac:dyDescent="0.2">
      <c r="D4704" s="148"/>
    </row>
    <row r="4705" spans="4:4" x14ac:dyDescent="0.2">
      <c r="D4705" s="148"/>
    </row>
    <row r="4706" spans="4:4" x14ac:dyDescent="0.2">
      <c r="D4706" s="148"/>
    </row>
    <row r="4707" spans="4:4" x14ac:dyDescent="0.2">
      <c r="D4707" s="148"/>
    </row>
    <row r="4708" spans="4:4" x14ac:dyDescent="0.2">
      <c r="D4708" s="148"/>
    </row>
    <row r="4709" spans="4:4" x14ac:dyDescent="0.2">
      <c r="D4709" s="148"/>
    </row>
    <row r="4710" spans="4:4" x14ac:dyDescent="0.2">
      <c r="D4710" s="148"/>
    </row>
    <row r="4711" spans="4:4" x14ac:dyDescent="0.2">
      <c r="D4711" s="148"/>
    </row>
    <row r="4712" spans="4:4" x14ac:dyDescent="0.2">
      <c r="D4712" s="148"/>
    </row>
    <row r="4713" spans="4:4" x14ac:dyDescent="0.2">
      <c r="D4713" s="148"/>
    </row>
    <row r="4714" spans="4:4" x14ac:dyDescent="0.2">
      <c r="D4714" s="148"/>
    </row>
    <row r="4715" spans="4:4" x14ac:dyDescent="0.2">
      <c r="D4715" s="148"/>
    </row>
    <row r="4716" spans="4:4" x14ac:dyDescent="0.2">
      <c r="D4716" s="148"/>
    </row>
    <row r="4717" spans="4:4" x14ac:dyDescent="0.2">
      <c r="D4717" s="148"/>
    </row>
    <row r="4718" spans="4:4" x14ac:dyDescent="0.2">
      <c r="D4718" s="148"/>
    </row>
    <row r="4719" spans="4:4" x14ac:dyDescent="0.2">
      <c r="D4719" s="148"/>
    </row>
    <row r="4720" spans="4:4" x14ac:dyDescent="0.2">
      <c r="D4720" s="148"/>
    </row>
    <row r="4721" spans="4:4" x14ac:dyDescent="0.2">
      <c r="D4721" s="148"/>
    </row>
    <row r="4722" spans="4:4" x14ac:dyDescent="0.2">
      <c r="D4722" s="148"/>
    </row>
    <row r="4723" spans="4:4" x14ac:dyDescent="0.2">
      <c r="D4723" s="148"/>
    </row>
    <row r="4724" spans="4:4" x14ac:dyDescent="0.2">
      <c r="D4724" s="148"/>
    </row>
    <row r="4725" spans="4:4" x14ac:dyDescent="0.2">
      <c r="D4725" s="148"/>
    </row>
    <row r="4726" spans="4:4" x14ac:dyDescent="0.2">
      <c r="D4726" s="148"/>
    </row>
    <row r="4727" spans="4:4" x14ac:dyDescent="0.2">
      <c r="D4727" s="148"/>
    </row>
    <row r="4728" spans="4:4" x14ac:dyDescent="0.2">
      <c r="D4728" s="148"/>
    </row>
    <row r="4729" spans="4:4" x14ac:dyDescent="0.2">
      <c r="D4729" s="148"/>
    </row>
    <row r="4730" spans="4:4" x14ac:dyDescent="0.2">
      <c r="D4730" s="148"/>
    </row>
    <row r="4731" spans="4:4" x14ac:dyDescent="0.2">
      <c r="D4731" s="148"/>
    </row>
    <row r="4732" spans="4:4" x14ac:dyDescent="0.2">
      <c r="D4732" s="148"/>
    </row>
    <row r="4733" spans="4:4" x14ac:dyDescent="0.2">
      <c r="D4733" s="148"/>
    </row>
    <row r="4734" spans="4:4" x14ac:dyDescent="0.2">
      <c r="D4734" s="148"/>
    </row>
    <row r="4735" spans="4:4" x14ac:dyDescent="0.2">
      <c r="D4735" s="148"/>
    </row>
    <row r="4736" spans="4:4" x14ac:dyDescent="0.2">
      <c r="D4736" s="148"/>
    </row>
    <row r="4737" spans="4:4" x14ac:dyDescent="0.2">
      <c r="D4737" s="148"/>
    </row>
    <row r="4738" spans="4:4" x14ac:dyDescent="0.2">
      <c r="D4738" s="148"/>
    </row>
    <row r="4739" spans="4:4" x14ac:dyDescent="0.2">
      <c r="D4739" s="148"/>
    </row>
    <row r="4740" spans="4:4" x14ac:dyDescent="0.2">
      <c r="D4740" s="148"/>
    </row>
    <row r="4741" spans="4:4" x14ac:dyDescent="0.2">
      <c r="D4741" s="148"/>
    </row>
    <row r="4742" spans="4:4" x14ac:dyDescent="0.2">
      <c r="D4742" s="148"/>
    </row>
    <row r="4743" spans="4:4" x14ac:dyDescent="0.2">
      <c r="D4743" s="148"/>
    </row>
    <row r="4744" spans="4:4" x14ac:dyDescent="0.2">
      <c r="D4744" s="148"/>
    </row>
    <row r="4745" spans="4:4" x14ac:dyDescent="0.2">
      <c r="D4745" s="148"/>
    </row>
    <row r="4746" spans="4:4" x14ac:dyDescent="0.2">
      <c r="D4746" s="148"/>
    </row>
    <row r="4747" spans="4:4" x14ac:dyDescent="0.2">
      <c r="D4747" s="148"/>
    </row>
    <row r="4748" spans="4:4" x14ac:dyDescent="0.2">
      <c r="D4748" s="148"/>
    </row>
    <row r="4749" spans="4:4" x14ac:dyDescent="0.2">
      <c r="D4749" s="148"/>
    </row>
    <row r="4750" spans="4:4" x14ac:dyDescent="0.2">
      <c r="D4750" s="148"/>
    </row>
    <row r="4751" spans="4:4" x14ac:dyDescent="0.2">
      <c r="D4751" s="148"/>
    </row>
    <row r="4752" spans="4:4" x14ac:dyDescent="0.2">
      <c r="D4752" s="148"/>
    </row>
    <row r="4753" spans="4:4" x14ac:dyDescent="0.2">
      <c r="D4753" s="148"/>
    </row>
    <row r="4754" spans="4:4" x14ac:dyDescent="0.2">
      <c r="D4754" s="148"/>
    </row>
    <row r="4755" spans="4:4" x14ac:dyDescent="0.2">
      <c r="D4755" s="148"/>
    </row>
    <row r="4756" spans="4:4" x14ac:dyDescent="0.2">
      <c r="D4756" s="148"/>
    </row>
    <row r="4757" spans="4:4" x14ac:dyDescent="0.2">
      <c r="D4757" s="148"/>
    </row>
    <row r="4758" spans="4:4" x14ac:dyDescent="0.2">
      <c r="D4758" s="148"/>
    </row>
    <row r="4759" spans="4:4" x14ac:dyDescent="0.2">
      <c r="D4759" s="148"/>
    </row>
    <row r="4760" spans="4:4" x14ac:dyDescent="0.2">
      <c r="D4760" s="148"/>
    </row>
    <row r="4761" spans="4:4" x14ac:dyDescent="0.2">
      <c r="D4761" s="148"/>
    </row>
    <row r="4762" spans="4:4" x14ac:dyDescent="0.2">
      <c r="D4762" s="148"/>
    </row>
    <row r="4763" spans="4:4" x14ac:dyDescent="0.2">
      <c r="D4763" s="148"/>
    </row>
    <row r="4764" spans="4:4" x14ac:dyDescent="0.2">
      <c r="D4764" s="148"/>
    </row>
    <row r="4765" spans="4:4" x14ac:dyDescent="0.2">
      <c r="D4765" s="148"/>
    </row>
    <row r="4766" spans="4:4" x14ac:dyDescent="0.2">
      <c r="D4766" s="148"/>
    </row>
    <row r="4767" spans="4:4" x14ac:dyDescent="0.2">
      <c r="D4767" s="148"/>
    </row>
    <row r="4768" spans="4:4" x14ac:dyDescent="0.2">
      <c r="D4768" s="148"/>
    </row>
    <row r="4769" spans="4:4" x14ac:dyDescent="0.2">
      <c r="D4769" s="148"/>
    </row>
    <row r="4770" spans="4:4" x14ac:dyDescent="0.2">
      <c r="D4770" s="148"/>
    </row>
    <row r="4771" spans="4:4" x14ac:dyDescent="0.2">
      <c r="D4771" s="148"/>
    </row>
    <row r="4772" spans="4:4" x14ac:dyDescent="0.2">
      <c r="D4772" s="148"/>
    </row>
    <row r="4773" spans="4:4" x14ac:dyDescent="0.2">
      <c r="D4773" s="148"/>
    </row>
    <row r="4774" spans="4:4" x14ac:dyDescent="0.2">
      <c r="D4774" s="148"/>
    </row>
    <row r="4775" spans="4:4" x14ac:dyDescent="0.2">
      <c r="D4775" s="148"/>
    </row>
    <row r="4776" spans="4:4" x14ac:dyDescent="0.2">
      <c r="D4776" s="148"/>
    </row>
    <row r="4777" spans="4:4" x14ac:dyDescent="0.2">
      <c r="D4777" s="148"/>
    </row>
    <row r="4778" spans="4:4" x14ac:dyDescent="0.2">
      <c r="D4778" s="148"/>
    </row>
    <row r="4779" spans="4:4" x14ac:dyDescent="0.2">
      <c r="D4779" s="148"/>
    </row>
    <row r="4780" spans="4:4" x14ac:dyDescent="0.2">
      <c r="D4780" s="148"/>
    </row>
    <row r="4781" spans="4:4" x14ac:dyDescent="0.2">
      <c r="D4781" s="148"/>
    </row>
    <row r="4782" spans="4:4" x14ac:dyDescent="0.2">
      <c r="D4782" s="148"/>
    </row>
    <row r="4783" spans="4:4" x14ac:dyDescent="0.2">
      <c r="D4783" s="148"/>
    </row>
    <row r="4784" spans="4:4" x14ac:dyDescent="0.2">
      <c r="D4784" s="148"/>
    </row>
    <row r="4785" spans="4:4" x14ac:dyDescent="0.2">
      <c r="D4785" s="148"/>
    </row>
    <row r="4786" spans="4:4" x14ac:dyDescent="0.2">
      <c r="D4786" s="148"/>
    </row>
    <row r="4787" spans="4:4" x14ac:dyDescent="0.2">
      <c r="D4787" s="148"/>
    </row>
    <row r="4788" spans="4:4" x14ac:dyDescent="0.2">
      <c r="D4788" s="148"/>
    </row>
    <row r="4789" spans="4:4" x14ac:dyDescent="0.2">
      <c r="D4789" s="148"/>
    </row>
    <row r="4790" spans="4:4" x14ac:dyDescent="0.2">
      <c r="D4790" s="148"/>
    </row>
    <row r="4791" spans="4:4" x14ac:dyDescent="0.2">
      <c r="D4791" s="148"/>
    </row>
    <row r="4792" spans="4:4" x14ac:dyDescent="0.2">
      <c r="D4792" s="148"/>
    </row>
    <row r="4793" spans="4:4" x14ac:dyDescent="0.2">
      <c r="D4793" s="148"/>
    </row>
    <row r="4794" spans="4:4" x14ac:dyDescent="0.2">
      <c r="D4794" s="148"/>
    </row>
    <row r="4795" spans="4:4" x14ac:dyDescent="0.2">
      <c r="D4795" s="148"/>
    </row>
    <row r="4796" spans="4:4" x14ac:dyDescent="0.2">
      <c r="D4796" s="148"/>
    </row>
    <row r="4797" spans="4:4" x14ac:dyDescent="0.2">
      <c r="D4797" s="148"/>
    </row>
    <row r="4798" spans="4:4" x14ac:dyDescent="0.2">
      <c r="D4798" s="148"/>
    </row>
    <row r="4799" spans="4:4" x14ac:dyDescent="0.2">
      <c r="D4799" s="148"/>
    </row>
    <row r="4800" spans="4:4" x14ac:dyDescent="0.2">
      <c r="D4800" s="148"/>
    </row>
    <row r="4801" spans="4:4" x14ac:dyDescent="0.2">
      <c r="D4801" s="148"/>
    </row>
    <row r="4802" spans="4:4" x14ac:dyDescent="0.2">
      <c r="D4802" s="148"/>
    </row>
    <row r="4803" spans="4:4" x14ac:dyDescent="0.2">
      <c r="D4803" s="148"/>
    </row>
    <row r="4804" spans="4:4" x14ac:dyDescent="0.2">
      <c r="D4804" s="148"/>
    </row>
    <row r="4805" spans="4:4" x14ac:dyDescent="0.2">
      <c r="D4805" s="148"/>
    </row>
    <row r="4806" spans="4:4" x14ac:dyDescent="0.2">
      <c r="D4806" s="148"/>
    </row>
    <row r="4807" spans="4:4" x14ac:dyDescent="0.2">
      <c r="D4807" s="148"/>
    </row>
    <row r="4808" spans="4:4" x14ac:dyDescent="0.2">
      <c r="D4808" s="148"/>
    </row>
    <row r="4809" spans="4:4" x14ac:dyDescent="0.2">
      <c r="D4809" s="148"/>
    </row>
    <row r="4810" spans="4:4" x14ac:dyDescent="0.2">
      <c r="D4810" s="148"/>
    </row>
    <row r="4811" spans="4:4" x14ac:dyDescent="0.2">
      <c r="D4811" s="148"/>
    </row>
    <row r="4812" spans="4:4" x14ac:dyDescent="0.2">
      <c r="D4812" s="148"/>
    </row>
    <row r="4813" spans="4:4" x14ac:dyDescent="0.2">
      <c r="D4813" s="148"/>
    </row>
    <row r="4814" spans="4:4" x14ac:dyDescent="0.2">
      <c r="D4814" s="148"/>
    </row>
    <row r="4815" spans="4:4" x14ac:dyDescent="0.2">
      <c r="D4815" s="148"/>
    </row>
    <row r="4816" spans="4:4" x14ac:dyDescent="0.2">
      <c r="D4816" s="148"/>
    </row>
    <row r="4817" spans="4:4" x14ac:dyDescent="0.2">
      <c r="D4817" s="148"/>
    </row>
    <row r="4818" spans="4:4" x14ac:dyDescent="0.2">
      <c r="D4818" s="148"/>
    </row>
    <row r="4819" spans="4:4" x14ac:dyDescent="0.2">
      <c r="D4819" s="148"/>
    </row>
    <row r="4820" spans="4:4" x14ac:dyDescent="0.2">
      <c r="D4820" s="148"/>
    </row>
    <row r="4821" spans="4:4" x14ac:dyDescent="0.2">
      <c r="D4821" s="148"/>
    </row>
    <row r="4822" spans="4:4" x14ac:dyDescent="0.2">
      <c r="D4822" s="148"/>
    </row>
    <row r="4823" spans="4:4" x14ac:dyDescent="0.2">
      <c r="D4823" s="148"/>
    </row>
    <row r="4824" spans="4:4" x14ac:dyDescent="0.2">
      <c r="D4824" s="148"/>
    </row>
    <row r="4825" spans="4:4" x14ac:dyDescent="0.2">
      <c r="D4825" s="148"/>
    </row>
    <row r="4826" spans="4:4" x14ac:dyDescent="0.2">
      <c r="D4826" s="148"/>
    </row>
    <row r="4827" spans="4:4" x14ac:dyDescent="0.2">
      <c r="D4827" s="148"/>
    </row>
    <row r="4828" spans="4:4" x14ac:dyDescent="0.2">
      <c r="D4828" s="148"/>
    </row>
    <row r="4829" spans="4:4" x14ac:dyDescent="0.2">
      <c r="D4829" s="148"/>
    </row>
    <row r="4830" spans="4:4" x14ac:dyDescent="0.2">
      <c r="D4830" s="148"/>
    </row>
    <row r="4831" spans="4:4" x14ac:dyDescent="0.2">
      <c r="D4831" s="148"/>
    </row>
    <row r="4832" spans="4:4" x14ac:dyDescent="0.2">
      <c r="D4832" s="148"/>
    </row>
    <row r="4833" spans="4:4" x14ac:dyDescent="0.2">
      <c r="D4833" s="148"/>
    </row>
    <row r="4834" spans="4:4" x14ac:dyDescent="0.2">
      <c r="D4834" s="148"/>
    </row>
    <row r="4835" spans="4:4" x14ac:dyDescent="0.2">
      <c r="D4835" s="148"/>
    </row>
    <row r="4836" spans="4:4" x14ac:dyDescent="0.2">
      <c r="D4836" s="148"/>
    </row>
    <row r="4837" spans="4:4" x14ac:dyDescent="0.2">
      <c r="D4837" s="148"/>
    </row>
    <row r="4838" spans="4:4" x14ac:dyDescent="0.2">
      <c r="D4838" s="148"/>
    </row>
    <row r="4839" spans="4:4" x14ac:dyDescent="0.2">
      <c r="D4839" s="148"/>
    </row>
    <row r="4840" spans="4:4" x14ac:dyDescent="0.2">
      <c r="D4840" s="148"/>
    </row>
    <row r="4841" spans="4:4" x14ac:dyDescent="0.2">
      <c r="D4841" s="148"/>
    </row>
    <row r="4842" spans="4:4" x14ac:dyDescent="0.2">
      <c r="D4842" s="148"/>
    </row>
    <row r="4843" spans="4:4" x14ac:dyDescent="0.2">
      <c r="D4843" s="148"/>
    </row>
    <row r="4844" spans="4:4" x14ac:dyDescent="0.2">
      <c r="D4844" s="148"/>
    </row>
    <row r="4845" spans="4:4" x14ac:dyDescent="0.2">
      <c r="D4845" s="148"/>
    </row>
    <row r="4846" spans="4:4" x14ac:dyDescent="0.2">
      <c r="D4846" s="148"/>
    </row>
    <row r="4847" spans="4:4" x14ac:dyDescent="0.2">
      <c r="D4847" s="148"/>
    </row>
    <row r="4848" spans="4:4" x14ac:dyDescent="0.2">
      <c r="D4848" s="148"/>
    </row>
    <row r="4849" spans="4:4" x14ac:dyDescent="0.2">
      <c r="D4849" s="148"/>
    </row>
    <row r="4850" spans="4:4" x14ac:dyDescent="0.2">
      <c r="D4850" s="148"/>
    </row>
    <row r="4851" spans="4:4" x14ac:dyDescent="0.2">
      <c r="D4851" s="148"/>
    </row>
    <row r="4852" spans="4:4" x14ac:dyDescent="0.2">
      <c r="D4852" s="148"/>
    </row>
    <row r="4853" spans="4:4" x14ac:dyDescent="0.2">
      <c r="D4853" s="148"/>
    </row>
    <row r="4854" spans="4:4" x14ac:dyDescent="0.2">
      <c r="D4854" s="148"/>
    </row>
    <row r="4855" spans="4:4" x14ac:dyDescent="0.2">
      <c r="D4855" s="148"/>
    </row>
    <row r="4856" spans="4:4" x14ac:dyDescent="0.2">
      <c r="D4856" s="148"/>
    </row>
    <row r="4857" spans="4:4" x14ac:dyDescent="0.2">
      <c r="D4857" s="148"/>
    </row>
    <row r="4858" spans="4:4" x14ac:dyDescent="0.2">
      <c r="D4858" s="148"/>
    </row>
    <row r="4859" spans="4:4" x14ac:dyDescent="0.2">
      <c r="D4859" s="148"/>
    </row>
    <row r="4860" spans="4:4" x14ac:dyDescent="0.2">
      <c r="D4860" s="148"/>
    </row>
    <row r="4861" spans="4:4" x14ac:dyDescent="0.2">
      <c r="D4861" s="148"/>
    </row>
    <row r="4862" spans="4:4" x14ac:dyDescent="0.2">
      <c r="D4862" s="148"/>
    </row>
    <row r="4863" spans="4:4" x14ac:dyDescent="0.2">
      <c r="D4863" s="148"/>
    </row>
    <row r="4864" spans="4:4" x14ac:dyDescent="0.2">
      <c r="D4864" s="148"/>
    </row>
    <row r="4865" spans="4:4" x14ac:dyDescent="0.2">
      <c r="D4865" s="148"/>
    </row>
    <row r="4866" spans="4:4" x14ac:dyDescent="0.2">
      <c r="D4866" s="148"/>
    </row>
    <row r="4867" spans="4:4" x14ac:dyDescent="0.2">
      <c r="D4867" s="148"/>
    </row>
    <row r="4868" spans="4:4" x14ac:dyDescent="0.2">
      <c r="D4868" s="148"/>
    </row>
    <row r="4869" spans="4:4" x14ac:dyDescent="0.2">
      <c r="D4869" s="148"/>
    </row>
    <row r="4870" spans="4:4" x14ac:dyDescent="0.2">
      <c r="D4870" s="148"/>
    </row>
    <row r="4871" spans="4:4" x14ac:dyDescent="0.2">
      <c r="D4871" s="148"/>
    </row>
    <row r="4872" spans="4:4" x14ac:dyDescent="0.2">
      <c r="D4872" s="148"/>
    </row>
    <row r="4873" spans="4:4" x14ac:dyDescent="0.2">
      <c r="D4873" s="148"/>
    </row>
    <row r="4874" spans="4:4" x14ac:dyDescent="0.2">
      <c r="D4874" s="148"/>
    </row>
    <row r="4875" spans="4:4" x14ac:dyDescent="0.2">
      <c r="D4875" s="148"/>
    </row>
    <row r="4876" spans="4:4" x14ac:dyDescent="0.2">
      <c r="D4876" s="148"/>
    </row>
    <row r="4877" spans="4:4" x14ac:dyDescent="0.2">
      <c r="D4877" s="148"/>
    </row>
    <row r="4878" spans="4:4" x14ac:dyDescent="0.2">
      <c r="D4878" s="148"/>
    </row>
    <row r="4879" spans="4:4" x14ac:dyDescent="0.2">
      <c r="D4879" s="148"/>
    </row>
    <row r="4880" spans="4:4" x14ac:dyDescent="0.2">
      <c r="D4880" s="148"/>
    </row>
    <row r="4881" spans="4:4" x14ac:dyDescent="0.2">
      <c r="D4881" s="148"/>
    </row>
    <row r="4882" spans="4:4" x14ac:dyDescent="0.2">
      <c r="D4882" s="148"/>
    </row>
    <row r="4883" spans="4:4" x14ac:dyDescent="0.2">
      <c r="D4883" s="148"/>
    </row>
    <row r="4884" spans="4:4" x14ac:dyDescent="0.2">
      <c r="D4884" s="148"/>
    </row>
    <row r="4885" spans="4:4" x14ac:dyDescent="0.2">
      <c r="D4885" s="148"/>
    </row>
    <row r="4886" spans="4:4" x14ac:dyDescent="0.2">
      <c r="D4886" s="148"/>
    </row>
    <row r="4887" spans="4:4" x14ac:dyDescent="0.2">
      <c r="D4887" s="148"/>
    </row>
    <row r="4888" spans="4:4" x14ac:dyDescent="0.2">
      <c r="D4888" s="148"/>
    </row>
    <row r="4889" spans="4:4" x14ac:dyDescent="0.2">
      <c r="D4889" s="148"/>
    </row>
    <row r="4890" spans="4:4" x14ac:dyDescent="0.2">
      <c r="D4890" s="148"/>
    </row>
    <row r="4891" spans="4:4" x14ac:dyDescent="0.2">
      <c r="D4891" s="148"/>
    </row>
    <row r="4892" spans="4:4" x14ac:dyDescent="0.2">
      <c r="D4892" s="148"/>
    </row>
    <row r="4893" spans="4:4" x14ac:dyDescent="0.2">
      <c r="D4893" s="148"/>
    </row>
    <row r="4894" spans="4:4" x14ac:dyDescent="0.2">
      <c r="D4894" s="148"/>
    </row>
    <row r="4895" spans="4:4" x14ac:dyDescent="0.2">
      <c r="D4895" s="148"/>
    </row>
    <row r="4896" spans="4:4" x14ac:dyDescent="0.2">
      <c r="D4896" s="148"/>
    </row>
    <row r="4897" spans="4:4" x14ac:dyDescent="0.2">
      <c r="D4897" s="148"/>
    </row>
    <row r="4898" spans="4:4" x14ac:dyDescent="0.2">
      <c r="D4898" s="148"/>
    </row>
    <row r="4899" spans="4:4" x14ac:dyDescent="0.2">
      <c r="D4899" s="148"/>
    </row>
    <row r="4900" spans="4:4" x14ac:dyDescent="0.2">
      <c r="D4900" s="148"/>
    </row>
    <row r="4901" spans="4:4" x14ac:dyDescent="0.2">
      <c r="D4901" s="148"/>
    </row>
    <row r="4902" spans="4:4" x14ac:dyDescent="0.2">
      <c r="D4902" s="148"/>
    </row>
    <row r="4903" spans="4:4" x14ac:dyDescent="0.2">
      <c r="D4903" s="148"/>
    </row>
    <row r="4904" spans="4:4" x14ac:dyDescent="0.2">
      <c r="D4904" s="148"/>
    </row>
    <row r="4905" spans="4:4" x14ac:dyDescent="0.2">
      <c r="D4905" s="148"/>
    </row>
    <row r="4906" spans="4:4" x14ac:dyDescent="0.2">
      <c r="D4906" s="148"/>
    </row>
    <row r="4907" spans="4:4" x14ac:dyDescent="0.2">
      <c r="D4907" s="148"/>
    </row>
    <row r="4908" spans="4:4" x14ac:dyDescent="0.2">
      <c r="D4908" s="148"/>
    </row>
    <row r="4909" spans="4:4" x14ac:dyDescent="0.2">
      <c r="D4909" s="148"/>
    </row>
    <row r="4910" spans="4:4" x14ac:dyDescent="0.2">
      <c r="D4910" s="148"/>
    </row>
    <row r="4911" spans="4:4" x14ac:dyDescent="0.2">
      <c r="D4911" s="148"/>
    </row>
    <row r="4912" spans="4:4" x14ac:dyDescent="0.2">
      <c r="D4912" s="148"/>
    </row>
    <row r="4913" spans="4:4" x14ac:dyDescent="0.2">
      <c r="D4913" s="148"/>
    </row>
    <row r="4914" spans="4:4" x14ac:dyDescent="0.2">
      <c r="D4914" s="148"/>
    </row>
    <row r="4915" spans="4:4" x14ac:dyDescent="0.2">
      <c r="D4915" s="148"/>
    </row>
    <row r="4916" spans="4:4" x14ac:dyDescent="0.2">
      <c r="D4916" s="148"/>
    </row>
    <row r="4917" spans="4:4" x14ac:dyDescent="0.2">
      <c r="D4917" s="148"/>
    </row>
    <row r="4918" spans="4:4" x14ac:dyDescent="0.2">
      <c r="D4918" s="148"/>
    </row>
    <row r="4919" spans="4:4" x14ac:dyDescent="0.2">
      <c r="D4919" s="148"/>
    </row>
    <row r="4920" spans="4:4" x14ac:dyDescent="0.2">
      <c r="D4920" s="148"/>
    </row>
    <row r="4921" spans="4:4" x14ac:dyDescent="0.2">
      <c r="D4921" s="148"/>
    </row>
    <row r="4922" spans="4:4" x14ac:dyDescent="0.2">
      <c r="D4922" s="148"/>
    </row>
    <row r="4923" spans="4:4" x14ac:dyDescent="0.2">
      <c r="D4923" s="148"/>
    </row>
    <row r="4924" spans="4:4" x14ac:dyDescent="0.2">
      <c r="D4924" s="148"/>
    </row>
    <row r="4925" spans="4:4" x14ac:dyDescent="0.2">
      <c r="D4925" s="148"/>
    </row>
    <row r="4926" spans="4:4" x14ac:dyDescent="0.2">
      <c r="D4926" s="148"/>
    </row>
    <row r="4927" spans="4:4" x14ac:dyDescent="0.2">
      <c r="D4927" s="148"/>
    </row>
    <row r="4928" spans="4:4" x14ac:dyDescent="0.2">
      <c r="D4928" s="148"/>
    </row>
    <row r="4929" spans="4:4" x14ac:dyDescent="0.2">
      <c r="D4929" s="148"/>
    </row>
    <row r="4930" spans="4:4" x14ac:dyDescent="0.2">
      <c r="D4930" s="148"/>
    </row>
    <row r="4931" spans="4:4" x14ac:dyDescent="0.2">
      <c r="D4931" s="148"/>
    </row>
    <row r="4932" spans="4:4" x14ac:dyDescent="0.2">
      <c r="D4932" s="148"/>
    </row>
    <row r="4933" spans="4:4" x14ac:dyDescent="0.2">
      <c r="D4933" s="148"/>
    </row>
    <row r="4934" spans="4:4" x14ac:dyDescent="0.2">
      <c r="D4934" s="148"/>
    </row>
    <row r="4935" spans="4:4" x14ac:dyDescent="0.2">
      <c r="D4935" s="148"/>
    </row>
    <row r="4936" spans="4:4" x14ac:dyDescent="0.2">
      <c r="D4936" s="148"/>
    </row>
    <row r="4937" spans="4:4" x14ac:dyDescent="0.2">
      <c r="D4937" s="148"/>
    </row>
    <row r="4938" spans="4:4" x14ac:dyDescent="0.2">
      <c r="D4938" s="148"/>
    </row>
    <row r="4939" spans="4:4" x14ac:dyDescent="0.2">
      <c r="D4939" s="148"/>
    </row>
    <row r="4940" spans="4:4" x14ac:dyDescent="0.2">
      <c r="D4940" s="148"/>
    </row>
    <row r="4941" spans="4:4" x14ac:dyDescent="0.2">
      <c r="D4941" s="148"/>
    </row>
    <row r="4942" spans="4:4" x14ac:dyDescent="0.2">
      <c r="D4942" s="148"/>
    </row>
    <row r="4943" spans="4:4" x14ac:dyDescent="0.2">
      <c r="D4943" s="148"/>
    </row>
    <row r="4944" spans="4:4" x14ac:dyDescent="0.2">
      <c r="D4944" s="148"/>
    </row>
    <row r="4945" spans="4:4" x14ac:dyDescent="0.2">
      <c r="D4945" s="148"/>
    </row>
    <row r="4946" spans="4:4" x14ac:dyDescent="0.2">
      <c r="D4946" s="148"/>
    </row>
    <row r="4947" spans="4:4" x14ac:dyDescent="0.2">
      <c r="D4947" s="148"/>
    </row>
    <row r="4948" spans="4:4" x14ac:dyDescent="0.2">
      <c r="D4948" s="148"/>
    </row>
    <row r="4949" spans="4:4" x14ac:dyDescent="0.2">
      <c r="D4949" s="148"/>
    </row>
    <row r="4950" spans="4:4" x14ac:dyDescent="0.2">
      <c r="D4950" s="148"/>
    </row>
    <row r="4951" spans="4:4" x14ac:dyDescent="0.2">
      <c r="D4951" s="148"/>
    </row>
    <row r="4952" spans="4:4" x14ac:dyDescent="0.2">
      <c r="D4952" s="148"/>
    </row>
    <row r="4953" spans="4:4" x14ac:dyDescent="0.2">
      <c r="D4953" s="148"/>
    </row>
    <row r="4954" spans="4:4" x14ac:dyDescent="0.2">
      <c r="D4954" s="148"/>
    </row>
    <row r="4955" spans="4:4" x14ac:dyDescent="0.2">
      <c r="D4955" s="148"/>
    </row>
    <row r="4956" spans="4:4" x14ac:dyDescent="0.2">
      <c r="D4956" s="148"/>
    </row>
    <row r="4957" spans="4:4" x14ac:dyDescent="0.2">
      <c r="D4957" s="148"/>
    </row>
    <row r="4958" spans="4:4" x14ac:dyDescent="0.2">
      <c r="D4958" s="148"/>
    </row>
    <row r="4959" spans="4:4" x14ac:dyDescent="0.2">
      <c r="D4959" s="148"/>
    </row>
    <row r="4960" spans="4:4" x14ac:dyDescent="0.2">
      <c r="D4960" s="148"/>
    </row>
    <row r="4961" spans="4:4" x14ac:dyDescent="0.2">
      <c r="D4961" s="148"/>
    </row>
    <row r="4962" spans="4:4" x14ac:dyDescent="0.2">
      <c r="D4962" s="148"/>
    </row>
    <row r="4963" spans="4:4" x14ac:dyDescent="0.2">
      <c r="D4963" s="148"/>
    </row>
    <row r="4964" spans="4:4" x14ac:dyDescent="0.2">
      <c r="D4964" s="148"/>
    </row>
    <row r="4965" spans="4:4" x14ac:dyDescent="0.2">
      <c r="D4965" s="148"/>
    </row>
    <row r="4966" spans="4:4" x14ac:dyDescent="0.2">
      <c r="D4966" s="148"/>
    </row>
    <row r="4967" spans="4:4" x14ac:dyDescent="0.2">
      <c r="D4967" s="148"/>
    </row>
    <row r="4968" spans="4:4" x14ac:dyDescent="0.2">
      <c r="D4968" s="148"/>
    </row>
    <row r="4969" spans="4:4" x14ac:dyDescent="0.2">
      <c r="D4969" s="148"/>
    </row>
    <row r="4970" spans="4:4" x14ac:dyDescent="0.2">
      <c r="D4970" s="148"/>
    </row>
    <row r="4971" spans="4:4" x14ac:dyDescent="0.2">
      <c r="D4971" s="148"/>
    </row>
    <row r="4972" spans="4:4" x14ac:dyDescent="0.2">
      <c r="D4972" s="148"/>
    </row>
    <row r="4973" spans="4:4" x14ac:dyDescent="0.2">
      <c r="D4973" s="148"/>
    </row>
    <row r="4974" spans="4:4" x14ac:dyDescent="0.2">
      <c r="D4974" s="148"/>
    </row>
    <row r="4975" spans="4:4" x14ac:dyDescent="0.2">
      <c r="D4975" s="148"/>
    </row>
    <row r="4976" spans="4:4" x14ac:dyDescent="0.2">
      <c r="D4976" s="148"/>
    </row>
    <row r="4977" spans="4:4" x14ac:dyDescent="0.2">
      <c r="D4977" s="148"/>
    </row>
    <row r="4978" spans="4:4" x14ac:dyDescent="0.2">
      <c r="D4978" s="148"/>
    </row>
    <row r="4979" spans="4:4" x14ac:dyDescent="0.2">
      <c r="D4979" s="148"/>
    </row>
    <row r="4980" spans="4:4" x14ac:dyDescent="0.2">
      <c r="D4980" s="148"/>
    </row>
    <row r="4981" spans="4:4" x14ac:dyDescent="0.2">
      <c r="D4981" s="148"/>
    </row>
    <row r="4982" spans="4:4" x14ac:dyDescent="0.2">
      <c r="D4982" s="148"/>
    </row>
    <row r="4983" spans="4:4" x14ac:dyDescent="0.2">
      <c r="D4983" s="148"/>
    </row>
    <row r="4984" spans="4:4" x14ac:dyDescent="0.2">
      <c r="D4984" s="148"/>
    </row>
    <row r="4985" spans="4:4" x14ac:dyDescent="0.2">
      <c r="D4985" s="148"/>
    </row>
    <row r="4986" spans="4:4" x14ac:dyDescent="0.2">
      <c r="D4986" s="148"/>
    </row>
    <row r="4987" spans="4:4" x14ac:dyDescent="0.2">
      <c r="D4987" s="148"/>
    </row>
    <row r="4988" spans="4:4" x14ac:dyDescent="0.2">
      <c r="D4988" s="148"/>
    </row>
    <row r="4989" spans="4:4" x14ac:dyDescent="0.2">
      <c r="D4989" s="148"/>
    </row>
    <row r="4990" spans="4:4" x14ac:dyDescent="0.2">
      <c r="D4990" s="148"/>
    </row>
    <row r="4991" spans="4:4" x14ac:dyDescent="0.2">
      <c r="D4991" s="148"/>
    </row>
    <row r="4992" spans="4:4" x14ac:dyDescent="0.2">
      <c r="D4992" s="148"/>
    </row>
    <row r="4993" spans="4:4" x14ac:dyDescent="0.2">
      <c r="D4993" s="148"/>
    </row>
    <row r="4994" spans="4:4" x14ac:dyDescent="0.2">
      <c r="D4994" s="148"/>
    </row>
    <row r="4995" spans="4:4" x14ac:dyDescent="0.2">
      <c r="D4995" s="148"/>
    </row>
    <row r="4996" spans="4:4" x14ac:dyDescent="0.2">
      <c r="D4996" s="148"/>
    </row>
    <row r="4997" spans="4:4" x14ac:dyDescent="0.2">
      <c r="D4997" s="148"/>
    </row>
    <row r="4998" spans="4:4" x14ac:dyDescent="0.2">
      <c r="D4998" s="148"/>
    </row>
    <row r="4999" spans="4:4" x14ac:dyDescent="0.2">
      <c r="D4999" s="148"/>
    </row>
    <row r="5000" spans="4:4" x14ac:dyDescent="0.2">
      <c r="D5000" s="148"/>
    </row>
    <row r="5001" spans="4:4" x14ac:dyDescent="0.2">
      <c r="D5001" s="148"/>
    </row>
    <row r="5002" spans="4:4" x14ac:dyDescent="0.2">
      <c r="D5002" s="148"/>
    </row>
    <row r="5003" spans="4:4" x14ac:dyDescent="0.2">
      <c r="D5003" s="148"/>
    </row>
    <row r="5004" spans="4:4" x14ac:dyDescent="0.2">
      <c r="D5004" s="148"/>
    </row>
    <row r="5005" spans="4:4" x14ac:dyDescent="0.2">
      <c r="D5005" s="148"/>
    </row>
    <row r="5006" spans="4:4" x14ac:dyDescent="0.2">
      <c r="D5006" s="148"/>
    </row>
    <row r="5007" spans="4:4" x14ac:dyDescent="0.2">
      <c r="D5007" s="148"/>
    </row>
    <row r="5008" spans="4:4" x14ac:dyDescent="0.2">
      <c r="D5008" s="148"/>
    </row>
    <row r="5009" spans="4:4" x14ac:dyDescent="0.2">
      <c r="D5009" s="148"/>
    </row>
    <row r="5010" spans="4:4" x14ac:dyDescent="0.2">
      <c r="D5010" s="148"/>
    </row>
    <row r="5011" spans="4:4" x14ac:dyDescent="0.2">
      <c r="D5011" s="148"/>
    </row>
    <row r="5012" spans="4:4" x14ac:dyDescent="0.2">
      <c r="D5012" s="148"/>
    </row>
    <row r="5013" spans="4:4" x14ac:dyDescent="0.2">
      <c r="D5013" s="148"/>
    </row>
    <row r="5014" spans="4:4" x14ac:dyDescent="0.2">
      <c r="D5014" s="148"/>
    </row>
    <row r="5015" spans="4:4" x14ac:dyDescent="0.2">
      <c r="D5015" s="148"/>
    </row>
    <row r="5016" spans="4:4" x14ac:dyDescent="0.2">
      <c r="D5016" s="148"/>
    </row>
    <row r="5017" spans="4:4" x14ac:dyDescent="0.2">
      <c r="D5017" s="148"/>
    </row>
    <row r="5018" spans="4:4" x14ac:dyDescent="0.2">
      <c r="D5018" s="148"/>
    </row>
    <row r="5019" spans="4:4" x14ac:dyDescent="0.2">
      <c r="D5019" s="148"/>
    </row>
    <row r="5020" spans="4:4" x14ac:dyDescent="0.2">
      <c r="D5020" s="148"/>
    </row>
    <row r="5021" spans="4:4" x14ac:dyDescent="0.2">
      <c r="D5021" s="148"/>
    </row>
    <row r="5022" spans="4:4" x14ac:dyDescent="0.2">
      <c r="D5022" s="148"/>
    </row>
    <row r="5023" spans="4:4" x14ac:dyDescent="0.2">
      <c r="D5023" s="148"/>
    </row>
    <row r="5024" spans="4:4" x14ac:dyDescent="0.2">
      <c r="D5024" s="148"/>
    </row>
    <row r="5025" spans="4:4" x14ac:dyDescent="0.2">
      <c r="D5025" s="148"/>
    </row>
    <row r="5026" spans="4:4" x14ac:dyDescent="0.2">
      <c r="D5026" s="148"/>
    </row>
    <row r="5027" spans="4:4" x14ac:dyDescent="0.2">
      <c r="D5027" s="148"/>
    </row>
    <row r="5028" spans="4:4" x14ac:dyDescent="0.2">
      <c r="D5028" s="148"/>
    </row>
  </sheetData>
  <mergeCells count="4">
    <mergeCell ref="A1:G1"/>
    <mergeCell ref="C2:G2"/>
    <mergeCell ref="C3:G3"/>
    <mergeCell ref="C4:G4"/>
  </mergeCells>
  <pageMargins left="0.59055118110236227" right="0.39370078740157483" top="0.78740157480314965" bottom="0.78740157480314965" header="0.31496062992125984" footer="0.31496062992125984"/>
  <pageSetup paperSize="9" scale="73" orientation="portrait" r:id="rId1"/>
  <headerFooter>
    <oddFooter>Stránka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46</vt:i4>
      </vt:variant>
    </vt:vector>
  </HeadingPairs>
  <TitlesOfParts>
    <vt:vector size="49" baseType="lpstr"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 Pol'!Názvy_tisku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David Mareš</cp:lastModifiedBy>
  <cp:lastPrinted>2016-05-20T14:04:43Z</cp:lastPrinted>
  <dcterms:created xsi:type="dcterms:W3CDTF">2009-04-08T07:15:50Z</dcterms:created>
  <dcterms:modified xsi:type="dcterms:W3CDTF">2016-05-20T14:17:39Z</dcterms:modified>
</cp:coreProperties>
</file>