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_INV\INVESTICE\Budovy\MŠ Zahrady (12791_2025)\08 Zadávací dokumentace\03 Zveřejněno\01 MŠ Dvorská\"/>
    </mc:Choice>
  </mc:AlternateContent>
  <bookViews>
    <workbookView xWindow="0" yWindow="0" windowWidth="28800" windowHeight="12300"/>
  </bookViews>
  <sheets>
    <sheet name="Přehled" sheetId="1" r:id="rId1"/>
    <sheet name="001 Náklady " sheetId="2" r:id="rId2"/>
    <sheet name="002 Demolice a kácení " sheetId="3" r:id="rId3"/>
    <sheet name="003 Oplocení" sheetId="4" r:id="rId4"/>
    <sheet name="004 Zpevněné povrchy a chodníky" sheetId="5" r:id="rId5"/>
    <sheet name="005 Mlhoviště" sheetId="6" r:id="rId6"/>
    <sheet name="006 Herní a vzdělávací prvky" sheetId="7" r:id="rId7"/>
    <sheet name="007 Drobné zahradní stavby" sheetId="8" r:id="rId8"/>
    <sheet name="008 Mobiliář" sheetId="9" r:id="rId9"/>
  </sheets>
  <calcPr calcId="162913"/>
  <extLst>
    <ext uri="GoogleSheetsCustomDataVersion2">
      <go:sheetsCustomData xmlns:go="http://customooxmlschemas.google.com/" r:id="rId13" roundtripDataChecksum="gyJCgQpciMFEkGHKl+PwuoAcaDPhAKL1dancWvVmzBk="/>
    </ext>
  </extLst>
</workbook>
</file>

<file path=xl/calcChain.xml><?xml version="1.0" encoding="utf-8"?>
<calcChain xmlns="http://schemas.openxmlformats.org/spreadsheetml/2006/main">
  <c r="H26" i="9" l="1"/>
  <c r="H25" i="9"/>
  <c r="H24" i="9" s="1"/>
  <c r="H23" i="9"/>
  <c r="H22" i="9"/>
  <c r="H21" i="9"/>
  <c r="H20" i="9"/>
  <c r="H19" i="9"/>
  <c r="H18" i="9"/>
  <c r="H17" i="9"/>
  <c r="H16" i="9" s="1"/>
  <c r="H11" i="9"/>
  <c r="H10" i="9"/>
  <c r="D10" i="9"/>
  <c r="H8" i="9"/>
  <c r="D8" i="9"/>
  <c r="C4" i="9"/>
  <c r="H24" i="8"/>
  <c r="H23" i="8"/>
  <c r="H22" i="8"/>
  <c r="H21" i="8"/>
  <c r="H20" i="8"/>
  <c r="H16" i="8" s="1"/>
  <c r="H15" i="8" s="1"/>
  <c r="H14" i="8" s="1"/>
  <c r="AF99" i="1" s="1"/>
  <c r="AM99" i="1" s="1"/>
  <c r="H19" i="8"/>
  <c r="H18" i="8"/>
  <c r="H17" i="8"/>
  <c r="H11" i="8"/>
  <c r="H10" i="8"/>
  <c r="D10" i="8"/>
  <c r="H8" i="8"/>
  <c r="D8" i="8"/>
  <c r="C4" i="8"/>
  <c r="H45" i="7"/>
  <c r="H44" i="7"/>
  <c r="H43" i="7" s="1"/>
  <c r="H41" i="7"/>
  <c r="H40" i="7" s="1"/>
  <c r="H39" i="7"/>
  <c r="H38" i="7"/>
  <c r="H37" i="7"/>
  <c r="H36" i="7"/>
  <c r="H35" i="7"/>
  <c r="H34" i="7" s="1"/>
  <c r="H33" i="7"/>
  <c r="H32" i="7"/>
  <c r="H31" i="7" s="1"/>
  <c r="H30" i="7"/>
  <c r="H29" i="7"/>
  <c r="H28" i="7" s="1"/>
  <c r="H27" i="7"/>
  <c r="H26" i="7"/>
  <c r="H24" i="7"/>
  <c r="H23" i="7"/>
  <c r="H22" i="7" s="1"/>
  <c r="H21" i="7"/>
  <c r="H19" i="7"/>
  <c r="H17" i="7"/>
  <c r="H16" i="7" s="1"/>
  <c r="H11" i="7"/>
  <c r="H10" i="7"/>
  <c r="D10" i="7"/>
  <c r="H8" i="7"/>
  <c r="D8" i="7"/>
  <c r="C4" i="7"/>
  <c r="H17" i="6"/>
  <c r="H16" i="6"/>
  <c r="H15" i="6" s="1"/>
  <c r="H14" i="6" s="1"/>
  <c r="AF97" i="1" s="1"/>
  <c r="AM97" i="1" s="1"/>
  <c r="H11" i="6"/>
  <c r="H10" i="6"/>
  <c r="D10" i="6"/>
  <c r="H8" i="6"/>
  <c r="D8" i="6"/>
  <c r="C4" i="6"/>
  <c r="H74" i="5"/>
  <c r="H73" i="5"/>
  <c r="H72" i="5"/>
  <c r="H70" i="5"/>
  <c r="H68" i="5"/>
  <c r="H67" i="5"/>
  <c r="H66" i="5"/>
  <c r="H65" i="5"/>
  <c r="H61" i="5" s="1"/>
  <c r="H64" i="5"/>
  <c r="H63" i="5"/>
  <c r="H62" i="5"/>
  <c r="H60" i="5"/>
  <c r="H59" i="5"/>
  <c r="H58" i="5" s="1"/>
  <c r="H57" i="5"/>
  <c r="H56" i="5"/>
  <c r="F55" i="5"/>
  <c r="H54" i="5"/>
  <c r="F53" i="5"/>
  <c r="H52" i="5"/>
  <c r="H51" i="5"/>
  <c r="H50" i="5"/>
  <c r="H49" i="5"/>
  <c r="H48" i="5"/>
  <c r="H47" i="5" s="1"/>
  <c r="H46" i="5"/>
  <c r="F45" i="5"/>
  <c r="H44" i="5"/>
  <c r="H43" i="5"/>
  <c r="F42" i="5"/>
  <c r="H41" i="5"/>
  <c r="H40" i="5"/>
  <c r="H39" i="5"/>
  <c r="H38" i="5"/>
  <c r="H37" i="5"/>
  <c r="H36" i="5"/>
  <c r="H35" i="5"/>
  <c r="H34" i="5"/>
  <c r="H33" i="5"/>
  <c r="H32" i="5" s="1"/>
  <c r="H30" i="5"/>
  <c r="H28" i="5"/>
  <c r="H26" i="5"/>
  <c r="H25" i="5"/>
  <c r="H24" i="5"/>
  <c r="H23" i="5"/>
  <c r="H22" i="5"/>
  <c r="H21" i="5" s="1"/>
  <c r="F20" i="5"/>
  <c r="H19" i="5"/>
  <c r="F18" i="5"/>
  <c r="H17" i="5"/>
  <c r="H16" i="5" s="1"/>
  <c r="H11" i="5"/>
  <c r="H10" i="5"/>
  <c r="D10" i="5"/>
  <c r="H8" i="5"/>
  <c r="D8" i="5"/>
  <c r="C4" i="5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 s="1"/>
  <c r="H15" i="4" s="1"/>
  <c r="H14" i="4" s="1"/>
  <c r="AF95" i="1" s="1"/>
  <c r="AM95" i="1" s="1"/>
  <c r="H11" i="4"/>
  <c r="H10" i="4"/>
  <c r="D10" i="4"/>
  <c r="H8" i="4"/>
  <c r="D8" i="4"/>
  <c r="C4" i="4"/>
  <c r="H44" i="3"/>
  <c r="H43" i="3"/>
  <c r="H42" i="3"/>
  <c r="H41" i="3"/>
  <c r="H40" i="3"/>
  <c r="H39" i="3"/>
  <c r="H38" i="3"/>
  <c r="H37" i="3" s="1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19" i="3"/>
  <c r="H18" i="3"/>
  <c r="H17" i="3"/>
  <c r="H16" i="3" s="1"/>
  <c r="H11" i="3"/>
  <c r="H10" i="3"/>
  <c r="D10" i="3"/>
  <c r="H8" i="3"/>
  <c r="D8" i="3"/>
  <c r="C4" i="3"/>
  <c r="H21" i="2"/>
  <c r="H20" i="2"/>
  <c r="H19" i="2"/>
  <c r="H18" i="2" s="1"/>
  <c r="H17" i="2"/>
  <c r="H16" i="2" s="1"/>
  <c r="H15" i="2" s="1"/>
  <c r="H11" i="2"/>
  <c r="H10" i="2"/>
  <c r="D10" i="2"/>
  <c r="H8" i="2"/>
  <c r="D8" i="2"/>
  <c r="C4" i="2"/>
  <c r="AL88" i="1"/>
  <c r="K88" i="1"/>
  <c r="AL87" i="1"/>
  <c r="K87" i="1"/>
  <c r="AL85" i="1"/>
  <c r="K85" i="1"/>
  <c r="K83" i="1"/>
  <c r="K82" i="1"/>
  <c r="V31" i="1"/>
  <c r="V30" i="1"/>
  <c r="V29" i="1"/>
  <c r="AJ28" i="1"/>
  <c r="V28" i="1"/>
  <c r="H15" i="7" l="1"/>
  <c r="H14" i="7" s="1"/>
  <c r="AF98" i="1" s="1"/>
  <c r="AM98" i="1" s="1"/>
  <c r="H15" i="3"/>
  <c r="H14" i="3" s="1"/>
  <c r="AF94" i="1" s="1"/>
  <c r="AM94" i="1" s="1"/>
  <c r="H15" i="5"/>
  <c r="H14" i="5" s="1"/>
  <c r="AF96" i="1" s="1"/>
  <c r="AM96" i="1" s="1"/>
  <c r="J15" i="2"/>
  <c r="H14" i="2"/>
  <c r="AF93" i="1" s="1"/>
  <c r="H15" i="9"/>
  <c r="H14" i="9" s="1"/>
  <c r="AF100" i="1" s="1"/>
  <c r="AM100" i="1" s="1"/>
  <c r="AF92" i="1" l="1"/>
  <c r="AM93" i="1"/>
  <c r="AM92" i="1" s="1"/>
  <c r="V27" i="1" l="1"/>
  <c r="AJ27" i="1" s="1"/>
  <c r="AJ24" i="1"/>
  <c r="AJ33" i="1" s="1"/>
</calcChain>
</file>

<file path=xl/sharedStrings.xml><?xml version="1.0" encoding="utf-8"?>
<sst xmlns="http://schemas.openxmlformats.org/spreadsheetml/2006/main" count="863" uniqueCount="276">
  <si>
    <t>REKAPITULACE STAVBY</t>
  </si>
  <si>
    <t>Kód:</t>
  </si>
  <si>
    <t>Stavba:</t>
  </si>
  <si>
    <t>MŠ Dvorská Blansko</t>
  </si>
  <si>
    <t>KSO:</t>
  </si>
  <si>
    <t/>
  </si>
  <si>
    <t>CC-CZ:</t>
  </si>
  <si>
    <t>Místo:</t>
  </si>
  <si>
    <t>MŠ Dvorská 96, Blansko</t>
  </si>
  <si>
    <t>Datum:</t>
  </si>
  <si>
    <t>9/2025</t>
  </si>
  <si>
    <t>Zadavatel:</t>
  </si>
  <si>
    <t>IČ:</t>
  </si>
  <si>
    <t>MÚ Blansko, nám. Svobody 32/3, 678 01 Blansko</t>
  </si>
  <si>
    <t>DIČ:</t>
  </si>
  <si>
    <t>Uchazeč:</t>
  </si>
  <si>
    <t>Vyplň údaj</t>
  </si>
  <si>
    <t>Projektant:</t>
  </si>
  <si>
    <t xml:space="preserve">Ing. Andrea Zámečníková </t>
  </si>
  <si>
    <t>Zpracovatel:</t>
  </si>
  <si>
    <t xml:space="preserve">213 29 052	</t>
  </si>
  <si>
    <t>GARDEN &amp; CRAFT s.r.o.</t>
  </si>
  <si>
    <t xml:space="preserve">CZ 21329052	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</si>
  <si>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</si>
  <si>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</si>
  <si>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</si>
  <si>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</si>
  <si>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</si>
  <si>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</si>
  <si>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</si>
  <si>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</si>
  <si>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</si>
  <si>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</si>
  <si>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</si>
  <si>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</si>
  <si>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</si>
  <si>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</si>
  <si>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</si>
  <si>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</si>
  <si>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</si>
  <si>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</si>
  <si>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</si>
  <si>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</si>
  <si>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</si>
  <si>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Kód</t>
  </si>
  <si>
    <t>Popis</t>
  </si>
  <si>
    <t>Cena bez DPH [CZK]</t>
  </si>
  <si>
    <t>Cena s DPH [CZK]</t>
  </si>
  <si>
    <t>Náklady z rozpočtů</t>
  </si>
  <si>
    <t>001</t>
  </si>
  <si>
    <t>Náklady</t>
  </si>
  <si>
    <t>002</t>
  </si>
  <si>
    <t>Demolice a kácení</t>
  </si>
  <si>
    <t>003</t>
  </si>
  <si>
    <t>Oplocení</t>
  </si>
  <si>
    <t>004</t>
  </si>
  <si>
    <t>Zpevněné plochy a chodníky</t>
  </si>
  <si>
    <t>005</t>
  </si>
  <si>
    <t xml:space="preserve">Mlhoviště </t>
  </si>
  <si>
    <t>006</t>
  </si>
  <si>
    <t>Herní a vzdělávací prvky</t>
  </si>
  <si>
    <t>007</t>
  </si>
  <si>
    <t xml:space="preserve">Drobné zahradní stavby </t>
  </si>
  <si>
    <t>008</t>
  </si>
  <si>
    <t>Mobiliář</t>
  </si>
  <si>
    <t>SOUPIS PRACÍ</t>
  </si>
  <si>
    <t>Objekt:</t>
  </si>
  <si>
    <t xml:space="preserve">Vedlejší rozpočtové náklady </t>
  </si>
  <si>
    <t>PČ</t>
  </si>
  <si>
    <t>Typ</t>
  </si>
  <si>
    <t>MJ</t>
  </si>
  <si>
    <t>Množství</t>
  </si>
  <si>
    <t>J.cena [CZK]</t>
  </si>
  <si>
    <t>Cena celkem [CZK]</t>
  </si>
  <si>
    <t>Náklady soupisu celkem</t>
  </si>
  <si>
    <t>D</t>
  </si>
  <si>
    <t>VRN</t>
  </si>
  <si>
    <t>Vedlejší rozpočtové náklady</t>
  </si>
  <si>
    <t>VRN3</t>
  </si>
  <si>
    <t>Zařízení staveniště</t>
  </si>
  <si>
    <t>12</t>
  </si>
  <si>
    <t>K</t>
  </si>
  <si>
    <t>030001000</t>
  </si>
  <si>
    <t>Zřízení staveniště a doprava</t>
  </si>
  <si>
    <t>soub.</t>
  </si>
  <si>
    <t>VRN9</t>
  </si>
  <si>
    <t>Ostatní náklady</t>
  </si>
  <si>
    <t>5</t>
  </si>
  <si>
    <t>R</t>
  </si>
  <si>
    <t>Zřízení ochrany stromu při stavební činnosti</t>
  </si>
  <si>
    <t>7</t>
  </si>
  <si>
    <t>Vytýčení stavby před založením</t>
  </si>
  <si>
    <t>9</t>
  </si>
  <si>
    <t>Vypracování dokumentace skutečného provedení stavby</t>
  </si>
  <si>
    <t xml:space="preserve">soub. </t>
  </si>
  <si>
    <t>HSV</t>
  </si>
  <si>
    <t>Práce a dodávky HSV</t>
  </si>
  <si>
    <t>Bourání zpevněných ploch</t>
  </si>
  <si>
    <t>1</t>
  </si>
  <si>
    <t>Rozebrání dlažeb z plastových nebo pryžových dlaždic komunikací pro ručně</t>
  </si>
  <si>
    <t>m2</t>
  </si>
  <si>
    <t>Odstranění podkladu z kameniva drceného tl přes 100 do 200 mm strojně pl přes 200 m2</t>
  </si>
  <si>
    <t>Řezání stávajícího živičného krytu hl přes 50 do 100 mm</t>
  </si>
  <si>
    <t>m</t>
  </si>
  <si>
    <t>VV</t>
  </si>
  <si>
    <t>Zařezání stávajících živičných povrchů, hranice mezí odstraňovaným porchem, a povrchem určeným k zachování</t>
  </si>
  <si>
    <t>2</t>
  </si>
  <si>
    <t>True</t>
  </si>
  <si>
    <t>ROZPOCET</t>
  </si>
  <si>
    <t>Odstranění podkladu živičného tl přes 50 do 100 mm ručně</t>
  </si>
  <si>
    <t>Odstranění podkladu z kameniva drceného tl přes 100 do 200 mm strojně pl přes 50 do 200 m2</t>
  </si>
  <si>
    <t>Vytrhání obrub krajníků obrubníků stojatých</t>
  </si>
  <si>
    <t>Rozebrání dlažeb z betonových nebo kamenných dlaždic komunikací pro pěší ručně</t>
  </si>
  <si>
    <t>Odstranění podkladu z kameniva drceného tl do 100 mm ručně</t>
  </si>
  <si>
    <t>3</t>
  </si>
  <si>
    <t>Poplatek za uložení na skládce (skládkovné) stavebního odpadu z plastických hmot kód odpadu 17 02 03</t>
  </si>
  <si>
    <t>t</t>
  </si>
  <si>
    <t>Poplatek za uložení na skládce (skládkovné) stavebního odpadu betonového kód odpadu 17 01 01</t>
  </si>
  <si>
    <t>Poplatek za uložení na skládce (skládkovné) zeminy a kamení kód odpadu 17 05 04</t>
  </si>
  <si>
    <t>Poplatek za uložení na skládce (skládkovné) odpadu asfaltového bez dehtu kód odpadu 17 03 02</t>
  </si>
  <si>
    <t>Bourání stávajícícho mobiliáře</t>
  </si>
  <si>
    <t>Odstranění skluzavky s houpačkou</t>
  </si>
  <si>
    <t>ks</t>
  </si>
  <si>
    <t>Odstranění zahradního domečku včetně betových patek</t>
  </si>
  <si>
    <t>Odstranění kovové prolézačky, včetně kotvení</t>
  </si>
  <si>
    <t>Odstranění tunelu, včetně kotvení</t>
  </si>
  <si>
    <t xml:space="preserve">Odstranění vláčku, včetně kotvení </t>
  </si>
  <si>
    <t>Odstranění lavičky stabilní zabetonované</t>
  </si>
  <si>
    <t>Kácení</t>
  </si>
  <si>
    <t>112151354</t>
  </si>
  <si>
    <t>Kácení stromu s postupným spouštěním koruny a kmene D přes 0,4 do 0,5 m</t>
  </si>
  <si>
    <t>112151353</t>
  </si>
  <si>
    <t>Kácení stromu s postupným spouštěním koruny a kmene D přes 0,3 do 0,4 m</t>
  </si>
  <si>
    <t>112151112</t>
  </si>
  <si>
    <t>Směrové kácení stromů s rozřezáním a odvětvením D kmene přes 200 do 300 mm</t>
  </si>
  <si>
    <t>112201114</t>
  </si>
  <si>
    <t>Odstranění pařezů D přes 0,4 do 0,5 m v rovině a svahu do 1:5 s odklizením do 20 m a zasypáním jámy</t>
  </si>
  <si>
    <t>112201113</t>
  </si>
  <si>
    <t>Odstranění pařezů D přes 0,3 do 0,4 m v rovině a svahu do 1:5 s odklizením do 20 m a zasypáním jámy</t>
  </si>
  <si>
    <t>112201112</t>
  </si>
  <si>
    <t>Odstranění pařezů D přes 0,2 do 0,3 m v rovině a svahu do 1:5 s odklizením do 20 m a zasypáním jámy</t>
  </si>
  <si>
    <t>997221858</t>
  </si>
  <si>
    <t>Poplatek za uložení na recyklační skládce (skládkovné) odpadu z rostlinných pletiv kód odpadu 02 01 03</t>
  </si>
  <si>
    <t>Plot ze svařovaných 3D panelů s brankou</t>
  </si>
  <si>
    <t>131111332</t>
  </si>
  <si>
    <t>Vrtání jamek pro plotové sloupky D přes 100 do 200 mm ručně s motorovým vrtákem</t>
  </si>
  <si>
    <t>122111101</t>
  </si>
  <si>
    <t>Odkopávky a prokopávky v hornině třídy těžitelnosti I, skupiny 1 a 2 ručně</t>
  </si>
  <si>
    <t>m3</t>
  </si>
  <si>
    <t>338171113</t>
  </si>
  <si>
    <t>Osazování sloupků a vzpěr plotových ocelových v do 2 m se zabetonováním</t>
  </si>
  <si>
    <t>348121221</t>
  </si>
  <si>
    <t>Osazení podhrabových desek dl přes 2 do 3 m na ocelové plotové sloupky</t>
  </si>
  <si>
    <t>348101210</t>
  </si>
  <si>
    <t>Osazení vrat nebo vrátek k oplocení na ocelové sloupky pl do 2 m2</t>
  </si>
  <si>
    <t>348171143</t>
  </si>
  <si>
    <t>Montáž panelového svařovaného oplocení v přes 1,0 do 1,5 m</t>
  </si>
  <si>
    <t>M</t>
  </si>
  <si>
    <t>Podhrabová deska 200x50mm</t>
  </si>
  <si>
    <t>Plotový panel 3D PILOFOR LIGHT – 123 cm, drát 4 mm, antracit</t>
  </si>
  <si>
    <t>Branka výplň svařovaný panel 3D, výška 105x100 cm FAB antracit</t>
  </si>
  <si>
    <t>Sloupek 60x40mm - antracit, výška 200cm</t>
  </si>
  <si>
    <t>Sloupek 60x40mm - antracit, výška 220 cm</t>
  </si>
  <si>
    <t>Čepička PVC 60x40 mm - černá</t>
  </si>
  <si>
    <t>Příchytka panelu U na sl. 60x40 PVC - ČERNÁ</t>
  </si>
  <si>
    <t>58932571</t>
  </si>
  <si>
    <t>beton C 16/20 X0,XC1-2 kamenivo frakce 0/16</t>
  </si>
  <si>
    <t xml:space="preserve">Výkopové práce </t>
  </si>
  <si>
    <t>Odkopávky a prokopávky nezapažené v hornině třídy těžitelnosti I skupiny 1 a 2 objem do 100 m3 strojně</t>
  </si>
  <si>
    <t xml:space="preserve">povrchy z kamene 50,5*0,25=12,7 m3, + výkop pro mlhoviště  8,5 m3 </t>
  </si>
  <si>
    <t>21,2m3 *1,7</t>
  </si>
  <si>
    <t>Povrch z EPDM</t>
  </si>
  <si>
    <t>Osazení zahradního obrubníku betonového do lože z betonu s boční opěrou</t>
  </si>
  <si>
    <t>obrubník zahradní betonový 500x50x200mm</t>
  </si>
  <si>
    <t>Podklad ze štěrkodrtě ŠD plochy přes 100 m2 tl 180 mm</t>
  </si>
  <si>
    <t>štěrkopísek frakce 0/4</t>
  </si>
  <si>
    <t>6,4m3*1,7</t>
  </si>
  <si>
    <t>štěrkodrť frakce 0/32</t>
  </si>
  <si>
    <t>32m3*1,6</t>
  </si>
  <si>
    <t>Realizace EPDM Povrchů, včetně materiálu</t>
  </si>
  <si>
    <t>plocha bez mlhoviště, viz D.05.02</t>
  </si>
  <si>
    <t>Povrch z litého betonu</t>
  </si>
  <si>
    <t>Kryt z betonu komunikace pro pěší tl 100 mm</t>
  </si>
  <si>
    <t>Ošetření cementobetonové plochy vodou - 2x</t>
  </si>
  <si>
    <t>Výztuž základových desek svařovanými sítěmi Kari</t>
  </si>
  <si>
    <t>Řezání dilatačních spár š 4 mm hl do 60 mm příčných nebo podélných v čerstvém CB krytu</t>
  </si>
  <si>
    <t>58344171</t>
  </si>
  <si>
    <t>11,5m3*1,6</t>
  </si>
  <si>
    <t>31316003</t>
  </si>
  <si>
    <t>síť výztužná svařovaná DIN 488 jakost B500A 150x150mm drát D 4mm</t>
  </si>
  <si>
    <t xml:space="preserve"> beton  C 25/30 XF4, S3, Dmax 22</t>
  </si>
  <si>
    <t>57*0,15</t>
  </si>
  <si>
    <t>Zdrsnění povrchu betonových podlah kartáčováním ručně</t>
  </si>
  <si>
    <t>Kamenná dlažba</t>
  </si>
  <si>
    <t>Zřízení obruby z ocelové pásoviny</t>
  </si>
  <si>
    <t>b.m.</t>
  </si>
  <si>
    <t>tyč ocelová plochá jakost S235JR (11 375) 120x8mm</t>
  </si>
  <si>
    <t>tyč ocelová kruhová žebírková DIN 488 jakost B500B (10 505) výztuž do betonu D 10mm</t>
  </si>
  <si>
    <t>Podklad ze štěrkodrtě ŠD plochy přes 100 m2 tl 130 mm</t>
  </si>
  <si>
    <t>58343930</t>
  </si>
  <si>
    <t>kamenivo drcené hrubé frakce 16/32</t>
  </si>
  <si>
    <t>6,15m3*1,4</t>
  </si>
  <si>
    <t>58343810</t>
  </si>
  <si>
    <t>kamenivo drcené hrubé frakce 4/8</t>
  </si>
  <si>
    <t>1,7m3*1,6</t>
  </si>
  <si>
    <t>Kladení dlažby z lomového kamene tl do 60 mm do štěrkového lože s výplní spár</t>
  </si>
  <si>
    <t>nepravidelný kámen, dlažba, šedohnědá barva, tl. 40-60mm</t>
  </si>
  <si>
    <t>Betonová podesta - schod</t>
  </si>
  <si>
    <t>Pokládka betonové podesty do betonu</t>
  </si>
  <si>
    <t>Betonová podesta</t>
  </si>
  <si>
    <t xml:space="preserve">Okapové chodníky </t>
  </si>
  <si>
    <t>451504112</t>
  </si>
  <si>
    <t>Zřízení podkladní vrstvy z kameniva pod dlažbu tl přes 100 do 150 mm</t>
  </si>
  <si>
    <t>637121115</t>
  </si>
  <si>
    <t>Okapový chodník z kačírku tl 300 mm s udusáním</t>
  </si>
  <si>
    <t>711161175</t>
  </si>
  <si>
    <t>Provedení izolace proti zemní vlhkosti vodorovné z nopové fólie výška nopu přes 20 do 60 mm</t>
  </si>
  <si>
    <t>211971110</t>
  </si>
  <si>
    <t>Zřízení opláštění žeber nebo trativodů geotextilií v rýze nebo zářezu sklonu do 1:2</t>
  </si>
  <si>
    <t>919726122</t>
  </si>
  <si>
    <t>Geotextilie pro ochranu, separaci a filtraci netkaná měrná hm přes 200 do 300 g/m2</t>
  </si>
  <si>
    <t>0,2m3*1,6</t>
  </si>
  <si>
    <t>58337403</t>
  </si>
  <si>
    <t>kamenivo dekorační (kačírek) frakce 16/32</t>
  </si>
  <si>
    <t>0,6m3*1,5</t>
  </si>
  <si>
    <t>28323139</t>
  </si>
  <si>
    <t>fólie profilovaná (nopová) drenážní HDPE s výškou nopů 80mm</t>
  </si>
  <si>
    <t>58932312</t>
  </si>
  <si>
    <t>beton C 12/15 X0 kamenivo frakce 0/16</t>
  </si>
  <si>
    <t>Mlhoviště</t>
  </si>
  <si>
    <t>Realizace Mlhoviště včetně materiálu a připojení na vodu</t>
  </si>
  <si>
    <t>kpl</t>
  </si>
  <si>
    <t>Realizace dle projektové dokumentace, detaily  viz D.06.01 a  D.06.02.</t>
  </si>
  <si>
    <t>Kreslící tabule 2 ks samostojné</t>
  </si>
  <si>
    <t>Typ A Křídová kreslící tabule samostojná</t>
  </si>
  <si>
    <t>Realizace dle projektové dokumentace, detaily  viz D.07.01</t>
  </si>
  <si>
    <t>Typ B. Křídová kreslící tabule samostojná</t>
  </si>
  <si>
    <t>Realizace dle projektové dokumentace, detaily  viz D.07.02</t>
  </si>
  <si>
    <t>Montáž kreslících tabulí</t>
  </si>
  <si>
    <t>Vyvýšené záhony</t>
  </si>
  <si>
    <t>Výroba a instalace</t>
  </si>
  <si>
    <t xml:space="preserve">Vyvýšené záhony </t>
  </si>
  <si>
    <t>Realizace dle projektové dokumentace, detaily  viz D.07.03</t>
  </si>
  <si>
    <t>Zhotovení vegetační vrstvy záhonů</t>
  </si>
  <si>
    <t>Výsadbový substrát, tl. 25 cm po slehnutí</t>
  </si>
  <si>
    <t>Herní sestava se skluzavkou</t>
  </si>
  <si>
    <t>Montáž, včetně zřízení patek a kotvení</t>
  </si>
  <si>
    <t>Altán</t>
  </si>
  <si>
    <t>Mašinka</t>
  </si>
  <si>
    <t>Vagonek</t>
  </si>
  <si>
    <t>Bylinkový labyrint</t>
  </si>
  <si>
    <t xml:space="preserve">Realizace Bylinkového záhonu včetně materálu a dodání </t>
  </si>
  <si>
    <t>Realizace dle projektové dokumentace, detaily  viz D.07.04</t>
  </si>
  <si>
    <t>Muchomůrky - stolečky</t>
  </si>
  <si>
    <t xml:space="preserve">Muchomůrky stolečky </t>
  </si>
  <si>
    <t>Realizace dle projektové dokumentace, detaily  viz D.07.05</t>
  </si>
  <si>
    <t>Zahradní domek</t>
  </si>
  <si>
    <t>Podklad nebo kryt z kameniva hrubého drceného vel. 16-32 mm plochy do 100 m2 tl 50 mm</t>
  </si>
  <si>
    <t>273351121</t>
  </si>
  <si>
    <t>Zřízení bednění základových desek</t>
  </si>
  <si>
    <t>Základové desky ze ŽB bez zvýšených nároků na prostředí tř. C 16/20</t>
  </si>
  <si>
    <t>kamenivo těžené hrubé frakce 16/32</t>
  </si>
  <si>
    <t>Plechový zahradní domek</t>
  </si>
  <si>
    <t>Instalace plechového zahradního domku</t>
  </si>
  <si>
    <t>Oprava laviček</t>
  </si>
  <si>
    <t>Odmontování dřevěných prken</t>
  </si>
  <si>
    <t>Očištění kovových noh od původního nátěru a rzi, odmaštění</t>
  </si>
  <si>
    <t>Nátěr kovových noh základovou barvou 2 x</t>
  </si>
  <si>
    <t>Nátěr kovových noh vrchní barvou 2 x</t>
  </si>
  <si>
    <t>Probroušení dřevěných prken</t>
  </si>
  <si>
    <t>Nátěr dřevěných prken tenkovrstvou lazurou - 2x</t>
  </si>
  <si>
    <t>Namontování dřevěných prken</t>
  </si>
  <si>
    <t>Stůl a sedáky z akátu</t>
  </si>
  <si>
    <t xml:space="preserve">Stul a sedáky z akátu </t>
  </si>
  <si>
    <t>soubor</t>
  </si>
  <si>
    <t>Realizace dle projektové dokumentace, detaily  viz D.09.01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</si>
</sst>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%"/>
    <numFmt numFmtId="165" formatCode="dd\.mm\.yyyy"/>
    <numFmt numFmtId="166" formatCode="#,##0.000"/>
    <numFmt numFmtId="167" formatCode="0.0000"/>
    <numFmt numFmtId="168" formatCode="0.000"/>
  </numFmts>
  <fonts count="27">
    <font>
      <sz val="12"/>
      <color theme="1"/>
      <name val="Aptos Narrow"/>
      <scheme val="minor"/>
    </font>
    <font>
      <sz val="12"/>
      <color theme="1"/>
      <name val="Aptos Narrow"/>
    </font>
    <font>
      <b/>
      <sz val="14"/>
      <color theme="1"/>
      <name val="Arial"/>
    </font>
    <font>
      <sz val="10"/>
      <color rgb="FF969696"/>
      <name val="Arial"/>
    </font>
    <font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2"/>
      <name val="Aptos Narrow"/>
    </font>
    <font>
      <sz val="12"/>
      <color theme="1"/>
      <name val="Aptos Narrow"/>
    </font>
    <font>
      <b/>
      <sz val="10"/>
      <color theme="1"/>
      <name val="Arial"/>
    </font>
    <font>
      <b/>
      <sz val="10"/>
      <color rgb="FF969696"/>
      <name val="Arial"/>
    </font>
    <font>
      <b/>
      <sz val="12"/>
      <color theme="1"/>
      <name val="Arial"/>
    </font>
    <font>
      <b/>
      <sz val="10"/>
      <color rgb="FF464646"/>
      <name val="Arial"/>
    </font>
    <font>
      <sz val="9"/>
      <color theme="1"/>
      <name val="Arial"/>
    </font>
    <font>
      <b/>
      <sz val="12"/>
      <color rgb="FF960000"/>
      <name val="Arial"/>
    </font>
    <font>
      <b/>
      <sz val="11"/>
      <color rgb="FF003366"/>
      <name val="Arial"/>
    </font>
    <font>
      <sz val="11"/>
      <color rgb="FF003366"/>
      <name val="Arial"/>
    </font>
    <font>
      <sz val="8"/>
      <color rgb="FF003366"/>
      <name val="Arial"/>
    </font>
    <font>
      <sz val="12"/>
      <color rgb="FF003366"/>
      <name val="Arial"/>
    </font>
    <font>
      <sz val="10"/>
      <color rgb="FF003366"/>
      <name val="Arial"/>
    </font>
    <font>
      <sz val="10"/>
      <color theme="1"/>
      <name val="Roboto Slab"/>
    </font>
    <font>
      <sz val="8"/>
      <color rgb="FF505050"/>
      <name val="Arial"/>
    </font>
    <font>
      <sz val="7"/>
      <color rgb="FF969696"/>
      <name val="Arial"/>
    </font>
    <font>
      <i/>
      <sz val="9"/>
      <color rgb="FF0000FF"/>
      <name val="Arial"/>
    </font>
    <font>
      <sz val="12"/>
      <color theme="1"/>
      <name val="Arial"/>
    </font>
    <font>
      <b/>
      <sz val="10"/>
      <color rgb="FF3FAF82"/>
      <name val="Roboto Slab"/>
    </font>
    <font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BEBEBE"/>
        <bgColor rgb="FFBEBEBE"/>
      </patternFill>
    </fill>
    <fill>
      <patternFill patternType="solid">
        <fgColor rgb="FFD2D2D2"/>
        <bgColor rgb="FFD2D2D2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48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7" xfId="0" applyFont="1" applyBorder="1"/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3" borderId="4" xfId="0" applyFont="1" applyFill="1" applyBorder="1" applyAlignment="1">
      <alignment vertical="center"/>
    </xf>
    <xf numFmtId="0" fontId="11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1" fillId="4" borderId="10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/>
    <xf numFmtId="0" fontId="19" fillId="0" borderId="0" xfId="0" applyFont="1" applyAlignment="1">
      <alignment horizontal="left"/>
    </xf>
    <xf numFmtId="4" fontId="19" fillId="0" borderId="0" xfId="0" applyNumberFormat="1" applyFont="1"/>
    <xf numFmtId="0" fontId="13" fillId="0" borderId="20" xfId="0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 wrapText="1"/>
    </xf>
    <xf numFmtId="166" fontId="13" fillId="0" borderId="20" xfId="0" applyNumberFormat="1" applyFont="1" applyBorder="1" applyAlignment="1">
      <alignment vertical="center"/>
    </xf>
    <xf numFmtId="4" fontId="13" fillId="2" borderId="20" xfId="0" applyNumberFormat="1" applyFont="1" applyFill="1" applyBorder="1" applyAlignment="1">
      <alignment vertical="center"/>
    </xf>
    <xf numFmtId="4" fontId="13" fillId="0" borderId="20" xfId="0" applyNumberFormat="1" applyFont="1" applyBorder="1" applyAlignment="1">
      <alignment vertical="center"/>
    </xf>
    <xf numFmtId="0" fontId="20" fillId="0" borderId="0" xfId="0" applyFont="1"/>
    <xf numFmtId="0" fontId="4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166" fontId="21" fillId="0" borderId="0" xfId="0" applyNumberFormat="1" applyFont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13" fillId="0" borderId="23" xfId="0" applyFont="1" applyBorder="1" applyAlignment="1">
      <alignment horizontal="center" vertical="center" wrapText="1"/>
    </xf>
    <xf numFmtId="166" fontId="13" fillId="0" borderId="24" xfId="0" applyNumberFormat="1" applyFont="1" applyBorder="1" applyAlignment="1">
      <alignment vertical="center"/>
    </xf>
    <xf numFmtId="4" fontId="13" fillId="2" borderId="25" xfId="0" applyNumberFormat="1" applyFont="1" applyFill="1" applyBorder="1" applyAlignment="1">
      <alignment vertical="center"/>
    </xf>
    <xf numFmtId="0" fontId="23" fillId="0" borderId="2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49" fontId="23" fillId="0" borderId="25" xfId="0" applyNumberFormat="1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center" vertical="center" wrapText="1"/>
    </xf>
    <xf numFmtId="166" fontId="23" fillId="0" borderId="24" xfId="0" applyNumberFormat="1" applyFont="1" applyBorder="1" applyAlignment="1">
      <alignment vertical="center"/>
    </xf>
    <xf numFmtId="4" fontId="23" fillId="2" borderId="25" xfId="0" applyNumberFormat="1" applyFont="1" applyFill="1" applyBorder="1" applyAlignment="1">
      <alignment vertical="center"/>
    </xf>
    <xf numFmtId="4" fontId="23" fillId="0" borderId="25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167" fontId="13" fillId="0" borderId="0" xfId="0" applyNumberFormat="1" applyFont="1"/>
    <xf numFmtId="0" fontId="21" fillId="0" borderId="0" xfId="0" applyFont="1" applyAlignment="1">
      <alignment horizontal="center" vertical="center"/>
    </xf>
    <xf numFmtId="168" fontId="13" fillId="0" borderId="0" xfId="0" applyNumberFormat="1" applyFont="1"/>
    <xf numFmtId="166" fontId="13" fillId="0" borderId="23" xfId="0" applyNumberFormat="1" applyFont="1" applyBorder="1" applyAlignment="1">
      <alignment vertical="center"/>
    </xf>
    <xf numFmtId="4" fontId="13" fillId="2" borderId="24" xfId="0" applyNumberFormat="1" applyFont="1" applyFill="1" applyBorder="1" applyAlignment="1">
      <alignment vertical="center"/>
    </xf>
    <xf numFmtId="4" fontId="13" fillId="0" borderId="25" xfId="0" applyNumberFormat="1" applyFont="1" applyBorder="1" applyAlignment="1">
      <alignment vertical="center"/>
    </xf>
    <xf numFmtId="49" fontId="23" fillId="0" borderId="20" xfId="0" applyNumberFormat="1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center" vertical="center" wrapText="1"/>
    </xf>
    <xf numFmtId="166" fontId="23" fillId="0" borderId="23" xfId="0" applyNumberFormat="1" applyFont="1" applyBorder="1" applyAlignment="1">
      <alignment vertical="center"/>
    </xf>
    <xf numFmtId="4" fontId="23" fillId="2" borderId="24" xfId="0" applyNumberFormat="1" applyFont="1" applyFill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2" borderId="20" xfId="0" applyNumberFormat="1" applyFont="1" applyFill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 wrapText="1"/>
    </xf>
    <xf numFmtId="4" fontId="13" fillId="0" borderId="24" xfId="0" applyNumberFormat="1" applyFont="1" applyBorder="1" applyAlignment="1">
      <alignment vertical="center"/>
    </xf>
    <xf numFmtId="0" fontId="24" fillId="0" borderId="0" xfId="0" applyFont="1"/>
    <xf numFmtId="0" fontId="23" fillId="0" borderId="23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 wrapText="1"/>
    </xf>
    <xf numFmtId="4" fontId="23" fillId="0" borderId="24" xfId="0" applyNumberFormat="1" applyFont="1" applyBorder="1" applyAlignment="1">
      <alignment vertical="center"/>
    </xf>
    <xf numFmtId="0" fontId="23" fillId="0" borderId="26" xfId="0" applyFont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5" fillId="0" borderId="0" xfId="0" applyFont="1"/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" fillId="0" borderId="0" xfId="0" applyFont="1"/>
    <xf numFmtId="0" fontId="22" fillId="0" borderId="0" xfId="0" applyFont="1"/>
    <xf numFmtId="49" fontId="1" fillId="0" borderId="0" xfId="0" applyNumberFormat="1" applyFont="1"/>
    <xf numFmtId="0" fontId="21" fillId="0" borderId="0" xfId="0" applyFont="1" applyAlignment="1">
      <alignment wrapText="1"/>
    </xf>
    <xf numFmtId="166" fontId="2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/>
    <xf numFmtId="0" fontId="20" fillId="0" borderId="0" xfId="0" applyFont="1" applyAlignment="1">
      <alignment wrapText="1"/>
    </xf>
    <xf numFmtId="49" fontId="15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0" fontId="15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4" fontId="10" fillId="0" borderId="0" xfId="0" applyNumberFormat="1" applyFont="1" applyAlignment="1">
      <alignment vertical="center"/>
    </xf>
    <xf numFmtId="4" fontId="11" fillId="3" borderId="11" xfId="0" applyNumberFormat="1" applyFont="1" applyFill="1" applyBorder="1" applyAlignment="1">
      <alignment vertical="center"/>
    </xf>
    <xf numFmtId="0" fontId="7" fillId="0" borderId="12" xfId="0" applyFont="1" applyBorder="1"/>
    <xf numFmtId="0" fontId="7" fillId="0" borderId="13" xfId="0" applyFont="1" applyBorder="1"/>
    <xf numFmtId="0" fontId="5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center"/>
    </xf>
    <xf numFmtId="0" fontId="7" fillId="0" borderId="6" xfId="0" applyFont="1" applyBorder="1"/>
    <xf numFmtId="0" fontId="4" fillId="0" borderId="0" xfId="0" applyFont="1" applyAlignment="1">
      <alignment horizontal="left" vertical="center" wrapText="1"/>
    </xf>
    <xf numFmtId="4" fontId="9" fillId="0" borderId="8" xfId="0" applyNumberFormat="1" applyFont="1" applyBorder="1" applyAlignment="1">
      <alignment vertical="center"/>
    </xf>
    <xf numFmtId="0" fontId="7" fillId="0" borderId="8" xfId="0" applyFont="1" applyBorder="1"/>
    <xf numFmtId="0" fontId="13" fillId="4" borderId="16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tabSelected="1" workbookViewId="0"/>
  </sheetViews>
  <sheetFormatPr defaultColWidth="11.21875" defaultRowHeight="15" customHeight="1"/>
  <cols>
    <col min="1" max="38" width="2.5546875" customWidth="1"/>
    <col min="39" max="39" width="7.5546875" customWidth="1"/>
    <col min="40" max="44" width="2.5546875" customWidth="1"/>
    <col min="45" max="45" width="5" customWidth="1"/>
  </cols>
  <sheetData>
    <row r="1" spans="1:4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 customHeight="1">
      <c r="A2" s="3"/>
      <c r="C2" s="4" t="s">
        <v>0</v>
      </c>
    </row>
    <row r="3" spans="1:41" ht="15.75" customHeight="1">
      <c r="A3" s="3"/>
      <c r="C3" s="5" t="s">
        <v>1</v>
      </c>
      <c r="J3" s="135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</row>
    <row r="4" spans="1:41" ht="15.75" customHeight="1">
      <c r="A4" s="3"/>
      <c r="C4" s="7" t="s">
        <v>2</v>
      </c>
      <c r="J4" s="136" t="s">
        <v>3</v>
      </c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</row>
    <row r="5" spans="1:41" ht="15.75" customHeight="1">
      <c r="A5" s="3"/>
      <c r="C5" s="8" t="s">
        <v>4</v>
      </c>
      <c r="J5" s="6" t="s">
        <v>5</v>
      </c>
      <c r="AJ5" s="8" t="s">
        <v>6</v>
      </c>
      <c r="AM5" s="6" t="s">
        <v>5</v>
      </c>
    </row>
    <row r="6" spans="1:41" ht="15.75" customHeight="1">
      <c r="A6" s="3"/>
      <c r="C6" s="8" t="s">
        <v>7</v>
      </c>
      <c r="J6" s="6" t="s">
        <v>8</v>
      </c>
      <c r="AJ6" s="8" t="s">
        <v>9</v>
      </c>
      <c r="AM6" s="9" t="s">
        <v>10</v>
      </c>
    </row>
    <row r="7" spans="1:41" ht="15.75" customHeight="1">
      <c r="A7" s="3"/>
    </row>
    <row r="8" spans="1:41" ht="15.75" customHeight="1">
      <c r="A8" s="3"/>
      <c r="C8" s="8" t="s">
        <v>11</v>
      </c>
      <c r="AJ8" s="8" t="s">
        <v>12</v>
      </c>
      <c r="AM8" s="6"/>
    </row>
    <row r="9" spans="1:41" ht="15.75" customHeight="1">
      <c r="A9" s="3"/>
      <c r="D9" s="6" t="s">
        <v>13</v>
      </c>
      <c r="AJ9" s="8" t="s">
        <v>14</v>
      </c>
      <c r="AM9" s="6"/>
    </row>
    <row r="10" spans="1:41" ht="55.5" customHeight="1">
      <c r="A10" s="3"/>
    </row>
    <row r="11" spans="1:41" ht="55.5" customHeight="1">
      <c r="A11" s="3"/>
      <c r="C11" s="8" t="s">
        <v>15</v>
      </c>
      <c r="AJ11" s="8" t="s">
        <v>12</v>
      </c>
      <c r="AM11" s="9" t="s">
        <v>16</v>
      </c>
    </row>
    <row r="12" spans="1:41" ht="15.75" customHeight="1">
      <c r="A12" s="3"/>
      <c r="D12" s="137" t="s">
        <v>16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8" t="s">
        <v>14</v>
      </c>
      <c r="AM12" s="9" t="s">
        <v>16</v>
      </c>
    </row>
    <row r="13" spans="1:41" ht="15.75" customHeight="1">
      <c r="A13" s="3"/>
    </row>
    <row r="14" spans="1:41" ht="15.75" customHeight="1">
      <c r="A14" s="3"/>
      <c r="C14" s="8" t="s">
        <v>17</v>
      </c>
      <c r="AJ14" s="8" t="s">
        <v>12</v>
      </c>
      <c r="AM14" s="6"/>
    </row>
    <row r="15" spans="1:41" ht="15.75" customHeight="1">
      <c r="A15" s="3"/>
      <c r="D15" s="10" t="s">
        <v>18</v>
      </c>
      <c r="AJ15" s="8" t="s">
        <v>14</v>
      </c>
      <c r="AM15" s="6"/>
    </row>
    <row r="16" spans="1:41" ht="15.75" customHeight="1">
      <c r="A16" s="3"/>
    </row>
    <row r="17" spans="1:41" ht="15.75" customHeight="1">
      <c r="A17" s="3"/>
      <c r="C17" s="8" t="s">
        <v>19</v>
      </c>
      <c r="AJ17" s="8" t="s">
        <v>12</v>
      </c>
      <c r="AM17" s="6" t="s">
        <v>20</v>
      </c>
    </row>
    <row r="18" spans="1:41" ht="15.75" customHeight="1">
      <c r="A18" s="3"/>
      <c r="D18" s="6" t="s">
        <v>21</v>
      </c>
      <c r="AJ18" s="8" t="s">
        <v>14</v>
      </c>
      <c r="AM18" s="6" t="s">
        <v>22</v>
      </c>
    </row>
    <row r="19" spans="1:41" ht="15.75" customHeight="1">
      <c r="A19" s="3"/>
    </row>
    <row r="20" spans="1:41" ht="15.75" customHeight="1">
      <c r="A20" s="3"/>
      <c r="C20" s="8" t="s">
        <v>23</v>
      </c>
    </row>
    <row r="21" spans="1:41" ht="15.75" customHeight="1">
      <c r="A21" s="3"/>
      <c r="D21" s="139" t="s">
        <v>5</v>
      </c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</row>
    <row r="22" spans="1:41" ht="15.75" customHeight="1">
      <c r="A22" s="3"/>
    </row>
    <row r="23" spans="1:41" ht="15.75" customHeight="1">
      <c r="A23" s="3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1" ht="15.75" customHeight="1">
      <c r="A24" s="13"/>
      <c r="B24" s="14"/>
      <c r="C24" s="15" t="s">
        <v>24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40">
        <f>ROUND(AF92,2)</f>
        <v>0</v>
      </c>
      <c r="AK24" s="141"/>
      <c r="AL24" s="141"/>
      <c r="AM24" s="141"/>
      <c r="AN24" s="141"/>
      <c r="AO24" s="14"/>
    </row>
    <row r="25" spans="1:41" ht="15.75" customHeight="1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15.75" customHeight="1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32" t="s">
        <v>25</v>
      </c>
      <c r="L26" s="122"/>
      <c r="M26" s="122"/>
      <c r="N26" s="122"/>
      <c r="O26" s="122"/>
      <c r="P26" s="14"/>
      <c r="Q26" s="14"/>
      <c r="R26" s="14"/>
      <c r="S26" s="14"/>
      <c r="T26" s="14"/>
      <c r="U26" s="14"/>
      <c r="V26" s="132" t="s">
        <v>26</v>
      </c>
      <c r="W26" s="122"/>
      <c r="X26" s="122"/>
      <c r="Y26" s="122"/>
      <c r="Z26" s="122"/>
      <c r="AA26" s="122"/>
      <c r="AB26" s="122"/>
      <c r="AC26" s="122"/>
      <c r="AD26" s="122"/>
      <c r="AE26" s="14"/>
      <c r="AF26" s="14"/>
      <c r="AG26" s="14"/>
      <c r="AH26" s="14"/>
      <c r="AI26" s="14"/>
      <c r="AJ26" s="132" t="s">
        <v>27</v>
      </c>
      <c r="AK26" s="122"/>
      <c r="AL26" s="122"/>
      <c r="AM26" s="122"/>
      <c r="AN26" s="122"/>
      <c r="AO26" s="14"/>
    </row>
    <row r="27" spans="1:41" ht="15.75" customHeight="1">
      <c r="A27" s="17"/>
      <c r="B27" s="18"/>
      <c r="C27" s="8" t="s">
        <v>28</v>
      </c>
      <c r="D27" s="18"/>
      <c r="E27" s="8" t="s">
        <v>29</v>
      </c>
      <c r="F27" s="18"/>
      <c r="G27" s="18"/>
      <c r="H27" s="18"/>
      <c r="I27" s="18"/>
      <c r="J27" s="18"/>
      <c r="K27" s="133">
        <v>0.21</v>
      </c>
      <c r="L27" s="122"/>
      <c r="M27" s="122"/>
      <c r="N27" s="122"/>
      <c r="O27" s="122"/>
      <c r="P27" s="18"/>
      <c r="Q27" s="18"/>
      <c r="R27" s="18"/>
      <c r="S27" s="18"/>
      <c r="T27" s="18"/>
      <c r="U27" s="18"/>
      <c r="V27" s="126">
        <f>AF92</f>
        <v>0</v>
      </c>
      <c r="W27" s="122"/>
      <c r="X27" s="122"/>
      <c r="Y27" s="122"/>
      <c r="Z27" s="122"/>
      <c r="AA27" s="122"/>
      <c r="AB27" s="122"/>
      <c r="AC27" s="122"/>
      <c r="AD27" s="122"/>
      <c r="AE27" s="18"/>
      <c r="AF27" s="18"/>
      <c r="AG27" s="18"/>
      <c r="AH27" s="18"/>
      <c r="AI27" s="18"/>
      <c r="AJ27" s="126">
        <f>V27*0.21</f>
        <v>0</v>
      </c>
      <c r="AK27" s="122"/>
      <c r="AL27" s="122"/>
      <c r="AM27" s="122"/>
      <c r="AN27" s="122"/>
      <c r="AO27" s="18"/>
    </row>
    <row r="28" spans="1:41" ht="15.75" customHeight="1">
      <c r="A28" s="17"/>
      <c r="B28" s="18"/>
      <c r="C28" s="18"/>
      <c r="D28" s="18"/>
      <c r="E28" s="8" t="s">
        <v>30</v>
      </c>
      <c r="F28" s="18"/>
      <c r="G28" s="18"/>
      <c r="H28" s="18"/>
      <c r="I28" s="18"/>
      <c r="J28" s="18"/>
      <c r="K28" s="133">
        <v>0.15</v>
      </c>
      <c r="L28" s="122"/>
      <c r="M28" s="122"/>
      <c r="N28" s="122"/>
      <c r="O28" s="122"/>
      <c r="P28" s="18"/>
      <c r="Q28" s="18"/>
      <c r="R28" s="18"/>
      <c r="S28" s="18"/>
      <c r="T28" s="18"/>
      <c r="U28" s="18"/>
      <c r="V28" s="126">
        <f>ROUND(AZ92,2)</f>
        <v>0</v>
      </c>
      <c r="W28" s="122"/>
      <c r="X28" s="122"/>
      <c r="Y28" s="122"/>
      <c r="Z28" s="122"/>
      <c r="AA28" s="122"/>
      <c r="AB28" s="122"/>
      <c r="AC28" s="122"/>
      <c r="AD28" s="122"/>
      <c r="AE28" s="18"/>
      <c r="AF28" s="18"/>
      <c r="AG28" s="18"/>
      <c r="AH28" s="18"/>
      <c r="AI28" s="18"/>
      <c r="AJ28" s="126">
        <f>ROUND(AV92,2)</f>
        <v>0</v>
      </c>
      <c r="AK28" s="122"/>
      <c r="AL28" s="122"/>
      <c r="AM28" s="122"/>
      <c r="AN28" s="122"/>
      <c r="AO28" s="18"/>
    </row>
    <row r="29" spans="1:41" ht="15.75" customHeight="1">
      <c r="A29" s="17"/>
      <c r="B29" s="18"/>
      <c r="C29" s="18"/>
      <c r="D29" s="18"/>
      <c r="E29" s="8" t="s">
        <v>31</v>
      </c>
      <c r="F29" s="18"/>
      <c r="G29" s="18"/>
      <c r="H29" s="18"/>
      <c r="I29" s="18"/>
      <c r="J29" s="18"/>
      <c r="K29" s="133">
        <v>0.21</v>
      </c>
      <c r="L29" s="122"/>
      <c r="M29" s="122"/>
      <c r="N29" s="122"/>
      <c r="O29" s="122"/>
      <c r="P29" s="18"/>
      <c r="Q29" s="18"/>
      <c r="R29" s="18"/>
      <c r="S29" s="18"/>
      <c r="T29" s="18"/>
      <c r="U29" s="18"/>
      <c r="V29" s="126">
        <f>ROUND(BA92,2)</f>
        <v>0</v>
      </c>
      <c r="W29" s="122"/>
      <c r="X29" s="122"/>
      <c r="Y29" s="122"/>
      <c r="Z29" s="122"/>
      <c r="AA29" s="122"/>
      <c r="AB29" s="122"/>
      <c r="AC29" s="122"/>
      <c r="AD29" s="122"/>
      <c r="AE29" s="18"/>
      <c r="AF29" s="18"/>
      <c r="AG29" s="18"/>
      <c r="AH29" s="18"/>
      <c r="AI29" s="18"/>
      <c r="AJ29" s="126">
        <v>0</v>
      </c>
      <c r="AK29" s="122"/>
      <c r="AL29" s="122"/>
      <c r="AM29" s="122"/>
      <c r="AN29" s="122"/>
      <c r="AO29" s="18"/>
    </row>
    <row r="30" spans="1:41" ht="15.75" customHeight="1">
      <c r="A30" s="17"/>
      <c r="B30" s="18"/>
      <c r="C30" s="18"/>
      <c r="D30" s="18"/>
      <c r="E30" s="8" t="s">
        <v>32</v>
      </c>
      <c r="F30" s="18"/>
      <c r="G30" s="18"/>
      <c r="H30" s="18"/>
      <c r="I30" s="18"/>
      <c r="J30" s="18"/>
      <c r="K30" s="133">
        <v>0.15</v>
      </c>
      <c r="L30" s="122"/>
      <c r="M30" s="122"/>
      <c r="N30" s="122"/>
      <c r="O30" s="122"/>
      <c r="P30" s="18"/>
      <c r="Q30" s="18"/>
      <c r="R30" s="18"/>
      <c r="S30" s="18"/>
      <c r="T30" s="18"/>
      <c r="U30" s="18"/>
      <c r="V30" s="126">
        <f>ROUND(BB92,2)</f>
        <v>0</v>
      </c>
      <c r="W30" s="122"/>
      <c r="X30" s="122"/>
      <c r="Y30" s="122"/>
      <c r="Z30" s="122"/>
      <c r="AA30" s="122"/>
      <c r="AB30" s="122"/>
      <c r="AC30" s="122"/>
      <c r="AD30" s="122"/>
      <c r="AE30" s="18"/>
      <c r="AF30" s="18"/>
      <c r="AG30" s="18"/>
      <c r="AH30" s="18"/>
      <c r="AI30" s="18"/>
      <c r="AJ30" s="126">
        <v>0</v>
      </c>
      <c r="AK30" s="122"/>
      <c r="AL30" s="122"/>
      <c r="AM30" s="122"/>
      <c r="AN30" s="122"/>
      <c r="AO30" s="18"/>
    </row>
    <row r="31" spans="1:41" ht="15.75" customHeight="1">
      <c r="A31" s="17"/>
      <c r="B31" s="18"/>
      <c r="C31" s="18"/>
      <c r="D31" s="18"/>
      <c r="E31" s="8" t="s">
        <v>33</v>
      </c>
      <c r="F31" s="18"/>
      <c r="G31" s="18"/>
      <c r="H31" s="18"/>
      <c r="I31" s="18"/>
      <c r="J31" s="18"/>
      <c r="K31" s="133">
        <v>0</v>
      </c>
      <c r="L31" s="122"/>
      <c r="M31" s="122"/>
      <c r="N31" s="122"/>
      <c r="O31" s="122"/>
      <c r="P31" s="18"/>
      <c r="Q31" s="18"/>
      <c r="R31" s="18"/>
      <c r="S31" s="18"/>
      <c r="T31" s="18"/>
      <c r="U31" s="18"/>
      <c r="V31" s="126">
        <f>ROUND(BC92,2)</f>
        <v>0</v>
      </c>
      <c r="W31" s="122"/>
      <c r="X31" s="122"/>
      <c r="Y31" s="122"/>
      <c r="Z31" s="122"/>
      <c r="AA31" s="122"/>
      <c r="AB31" s="122"/>
      <c r="AC31" s="122"/>
      <c r="AD31" s="122"/>
      <c r="AE31" s="18"/>
      <c r="AF31" s="18"/>
      <c r="AG31" s="18"/>
      <c r="AH31" s="18"/>
      <c r="AI31" s="18"/>
      <c r="AJ31" s="126">
        <v>0</v>
      </c>
      <c r="AK31" s="122"/>
      <c r="AL31" s="122"/>
      <c r="AM31" s="122"/>
      <c r="AN31" s="122"/>
      <c r="AO31" s="18"/>
    </row>
    <row r="32" spans="1:41" ht="15.75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ht="15.75" customHeight="1">
      <c r="A33" s="13"/>
      <c r="B33" s="19"/>
      <c r="C33" s="20" t="s">
        <v>34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2" t="s">
        <v>35</v>
      </c>
      <c r="T33" s="21"/>
      <c r="U33" s="21"/>
      <c r="V33" s="21"/>
      <c r="W33" s="134" t="s">
        <v>36</v>
      </c>
      <c r="X33" s="128"/>
      <c r="Y33" s="128"/>
      <c r="Z33" s="128"/>
      <c r="AA33" s="128"/>
      <c r="AB33" s="21"/>
      <c r="AC33" s="21"/>
      <c r="AD33" s="21"/>
      <c r="AE33" s="21"/>
      <c r="AF33" s="21"/>
      <c r="AG33" s="21"/>
      <c r="AH33" s="21"/>
      <c r="AI33" s="21"/>
      <c r="AJ33" s="127">
        <f>SUM(AJ24:AJ31)</f>
        <v>0</v>
      </c>
      <c r="AK33" s="128"/>
      <c r="AL33" s="128"/>
      <c r="AM33" s="128"/>
      <c r="AN33" s="129"/>
      <c r="AO33" s="19"/>
    </row>
    <row r="34" spans="1:41" ht="15.75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ht="15.75" customHeigh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ht="15.75" customHeight="1">
      <c r="A36" s="3"/>
    </row>
    <row r="37" spans="1:41" ht="15.75" customHeight="1">
      <c r="A37" s="3"/>
    </row>
    <row r="38" spans="1:41" ht="15.75" customHeight="1">
      <c r="A38" s="3"/>
    </row>
    <row r="39" spans="1:41" ht="15.75" customHeight="1">
      <c r="A39" s="3"/>
    </row>
    <row r="40" spans="1:41" ht="15.75" customHeight="1">
      <c r="A40" s="3"/>
    </row>
    <row r="41" spans="1:41" ht="15.75" customHeight="1">
      <c r="A41" s="3"/>
    </row>
    <row r="42" spans="1:41" ht="15.75" customHeight="1">
      <c r="A42" s="3"/>
    </row>
    <row r="43" spans="1:41" ht="15.75" customHeight="1">
      <c r="A43" s="3"/>
    </row>
    <row r="44" spans="1:41" ht="15.75" customHeight="1">
      <c r="A44" s="3"/>
    </row>
    <row r="45" spans="1:41" ht="15.75" customHeight="1">
      <c r="A45" s="3"/>
    </row>
    <row r="46" spans="1:41" ht="15.75" customHeight="1">
      <c r="A46" s="3"/>
    </row>
    <row r="47" spans="1:41" ht="15.75" customHeight="1">
      <c r="A47" s="13"/>
      <c r="B47" s="14"/>
      <c r="C47" s="23" t="s">
        <v>37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3" t="s">
        <v>38</v>
      </c>
      <c r="AH47" s="24"/>
      <c r="AI47" s="24"/>
      <c r="AJ47" s="24"/>
      <c r="AK47" s="24"/>
      <c r="AL47" s="24"/>
      <c r="AM47" s="24"/>
      <c r="AN47" s="24"/>
      <c r="AO47" s="14"/>
    </row>
    <row r="48" spans="1:41" ht="15.75" customHeight="1">
      <c r="A48" s="3"/>
    </row>
    <row r="49" spans="1:41" ht="15.75" customHeight="1">
      <c r="A49" s="3"/>
    </row>
    <row r="50" spans="1:41" ht="15.75" customHeight="1">
      <c r="A50" s="3"/>
    </row>
    <row r="51" spans="1:41" ht="15.75" customHeight="1">
      <c r="A51" s="3"/>
    </row>
    <row r="52" spans="1:41" ht="15.75" customHeight="1">
      <c r="A52" s="3"/>
    </row>
    <row r="53" spans="1:41" ht="15.75" customHeight="1">
      <c r="A53" s="3"/>
    </row>
    <row r="54" spans="1:41" ht="15.75" customHeight="1">
      <c r="A54" s="3"/>
    </row>
    <row r="55" spans="1:41" ht="15.75" customHeight="1">
      <c r="A55" s="3"/>
    </row>
    <row r="56" spans="1:41" ht="15.75" customHeight="1">
      <c r="A56" s="3"/>
    </row>
    <row r="57" spans="1:41" ht="15.75" customHeight="1">
      <c r="A57" s="3"/>
    </row>
    <row r="58" spans="1:41" ht="15.75" customHeight="1">
      <c r="A58" s="13"/>
      <c r="B58" s="14"/>
      <c r="C58" s="25" t="s">
        <v>39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25" t="s">
        <v>40</v>
      </c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25" t="s">
        <v>39</v>
      </c>
      <c r="AH58" s="16"/>
      <c r="AI58" s="16"/>
      <c r="AJ58" s="16"/>
      <c r="AK58" s="16"/>
      <c r="AL58" s="25" t="s">
        <v>40</v>
      </c>
      <c r="AM58" s="16"/>
      <c r="AN58" s="16"/>
      <c r="AO58" s="14"/>
    </row>
    <row r="59" spans="1:41" ht="15.75" customHeight="1">
      <c r="A59" s="3"/>
    </row>
    <row r="60" spans="1:41" ht="15.75" customHeight="1">
      <c r="A60" s="3"/>
    </row>
    <row r="61" spans="1:41" ht="15.75" customHeight="1">
      <c r="A61" s="3"/>
    </row>
    <row r="62" spans="1:41" ht="15.75" customHeight="1">
      <c r="A62" s="13"/>
      <c r="B62" s="14"/>
      <c r="C62" s="23" t="s">
        <v>41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3" t="s">
        <v>42</v>
      </c>
      <c r="AH62" s="24"/>
      <c r="AI62" s="24"/>
      <c r="AJ62" s="24"/>
      <c r="AK62" s="24"/>
      <c r="AL62" s="24"/>
      <c r="AM62" s="24"/>
      <c r="AN62" s="24"/>
      <c r="AO62" s="14"/>
    </row>
    <row r="63" spans="1:41" ht="15.75" customHeight="1">
      <c r="A63" s="3"/>
    </row>
    <row r="64" spans="1:41" ht="15.75" customHeight="1">
      <c r="A64" s="3"/>
    </row>
    <row r="65" spans="1:41" ht="15.75" customHeight="1">
      <c r="A65" s="3"/>
    </row>
    <row r="66" spans="1:41" ht="15.75" customHeight="1">
      <c r="A66" s="3"/>
    </row>
    <row r="67" spans="1:41" ht="15.75" customHeight="1">
      <c r="A67" s="3"/>
    </row>
    <row r="68" spans="1:41" ht="15.75" customHeight="1">
      <c r="A68" s="3"/>
    </row>
    <row r="69" spans="1:41" ht="15.75" customHeight="1">
      <c r="A69" s="3"/>
    </row>
    <row r="70" spans="1:41" ht="15.75" customHeight="1">
      <c r="A70" s="3"/>
    </row>
    <row r="71" spans="1:41" ht="15.75" customHeight="1">
      <c r="A71" s="3"/>
    </row>
    <row r="72" spans="1:41" ht="15.75" customHeight="1">
      <c r="A72" s="3"/>
    </row>
    <row r="73" spans="1:41" ht="15.75" customHeight="1">
      <c r="A73" s="13"/>
      <c r="B73" s="14"/>
      <c r="C73" s="25" t="s">
        <v>39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25" t="s">
        <v>40</v>
      </c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25" t="s">
        <v>39</v>
      </c>
      <c r="AH73" s="16"/>
      <c r="AI73" s="16"/>
      <c r="AJ73" s="16"/>
      <c r="AK73" s="16"/>
      <c r="AL73" s="25" t="s">
        <v>40</v>
      </c>
      <c r="AM73" s="16"/>
      <c r="AN73" s="16"/>
      <c r="AO73" s="14"/>
    </row>
    <row r="74" spans="1:41" ht="15.75" customHeight="1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</row>
    <row r="75" spans="1:41" ht="15.75" customHeight="1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1:41" ht="15.75" customHeight="1"/>
    <row r="77" spans="1:41" ht="15.75" customHeight="1"/>
    <row r="78" spans="1:41" ht="15.75" customHeight="1"/>
    <row r="79" spans="1:41" ht="15.75" customHeight="1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1" ht="15.75" customHeight="1">
      <c r="A80" s="13"/>
      <c r="B80" s="4" t="s">
        <v>43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ht="15.75" customHeight="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ht="15.75" customHeight="1">
      <c r="A82" s="30"/>
      <c r="B82" s="8" t="s">
        <v>1</v>
      </c>
      <c r="C82" s="31"/>
      <c r="D82" s="31"/>
      <c r="E82" s="31"/>
      <c r="F82" s="31"/>
      <c r="G82" s="31"/>
      <c r="H82" s="31"/>
      <c r="I82" s="31"/>
      <c r="J82" s="31"/>
      <c r="K82" s="31">
        <f t="shared" ref="K82:K83" si="0">J3</f>
        <v>0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</row>
    <row r="83" spans="1:41" ht="15.75" customHeight="1">
      <c r="A83" s="32"/>
      <c r="B83" s="33" t="s">
        <v>2</v>
      </c>
      <c r="C83" s="34"/>
      <c r="D83" s="34"/>
      <c r="E83" s="34"/>
      <c r="F83" s="34"/>
      <c r="G83" s="34"/>
      <c r="H83" s="34"/>
      <c r="I83" s="34"/>
      <c r="J83" s="34"/>
      <c r="K83" s="130" t="str">
        <f t="shared" si="0"/>
        <v>MŠ Dvorská Blansko</v>
      </c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34"/>
    </row>
    <row r="84" spans="1:41" ht="15.75" customHeight="1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ht="15.75" customHeight="1">
      <c r="A85" s="13"/>
      <c r="B85" s="8" t="s">
        <v>7</v>
      </c>
      <c r="C85" s="14"/>
      <c r="D85" s="14"/>
      <c r="E85" s="14"/>
      <c r="F85" s="14"/>
      <c r="G85" s="14"/>
      <c r="H85" s="14"/>
      <c r="I85" s="14"/>
      <c r="J85" s="14"/>
      <c r="K85" s="35" t="str">
        <f>IF(J6="","",J6)</f>
        <v>MŠ Dvorská 96, Blansko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8" t="s">
        <v>9</v>
      </c>
      <c r="AI85" s="14"/>
      <c r="AJ85" s="14"/>
      <c r="AK85" s="14"/>
      <c r="AL85" s="131" t="str">
        <f>IF(AM6= "","",AM6)</f>
        <v>9/2025</v>
      </c>
      <c r="AM85" s="122"/>
      <c r="AN85" s="14"/>
      <c r="AO85" s="14"/>
    </row>
    <row r="86" spans="1:41" ht="15.75" customHeight="1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ht="33" customHeight="1">
      <c r="A87" s="13"/>
      <c r="B87" s="8" t="s">
        <v>11</v>
      </c>
      <c r="C87" s="14"/>
      <c r="D87" s="14"/>
      <c r="E87" s="14"/>
      <c r="F87" s="14"/>
      <c r="G87" s="14"/>
      <c r="H87" s="14"/>
      <c r="I87" s="14"/>
      <c r="J87" s="14"/>
      <c r="K87" s="31" t="str">
        <f>IF(D9= "","",D9)</f>
        <v>MÚ Blansko, nám. Svobody 32/3, 678 01 Blansko</v>
      </c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8" t="s">
        <v>17</v>
      </c>
      <c r="AI87" s="14"/>
      <c r="AJ87" s="14"/>
      <c r="AK87" s="14"/>
      <c r="AL87" s="125" t="str">
        <f>IF(D15="","",D15)</f>
        <v xml:space="preserve">Ing. Andrea Zámečníková </v>
      </c>
      <c r="AM87" s="122"/>
      <c r="AN87" s="122"/>
      <c r="AO87" s="122"/>
    </row>
    <row r="88" spans="1:41" ht="33" customHeight="1">
      <c r="A88" s="13"/>
      <c r="B88" s="8" t="s">
        <v>15</v>
      </c>
      <c r="C88" s="14"/>
      <c r="D88" s="14"/>
      <c r="E88" s="14"/>
      <c r="F88" s="14"/>
      <c r="G88" s="14"/>
      <c r="H88" s="14"/>
      <c r="I88" s="14"/>
      <c r="J88" s="14"/>
      <c r="K88" s="31" t="str">
        <f>IF(D12= "Vyplň údaj","",D12)</f>
        <v/>
      </c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8" t="s">
        <v>19</v>
      </c>
      <c r="AI88" s="14"/>
      <c r="AJ88" s="14"/>
      <c r="AK88" s="14"/>
      <c r="AL88" s="125" t="str">
        <f>IF(D18="","",D18)</f>
        <v>GARDEN &amp; CRAFT s.r.o.</v>
      </c>
      <c r="AM88" s="122"/>
      <c r="AN88" s="122"/>
      <c r="AO88" s="122"/>
    </row>
    <row r="89" spans="1:41" ht="15.75" customHeight="1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ht="15.75" customHeight="1">
      <c r="A90" s="13"/>
      <c r="B90" s="142" t="s">
        <v>44</v>
      </c>
      <c r="C90" s="128"/>
      <c r="D90" s="128"/>
      <c r="E90" s="128"/>
      <c r="F90" s="128"/>
      <c r="G90" s="37"/>
      <c r="H90" s="143" t="s">
        <v>45</v>
      </c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44" t="s">
        <v>46</v>
      </c>
      <c r="AG90" s="128"/>
      <c r="AH90" s="128"/>
      <c r="AI90" s="128"/>
      <c r="AJ90" s="128"/>
      <c r="AK90" s="128"/>
      <c r="AL90" s="128"/>
      <c r="AM90" s="143" t="s">
        <v>47</v>
      </c>
      <c r="AN90" s="128"/>
      <c r="AO90" s="129"/>
    </row>
    <row r="91" spans="1:41" ht="15.75" customHeight="1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ht="15.75" customHeight="1">
      <c r="A92" s="38"/>
      <c r="B92" s="39" t="s">
        <v>48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145">
        <f>ROUND(SUM(AF93:AF100),2)</f>
        <v>0</v>
      </c>
      <c r="AG92" s="122"/>
      <c r="AH92" s="122"/>
      <c r="AI92" s="122"/>
      <c r="AJ92" s="122"/>
      <c r="AK92" s="122"/>
      <c r="AL92" s="122"/>
      <c r="AM92" s="146">
        <f>SUM(AM93:AM100)</f>
        <v>0</v>
      </c>
      <c r="AN92" s="122"/>
      <c r="AO92" s="122"/>
    </row>
    <row r="93" spans="1:41" ht="15.75" customHeight="1">
      <c r="A93" s="41"/>
      <c r="B93" s="42"/>
      <c r="C93" s="121" t="s">
        <v>49</v>
      </c>
      <c r="D93" s="122"/>
      <c r="E93" s="122"/>
      <c r="F93" s="122"/>
      <c r="G93" s="122"/>
      <c r="H93" s="43"/>
      <c r="I93" s="123" t="s">
        <v>50</v>
      </c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4">
        <f>'001 Náklady '!H14</f>
        <v>0</v>
      </c>
      <c r="AG93" s="122"/>
      <c r="AH93" s="122"/>
      <c r="AI93" s="122"/>
      <c r="AJ93" s="122"/>
      <c r="AK93" s="122"/>
      <c r="AL93" s="122"/>
      <c r="AM93" s="124">
        <f t="shared" ref="AM93:AM100" si="1">AF93*1.21</f>
        <v>0</v>
      </c>
      <c r="AN93" s="122"/>
      <c r="AO93" s="122"/>
    </row>
    <row r="94" spans="1:41" ht="15.75" customHeight="1">
      <c r="A94" s="41"/>
      <c r="B94" s="42"/>
      <c r="C94" s="121" t="s">
        <v>51</v>
      </c>
      <c r="D94" s="122"/>
      <c r="E94" s="122"/>
      <c r="F94" s="122"/>
      <c r="G94" s="122"/>
      <c r="H94" s="43"/>
      <c r="I94" s="123" t="s">
        <v>52</v>
      </c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4">
        <f>'002 Demolice a kácení '!H14</f>
        <v>0</v>
      </c>
      <c r="AG94" s="122"/>
      <c r="AH94" s="122"/>
      <c r="AI94" s="122"/>
      <c r="AJ94" s="122"/>
      <c r="AK94" s="122"/>
      <c r="AL94" s="122"/>
      <c r="AM94" s="124">
        <f t="shared" si="1"/>
        <v>0</v>
      </c>
      <c r="AN94" s="122"/>
      <c r="AO94" s="122"/>
    </row>
    <row r="95" spans="1:41" ht="15.75" customHeight="1">
      <c r="A95" s="41"/>
      <c r="B95" s="42"/>
      <c r="C95" s="121" t="s">
        <v>53</v>
      </c>
      <c r="D95" s="122"/>
      <c r="E95" s="122"/>
      <c r="F95" s="122"/>
      <c r="G95" s="122"/>
      <c r="H95" s="43"/>
      <c r="I95" s="123" t="s">
        <v>54</v>
      </c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4">
        <f>'003 Oplocení'!H14</f>
        <v>0</v>
      </c>
      <c r="AG95" s="122"/>
      <c r="AH95" s="122"/>
      <c r="AI95" s="122"/>
      <c r="AJ95" s="122"/>
      <c r="AK95" s="122"/>
      <c r="AL95" s="122"/>
      <c r="AM95" s="124">
        <f t="shared" si="1"/>
        <v>0</v>
      </c>
      <c r="AN95" s="122"/>
      <c r="AO95" s="122"/>
    </row>
    <row r="96" spans="1:41" ht="15.75" customHeight="1">
      <c r="A96" s="41"/>
      <c r="B96" s="42"/>
      <c r="C96" s="121" t="s">
        <v>55</v>
      </c>
      <c r="D96" s="122"/>
      <c r="E96" s="122"/>
      <c r="F96" s="122"/>
      <c r="G96" s="122"/>
      <c r="H96" s="43"/>
      <c r="I96" s="123" t="s">
        <v>56</v>
      </c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4">
        <f>'004 Zpevněné povrchy a chodníky'!H14</f>
        <v>0</v>
      </c>
      <c r="AG96" s="122"/>
      <c r="AH96" s="122"/>
      <c r="AI96" s="122"/>
      <c r="AJ96" s="122"/>
      <c r="AK96" s="122"/>
      <c r="AL96" s="122"/>
      <c r="AM96" s="124">
        <f t="shared" si="1"/>
        <v>0</v>
      </c>
      <c r="AN96" s="122"/>
      <c r="AO96" s="122"/>
    </row>
    <row r="97" spans="1:41" ht="15.75" customHeight="1">
      <c r="A97" s="41"/>
      <c r="B97" s="42"/>
      <c r="C97" s="121" t="s">
        <v>57</v>
      </c>
      <c r="D97" s="122"/>
      <c r="E97" s="122"/>
      <c r="F97" s="122"/>
      <c r="G97" s="122"/>
      <c r="H97" s="43"/>
      <c r="I97" s="123" t="s">
        <v>58</v>
      </c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4">
        <f>'005 Mlhoviště'!H14</f>
        <v>0</v>
      </c>
      <c r="AG97" s="122"/>
      <c r="AH97" s="122"/>
      <c r="AI97" s="122"/>
      <c r="AJ97" s="122"/>
      <c r="AK97" s="122"/>
      <c r="AL97" s="122"/>
      <c r="AM97" s="124">
        <f t="shared" si="1"/>
        <v>0</v>
      </c>
      <c r="AN97" s="122"/>
      <c r="AO97" s="122"/>
    </row>
    <row r="98" spans="1:41" ht="15.75" customHeight="1">
      <c r="A98" s="41"/>
      <c r="B98" s="42"/>
      <c r="C98" s="121" t="s">
        <v>59</v>
      </c>
      <c r="D98" s="122"/>
      <c r="E98" s="122"/>
      <c r="F98" s="122"/>
      <c r="G98" s="122"/>
      <c r="H98" s="43"/>
      <c r="I98" s="123" t="s">
        <v>60</v>
      </c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4">
        <f>'006 Herní a vzdělávací prvky'!H14</f>
        <v>0</v>
      </c>
      <c r="AG98" s="122"/>
      <c r="AH98" s="122"/>
      <c r="AI98" s="122"/>
      <c r="AJ98" s="122"/>
      <c r="AK98" s="122"/>
      <c r="AL98" s="122"/>
      <c r="AM98" s="124">
        <f t="shared" si="1"/>
        <v>0</v>
      </c>
      <c r="AN98" s="122"/>
      <c r="AO98" s="122"/>
    </row>
    <row r="99" spans="1:41" ht="15.75" customHeight="1">
      <c r="A99" s="41"/>
      <c r="B99" s="42"/>
      <c r="C99" s="121" t="s">
        <v>61</v>
      </c>
      <c r="D99" s="122"/>
      <c r="E99" s="122"/>
      <c r="F99" s="122"/>
      <c r="G99" s="122"/>
      <c r="H99" s="43"/>
      <c r="I99" s="123" t="s">
        <v>62</v>
      </c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4">
        <f>'007 Drobné zahradní stavby'!H14</f>
        <v>0</v>
      </c>
      <c r="AG99" s="122"/>
      <c r="AH99" s="122"/>
      <c r="AI99" s="122"/>
      <c r="AJ99" s="122"/>
      <c r="AK99" s="122"/>
      <c r="AL99" s="122"/>
      <c r="AM99" s="124">
        <f t="shared" si="1"/>
        <v>0</v>
      </c>
      <c r="AN99" s="122"/>
      <c r="AO99" s="122"/>
    </row>
    <row r="100" spans="1:41" ht="15.75" customHeight="1">
      <c r="A100" s="41"/>
      <c r="B100" s="42"/>
      <c r="C100" s="121" t="s">
        <v>63</v>
      </c>
      <c r="D100" s="122"/>
      <c r="E100" s="122"/>
      <c r="F100" s="122"/>
      <c r="G100" s="122"/>
      <c r="H100" s="43"/>
      <c r="I100" s="123" t="s">
        <v>64</v>
      </c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4">
        <f>'008 Mobiliář'!H14</f>
        <v>0</v>
      </c>
      <c r="AG100" s="122"/>
      <c r="AH100" s="122"/>
      <c r="AI100" s="122"/>
      <c r="AJ100" s="122"/>
      <c r="AK100" s="122"/>
      <c r="AL100" s="122"/>
      <c r="AM100" s="124">
        <f t="shared" si="1"/>
        <v>0</v>
      </c>
      <c r="AN100" s="122"/>
      <c r="AO100" s="122"/>
    </row>
    <row r="101" spans="1:41" ht="15.75" customHeight="1">
      <c r="A101" s="41"/>
      <c r="B101" s="42"/>
      <c r="C101" s="121"/>
      <c r="D101" s="122"/>
      <c r="E101" s="122"/>
      <c r="F101" s="122"/>
      <c r="G101" s="122"/>
      <c r="H101" s="43"/>
      <c r="I101" s="123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4"/>
      <c r="AG101" s="122"/>
      <c r="AH101" s="122"/>
      <c r="AI101" s="122"/>
      <c r="AJ101" s="122"/>
      <c r="AK101" s="122"/>
      <c r="AL101" s="122"/>
      <c r="AM101" s="124"/>
      <c r="AN101" s="122"/>
      <c r="AO101" s="122"/>
    </row>
    <row r="102" spans="1:41" ht="15.75" customHeight="1"/>
    <row r="103" spans="1:41" ht="15.75" customHeight="1"/>
    <row r="104" spans="1:41" ht="15.75" customHeight="1"/>
    <row r="105" spans="1:41" ht="15.75" customHeight="1"/>
    <row r="106" spans="1:41" ht="15.75" customHeight="1"/>
    <row r="107" spans="1:41" ht="15.75" customHeight="1"/>
    <row r="108" spans="1:41" ht="15.75" customHeight="1"/>
    <row r="109" spans="1:41" ht="15.75" customHeight="1"/>
    <row r="110" spans="1:41" ht="15.75" customHeight="1"/>
    <row r="111" spans="1:41" ht="15.75" customHeight="1"/>
    <row r="112" spans="1:4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1">
    <mergeCell ref="B90:F90"/>
    <mergeCell ref="H90:AE90"/>
    <mergeCell ref="AF90:AL90"/>
    <mergeCell ref="AM90:AO90"/>
    <mergeCell ref="AF92:AL92"/>
    <mergeCell ref="AM92:AO92"/>
    <mergeCell ref="I97:AE97"/>
    <mergeCell ref="AF97:AL97"/>
    <mergeCell ref="AM97:AO97"/>
    <mergeCell ref="AM93:AO93"/>
    <mergeCell ref="I93:AE93"/>
    <mergeCell ref="AF93:AL93"/>
    <mergeCell ref="I94:AE94"/>
    <mergeCell ref="AF94:AL94"/>
    <mergeCell ref="AM94:AO94"/>
    <mergeCell ref="I98:AE98"/>
    <mergeCell ref="AF98:AL98"/>
    <mergeCell ref="AM98:AO98"/>
    <mergeCell ref="I99:AE99"/>
    <mergeCell ref="AF99:AL99"/>
    <mergeCell ref="AM99:AO99"/>
    <mergeCell ref="J3:AN3"/>
    <mergeCell ref="J4:AN4"/>
    <mergeCell ref="D12:AI12"/>
    <mergeCell ref="D21:AM21"/>
    <mergeCell ref="AJ24:AN24"/>
    <mergeCell ref="K29:O29"/>
    <mergeCell ref="K30:O30"/>
    <mergeCell ref="K31:O31"/>
    <mergeCell ref="V26:AD26"/>
    <mergeCell ref="AJ26:AN26"/>
    <mergeCell ref="V28:AD28"/>
    <mergeCell ref="V29:AD29"/>
    <mergeCell ref="V30:AD30"/>
    <mergeCell ref="AJ29:AN29"/>
    <mergeCell ref="AJ30:AN30"/>
    <mergeCell ref="K26:O26"/>
    <mergeCell ref="K27:O27"/>
    <mergeCell ref="V27:AD27"/>
    <mergeCell ref="AJ27:AN27"/>
    <mergeCell ref="K28:O28"/>
    <mergeCell ref="AJ28:AN28"/>
    <mergeCell ref="AJ31:AN31"/>
    <mergeCell ref="AJ33:AN33"/>
    <mergeCell ref="K83:AN83"/>
    <mergeCell ref="AL85:AM85"/>
    <mergeCell ref="AL87:AO87"/>
    <mergeCell ref="V31:AD31"/>
    <mergeCell ref="W33:AA33"/>
    <mergeCell ref="AL88:AO88"/>
    <mergeCell ref="I95:AE95"/>
    <mergeCell ref="I96:AE96"/>
    <mergeCell ref="AF96:AL96"/>
    <mergeCell ref="AM96:AO96"/>
    <mergeCell ref="AF95:AL95"/>
    <mergeCell ref="AM95:AO95"/>
    <mergeCell ref="C100:G100"/>
    <mergeCell ref="C101:G101"/>
    <mergeCell ref="I101:AE101"/>
    <mergeCell ref="AF101:AL101"/>
    <mergeCell ref="AM101:AO101"/>
    <mergeCell ref="AF100:AL100"/>
    <mergeCell ref="AM100:AO100"/>
    <mergeCell ref="I100:AE100"/>
    <mergeCell ref="C98:G98"/>
    <mergeCell ref="C99:G99"/>
    <mergeCell ref="C93:G93"/>
    <mergeCell ref="C94:G94"/>
    <mergeCell ref="C95:G95"/>
    <mergeCell ref="C96:G96"/>
    <mergeCell ref="C97:G97"/>
  </mergeCells>
  <pageMargins left="0.7" right="0.7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/>
  </sheetViews>
  <sheetFormatPr defaultColWidth="11.21875" defaultRowHeight="15" customHeight="1"/>
  <cols>
    <col min="1" max="1" width="4.88671875" customWidth="1"/>
    <col min="2" max="2" width="4.5546875" customWidth="1"/>
    <col min="3" max="3" width="8.33203125" customWidth="1"/>
    <col min="4" max="4" width="33.77734375" customWidth="1"/>
    <col min="5" max="5" width="4.44140625" customWidth="1"/>
    <col min="6" max="7" width="8.33203125" customWidth="1"/>
    <col min="8" max="8" width="12" customWidth="1"/>
    <col min="9" max="26" width="8.33203125" customWidth="1"/>
  </cols>
  <sheetData>
    <row r="1" spans="1:10" ht="15.75" customHeight="1">
      <c r="A1" s="4" t="s">
        <v>65</v>
      </c>
      <c r="B1" s="14"/>
      <c r="C1" s="14"/>
      <c r="D1" s="14"/>
      <c r="E1" s="14"/>
      <c r="F1" s="14"/>
      <c r="G1" s="14"/>
      <c r="H1" s="14"/>
    </row>
    <row r="2" spans="1:10" ht="15.75" customHeight="1">
      <c r="A2" s="14"/>
      <c r="B2" s="14"/>
      <c r="C2" s="14"/>
      <c r="D2" s="14"/>
      <c r="E2" s="14"/>
      <c r="F2" s="14"/>
      <c r="G2" s="14"/>
      <c r="H2" s="14"/>
    </row>
    <row r="3" spans="1:10" ht="15.75" customHeight="1">
      <c r="A3" s="8" t="s">
        <v>2</v>
      </c>
      <c r="B3" s="14"/>
      <c r="C3" s="14"/>
      <c r="D3" s="14"/>
      <c r="E3" s="14"/>
      <c r="F3" s="14"/>
      <c r="G3" s="14"/>
      <c r="H3" s="14"/>
    </row>
    <row r="4" spans="1:10" ht="15.75" customHeight="1">
      <c r="A4" s="14"/>
      <c r="B4" s="14"/>
      <c r="C4" s="147" t="str">
        <f>Přehled!J4</f>
        <v>MŠ Dvorská Blansko</v>
      </c>
      <c r="D4" s="122"/>
      <c r="E4" s="122"/>
      <c r="F4" s="122"/>
      <c r="G4" s="14"/>
      <c r="H4" s="14"/>
    </row>
    <row r="5" spans="1:10" ht="15.75" customHeight="1">
      <c r="A5" s="8" t="s">
        <v>66</v>
      </c>
      <c r="B5" s="14"/>
      <c r="C5" s="14"/>
      <c r="D5" s="14"/>
      <c r="E5" s="14"/>
      <c r="F5" s="14"/>
      <c r="G5" s="14"/>
      <c r="H5" s="14"/>
    </row>
    <row r="6" spans="1:10" ht="15.75" customHeight="1">
      <c r="A6" s="14"/>
      <c r="B6" s="14"/>
      <c r="C6" s="130" t="s">
        <v>67</v>
      </c>
      <c r="D6" s="122"/>
      <c r="E6" s="122"/>
      <c r="F6" s="122"/>
      <c r="G6" s="14"/>
      <c r="H6" s="14"/>
    </row>
    <row r="7" spans="1:10" ht="15.75" customHeight="1">
      <c r="A7" s="14"/>
      <c r="B7" s="14"/>
      <c r="C7" s="14"/>
      <c r="D7" s="14"/>
      <c r="E7" s="14"/>
      <c r="F7" s="14"/>
      <c r="G7" s="14"/>
      <c r="H7" s="14"/>
    </row>
    <row r="8" spans="1:10" ht="15.75" customHeight="1">
      <c r="A8" s="8" t="s">
        <v>7</v>
      </c>
      <c r="B8" s="14"/>
      <c r="C8" s="14"/>
      <c r="D8" s="6" t="str">
        <f>Přehled!J6</f>
        <v>MŠ Dvorská 96, Blansko</v>
      </c>
      <c r="E8" s="14"/>
      <c r="F8" s="14"/>
      <c r="G8" s="8" t="s">
        <v>9</v>
      </c>
      <c r="H8" s="36" t="str">
        <f>Přehled!AM6</f>
        <v>9/2025</v>
      </c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 ht="25.5">
      <c r="A10" s="8" t="s">
        <v>11</v>
      </c>
      <c r="B10" s="14"/>
      <c r="C10" s="14"/>
      <c r="D10" s="6" t="str">
        <f>Přehled!D9</f>
        <v>MÚ Blansko, nám. Svobody 32/3, 678 01 Blansko</v>
      </c>
      <c r="E10" s="14"/>
      <c r="F10" s="14"/>
      <c r="G10" s="8" t="s">
        <v>17</v>
      </c>
      <c r="H10" s="11" t="str">
        <f>Přehled!D15</f>
        <v xml:space="preserve">Ing. Andrea Zámečníková </v>
      </c>
    </row>
    <row r="11" spans="1:10" ht="25.5">
      <c r="A11" s="8" t="s">
        <v>15</v>
      </c>
      <c r="B11" s="14"/>
      <c r="C11" s="14"/>
      <c r="D11" s="6"/>
      <c r="E11" s="14"/>
      <c r="F11" s="14"/>
      <c r="G11" s="8" t="s">
        <v>19</v>
      </c>
      <c r="H11" s="11" t="str">
        <f>Přehled!D18</f>
        <v>GARDEN &amp; CRAFT s.r.o.</v>
      </c>
    </row>
    <row r="12" spans="1:10" ht="15.75" customHeight="1">
      <c r="A12" s="14"/>
      <c r="B12" s="14"/>
      <c r="C12" s="14"/>
      <c r="D12" s="14"/>
      <c r="E12" s="14"/>
      <c r="F12" s="14"/>
      <c r="G12" s="14"/>
      <c r="H12" s="14"/>
    </row>
    <row r="13" spans="1:10" ht="23.25" customHeight="1">
      <c r="A13" s="44" t="s">
        <v>68</v>
      </c>
      <c r="B13" s="45" t="s">
        <v>69</v>
      </c>
      <c r="C13" s="45" t="s">
        <v>44</v>
      </c>
      <c r="D13" s="45" t="s">
        <v>45</v>
      </c>
      <c r="E13" s="45" t="s">
        <v>70</v>
      </c>
      <c r="F13" s="45" t="s">
        <v>71</v>
      </c>
      <c r="G13" s="45" t="s">
        <v>72</v>
      </c>
      <c r="H13" s="46" t="s">
        <v>73</v>
      </c>
    </row>
    <row r="14" spans="1:10" ht="15.75" customHeight="1">
      <c r="A14" s="39" t="s">
        <v>74</v>
      </c>
      <c r="B14" s="14"/>
      <c r="C14" s="14"/>
      <c r="D14" s="14"/>
      <c r="E14" s="14"/>
      <c r="F14" s="14"/>
      <c r="G14" s="14"/>
      <c r="H14" s="47">
        <f>H15</f>
        <v>0</v>
      </c>
    </row>
    <row r="15" spans="1:10" ht="15.75" customHeight="1">
      <c r="A15" s="48"/>
      <c r="B15" s="49" t="s">
        <v>75</v>
      </c>
      <c r="C15" s="50" t="s">
        <v>76</v>
      </c>
      <c r="D15" s="50" t="s">
        <v>77</v>
      </c>
      <c r="E15" s="48"/>
      <c r="F15" s="48"/>
      <c r="G15" s="48"/>
      <c r="H15" s="51">
        <f>H16+H18</f>
        <v>0</v>
      </c>
      <c r="J15" s="10">
        <f>H15*2</f>
        <v>0</v>
      </c>
    </row>
    <row r="16" spans="1:10" ht="15.75" customHeight="1">
      <c r="A16" s="48"/>
      <c r="B16" s="49" t="s">
        <v>75</v>
      </c>
      <c r="C16" s="52" t="s">
        <v>78</v>
      </c>
      <c r="D16" s="52" t="s">
        <v>79</v>
      </c>
      <c r="E16" s="48"/>
      <c r="F16" s="48"/>
      <c r="G16" s="48"/>
      <c r="H16" s="53">
        <f>H17</f>
        <v>0</v>
      </c>
    </row>
    <row r="17" spans="1:8" ht="15.75" customHeight="1">
      <c r="A17" s="54" t="s">
        <v>80</v>
      </c>
      <c r="B17" s="54" t="s">
        <v>81</v>
      </c>
      <c r="C17" s="55" t="s">
        <v>82</v>
      </c>
      <c r="D17" s="56" t="s">
        <v>83</v>
      </c>
      <c r="E17" s="57" t="s">
        <v>84</v>
      </c>
      <c r="F17" s="58">
        <v>1</v>
      </c>
      <c r="G17" s="59"/>
      <c r="H17" s="60">
        <f>ROUND(G17*F17,2)</f>
        <v>0</v>
      </c>
    </row>
    <row r="18" spans="1:8" ht="15.75" customHeight="1">
      <c r="A18" s="48"/>
      <c r="B18" s="49" t="s">
        <v>75</v>
      </c>
      <c r="C18" s="52" t="s">
        <v>85</v>
      </c>
      <c r="D18" s="52" t="s">
        <v>86</v>
      </c>
      <c r="E18" s="48"/>
      <c r="F18" s="48"/>
      <c r="G18" s="48"/>
      <c r="H18" s="53">
        <f>SUM(H19:H21)</f>
        <v>0</v>
      </c>
    </row>
    <row r="19" spans="1:8" ht="15.75" customHeight="1">
      <c r="A19" s="54" t="s">
        <v>87</v>
      </c>
      <c r="B19" s="54" t="s">
        <v>81</v>
      </c>
      <c r="C19" s="55" t="s">
        <v>88</v>
      </c>
      <c r="D19" s="56" t="s">
        <v>89</v>
      </c>
      <c r="E19" s="57" t="s">
        <v>84</v>
      </c>
      <c r="F19" s="58">
        <v>13</v>
      </c>
      <c r="G19" s="59"/>
      <c r="H19" s="60">
        <f t="shared" ref="H19:H21" si="0">ROUND(G19*F19,2)</f>
        <v>0</v>
      </c>
    </row>
    <row r="20" spans="1:8" ht="15.75" customHeight="1">
      <c r="A20" s="54" t="s">
        <v>90</v>
      </c>
      <c r="B20" s="54" t="s">
        <v>81</v>
      </c>
      <c r="C20" s="55" t="s">
        <v>88</v>
      </c>
      <c r="D20" s="56" t="s">
        <v>91</v>
      </c>
      <c r="E20" s="57" t="s">
        <v>84</v>
      </c>
      <c r="F20" s="58">
        <v>1</v>
      </c>
      <c r="G20" s="59"/>
      <c r="H20" s="60">
        <f t="shared" si="0"/>
        <v>0</v>
      </c>
    </row>
    <row r="21" spans="1:8" ht="24">
      <c r="A21" s="54" t="s">
        <v>92</v>
      </c>
      <c r="B21" s="54" t="s">
        <v>81</v>
      </c>
      <c r="C21" s="55" t="s">
        <v>88</v>
      </c>
      <c r="D21" s="56" t="s">
        <v>93</v>
      </c>
      <c r="E21" s="57" t="s">
        <v>94</v>
      </c>
      <c r="F21" s="58">
        <v>1</v>
      </c>
      <c r="G21" s="59"/>
      <c r="H21" s="60">
        <f t="shared" si="0"/>
        <v>0</v>
      </c>
    </row>
    <row r="22" spans="1:8" ht="15.75" customHeight="1"/>
    <row r="23" spans="1:8" ht="15.75" customHeight="1"/>
    <row r="24" spans="1:8" ht="15.75" customHeight="1"/>
    <row r="25" spans="1:8" ht="15.75" customHeight="1"/>
    <row r="26" spans="1:8" ht="15.75" customHeight="1"/>
    <row r="27" spans="1:8" ht="15.75" customHeight="1"/>
    <row r="28" spans="1:8" ht="15.75" customHeight="1">
      <c r="D28" s="61"/>
      <c r="E28" s="61"/>
      <c r="F28" s="61"/>
      <c r="G28" s="61"/>
    </row>
    <row r="29" spans="1:8" ht="15.75" customHeight="1">
      <c r="D29" s="61"/>
      <c r="E29" s="61"/>
      <c r="F29" s="61"/>
      <c r="G29" s="62"/>
    </row>
    <row r="30" spans="1:8" ht="15.75" customHeight="1">
      <c r="D30" s="61"/>
      <c r="E30" s="61"/>
      <c r="F30" s="61"/>
      <c r="G30" s="61"/>
    </row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4:F4"/>
    <mergeCell ref="C6:F6"/>
  </mergeCells>
  <pageMargins left="0.7" right="0.7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02"/>
  <sheetViews>
    <sheetView workbookViewId="0"/>
  </sheetViews>
  <sheetFormatPr defaultColWidth="11.21875" defaultRowHeight="15" customHeight="1"/>
  <cols>
    <col min="1" max="1" width="4.88671875" customWidth="1"/>
    <col min="2" max="2" width="4.5546875" customWidth="1"/>
    <col min="3" max="3" width="8.33203125" customWidth="1"/>
    <col min="4" max="4" width="31" customWidth="1"/>
    <col min="5" max="5" width="4.44140625" customWidth="1"/>
    <col min="6" max="7" width="8.33203125" customWidth="1"/>
    <col min="8" max="8" width="16.44140625" customWidth="1"/>
    <col min="9" max="51" width="8.33203125" customWidth="1"/>
  </cols>
  <sheetData>
    <row r="1" spans="1:8" ht="15.75" customHeight="1">
      <c r="A1" s="4" t="s">
        <v>65</v>
      </c>
      <c r="B1" s="14"/>
      <c r="C1" s="14"/>
      <c r="D1" s="14"/>
      <c r="E1" s="14"/>
      <c r="F1" s="14"/>
      <c r="G1" s="14"/>
      <c r="H1" s="14"/>
    </row>
    <row r="2" spans="1:8" ht="15.75" customHeight="1">
      <c r="A2" s="14"/>
      <c r="B2" s="14"/>
      <c r="C2" s="14"/>
      <c r="D2" s="14"/>
      <c r="E2" s="14"/>
      <c r="F2" s="14"/>
      <c r="G2" s="14"/>
      <c r="H2" s="14"/>
    </row>
    <row r="3" spans="1:8" ht="15.75" customHeight="1">
      <c r="A3" s="8" t="s">
        <v>2</v>
      </c>
      <c r="B3" s="14"/>
      <c r="C3" s="14"/>
      <c r="D3" s="14"/>
      <c r="E3" s="14"/>
      <c r="F3" s="14"/>
      <c r="G3" s="14"/>
      <c r="H3" s="14"/>
    </row>
    <row r="4" spans="1:8" ht="15.75" customHeight="1">
      <c r="A4" s="14"/>
      <c r="B4" s="14"/>
      <c r="C4" s="147" t="str">
        <f>Přehled!J4</f>
        <v>MŠ Dvorská Blansko</v>
      </c>
      <c r="D4" s="122"/>
      <c r="E4" s="122"/>
      <c r="F4" s="122"/>
      <c r="G4" s="14"/>
      <c r="H4" s="14"/>
    </row>
    <row r="5" spans="1:8" ht="15.75" customHeight="1">
      <c r="A5" s="8" t="s">
        <v>66</v>
      </c>
      <c r="B5" s="14"/>
      <c r="C5" s="14"/>
      <c r="D5" s="14"/>
      <c r="E5" s="14"/>
      <c r="F5" s="14"/>
      <c r="G5" s="14"/>
      <c r="H5" s="14"/>
    </row>
    <row r="6" spans="1:8" ht="15.75" customHeight="1">
      <c r="A6" s="14"/>
      <c r="B6" s="14"/>
      <c r="C6" s="130" t="s">
        <v>67</v>
      </c>
      <c r="D6" s="122"/>
      <c r="E6" s="122"/>
      <c r="F6" s="122"/>
      <c r="G6" s="14"/>
      <c r="H6" s="14"/>
    </row>
    <row r="7" spans="1:8" ht="15.75" customHeight="1">
      <c r="A7" s="14"/>
      <c r="B7" s="14"/>
      <c r="C7" s="14"/>
      <c r="D7" s="14"/>
      <c r="E7" s="14"/>
      <c r="F7" s="14"/>
      <c r="G7" s="14"/>
      <c r="H7" s="14"/>
    </row>
    <row r="8" spans="1:8" ht="15.75" customHeight="1">
      <c r="A8" s="8" t="s">
        <v>7</v>
      </c>
      <c r="B8" s="14"/>
      <c r="C8" s="14"/>
      <c r="D8" s="6" t="str">
        <f>Přehled!J6</f>
        <v>MŠ Dvorská 96, Blansko</v>
      </c>
      <c r="E8" s="14"/>
      <c r="F8" s="14"/>
      <c r="G8" s="8" t="s">
        <v>9</v>
      </c>
      <c r="H8" s="36" t="str">
        <f>Přehled!AM6</f>
        <v>9/2025</v>
      </c>
    </row>
    <row r="9" spans="1:8">
      <c r="A9" s="14"/>
      <c r="B9" s="14"/>
      <c r="C9" s="14"/>
      <c r="D9" s="14"/>
      <c r="E9" s="14"/>
      <c r="F9" s="14"/>
      <c r="G9" s="14"/>
      <c r="H9" s="14"/>
    </row>
    <row r="10" spans="1:8" ht="25.5">
      <c r="A10" s="8" t="s">
        <v>11</v>
      </c>
      <c r="B10" s="14"/>
      <c r="C10" s="14"/>
      <c r="D10" s="6" t="str">
        <f>Přehled!D9</f>
        <v>MÚ Blansko, nám. Svobody 32/3, 678 01 Blansko</v>
      </c>
      <c r="E10" s="14"/>
      <c r="F10" s="14"/>
      <c r="G10" s="8" t="s">
        <v>17</v>
      </c>
      <c r="H10" s="11" t="str">
        <f>Přehled!D15</f>
        <v xml:space="preserve">Ing. Andrea Zámečníková </v>
      </c>
    </row>
    <row r="11" spans="1:8" ht="15.75" customHeight="1">
      <c r="A11" s="8" t="s">
        <v>15</v>
      </c>
      <c r="B11" s="14"/>
      <c r="C11" s="14"/>
      <c r="D11" s="6"/>
      <c r="E11" s="14"/>
      <c r="F11" s="14"/>
      <c r="G11" s="8" t="s">
        <v>19</v>
      </c>
      <c r="H11" s="11" t="str">
        <f>Přehled!D18</f>
        <v>GARDEN &amp; CRAFT s.r.o.</v>
      </c>
    </row>
    <row r="12" spans="1:8" ht="15.75" customHeight="1">
      <c r="A12" s="14"/>
      <c r="B12" s="14"/>
      <c r="C12" s="14"/>
      <c r="D12" s="14"/>
      <c r="E12" s="14"/>
      <c r="F12" s="14"/>
      <c r="G12" s="14"/>
      <c r="H12" s="14"/>
    </row>
    <row r="13" spans="1:8" ht="24">
      <c r="A13" s="44" t="s">
        <v>68</v>
      </c>
      <c r="B13" s="45" t="s">
        <v>69</v>
      </c>
      <c r="C13" s="45" t="s">
        <v>44</v>
      </c>
      <c r="D13" s="45" t="s">
        <v>45</v>
      </c>
      <c r="E13" s="45" t="s">
        <v>70</v>
      </c>
      <c r="F13" s="45" t="s">
        <v>71</v>
      </c>
      <c r="G13" s="45" t="s">
        <v>72</v>
      </c>
      <c r="H13" s="46" t="s">
        <v>73</v>
      </c>
    </row>
    <row r="14" spans="1:8" ht="15.75" customHeight="1">
      <c r="A14" s="39" t="s">
        <v>74</v>
      </c>
      <c r="B14" s="14"/>
      <c r="C14" s="14"/>
      <c r="D14" s="14"/>
      <c r="E14" s="14"/>
      <c r="F14" s="14"/>
      <c r="G14" s="14"/>
      <c r="H14" s="47">
        <f>H15</f>
        <v>0</v>
      </c>
    </row>
    <row r="15" spans="1:8" ht="15.75" customHeight="1">
      <c r="A15" s="48"/>
      <c r="B15" s="49" t="s">
        <v>75</v>
      </c>
      <c r="C15" s="50" t="s">
        <v>95</v>
      </c>
      <c r="D15" s="50" t="s">
        <v>96</v>
      </c>
      <c r="E15" s="48"/>
      <c r="F15" s="48"/>
      <c r="G15" s="48"/>
      <c r="H15" s="51">
        <f>H16+H30+H37</f>
        <v>0</v>
      </c>
    </row>
    <row r="16" spans="1:8" ht="15.75" customHeight="1">
      <c r="A16" s="48"/>
      <c r="B16" s="49" t="s">
        <v>75</v>
      </c>
      <c r="C16" s="52"/>
      <c r="D16" s="52" t="s">
        <v>97</v>
      </c>
      <c r="E16" s="48"/>
      <c r="F16" s="48"/>
      <c r="G16" s="48"/>
      <c r="H16" s="53">
        <f>SUM(H17:H29)</f>
        <v>0</v>
      </c>
    </row>
    <row r="17" spans="1:51" ht="24">
      <c r="A17" s="54" t="s">
        <v>98</v>
      </c>
      <c r="B17" s="54" t="s">
        <v>81</v>
      </c>
      <c r="C17" s="55">
        <v>113106124</v>
      </c>
      <c r="D17" s="56" t="s">
        <v>99</v>
      </c>
      <c r="E17" s="57" t="s">
        <v>100</v>
      </c>
      <c r="F17" s="58">
        <v>301</v>
      </c>
      <c r="G17" s="59"/>
      <c r="H17" s="60">
        <f t="shared" ref="H17:H19" si="0">ROUND(G17*F17,2)</f>
        <v>0</v>
      </c>
    </row>
    <row r="18" spans="1:51" ht="24">
      <c r="A18" s="54">
        <v>2</v>
      </c>
      <c r="B18" s="54" t="s">
        <v>81</v>
      </c>
      <c r="C18" s="55">
        <v>113107222</v>
      </c>
      <c r="D18" s="56" t="s">
        <v>101</v>
      </c>
      <c r="E18" s="57" t="s">
        <v>100</v>
      </c>
      <c r="F18" s="58">
        <v>301</v>
      </c>
      <c r="G18" s="59"/>
      <c r="H18" s="60">
        <f t="shared" si="0"/>
        <v>0</v>
      </c>
    </row>
    <row r="19" spans="1:51" ht="24">
      <c r="A19" s="54">
        <v>3</v>
      </c>
      <c r="B19" s="54" t="s">
        <v>81</v>
      </c>
      <c r="C19" s="55">
        <v>919735112</v>
      </c>
      <c r="D19" s="56" t="s">
        <v>102</v>
      </c>
      <c r="E19" s="57" t="s">
        <v>103</v>
      </c>
      <c r="F19" s="58">
        <v>3</v>
      </c>
      <c r="G19" s="59"/>
      <c r="H19" s="60">
        <f t="shared" si="0"/>
        <v>0</v>
      </c>
    </row>
    <row r="20" spans="1:51" ht="33.75">
      <c r="A20" s="63"/>
      <c r="B20" s="64" t="s">
        <v>104</v>
      </c>
      <c r="C20" s="65" t="s">
        <v>5</v>
      </c>
      <c r="D20" s="66" t="s">
        <v>105</v>
      </c>
      <c r="E20" s="63"/>
      <c r="F20" s="67"/>
      <c r="G20" s="63"/>
      <c r="H20" s="63"/>
      <c r="I20" s="63"/>
      <c r="J20" s="63"/>
      <c r="K20" s="63"/>
      <c r="L20" s="68"/>
      <c r="M20" s="69"/>
      <c r="N20" s="63"/>
      <c r="O20" s="63"/>
      <c r="P20" s="63"/>
      <c r="Q20" s="63"/>
      <c r="R20" s="63"/>
      <c r="S20" s="63"/>
      <c r="T20" s="70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5" t="s">
        <v>104</v>
      </c>
      <c r="AU20" s="65" t="s">
        <v>106</v>
      </c>
      <c r="AV20" s="63" t="s">
        <v>106</v>
      </c>
      <c r="AW20" s="63" t="s">
        <v>107</v>
      </c>
      <c r="AX20" s="63" t="s">
        <v>98</v>
      </c>
      <c r="AY20" s="65" t="s">
        <v>108</v>
      </c>
    </row>
    <row r="21" spans="1:51" ht="24">
      <c r="A21" s="54">
        <v>4</v>
      </c>
      <c r="B21" s="54" t="s">
        <v>81</v>
      </c>
      <c r="C21" s="55">
        <v>113107142</v>
      </c>
      <c r="D21" s="56" t="s">
        <v>109</v>
      </c>
      <c r="E21" s="57" t="s">
        <v>100</v>
      </c>
      <c r="F21" s="58">
        <v>84</v>
      </c>
      <c r="G21" s="59"/>
      <c r="H21" s="60">
        <f t="shared" ref="H21:H29" si="1">ROUND(G21*F21,2)</f>
        <v>0</v>
      </c>
    </row>
    <row r="22" spans="1:51" ht="36">
      <c r="A22" s="54" t="s">
        <v>106</v>
      </c>
      <c r="B22" s="54" t="s">
        <v>81</v>
      </c>
      <c r="C22" s="55">
        <v>113107162</v>
      </c>
      <c r="D22" s="56" t="s">
        <v>110</v>
      </c>
      <c r="E22" s="57" t="s">
        <v>100</v>
      </c>
      <c r="F22" s="58">
        <v>84</v>
      </c>
      <c r="G22" s="59"/>
      <c r="H22" s="60">
        <f t="shared" si="1"/>
        <v>0</v>
      </c>
    </row>
    <row r="23" spans="1:51">
      <c r="A23" s="54">
        <v>5</v>
      </c>
      <c r="B23" s="54" t="s">
        <v>81</v>
      </c>
      <c r="C23" s="55">
        <v>113202111</v>
      </c>
      <c r="D23" s="56" t="s">
        <v>111</v>
      </c>
      <c r="E23" s="57" t="s">
        <v>103</v>
      </c>
      <c r="F23" s="58">
        <v>269</v>
      </c>
      <c r="G23" s="59"/>
      <c r="H23" s="60">
        <f t="shared" si="1"/>
        <v>0</v>
      </c>
    </row>
    <row r="24" spans="1:51" ht="24">
      <c r="A24" s="54">
        <v>6</v>
      </c>
      <c r="B24" s="54" t="s">
        <v>81</v>
      </c>
      <c r="C24" s="55">
        <v>113106121</v>
      </c>
      <c r="D24" s="56" t="s">
        <v>112</v>
      </c>
      <c r="E24" s="57" t="s">
        <v>100</v>
      </c>
      <c r="F24" s="58">
        <v>30</v>
      </c>
      <c r="G24" s="59"/>
      <c r="H24" s="60">
        <f t="shared" si="1"/>
        <v>0</v>
      </c>
    </row>
    <row r="25" spans="1:51" ht="24">
      <c r="A25" s="54">
        <v>7</v>
      </c>
      <c r="B25" s="54" t="s">
        <v>81</v>
      </c>
      <c r="C25" s="55">
        <v>113107121</v>
      </c>
      <c r="D25" s="56" t="s">
        <v>113</v>
      </c>
      <c r="E25" s="57" t="s">
        <v>100</v>
      </c>
      <c r="F25" s="58">
        <v>30</v>
      </c>
      <c r="G25" s="59"/>
      <c r="H25" s="60">
        <f t="shared" si="1"/>
        <v>0</v>
      </c>
    </row>
    <row r="26" spans="1:51" ht="36">
      <c r="A26" s="54" t="s">
        <v>114</v>
      </c>
      <c r="B26" s="54" t="s">
        <v>81</v>
      </c>
      <c r="C26" s="55">
        <v>997013813</v>
      </c>
      <c r="D26" s="56" t="s">
        <v>115</v>
      </c>
      <c r="E26" s="57" t="s">
        <v>116</v>
      </c>
      <c r="F26" s="58">
        <v>9.3000000000000007</v>
      </c>
      <c r="G26" s="59"/>
      <c r="H26" s="60">
        <f t="shared" si="1"/>
        <v>0</v>
      </c>
    </row>
    <row r="27" spans="1:51" ht="36">
      <c r="A27" s="54">
        <v>8</v>
      </c>
      <c r="B27" s="54" t="s">
        <v>81</v>
      </c>
      <c r="C27" s="55">
        <v>997013601</v>
      </c>
      <c r="D27" s="56" t="s">
        <v>117</v>
      </c>
      <c r="E27" s="57" t="s">
        <v>116</v>
      </c>
      <c r="F27" s="58">
        <v>8</v>
      </c>
      <c r="G27" s="59"/>
      <c r="H27" s="60">
        <f t="shared" si="1"/>
        <v>0</v>
      </c>
    </row>
    <row r="28" spans="1:51" ht="24">
      <c r="A28" s="54">
        <v>9</v>
      </c>
      <c r="B28" s="54" t="s">
        <v>81</v>
      </c>
      <c r="C28" s="55">
        <v>171201221</v>
      </c>
      <c r="D28" s="56" t="s">
        <v>118</v>
      </c>
      <c r="E28" s="57" t="s">
        <v>116</v>
      </c>
      <c r="F28" s="58">
        <v>130</v>
      </c>
      <c r="G28" s="59"/>
      <c r="H28" s="60">
        <f t="shared" si="1"/>
        <v>0</v>
      </c>
    </row>
    <row r="29" spans="1:51" ht="36">
      <c r="A29" s="54">
        <v>10</v>
      </c>
      <c r="B29" s="54" t="s">
        <v>81</v>
      </c>
      <c r="C29" s="55">
        <v>997013645</v>
      </c>
      <c r="D29" s="56" t="s">
        <v>119</v>
      </c>
      <c r="E29" s="57" t="s">
        <v>116</v>
      </c>
      <c r="F29" s="58">
        <v>9</v>
      </c>
      <c r="G29" s="59"/>
      <c r="H29" s="60">
        <f t="shared" si="1"/>
        <v>0</v>
      </c>
    </row>
    <row r="30" spans="1:51" ht="15.75" customHeight="1">
      <c r="A30" s="48"/>
      <c r="B30" s="49" t="s">
        <v>75</v>
      </c>
      <c r="C30" s="52"/>
      <c r="D30" s="52" t="s">
        <v>120</v>
      </c>
      <c r="E30" s="48"/>
      <c r="F30" s="48"/>
      <c r="G30" s="48"/>
      <c r="H30" s="53">
        <f>SUM(H31:H36)</f>
        <v>0</v>
      </c>
    </row>
    <row r="31" spans="1:51" ht="15.75" customHeight="1">
      <c r="A31" s="54">
        <v>11</v>
      </c>
      <c r="B31" s="54" t="s">
        <v>81</v>
      </c>
      <c r="C31" s="55" t="s">
        <v>88</v>
      </c>
      <c r="D31" s="56" t="s">
        <v>121</v>
      </c>
      <c r="E31" s="57" t="s">
        <v>122</v>
      </c>
      <c r="F31" s="58">
        <v>1</v>
      </c>
      <c r="G31" s="59"/>
      <c r="H31" s="60">
        <f t="shared" ref="H31:H36" si="2">ROUND(G31*F31,2)</f>
        <v>0</v>
      </c>
    </row>
    <row r="32" spans="1:51" ht="24">
      <c r="A32" s="54">
        <v>12</v>
      </c>
      <c r="B32" s="54" t="s">
        <v>81</v>
      </c>
      <c r="C32" s="55" t="s">
        <v>88</v>
      </c>
      <c r="D32" s="56" t="s">
        <v>123</v>
      </c>
      <c r="E32" s="57" t="s">
        <v>122</v>
      </c>
      <c r="F32" s="58">
        <v>1</v>
      </c>
      <c r="G32" s="59"/>
      <c r="H32" s="60">
        <f t="shared" si="2"/>
        <v>0</v>
      </c>
    </row>
    <row r="33" spans="1:8" ht="15.75" customHeight="1">
      <c r="A33" s="54">
        <v>13</v>
      </c>
      <c r="B33" s="54" t="s">
        <v>81</v>
      </c>
      <c r="C33" s="55" t="s">
        <v>88</v>
      </c>
      <c r="D33" s="56" t="s">
        <v>124</v>
      </c>
      <c r="E33" s="57" t="s">
        <v>122</v>
      </c>
      <c r="F33" s="58">
        <v>2</v>
      </c>
      <c r="G33" s="59"/>
      <c r="H33" s="60">
        <f t="shared" si="2"/>
        <v>0</v>
      </c>
    </row>
    <row r="34" spans="1:8" ht="15.75" customHeight="1">
      <c r="A34" s="54">
        <v>14</v>
      </c>
      <c r="B34" s="54" t="s">
        <v>81</v>
      </c>
      <c r="C34" s="55" t="s">
        <v>88</v>
      </c>
      <c r="D34" s="56" t="s">
        <v>125</v>
      </c>
      <c r="E34" s="57" t="s">
        <v>122</v>
      </c>
      <c r="F34" s="58">
        <v>1</v>
      </c>
      <c r="G34" s="59"/>
      <c r="H34" s="60">
        <f t="shared" si="2"/>
        <v>0</v>
      </c>
    </row>
    <row r="35" spans="1:8">
      <c r="A35" s="54">
        <v>15</v>
      </c>
      <c r="B35" s="54" t="s">
        <v>81</v>
      </c>
      <c r="C35" s="55" t="s">
        <v>88</v>
      </c>
      <c r="D35" s="56" t="s">
        <v>126</v>
      </c>
      <c r="E35" s="57" t="s">
        <v>122</v>
      </c>
      <c r="F35" s="58">
        <v>1</v>
      </c>
      <c r="G35" s="59"/>
      <c r="H35" s="60">
        <f t="shared" si="2"/>
        <v>0</v>
      </c>
    </row>
    <row r="36" spans="1:8">
      <c r="A36" s="54">
        <v>16</v>
      </c>
      <c r="B36" s="54" t="s">
        <v>81</v>
      </c>
      <c r="C36" s="55">
        <v>966001211</v>
      </c>
      <c r="D36" s="56" t="s">
        <v>127</v>
      </c>
      <c r="E36" s="57" t="s">
        <v>122</v>
      </c>
      <c r="F36" s="58">
        <v>1</v>
      </c>
      <c r="G36" s="59"/>
      <c r="H36" s="60">
        <f t="shared" si="2"/>
        <v>0</v>
      </c>
    </row>
    <row r="37" spans="1:8">
      <c r="A37" s="48"/>
      <c r="B37" s="49" t="s">
        <v>75</v>
      </c>
      <c r="C37" s="52"/>
      <c r="D37" s="52" t="s">
        <v>128</v>
      </c>
      <c r="E37" s="48"/>
      <c r="F37" s="48"/>
      <c r="G37" s="48"/>
      <c r="H37" s="53">
        <f>SUM(H38:H44)</f>
        <v>0</v>
      </c>
    </row>
    <row r="38" spans="1:8" ht="24">
      <c r="A38" s="54">
        <v>16</v>
      </c>
      <c r="B38" s="54" t="s">
        <v>81</v>
      </c>
      <c r="C38" s="55" t="s">
        <v>129</v>
      </c>
      <c r="D38" s="56" t="s">
        <v>130</v>
      </c>
      <c r="E38" s="57" t="s">
        <v>122</v>
      </c>
      <c r="F38" s="58">
        <v>1</v>
      </c>
      <c r="G38" s="59"/>
      <c r="H38" s="60">
        <f t="shared" ref="H38:H44" si="3">ROUND(G38*F38,2)</f>
        <v>0</v>
      </c>
    </row>
    <row r="39" spans="1:8" ht="24">
      <c r="A39" s="54">
        <v>17</v>
      </c>
      <c r="B39" s="54" t="s">
        <v>81</v>
      </c>
      <c r="C39" s="55" t="s">
        <v>131</v>
      </c>
      <c r="D39" s="56" t="s">
        <v>132</v>
      </c>
      <c r="E39" s="57" t="s">
        <v>122</v>
      </c>
      <c r="F39" s="58">
        <v>2</v>
      </c>
      <c r="G39" s="59"/>
      <c r="H39" s="60">
        <f t="shared" si="3"/>
        <v>0</v>
      </c>
    </row>
    <row r="40" spans="1:8" ht="24">
      <c r="A40" s="54">
        <v>18</v>
      </c>
      <c r="B40" s="54" t="s">
        <v>81</v>
      </c>
      <c r="C40" s="55" t="s">
        <v>133</v>
      </c>
      <c r="D40" s="56" t="s">
        <v>134</v>
      </c>
      <c r="E40" s="57" t="s">
        <v>122</v>
      </c>
      <c r="F40" s="58">
        <v>1</v>
      </c>
      <c r="G40" s="59"/>
      <c r="H40" s="60">
        <f t="shared" si="3"/>
        <v>0</v>
      </c>
    </row>
    <row r="41" spans="1:8" ht="36">
      <c r="A41" s="54">
        <v>19</v>
      </c>
      <c r="B41" s="54" t="s">
        <v>81</v>
      </c>
      <c r="C41" s="55" t="s">
        <v>135</v>
      </c>
      <c r="D41" s="56" t="s">
        <v>136</v>
      </c>
      <c r="E41" s="57" t="s">
        <v>122</v>
      </c>
      <c r="F41" s="58">
        <v>1</v>
      </c>
      <c r="G41" s="59"/>
      <c r="H41" s="60">
        <f t="shared" si="3"/>
        <v>0</v>
      </c>
    </row>
    <row r="42" spans="1:8" ht="36">
      <c r="A42" s="54">
        <v>20</v>
      </c>
      <c r="B42" s="54" t="s">
        <v>81</v>
      </c>
      <c r="C42" s="55" t="s">
        <v>137</v>
      </c>
      <c r="D42" s="56" t="s">
        <v>138</v>
      </c>
      <c r="E42" s="57" t="s">
        <v>122</v>
      </c>
      <c r="F42" s="58">
        <v>2</v>
      </c>
      <c r="G42" s="59"/>
      <c r="H42" s="60">
        <f t="shared" si="3"/>
        <v>0</v>
      </c>
    </row>
    <row r="43" spans="1:8" ht="36">
      <c r="A43" s="54">
        <v>21</v>
      </c>
      <c r="B43" s="54" t="s">
        <v>81</v>
      </c>
      <c r="C43" s="55" t="s">
        <v>139</v>
      </c>
      <c r="D43" s="56" t="s">
        <v>140</v>
      </c>
      <c r="E43" s="57" t="s">
        <v>122</v>
      </c>
      <c r="F43" s="58">
        <v>1</v>
      </c>
      <c r="G43" s="59"/>
      <c r="H43" s="60">
        <f t="shared" si="3"/>
        <v>0</v>
      </c>
    </row>
    <row r="44" spans="1:8" ht="36">
      <c r="A44" s="54">
        <v>22</v>
      </c>
      <c r="B44" s="54" t="s">
        <v>81</v>
      </c>
      <c r="C44" s="55" t="s">
        <v>141</v>
      </c>
      <c r="D44" s="56" t="s">
        <v>142</v>
      </c>
      <c r="E44" s="57" t="s">
        <v>116</v>
      </c>
      <c r="F44" s="58">
        <v>5</v>
      </c>
      <c r="G44" s="59"/>
      <c r="H44" s="60">
        <f t="shared" si="3"/>
        <v>0</v>
      </c>
    </row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C4:F4"/>
    <mergeCell ref="C6:F6"/>
  </mergeCells>
  <pageMargins left="0.7" right="0.7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2"/>
  <sheetViews>
    <sheetView workbookViewId="0"/>
  </sheetViews>
  <sheetFormatPr defaultColWidth="11.21875" defaultRowHeight="15" customHeight="1"/>
  <cols>
    <col min="1" max="1" width="4.88671875" customWidth="1"/>
    <col min="2" max="2" width="4.5546875" customWidth="1"/>
    <col min="3" max="3" width="8.33203125" customWidth="1"/>
    <col min="4" max="4" width="33.77734375" customWidth="1"/>
    <col min="5" max="5" width="4.44140625" customWidth="1"/>
    <col min="6" max="7" width="8.33203125" customWidth="1"/>
    <col min="8" max="8" width="12" customWidth="1"/>
    <col min="9" max="26" width="8.33203125" customWidth="1"/>
  </cols>
  <sheetData>
    <row r="1" spans="1:8" ht="15.75" customHeight="1">
      <c r="A1" s="4" t="s">
        <v>65</v>
      </c>
      <c r="B1" s="14"/>
      <c r="C1" s="14"/>
      <c r="D1" s="14"/>
      <c r="E1" s="14"/>
      <c r="F1" s="14"/>
      <c r="G1" s="14"/>
      <c r="H1" s="14"/>
    </row>
    <row r="2" spans="1:8" ht="15.75" customHeight="1">
      <c r="A2" s="14"/>
      <c r="B2" s="14"/>
      <c r="C2" s="14"/>
      <c r="D2" s="14"/>
      <c r="E2" s="14"/>
      <c r="F2" s="14"/>
      <c r="G2" s="14"/>
      <c r="H2" s="14"/>
    </row>
    <row r="3" spans="1:8" ht="15.75" customHeight="1">
      <c r="A3" s="8" t="s">
        <v>2</v>
      </c>
      <c r="B3" s="14"/>
      <c r="C3" s="14"/>
      <c r="D3" s="14"/>
      <c r="E3" s="14"/>
      <c r="F3" s="14"/>
      <c r="G3" s="14"/>
      <c r="H3" s="14"/>
    </row>
    <row r="4" spans="1:8" ht="15.75" customHeight="1">
      <c r="A4" s="14"/>
      <c r="B4" s="14"/>
      <c r="C4" s="147" t="str">
        <f>Přehled!J4</f>
        <v>MŠ Dvorská Blansko</v>
      </c>
      <c r="D4" s="122"/>
      <c r="E4" s="122"/>
      <c r="F4" s="122"/>
      <c r="G4" s="14"/>
      <c r="H4" s="14"/>
    </row>
    <row r="5" spans="1:8" ht="15.75" customHeight="1">
      <c r="A5" s="8" t="s">
        <v>66</v>
      </c>
      <c r="B5" s="14"/>
      <c r="C5" s="14"/>
      <c r="D5" s="14"/>
      <c r="E5" s="14"/>
      <c r="F5" s="14"/>
      <c r="G5" s="14"/>
      <c r="H5" s="14"/>
    </row>
    <row r="6" spans="1:8" ht="15.75" customHeight="1">
      <c r="A6" s="14"/>
      <c r="B6" s="14"/>
      <c r="C6" s="130" t="s">
        <v>67</v>
      </c>
      <c r="D6" s="122"/>
      <c r="E6" s="122"/>
      <c r="F6" s="122"/>
      <c r="G6" s="14"/>
      <c r="H6" s="14"/>
    </row>
    <row r="7" spans="1:8" ht="15.75" customHeight="1">
      <c r="A7" s="14"/>
      <c r="B7" s="14"/>
      <c r="C7" s="14"/>
      <c r="D7" s="14"/>
      <c r="E7" s="14"/>
      <c r="F7" s="14"/>
      <c r="G7" s="14"/>
      <c r="H7" s="14"/>
    </row>
    <row r="8" spans="1:8" ht="15.75" customHeight="1">
      <c r="A8" s="8" t="s">
        <v>7</v>
      </c>
      <c r="B8" s="14"/>
      <c r="C8" s="14"/>
      <c r="D8" s="6" t="str">
        <f>Přehled!J6</f>
        <v>MŠ Dvorská 96, Blansko</v>
      </c>
      <c r="E8" s="14"/>
      <c r="F8" s="14"/>
      <c r="G8" s="8" t="s">
        <v>9</v>
      </c>
      <c r="H8" s="36" t="str">
        <f>Přehled!AM6</f>
        <v>9/2025</v>
      </c>
    </row>
    <row r="9" spans="1:8" ht="15.75" customHeight="1">
      <c r="A9" s="14"/>
      <c r="B9" s="14"/>
      <c r="C9" s="14"/>
      <c r="D9" s="14"/>
      <c r="E9" s="14"/>
      <c r="F9" s="14"/>
      <c r="G9" s="14"/>
      <c r="H9" s="14"/>
    </row>
    <row r="10" spans="1:8" ht="25.5">
      <c r="A10" s="8" t="s">
        <v>11</v>
      </c>
      <c r="B10" s="14"/>
      <c r="C10" s="14"/>
      <c r="D10" s="6" t="str">
        <f>Přehled!D9</f>
        <v>MÚ Blansko, nám. Svobody 32/3, 678 01 Blansko</v>
      </c>
      <c r="E10" s="14"/>
      <c r="F10" s="14"/>
      <c r="G10" s="8" t="s">
        <v>17</v>
      </c>
      <c r="H10" s="11" t="str">
        <f>Přehled!D15</f>
        <v xml:space="preserve">Ing. Andrea Zámečníková </v>
      </c>
    </row>
    <row r="11" spans="1:8" ht="25.5">
      <c r="A11" s="8" t="s">
        <v>15</v>
      </c>
      <c r="B11" s="14"/>
      <c r="C11" s="14"/>
      <c r="D11" s="6"/>
      <c r="E11" s="14"/>
      <c r="F11" s="14"/>
      <c r="G11" s="8" t="s">
        <v>19</v>
      </c>
      <c r="H11" s="11" t="str">
        <f>Přehled!D18</f>
        <v>GARDEN &amp; CRAFT s.r.o.</v>
      </c>
    </row>
    <row r="12" spans="1:8" ht="15.75" customHeight="1">
      <c r="A12" s="14"/>
      <c r="B12" s="14"/>
      <c r="C12" s="14"/>
      <c r="D12" s="14"/>
      <c r="E12" s="14"/>
      <c r="F12" s="14"/>
      <c r="G12" s="14"/>
      <c r="H12" s="14"/>
    </row>
    <row r="13" spans="1:8" ht="24">
      <c r="A13" s="44" t="s">
        <v>68</v>
      </c>
      <c r="B13" s="45" t="s">
        <v>69</v>
      </c>
      <c r="C13" s="45" t="s">
        <v>44</v>
      </c>
      <c r="D13" s="45" t="s">
        <v>45</v>
      </c>
      <c r="E13" s="45" t="s">
        <v>70</v>
      </c>
      <c r="F13" s="45" t="s">
        <v>71</v>
      </c>
      <c r="G13" s="45" t="s">
        <v>72</v>
      </c>
      <c r="H13" s="46" t="s">
        <v>73</v>
      </c>
    </row>
    <row r="14" spans="1:8" ht="15.75" customHeight="1">
      <c r="A14" s="39" t="s">
        <v>74</v>
      </c>
      <c r="B14" s="14"/>
      <c r="C14" s="14"/>
      <c r="D14" s="14"/>
      <c r="E14" s="14"/>
      <c r="F14" s="14"/>
      <c r="G14" s="14"/>
      <c r="H14" s="47">
        <f>H15</f>
        <v>0</v>
      </c>
    </row>
    <row r="15" spans="1:8" ht="15.75" customHeight="1">
      <c r="A15" s="48"/>
      <c r="B15" s="49" t="s">
        <v>75</v>
      </c>
      <c r="C15" s="50" t="s">
        <v>95</v>
      </c>
      <c r="D15" s="50" t="s">
        <v>96</v>
      </c>
      <c r="E15" s="48"/>
      <c r="F15" s="48"/>
      <c r="G15" s="48"/>
      <c r="H15" s="51">
        <f>H16+H39</f>
        <v>0</v>
      </c>
    </row>
    <row r="16" spans="1:8" ht="15.75" customHeight="1">
      <c r="A16" s="48"/>
      <c r="B16" s="49" t="s">
        <v>75</v>
      </c>
      <c r="C16" s="52"/>
      <c r="D16" s="52" t="s">
        <v>143</v>
      </c>
      <c r="E16" s="48"/>
      <c r="F16" s="48"/>
      <c r="G16" s="48"/>
      <c r="H16" s="53">
        <f>SUM(H17:H30)</f>
        <v>0</v>
      </c>
    </row>
    <row r="17" spans="1:8" ht="24">
      <c r="A17" s="54" t="s">
        <v>98</v>
      </c>
      <c r="B17" s="54" t="s">
        <v>81</v>
      </c>
      <c r="C17" s="55" t="s">
        <v>144</v>
      </c>
      <c r="D17" s="56" t="s">
        <v>145</v>
      </c>
      <c r="E17" s="71" t="s">
        <v>103</v>
      </c>
      <c r="F17" s="72">
        <v>8.8000000000000007</v>
      </c>
      <c r="G17" s="73"/>
      <c r="H17" s="60">
        <f t="shared" ref="H17:H30" si="0">ROUND(G17*F17,2)</f>
        <v>0</v>
      </c>
    </row>
    <row r="18" spans="1:8" ht="24">
      <c r="A18" s="54">
        <v>2</v>
      </c>
      <c r="B18" s="54" t="s">
        <v>81</v>
      </c>
      <c r="C18" s="55" t="s">
        <v>146</v>
      </c>
      <c r="D18" s="56" t="s">
        <v>147</v>
      </c>
      <c r="E18" s="71" t="s">
        <v>148</v>
      </c>
      <c r="F18" s="72">
        <v>0.2</v>
      </c>
      <c r="G18" s="73"/>
      <c r="H18" s="60">
        <f t="shared" si="0"/>
        <v>0</v>
      </c>
    </row>
    <row r="19" spans="1:8" ht="24">
      <c r="A19" s="54">
        <v>3</v>
      </c>
      <c r="B19" s="54" t="s">
        <v>81</v>
      </c>
      <c r="C19" s="55" t="s">
        <v>149</v>
      </c>
      <c r="D19" s="56" t="s">
        <v>150</v>
      </c>
      <c r="E19" s="71" t="s">
        <v>122</v>
      </c>
      <c r="F19" s="72">
        <v>12</v>
      </c>
      <c r="G19" s="73"/>
      <c r="H19" s="60">
        <f t="shared" si="0"/>
        <v>0</v>
      </c>
    </row>
    <row r="20" spans="1:8" ht="24">
      <c r="A20" s="54">
        <v>4</v>
      </c>
      <c r="B20" s="54" t="s">
        <v>81</v>
      </c>
      <c r="C20" s="55" t="s">
        <v>151</v>
      </c>
      <c r="D20" s="56" t="s">
        <v>152</v>
      </c>
      <c r="E20" s="71" t="s">
        <v>122</v>
      </c>
      <c r="F20" s="72">
        <v>3</v>
      </c>
      <c r="G20" s="73"/>
      <c r="H20" s="60">
        <f t="shared" si="0"/>
        <v>0</v>
      </c>
    </row>
    <row r="21" spans="1:8" ht="24">
      <c r="A21" s="54" t="s">
        <v>106</v>
      </c>
      <c r="B21" s="54" t="s">
        <v>81</v>
      </c>
      <c r="C21" s="55" t="s">
        <v>153</v>
      </c>
      <c r="D21" s="56" t="s">
        <v>154</v>
      </c>
      <c r="E21" s="71" t="s">
        <v>122</v>
      </c>
      <c r="F21" s="72">
        <v>2</v>
      </c>
      <c r="G21" s="73"/>
      <c r="H21" s="60">
        <f t="shared" si="0"/>
        <v>0</v>
      </c>
    </row>
    <row r="22" spans="1:8" ht="24">
      <c r="A22" s="54">
        <v>5</v>
      </c>
      <c r="B22" s="54" t="s">
        <v>81</v>
      </c>
      <c r="C22" s="55" t="s">
        <v>155</v>
      </c>
      <c r="D22" s="56" t="s">
        <v>156</v>
      </c>
      <c r="E22" s="71" t="s">
        <v>103</v>
      </c>
      <c r="F22" s="72">
        <v>20</v>
      </c>
      <c r="G22" s="73"/>
      <c r="H22" s="60">
        <f t="shared" si="0"/>
        <v>0</v>
      </c>
    </row>
    <row r="23" spans="1:8" ht="15.75" customHeight="1">
      <c r="A23" s="74">
        <v>6</v>
      </c>
      <c r="B23" s="75"/>
      <c r="C23" s="76" t="s">
        <v>157</v>
      </c>
      <c r="D23" s="77" t="s">
        <v>158</v>
      </c>
      <c r="E23" s="78" t="s">
        <v>103</v>
      </c>
      <c r="F23" s="79">
        <v>3</v>
      </c>
      <c r="G23" s="80"/>
      <c r="H23" s="81">
        <f t="shared" si="0"/>
        <v>0</v>
      </c>
    </row>
    <row r="24" spans="1:8" ht="15.75" customHeight="1">
      <c r="A24" s="74">
        <v>7</v>
      </c>
      <c r="B24" s="75" t="s">
        <v>81</v>
      </c>
      <c r="C24" s="76" t="s">
        <v>157</v>
      </c>
      <c r="D24" s="77" t="s">
        <v>159</v>
      </c>
      <c r="E24" s="78" t="s">
        <v>122</v>
      </c>
      <c r="F24" s="79">
        <v>8</v>
      </c>
      <c r="G24" s="80"/>
      <c r="H24" s="81">
        <f t="shared" si="0"/>
        <v>0</v>
      </c>
    </row>
    <row r="25" spans="1:8" ht="15.75" customHeight="1">
      <c r="A25" s="74">
        <v>8</v>
      </c>
      <c r="B25" s="75" t="s">
        <v>81</v>
      </c>
      <c r="C25" s="76" t="s">
        <v>157</v>
      </c>
      <c r="D25" s="77" t="s">
        <v>160</v>
      </c>
      <c r="E25" s="78" t="s">
        <v>122</v>
      </c>
      <c r="F25" s="79">
        <v>2</v>
      </c>
      <c r="G25" s="80"/>
      <c r="H25" s="81">
        <f t="shared" si="0"/>
        <v>0</v>
      </c>
    </row>
    <row r="26" spans="1:8" ht="15.75" customHeight="1">
      <c r="A26" s="74">
        <v>9</v>
      </c>
      <c r="B26" s="75" t="s">
        <v>81</v>
      </c>
      <c r="C26" s="76" t="s">
        <v>157</v>
      </c>
      <c r="D26" s="77" t="s">
        <v>161</v>
      </c>
      <c r="E26" s="78" t="s">
        <v>122</v>
      </c>
      <c r="F26" s="79">
        <v>10</v>
      </c>
      <c r="G26" s="80"/>
      <c r="H26" s="81">
        <f t="shared" si="0"/>
        <v>0</v>
      </c>
    </row>
    <row r="27" spans="1:8" ht="15.75" customHeight="1">
      <c r="A27" s="74">
        <v>10</v>
      </c>
      <c r="B27" s="75" t="s">
        <v>81</v>
      </c>
      <c r="C27" s="76" t="s">
        <v>157</v>
      </c>
      <c r="D27" s="77" t="s">
        <v>162</v>
      </c>
      <c r="E27" s="78" t="s">
        <v>122</v>
      </c>
      <c r="F27" s="79">
        <v>2</v>
      </c>
      <c r="G27" s="80"/>
      <c r="H27" s="81">
        <f t="shared" si="0"/>
        <v>0</v>
      </c>
    </row>
    <row r="28" spans="1:8" ht="15.75" customHeight="1">
      <c r="A28" s="74">
        <v>11</v>
      </c>
      <c r="B28" s="75" t="s">
        <v>81</v>
      </c>
      <c r="C28" s="76" t="s">
        <v>157</v>
      </c>
      <c r="D28" s="77" t="s">
        <v>163</v>
      </c>
      <c r="E28" s="78" t="s">
        <v>122</v>
      </c>
      <c r="F28" s="79">
        <v>12</v>
      </c>
      <c r="G28" s="80"/>
      <c r="H28" s="81">
        <f t="shared" si="0"/>
        <v>0</v>
      </c>
    </row>
    <row r="29" spans="1:8" ht="15.75" customHeight="1">
      <c r="A29" s="74">
        <v>12</v>
      </c>
      <c r="B29" s="75" t="s">
        <v>81</v>
      </c>
      <c r="C29" s="76" t="s">
        <v>157</v>
      </c>
      <c r="D29" s="77" t="s">
        <v>164</v>
      </c>
      <c r="E29" s="78" t="s">
        <v>122</v>
      </c>
      <c r="F29" s="79">
        <v>24</v>
      </c>
      <c r="G29" s="80"/>
      <c r="H29" s="81">
        <f t="shared" si="0"/>
        <v>0</v>
      </c>
    </row>
    <row r="30" spans="1:8" ht="15.75" customHeight="1">
      <c r="A30" s="74">
        <v>13</v>
      </c>
      <c r="B30" s="75" t="s">
        <v>81</v>
      </c>
      <c r="C30" s="76" t="s">
        <v>165</v>
      </c>
      <c r="D30" s="77" t="s">
        <v>166</v>
      </c>
      <c r="E30" s="78" t="s">
        <v>148</v>
      </c>
      <c r="F30" s="79">
        <v>0.14000000000000001</v>
      </c>
      <c r="G30" s="80"/>
      <c r="H30" s="81">
        <f t="shared" si="0"/>
        <v>0</v>
      </c>
    </row>
    <row r="31" spans="1:8" ht="15.75" customHeight="1">
      <c r="D31" s="77"/>
    </row>
    <row r="32" spans="1:8" ht="15.75" customHeight="1"/>
    <row r="33" spans="1:8" ht="15.75" customHeight="1"/>
    <row r="34" spans="1:8" ht="15.75" customHeight="1"/>
    <row r="35" spans="1:8" ht="15.75" customHeight="1"/>
    <row r="36" spans="1:8" ht="15.75" customHeight="1"/>
    <row r="37" spans="1:8" ht="15.75" customHeight="1"/>
    <row r="38" spans="1:8" ht="15.75" customHeight="1">
      <c r="A38" s="54"/>
      <c r="B38" s="54"/>
    </row>
    <row r="39" spans="1:8" ht="15.75" customHeight="1">
      <c r="A39" s="48"/>
      <c r="B39" s="49"/>
      <c r="C39" s="52"/>
      <c r="D39" s="52"/>
      <c r="E39" s="48"/>
      <c r="F39" s="48"/>
      <c r="G39" s="48"/>
      <c r="H39" s="53"/>
    </row>
    <row r="40" spans="1:8" ht="15.75" customHeight="1">
      <c r="A40" s="54"/>
      <c r="B40" s="54"/>
      <c r="C40" s="55"/>
      <c r="D40" s="56"/>
      <c r="E40" s="57"/>
      <c r="F40" s="58"/>
      <c r="G40" s="48"/>
      <c r="H40" s="60"/>
    </row>
    <row r="41" spans="1:8" ht="15.75" customHeight="1">
      <c r="A41" s="54"/>
      <c r="B41" s="54"/>
      <c r="C41" s="55"/>
      <c r="D41" s="56"/>
      <c r="E41" s="57"/>
      <c r="F41" s="58"/>
      <c r="G41" s="48"/>
      <c r="H41" s="60"/>
    </row>
    <row r="42" spans="1:8" ht="15.75" customHeight="1">
      <c r="A42" s="54"/>
      <c r="B42" s="54"/>
      <c r="C42" s="55"/>
      <c r="D42" s="56"/>
      <c r="E42" s="57"/>
      <c r="F42" s="58"/>
      <c r="G42" s="48"/>
      <c r="H42" s="60"/>
    </row>
    <row r="43" spans="1:8" ht="15.75" customHeight="1">
      <c r="A43" s="54"/>
      <c r="B43" s="54"/>
      <c r="C43" s="55"/>
      <c r="D43" s="56"/>
      <c r="E43" s="57"/>
      <c r="F43" s="58"/>
      <c r="G43" s="48"/>
      <c r="H43" s="60"/>
    </row>
    <row r="44" spans="1:8" ht="15.75" customHeight="1">
      <c r="A44" s="54"/>
      <c r="B44" s="54"/>
      <c r="C44" s="55"/>
      <c r="D44" s="56"/>
      <c r="E44" s="57"/>
      <c r="F44" s="58"/>
      <c r="G44" s="48"/>
      <c r="H44" s="60"/>
    </row>
    <row r="45" spans="1:8" ht="15.75" customHeight="1">
      <c r="G45" s="48"/>
    </row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C4:F4"/>
    <mergeCell ref="C6:F6"/>
  </mergeCells>
  <pageMargins left="0.7" right="0.7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27"/>
  <sheetViews>
    <sheetView workbookViewId="0"/>
  </sheetViews>
  <sheetFormatPr defaultColWidth="11.21875" defaultRowHeight="15" customHeight="1"/>
  <cols>
    <col min="1" max="1" width="4.88671875" customWidth="1"/>
    <col min="2" max="2" width="4.5546875" customWidth="1"/>
    <col min="3" max="3" width="8.33203125" customWidth="1"/>
    <col min="4" max="4" width="33.77734375" customWidth="1"/>
    <col min="5" max="5" width="4.44140625" customWidth="1"/>
    <col min="6" max="7" width="8.33203125" customWidth="1"/>
    <col min="8" max="8" width="12" customWidth="1"/>
    <col min="9" max="9" width="8.33203125" customWidth="1"/>
    <col min="10" max="10" width="11.5546875" customWidth="1"/>
    <col min="11" max="51" width="8.33203125" customWidth="1"/>
  </cols>
  <sheetData>
    <row r="1" spans="1:8" ht="15.75" customHeight="1">
      <c r="A1" s="4" t="s">
        <v>65</v>
      </c>
      <c r="B1" s="14"/>
      <c r="C1" s="14"/>
      <c r="D1" s="14"/>
      <c r="E1" s="82"/>
      <c r="F1" s="14"/>
      <c r="G1" s="14"/>
      <c r="H1" s="14"/>
    </row>
    <row r="2" spans="1:8" ht="15.75" customHeight="1">
      <c r="A2" s="14"/>
      <c r="B2" s="14"/>
      <c r="C2" s="14"/>
      <c r="D2" s="14"/>
      <c r="E2" s="82"/>
      <c r="F2" s="14"/>
      <c r="G2" s="14"/>
      <c r="H2" s="14"/>
    </row>
    <row r="3" spans="1:8" ht="15.75" customHeight="1">
      <c r="A3" s="8" t="s">
        <v>2</v>
      </c>
      <c r="B3" s="14"/>
      <c r="C3" s="14"/>
      <c r="D3" s="14"/>
      <c r="E3" s="82"/>
      <c r="F3" s="14"/>
      <c r="G3" s="14"/>
      <c r="H3" s="14"/>
    </row>
    <row r="4" spans="1:8" ht="15.75" customHeight="1">
      <c r="A4" s="14"/>
      <c r="B4" s="14"/>
      <c r="C4" s="147" t="str">
        <f>Přehled!J4</f>
        <v>MŠ Dvorská Blansko</v>
      </c>
      <c r="D4" s="122"/>
      <c r="E4" s="122"/>
      <c r="F4" s="122"/>
      <c r="G4" s="14"/>
      <c r="H4" s="14"/>
    </row>
    <row r="5" spans="1:8" ht="15.75" customHeight="1">
      <c r="A5" s="8" t="s">
        <v>66</v>
      </c>
      <c r="B5" s="14"/>
      <c r="C5" s="14"/>
      <c r="D5" s="14"/>
      <c r="E5" s="82"/>
      <c r="F5" s="14"/>
      <c r="G5" s="14"/>
      <c r="H5" s="14"/>
    </row>
    <row r="6" spans="1:8" ht="15.75" customHeight="1">
      <c r="A6" s="14"/>
      <c r="B6" s="14"/>
      <c r="C6" s="130" t="s">
        <v>67</v>
      </c>
      <c r="D6" s="122"/>
      <c r="E6" s="122"/>
      <c r="F6" s="122"/>
      <c r="G6" s="14"/>
      <c r="H6" s="14"/>
    </row>
    <row r="7" spans="1:8" ht="15.75" customHeight="1">
      <c r="A7" s="14"/>
      <c r="B7" s="14"/>
      <c r="C7" s="14"/>
      <c r="D7" s="14"/>
      <c r="E7" s="82"/>
      <c r="F7" s="14"/>
      <c r="G7" s="14"/>
      <c r="H7" s="14"/>
    </row>
    <row r="8" spans="1:8" ht="15.75" customHeight="1">
      <c r="A8" s="8" t="s">
        <v>7</v>
      </c>
      <c r="B8" s="14"/>
      <c r="C8" s="14"/>
      <c r="D8" s="6" t="str">
        <f>Přehled!J6</f>
        <v>MŠ Dvorská 96, Blansko</v>
      </c>
      <c r="E8" s="82"/>
      <c r="F8" s="14"/>
      <c r="G8" s="8" t="s">
        <v>9</v>
      </c>
      <c r="H8" s="36" t="str">
        <f>Přehled!AM6</f>
        <v>9/2025</v>
      </c>
    </row>
    <row r="9" spans="1:8" ht="15.75" customHeight="1">
      <c r="A9" s="14"/>
      <c r="B9" s="14"/>
      <c r="C9" s="14"/>
      <c r="D9" s="14"/>
      <c r="E9" s="82"/>
      <c r="F9" s="14"/>
      <c r="G9" s="14"/>
      <c r="H9" s="14"/>
    </row>
    <row r="10" spans="1:8" ht="25.5">
      <c r="A10" s="8" t="s">
        <v>11</v>
      </c>
      <c r="B10" s="14"/>
      <c r="C10" s="14"/>
      <c r="D10" s="6" t="str">
        <f>Přehled!D9</f>
        <v>MÚ Blansko, nám. Svobody 32/3, 678 01 Blansko</v>
      </c>
      <c r="E10" s="82"/>
      <c r="F10" s="14"/>
      <c r="G10" s="8" t="s">
        <v>17</v>
      </c>
      <c r="H10" s="11" t="str">
        <f>Přehled!D15</f>
        <v xml:space="preserve">Ing. Andrea Zámečníková </v>
      </c>
    </row>
    <row r="11" spans="1:8" ht="25.5">
      <c r="A11" s="8" t="s">
        <v>15</v>
      </c>
      <c r="B11" s="14"/>
      <c r="C11" s="14"/>
      <c r="D11" s="6"/>
      <c r="E11" s="82"/>
      <c r="F11" s="14"/>
      <c r="G11" s="8" t="s">
        <v>19</v>
      </c>
      <c r="H11" s="11" t="str">
        <f>Přehled!D18</f>
        <v>GARDEN &amp; CRAFT s.r.o.</v>
      </c>
    </row>
    <row r="12" spans="1:8" ht="15.75" customHeight="1">
      <c r="A12" s="14"/>
      <c r="B12" s="14"/>
      <c r="C12" s="14"/>
      <c r="D12" s="14"/>
      <c r="E12" s="82"/>
      <c r="F12" s="14"/>
      <c r="G12" s="14"/>
      <c r="H12" s="14"/>
    </row>
    <row r="13" spans="1:8" ht="24">
      <c r="A13" s="44" t="s">
        <v>68</v>
      </c>
      <c r="B13" s="45" t="s">
        <v>69</v>
      </c>
      <c r="C13" s="45" t="s">
        <v>44</v>
      </c>
      <c r="D13" s="45" t="s">
        <v>45</v>
      </c>
      <c r="E13" s="45" t="s">
        <v>70</v>
      </c>
      <c r="F13" s="45" t="s">
        <v>71</v>
      </c>
      <c r="G13" s="45" t="s">
        <v>72</v>
      </c>
      <c r="H13" s="46" t="s">
        <v>73</v>
      </c>
    </row>
    <row r="14" spans="1:8" ht="15.75" customHeight="1">
      <c r="A14" s="39" t="s">
        <v>74</v>
      </c>
      <c r="B14" s="14"/>
      <c r="C14" s="14"/>
      <c r="D14" s="14"/>
      <c r="E14" s="82"/>
      <c r="F14" s="14"/>
      <c r="G14" s="14"/>
      <c r="H14" s="47">
        <f>H15</f>
        <v>0</v>
      </c>
    </row>
    <row r="15" spans="1:8" ht="15.75" customHeight="1">
      <c r="A15" s="48"/>
      <c r="B15" s="49" t="s">
        <v>75</v>
      </c>
      <c r="C15" s="50" t="s">
        <v>95</v>
      </c>
      <c r="D15" s="50" t="s">
        <v>96</v>
      </c>
      <c r="E15" s="83"/>
      <c r="F15" s="48"/>
      <c r="G15" s="48"/>
      <c r="H15" s="51">
        <f>H16+H21+H32+H47+H58+H61</f>
        <v>0</v>
      </c>
    </row>
    <row r="16" spans="1:8" ht="15.75" customHeight="1">
      <c r="A16" s="48"/>
      <c r="B16" s="49" t="s">
        <v>75</v>
      </c>
      <c r="C16" s="52"/>
      <c r="D16" s="52" t="s">
        <v>167</v>
      </c>
      <c r="E16" s="83"/>
      <c r="F16" s="48"/>
      <c r="G16" s="48"/>
      <c r="H16" s="53">
        <f>SUM(H17:H19)</f>
        <v>0</v>
      </c>
    </row>
    <row r="17" spans="1:51" ht="24">
      <c r="A17" s="54" t="s">
        <v>98</v>
      </c>
      <c r="B17" s="54" t="s">
        <v>81</v>
      </c>
      <c r="C17" s="84">
        <v>122151103</v>
      </c>
      <c r="D17" s="85" t="s">
        <v>168</v>
      </c>
      <c r="E17" s="86" t="s">
        <v>148</v>
      </c>
      <c r="F17" s="87">
        <v>21.2</v>
      </c>
      <c r="G17" s="84"/>
      <c r="H17" s="60">
        <f>ROUND(G17*F17,2)</f>
        <v>0</v>
      </c>
    </row>
    <row r="18" spans="1:51" ht="22.5">
      <c r="A18" s="63"/>
      <c r="B18" s="64" t="s">
        <v>104</v>
      </c>
      <c r="C18" s="65" t="s">
        <v>5</v>
      </c>
      <c r="D18" s="66" t="s">
        <v>169</v>
      </c>
      <c r="E18" s="88"/>
      <c r="F18" s="67">
        <f>12.7+8.5</f>
        <v>21.2</v>
      </c>
      <c r="G18" s="63"/>
      <c r="H18" s="63"/>
      <c r="AN18" s="63"/>
      <c r="AO18" s="63"/>
      <c r="AP18" s="63"/>
      <c r="AQ18" s="63"/>
      <c r="AR18" s="63"/>
      <c r="AS18" s="63"/>
      <c r="AT18" s="65" t="s">
        <v>104</v>
      </c>
      <c r="AU18" s="65" t="s">
        <v>106</v>
      </c>
      <c r="AV18" s="63" t="s">
        <v>106</v>
      </c>
      <c r="AW18" s="63" t="s">
        <v>107</v>
      </c>
      <c r="AX18" s="63" t="s">
        <v>98</v>
      </c>
      <c r="AY18" s="65" t="s">
        <v>108</v>
      </c>
    </row>
    <row r="19" spans="1:51" ht="24">
      <c r="A19" s="54">
        <v>2</v>
      </c>
      <c r="B19" s="54" t="s">
        <v>81</v>
      </c>
      <c r="C19" s="84">
        <v>171201221</v>
      </c>
      <c r="D19" s="85" t="s">
        <v>118</v>
      </c>
      <c r="E19" s="86" t="s">
        <v>116</v>
      </c>
      <c r="F19" s="89">
        <v>34</v>
      </c>
      <c r="G19" s="84"/>
      <c r="H19" s="60">
        <f>ROUND(G19*F19,2)</f>
        <v>0</v>
      </c>
    </row>
    <row r="20" spans="1:51" ht="15.75" customHeight="1">
      <c r="A20" s="63"/>
      <c r="B20" s="64" t="s">
        <v>104</v>
      </c>
      <c r="C20" s="65" t="s">
        <v>5</v>
      </c>
      <c r="D20" s="66" t="s">
        <v>170</v>
      </c>
      <c r="E20" s="88"/>
      <c r="F20" s="67">
        <f>21.2*1.7</f>
        <v>36.04</v>
      </c>
      <c r="G20" s="63"/>
      <c r="H20" s="63"/>
      <c r="O20" s="63"/>
      <c r="P20" s="63"/>
      <c r="Q20" s="63"/>
      <c r="R20" s="63"/>
      <c r="S20" s="63"/>
      <c r="T20" s="70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5" t="s">
        <v>104</v>
      </c>
      <c r="AU20" s="65" t="s">
        <v>106</v>
      </c>
      <c r="AV20" s="63" t="s">
        <v>106</v>
      </c>
      <c r="AW20" s="63" t="s">
        <v>107</v>
      </c>
      <c r="AX20" s="63" t="s">
        <v>98</v>
      </c>
      <c r="AY20" s="65" t="s">
        <v>108</v>
      </c>
    </row>
    <row r="21" spans="1:51" ht="15.75" customHeight="1">
      <c r="A21" s="48"/>
      <c r="B21" s="49" t="s">
        <v>75</v>
      </c>
      <c r="C21" s="52"/>
      <c r="D21" s="52" t="s">
        <v>171</v>
      </c>
      <c r="E21" s="83"/>
      <c r="F21" s="48"/>
      <c r="G21" s="48"/>
      <c r="H21" s="53">
        <f>SUM(H22:H30)</f>
        <v>0</v>
      </c>
    </row>
    <row r="22" spans="1:51" ht="24">
      <c r="A22" s="54">
        <v>3</v>
      </c>
      <c r="B22" s="54" t="s">
        <v>81</v>
      </c>
      <c r="C22" s="55">
        <v>916331112</v>
      </c>
      <c r="D22" s="56" t="s">
        <v>172</v>
      </c>
      <c r="E22" s="57" t="s">
        <v>103</v>
      </c>
      <c r="F22" s="90">
        <v>150</v>
      </c>
      <c r="G22" s="91"/>
      <c r="H22" s="92">
        <f t="shared" ref="H22:H26" si="0">ROUND(G22*F22,2)</f>
        <v>0</v>
      </c>
    </row>
    <row r="23" spans="1:51" ht="15.75" customHeight="1">
      <c r="A23" s="74">
        <v>4</v>
      </c>
      <c r="B23" s="74" t="s">
        <v>81</v>
      </c>
      <c r="C23" s="93">
        <v>59217011</v>
      </c>
      <c r="D23" s="94" t="s">
        <v>173</v>
      </c>
      <c r="E23" s="95" t="s">
        <v>103</v>
      </c>
      <c r="F23" s="96">
        <v>150</v>
      </c>
      <c r="G23" s="97"/>
      <c r="H23" s="81">
        <f t="shared" si="0"/>
        <v>0</v>
      </c>
    </row>
    <row r="24" spans="1:51" ht="15.75" customHeight="1">
      <c r="A24" s="74">
        <v>5</v>
      </c>
      <c r="B24" s="75" t="s">
        <v>81</v>
      </c>
      <c r="C24" s="76" t="s">
        <v>165</v>
      </c>
      <c r="D24" s="77" t="s">
        <v>166</v>
      </c>
      <c r="E24" s="95" t="s">
        <v>148</v>
      </c>
      <c r="F24" s="96">
        <v>3</v>
      </c>
      <c r="G24" s="97"/>
      <c r="H24" s="81">
        <f t="shared" si="0"/>
        <v>0</v>
      </c>
    </row>
    <row r="25" spans="1:51" ht="24">
      <c r="A25" s="74">
        <v>6</v>
      </c>
      <c r="B25" s="54" t="s">
        <v>81</v>
      </c>
      <c r="C25" s="55">
        <v>564851114</v>
      </c>
      <c r="D25" s="56" t="s">
        <v>174</v>
      </c>
      <c r="E25" s="57" t="s">
        <v>100</v>
      </c>
      <c r="F25" s="90">
        <v>361</v>
      </c>
      <c r="G25" s="91"/>
      <c r="H25" s="92">
        <f t="shared" si="0"/>
        <v>0</v>
      </c>
    </row>
    <row r="26" spans="1:51" ht="15.75" customHeight="1">
      <c r="A26" s="74">
        <v>7</v>
      </c>
      <c r="B26" s="74" t="s">
        <v>81</v>
      </c>
      <c r="C26" s="93">
        <v>58337310</v>
      </c>
      <c r="D26" s="94" t="s">
        <v>175</v>
      </c>
      <c r="E26" s="95" t="s">
        <v>116</v>
      </c>
      <c r="F26" s="96">
        <v>10.88</v>
      </c>
      <c r="G26" s="97"/>
      <c r="H26" s="81">
        <f t="shared" si="0"/>
        <v>0</v>
      </c>
    </row>
    <row r="27" spans="1:51" ht="15.75" customHeight="1">
      <c r="A27" s="63"/>
      <c r="B27" s="64" t="s">
        <v>104</v>
      </c>
      <c r="C27" s="65" t="s">
        <v>5</v>
      </c>
      <c r="D27" s="66" t="s">
        <v>176</v>
      </c>
      <c r="E27" s="88"/>
      <c r="F27" s="67">
        <v>10.88</v>
      </c>
      <c r="G27" s="63"/>
      <c r="H27" s="63"/>
      <c r="I27" s="63"/>
      <c r="J27" s="63"/>
      <c r="M27" s="69"/>
      <c r="N27" s="63"/>
      <c r="O27" s="63"/>
      <c r="P27" s="63"/>
      <c r="Q27" s="63"/>
      <c r="R27" s="63"/>
      <c r="S27" s="63"/>
      <c r="T27" s="70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5" t="s">
        <v>104</v>
      </c>
      <c r="AU27" s="65" t="s">
        <v>106</v>
      </c>
      <c r="AV27" s="63" t="s">
        <v>106</v>
      </c>
      <c r="AW27" s="63" t="s">
        <v>107</v>
      </c>
      <c r="AX27" s="63" t="s">
        <v>98</v>
      </c>
      <c r="AY27" s="65" t="s">
        <v>108</v>
      </c>
    </row>
    <row r="28" spans="1:51" ht="15.75" customHeight="1">
      <c r="A28" s="74">
        <v>8</v>
      </c>
      <c r="B28" s="74" t="s">
        <v>81</v>
      </c>
      <c r="C28" s="93">
        <v>58344171</v>
      </c>
      <c r="D28" s="94" t="s">
        <v>177</v>
      </c>
      <c r="E28" s="95" t="s">
        <v>116</v>
      </c>
      <c r="F28" s="98">
        <v>51.2</v>
      </c>
      <c r="G28" s="99"/>
      <c r="H28" s="100">
        <f>ROUND(G28*F28,2)</f>
        <v>0</v>
      </c>
    </row>
    <row r="29" spans="1:51" ht="15.75" customHeight="1">
      <c r="A29" s="63"/>
      <c r="B29" s="64" t="s">
        <v>104</v>
      </c>
      <c r="C29" s="65" t="s">
        <v>5</v>
      </c>
      <c r="D29" s="66" t="s">
        <v>178</v>
      </c>
      <c r="E29" s="88"/>
      <c r="F29" s="63"/>
      <c r="G29" s="63"/>
      <c r="H29" s="63"/>
      <c r="I29" s="63"/>
      <c r="J29" s="63"/>
      <c r="M29" s="69"/>
      <c r="N29" s="63"/>
      <c r="O29" s="63"/>
      <c r="P29" s="63"/>
      <c r="Q29" s="63"/>
      <c r="R29" s="63"/>
      <c r="S29" s="63"/>
      <c r="T29" s="70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5" t="s">
        <v>104</v>
      </c>
      <c r="AU29" s="65" t="s">
        <v>106</v>
      </c>
      <c r="AV29" s="63" t="s">
        <v>106</v>
      </c>
      <c r="AW29" s="63" t="s">
        <v>107</v>
      </c>
      <c r="AX29" s="63" t="s">
        <v>98</v>
      </c>
      <c r="AY29" s="65" t="s">
        <v>108</v>
      </c>
    </row>
    <row r="30" spans="1:51" ht="15.75" customHeight="1">
      <c r="A30" s="54">
        <v>9</v>
      </c>
      <c r="B30" s="54" t="s">
        <v>81</v>
      </c>
      <c r="C30" s="55" t="s">
        <v>88</v>
      </c>
      <c r="D30" s="56" t="s">
        <v>179</v>
      </c>
      <c r="E30" s="57" t="s">
        <v>100</v>
      </c>
      <c r="F30" s="58">
        <v>361</v>
      </c>
      <c r="G30" s="59"/>
      <c r="H30" s="60">
        <f>ROUND(G30*F30,2)</f>
        <v>0</v>
      </c>
    </row>
    <row r="31" spans="1:51" ht="15.75" customHeight="1">
      <c r="A31" s="63"/>
      <c r="B31" s="64" t="s">
        <v>104</v>
      </c>
      <c r="C31" s="65" t="s">
        <v>5</v>
      </c>
      <c r="D31" s="66" t="s">
        <v>180</v>
      </c>
      <c r="E31" s="88"/>
      <c r="F31" s="67">
        <v>60</v>
      </c>
      <c r="G31" s="63"/>
      <c r="H31" s="63"/>
      <c r="I31" s="63"/>
      <c r="J31" s="63"/>
      <c r="M31" s="69"/>
      <c r="N31" s="63"/>
      <c r="O31" s="63"/>
      <c r="P31" s="63"/>
      <c r="Q31" s="63"/>
      <c r="R31" s="63"/>
      <c r="S31" s="63"/>
      <c r="T31" s="70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5" t="s">
        <v>104</v>
      </c>
      <c r="AU31" s="65" t="s">
        <v>106</v>
      </c>
      <c r="AV31" s="63" t="s">
        <v>106</v>
      </c>
      <c r="AW31" s="63" t="s">
        <v>107</v>
      </c>
      <c r="AX31" s="63" t="s">
        <v>98</v>
      </c>
      <c r="AY31" s="65" t="s">
        <v>108</v>
      </c>
    </row>
    <row r="32" spans="1:51" ht="15.75" customHeight="1">
      <c r="A32" s="48"/>
      <c r="B32" s="49" t="s">
        <v>75</v>
      </c>
      <c r="C32" s="52"/>
      <c r="D32" s="52" t="s">
        <v>181</v>
      </c>
      <c r="E32" s="83"/>
      <c r="F32" s="48"/>
      <c r="G32" s="48"/>
      <c r="H32" s="53">
        <f>SUM(H33:H46)</f>
        <v>0</v>
      </c>
    </row>
    <row r="33" spans="1:51" ht="24">
      <c r="A33" s="54">
        <v>10</v>
      </c>
      <c r="B33" s="54" t="s">
        <v>81</v>
      </c>
      <c r="C33" s="55">
        <v>916331112</v>
      </c>
      <c r="D33" s="101" t="s">
        <v>172</v>
      </c>
      <c r="E33" s="102" t="s">
        <v>103</v>
      </c>
      <c r="F33" s="72">
        <v>83</v>
      </c>
      <c r="G33" s="91"/>
      <c r="H33" s="103">
        <f t="shared" ref="H33:H41" si="1">ROUND(G33*F33,2)</f>
        <v>0</v>
      </c>
      <c r="J33" s="104"/>
    </row>
    <row r="34" spans="1:51" ht="15.75" customHeight="1">
      <c r="A34" s="74">
        <v>11</v>
      </c>
      <c r="B34" s="74" t="s">
        <v>81</v>
      </c>
      <c r="C34" s="93">
        <v>59217011</v>
      </c>
      <c r="D34" s="105" t="s">
        <v>173</v>
      </c>
      <c r="E34" s="106" t="s">
        <v>103</v>
      </c>
      <c r="F34" s="79">
        <v>83</v>
      </c>
      <c r="G34" s="97"/>
      <c r="H34" s="107">
        <f t="shared" si="1"/>
        <v>0</v>
      </c>
      <c r="J34" s="104"/>
    </row>
    <row r="35" spans="1:51" ht="15.75" customHeight="1">
      <c r="A35" s="74">
        <v>12</v>
      </c>
      <c r="B35" s="75" t="s">
        <v>81</v>
      </c>
      <c r="C35" s="76" t="s">
        <v>165</v>
      </c>
      <c r="D35" s="108" t="s">
        <v>166</v>
      </c>
      <c r="E35" s="106" t="s">
        <v>148</v>
      </c>
      <c r="F35" s="79">
        <v>1.7</v>
      </c>
      <c r="G35" s="97"/>
      <c r="H35" s="107">
        <f t="shared" si="1"/>
        <v>0</v>
      </c>
      <c r="J35" s="104"/>
    </row>
    <row r="36" spans="1:51" ht="24">
      <c r="A36" s="54">
        <v>13</v>
      </c>
      <c r="B36" s="54" t="s">
        <v>81</v>
      </c>
      <c r="C36" s="55">
        <v>564851114</v>
      </c>
      <c r="D36" s="101" t="s">
        <v>174</v>
      </c>
      <c r="E36" s="102" t="s">
        <v>100</v>
      </c>
      <c r="F36" s="72">
        <v>57</v>
      </c>
      <c r="G36" s="91"/>
      <c r="H36" s="103">
        <f t="shared" si="1"/>
        <v>0</v>
      </c>
      <c r="J36" s="104"/>
    </row>
    <row r="37" spans="1:51" ht="15.75" customHeight="1">
      <c r="A37" s="54">
        <v>14</v>
      </c>
      <c r="B37" s="54" t="s">
        <v>81</v>
      </c>
      <c r="C37" s="55">
        <v>581114113</v>
      </c>
      <c r="D37" s="101" t="s">
        <v>182</v>
      </c>
      <c r="E37" s="102" t="s">
        <v>100</v>
      </c>
      <c r="F37" s="72">
        <v>57</v>
      </c>
      <c r="G37" s="91"/>
      <c r="H37" s="103">
        <f t="shared" si="1"/>
        <v>0</v>
      </c>
      <c r="J37" s="104"/>
    </row>
    <row r="38" spans="1:51" ht="15.75" customHeight="1">
      <c r="A38" s="54">
        <v>15</v>
      </c>
      <c r="B38" s="54" t="s">
        <v>81</v>
      </c>
      <c r="C38" s="55">
        <v>919741111</v>
      </c>
      <c r="D38" s="101" t="s">
        <v>183</v>
      </c>
      <c r="E38" s="102" t="s">
        <v>100</v>
      </c>
      <c r="F38" s="72">
        <v>114</v>
      </c>
      <c r="G38" s="91"/>
      <c r="H38" s="103">
        <f t="shared" si="1"/>
        <v>0</v>
      </c>
    </row>
    <row r="39" spans="1:51" ht="15.75" customHeight="1">
      <c r="A39" s="54">
        <v>16</v>
      </c>
      <c r="B39" s="54" t="s">
        <v>81</v>
      </c>
      <c r="C39" s="55">
        <v>273362021</v>
      </c>
      <c r="D39" s="101" t="s">
        <v>184</v>
      </c>
      <c r="E39" s="102" t="s">
        <v>116</v>
      </c>
      <c r="F39" s="72">
        <v>7.8659999999999994E-2</v>
      </c>
      <c r="G39" s="91"/>
      <c r="H39" s="103">
        <f t="shared" si="1"/>
        <v>0</v>
      </c>
    </row>
    <row r="40" spans="1:51" ht="24">
      <c r="A40" s="54">
        <v>17</v>
      </c>
      <c r="B40" s="54" t="s">
        <v>81</v>
      </c>
      <c r="C40" s="55">
        <v>919111111</v>
      </c>
      <c r="D40" s="101" t="s">
        <v>185</v>
      </c>
      <c r="E40" s="102" t="s">
        <v>103</v>
      </c>
      <c r="F40" s="72">
        <v>21</v>
      </c>
      <c r="G40" s="91"/>
      <c r="H40" s="103">
        <f t="shared" si="1"/>
        <v>0</v>
      </c>
    </row>
    <row r="41" spans="1:51" ht="15.75" customHeight="1">
      <c r="A41" s="74">
        <v>18</v>
      </c>
      <c r="B41" s="74" t="s">
        <v>81</v>
      </c>
      <c r="C41" s="93" t="s">
        <v>186</v>
      </c>
      <c r="D41" s="105" t="s">
        <v>177</v>
      </c>
      <c r="E41" s="106" t="s">
        <v>116</v>
      </c>
      <c r="F41" s="79">
        <v>18.399999999999999</v>
      </c>
      <c r="G41" s="97"/>
      <c r="H41" s="107">
        <f t="shared" si="1"/>
        <v>0</v>
      </c>
    </row>
    <row r="42" spans="1:51" ht="15.75" customHeight="1">
      <c r="A42" s="63"/>
      <c r="B42" s="64" t="s">
        <v>104</v>
      </c>
      <c r="C42" s="65" t="s">
        <v>5</v>
      </c>
      <c r="D42" s="66" t="s">
        <v>187</v>
      </c>
      <c r="E42" s="88"/>
      <c r="F42" s="67">
        <f>11.5*1.6</f>
        <v>18.400000000000002</v>
      </c>
      <c r="G42" s="63"/>
      <c r="H42" s="63"/>
    </row>
    <row r="43" spans="1:51" ht="24">
      <c r="A43" s="74">
        <v>19</v>
      </c>
      <c r="B43" s="74" t="s">
        <v>81</v>
      </c>
      <c r="C43" s="93" t="s">
        <v>188</v>
      </c>
      <c r="D43" s="94" t="s">
        <v>189</v>
      </c>
      <c r="E43" s="95" t="s">
        <v>100</v>
      </c>
      <c r="F43" s="98">
        <v>57</v>
      </c>
      <c r="G43" s="99"/>
      <c r="H43" s="100">
        <f t="shared" ref="H43:H44" si="2">ROUND(G43*F43,2)</f>
        <v>0</v>
      </c>
    </row>
    <row r="44" spans="1:51" ht="15.75" customHeight="1">
      <c r="A44" s="74">
        <v>20</v>
      </c>
      <c r="B44" s="74" t="s">
        <v>81</v>
      </c>
      <c r="C44" s="93" t="s">
        <v>157</v>
      </c>
      <c r="D44" s="94" t="s">
        <v>190</v>
      </c>
      <c r="E44" s="95" t="s">
        <v>148</v>
      </c>
      <c r="F44" s="98">
        <v>8.5500000000000007</v>
      </c>
      <c r="G44" s="99"/>
      <c r="H44" s="100">
        <f t="shared" si="2"/>
        <v>0</v>
      </c>
      <c r="J44" s="63"/>
      <c r="M44" s="69"/>
      <c r="N44" s="63"/>
      <c r="O44" s="63"/>
      <c r="P44" s="63"/>
      <c r="Q44" s="63"/>
      <c r="R44" s="63"/>
      <c r="S44" s="63"/>
      <c r="T44" s="70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5" t="s">
        <v>104</v>
      </c>
      <c r="AU44" s="65" t="s">
        <v>106</v>
      </c>
      <c r="AV44" s="63" t="s">
        <v>106</v>
      </c>
      <c r="AW44" s="63" t="s">
        <v>107</v>
      </c>
      <c r="AX44" s="63" t="s">
        <v>98</v>
      </c>
      <c r="AY44" s="65" t="s">
        <v>108</v>
      </c>
    </row>
    <row r="45" spans="1:51" ht="15.75" customHeight="1">
      <c r="A45" s="63"/>
      <c r="B45" s="64"/>
      <c r="C45" s="65"/>
      <c r="D45" s="66" t="s">
        <v>191</v>
      </c>
      <c r="E45" s="88"/>
      <c r="F45" s="67">
        <f>57*0.15</f>
        <v>8.5499999999999989</v>
      </c>
      <c r="G45" s="63"/>
      <c r="H45" s="63"/>
    </row>
    <row r="46" spans="1:51" ht="24">
      <c r="A46" s="54">
        <v>21</v>
      </c>
      <c r="B46" s="54" t="s">
        <v>81</v>
      </c>
      <c r="C46" s="55">
        <v>633831111</v>
      </c>
      <c r="D46" s="56" t="s">
        <v>192</v>
      </c>
      <c r="E46" s="57" t="s">
        <v>100</v>
      </c>
      <c r="F46" s="58">
        <v>57</v>
      </c>
      <c r="G46" s="59"/>
      <c r="H46" s="60">
        <f>ROUND(G46*F46,2)</f>
        <v>0</v>
      </c>
    </row>
    <row r="47" spans="1:51" ht="15.75" customHeight="1">
      <c r="A47" s="48"/>
      <c r="B47" s="49" t="s">
        <v>75</v>
      </c>
      <c r="C47" s="52"/>
      <c r="D47" s="52" t="s">
        <v>193</v>
      </c>
      <c r="E47" s="83"/>
      <c r="F47" s="48"/>
      <c r="G47" s="48"/>
      <c r="H47" s="53">
        <f>SUM(H48:H57)</f>
        <v>0</v>
      </c>
      <c r="I47" s="63"/>
      <c r="J47" s="63"/>
      <c r="M47" s="69"/>
      <c r="N47" s="63"/>
      <c r="O47" s="63"/>
      <c r="P47" s="63"/>
      <c r="Q47" s="63"/>
      <c r="R47" s="63"/>
      <c r="S47" s="63"/>
      <c r="T47" s="70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5"/>
      <c r="AU47" s="65"/>
      <c r="AV47" s="63"/>
      <c r="AW47" s="63"/>
      <c r="AX47" s="63"/>
      <c r="AY47" s="65"/>
    </row>
    <row r="48" spans="1:51" ht="15.75" customHeight="1">
      <c r="A48" s="54">
        <v>22</v>
      </c>
      <c r="B48" s="54" t="s">
        <v>81</v>
      </c>
      <c r="C48" s="55" t="s">
        <v>88</v>
      </c>
      <c r="D48" s="56" t="s">
        <v>194</v>
      </c>
      <c r="E48" s="57" t="s">
        <v>195</v>
      </c>
      <c r="F48" s="58">
        <v>26</v>
      </c>
      <c r="G48" s="59"/>
      <c r="H48" s="60">
        <f t="shared" ref="H48:H51" si="3">G48*F48</f>
        <v>0</v>
      </c>
    </row>
    <row r="49" spans="1:51" ht="15.75" customHeight="1">
      <c r="A49" s="74">
        <v>23</v>
      </c>
      <c r="B49" s="74" t="s">
        <v>81</v>
      </c>
      <c r="C49" s="93">
        <v>13010302</v>
      </c>
      <c r="D49" s="94" t="s">
        <v>196</v>
      </c>
      <c r="E49" s="95" t="s">
        <v>116</v>
      </c>
      <c r="F49" s="98">
        <v>0.23</v>
      </c>
      <c r="G49" s="99"/>
      <c r="H49" s="100">
        <f t="shared" si="3"/>
        <v>0</v>
      </c>
    </row>
    <row r="50" spans="1:51" ht="24">
      <c r="A50" s="74">
        <v>24</v>
      </c>
      <c r="B50" s="74" t="s">
        <v>81</v>
      </c>
      <c r="C50" s="93">
        <v>13021012</v>
      </c>
      <c r="D50" s="94" t="s">
        <v>197</v>
      </c>
      <c r="E50" s="95" t="s">
        <v>116</v>
      </c>
      <c r="F50" s="98">
        <v>3.6999999999999998E-2</v>
      </c>
      <c r="G50" s="99"/>
      <c r="H50" s="100">
        <f t="shared" si="3"/>
        <v>0</v>
      </c>
    </row>
    <row r="51" spans="1:51" ht="24">
      <c r="A51" s="54">
        <v>25</v>
      </c>
      <c r="B51" s="54" t="s">
        <v>81</v>
      </c>
      <c r="C51" s="55">
        <v>564841112</v>
      </c>
      <c r="D51" s="56" t="s">
        <v>198</v>
      </c>
      <c r="E51" s="57" t="s">
        <v>100</v>
      </c>
      <c r="F51" s="58">
        <v>41</v>
      </c>
      <c r="G51" s="59"/>
      <c r="H51" s="60">
        <f t="shared" si="3"/>
        <v>0</v>
      </c>
    </row>
    <row r="52" spans="1:51" ht="15.75" customHeight="1">
      <c r="A52" s="74">
        <v>26</v>
      </c>
      <c r="B52" s="74" t="s">
        <v>81</v>
      </c>
      <c r="C52" s="93" t="s">
        <v>199</v>
      </c>
      <c r="D52" s="94" t="s">
        <v>200</v>
      </c>
      <c r="E52" s="95" t="s">
        <v>116</v>
      </c>
      <c r="F52" s="98">
        <v>8.61</v>
      </c>
      <c r="G52" s="99"/>
      <c r="H52" s="100">
        <f>ROUND(G52*F52,2)</f>
        <v>0</v>
      </c>
    </row>
    <row r="53" spans="1:51" ht="15.75" customHeight="1">
      <c r="A53" s="63"/>
      <c r="B53" s="64" t="s">
        <v>104</v>
      </c>
      <c r="C53" s="65" t="s">
        <v>5</v>
      </c>
      <c r="D53" s="66" t="s">
        <v>201</v>
      </c>
      <c r="E53" s="88"/>
      <c r="F53" s="67">
        <f>6.15*1.4</f>
        <v>8.61</v>
      </c>
      <c r="G53" s="63"/>
      <c r="H53" s="63"/>
    </row>
    <row r="54" spans="1:51" ht="15.75" customHeight="1">
      <c r="A54" s="74">
        <v>27</v>
      </c>
      <c r="B54" s="74" t="s">
        <v>81</v>
      </c>
      <c r="C54" s="93" t="s">
        <v>202</v>
      </c>
      <c r="D54" s="94" t="s">
        <v>203</v>
      </c>
      <c r="E54" s="95" t="s">
        <v>116</v>
      </c>
      <c r="F54" s="98">
        <v>2.72</v>
      </c>
      <c r="G54" s="99"/>
      <c r="H54" s="100">
        <f>G54*F54</f>
        <v>0</v>
      </c>
    </row>
    <row r="55" spans="1:51" ht="15.75" customHeight="1">
      <c r="A55" s="63"/>
      <c r="B55" s="64" t="s">
        <v>104</v>
      </c>
      <c r="C55" s="65"/>
      <c r="D55" s="66" t="s">
        <v>204</v>
      </c>
      <c r="E55" s="88"/>
      <c r="F55" s="67">
        <f>1.7*1.6</f>
        <v>2.72</v>
      </c>
      <c r="G55" s="63"/>
      <c r="H55" s="63"/>
    </row>
    <row r="56" spans="1:51" ht="24">
      <c r="A56" s="54">
        <v>28</v>
      </c>
      <c r="B56" s="54" t="s">
        <v>81</v>
      </c>
      <c r="C56" s="55" t="s">
        <v>88</v>
      </c>
      <c r="D56" s="56" t="s">
        <v>205</v>
      </c>
      <c r="E56" s="57" t="s">
        <v>100</v>
      </c>
      <c r="F56" s="58">
        <v>41</v>
      </c>
      <c r="G56" s="59"/>
      <c r="H56" s="60">
        <f t="shared" ref="H56:H57" si="4">G56*F56</f>
        <v>0</v>
      </c>
    </row>
    <row r="57" spans="1:51" ht="24">
      <c r="A57" s="74">
        <v>29</v>
      </c>
      <c r="B57" s="74" t="s">
        <v>81</v>
      </c>
      <c r="C57" s="93" t="s">
        <v>157</v>
      </c>
      <c r="D57" s="94" t="s">
        <v>206</v>
      </c>
      <c r="E57" s="95" t="s">
        <v>100</v>
      </c>
      <c r="F57" s="98">
        <v>41</v>
      </c>
      <c r="G57" s="99"/>
      <c r="H57" s="100">
        <f t="shared" si="4"/>
        <v>0</v>
      </c>
      <c r="O57" s="63"/>
      <c r="P57" s="63"/>
      <c r="Q57" s="63"/>
      <c r="R57" s="63"/>
      <c r="S57" s="63"/>
      <c r="T57" s="70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5" t="s">
        <v>104</v>
      </c>
      <c r="AU57" s="65" t="s">
        <v>106</v>
      </c>
      <c r="AV57" s="63" t="s">
        <v>106</v>
      </c>
      <c r="AW57" s="63" t="s">
        <v>107</v>
      </c>
      <c r="AX57" s="63" t="s">
        <v>98</v>
      </c>
      <c r="AY57" s="65" t="s">
        <v>108</v>
      </c>
    </row>
    <row r="58" spans="1:51" ht="15.75" customHeight="1">
      <c r="A58" s="48"/>
      <c r="B58" s="49" t="s">
        <v>75</v>
      </c>
      <c r="C58" s="52"/>
      <c r="D58" s="52" t="s">
        <v>207</v>
      </c>
      <c r="E58" s="83"/>
      <c r="F58" s="48"/>
      <c r="G58" s="48"/>
      <c r="H58" s="53">
        <f>SUM(H59:H60)</f>
        <v>0</v>
      </c>
    </row>
    <row r="59" spans="1:51" ht="15.75" customHeight="1">
      <c r="A59" s="54">
        <v>30</v>
      </c>
      <c r="B59" s="54" t="s">
        <v>81</v>
      </c>
      <c r="C59" s="55" t="s">
        <v>88</v>
      </c>
      <c r="D59" s="56" t="s">
        <v>208</v>
      </c>
      <c r="E59" s="57" t="s">
        <v>122</v>
      </c>
      <c r="F59" s="58">
        <v>1</v>
      </c>
      <c r="G59" s="59"/>
      <c r="H59" s="60">
        <f t="shared" ref="H59:H60" si="5">G59*F59</f>
        <v>0</v>
      </c>
    </row>
    <row r="60" spans="1:51" ht="15.75" customHeight="1">
      <c r="A60" s="74">
        <v>31</v>
      </c>
      <c r="B60" s="74" t="s">
        <v>81</v>
      </c>
      <c r="C60" s="93" t="s">
        <v>157</v>
      </c>
      <c r="D60" s="94" t="s">
        <v>209</v>
      </c>
      <c r="E60" s="95" t="s">
        <v>122</v>
      </c>
      <c r="F60" s="98">
        <v>1</v>
      </c>
      <c r="G60" s="99"/>
      <c r="H60" s="100">
        <f t="shared" si="5"/>
        <v>0</v>
      </c>
    </row>
    <row r="61" spans="1:51" ht="15.75" customHeight="1">
      <c r="A61" s="48"/>
      <c r="B61" s="49" t="s">
        <v>75</v>
      </c>
      <c r="C61" s="52"/>
      <c r="D61" s="52" t="s">
        <v>210</v>
      </c>
      <c r="E61" s="83"/>
      <c r="F61" s="48"/>
      <c r="G61" s="48"/>
      <c r="H61" s="53">
        <f>SUM(H62:H74)</f>
        <v>0</v>
      </c>
    </row>
    <row r="62" spans="1:51" ht="24">
      <c r="A62" s="54">
        <v>32</v>
      </c>
      <c r="B62" s="54" t="s">
        <v>81</v>
      </c>
      <c r="C62" s="55">
        <v>916331112</v>
      </c>
      <c r="D62" s="56" t="s">
        <v>172</v>
      </c>
      <c r="E62" s="57" t="s">
        <v>103</v>
      </c>
      <c r="F62" s="58">
        <v>3.1</v>
      </c>
      <c r="G62" s="59"/>
      <c r="H62" s="60">
        <f t="shared" ref="H62:H68" si="6">G62*F62</f>
        <v>0</v>
      </c>
    </row>
    <row r="63" spans="1:51" ht="24">
      <c r="A63" s="54">
        <v>33</v>
      </c>
      <c r="B63" s="54" t="s">
        <v>81</v>
      </c>
      <c r="C63" s="55" t="s">
        <v>211</v>
      </c>
      <c r="D63" s="56" t="s">
        <v>212</v>
      </c>
      <c r="E63" s="57" t="s">
        <v>100</v>
      </c>
      <c r="F63" s="58">
        <v>2</v>
      </c>
      <c r="G63" s="59"/>
      <c r="H63" s="60">
        <f t="shared" si="6"/>
        <v>0</v>
      </c>
    </row>
    <row r="64" spans="1:51" ht="15.75" customHeight="1">
      <c r="A64" s="54">
        <v>34</v>
      </c>
      <c r="B64" s="54" t="s">
        <v>81</v>
      </c>
      <c r="C64" s="55" t="s">
        <v>213</v>
      </c>
      <c r="D64" s="56" t="s">
        <v>214</v>
      </c>
      <c r="E64" s="57" t="s">
        <v>100</v>
      </c>
      <c r="F64" s="58">
        <v>2</v>
      </c>
      <c r="G64" s="59"/>
      <c r="H64" s="60">
        <f t="shared" si="6"/>
        <v>0</v>
      </c>
    </row>
    <row r="65" spans="1:8" ht="24">
      <c r="A65" s="54">
        <v>35</v>
      </c>
      <c r="B65" s="54" t="s">
        <v>81</v>
      </c>
      <c r="C65" s="55" t="s">
        <v>215</v>
      </c>
      <c r="D65" s="56" t="s">
        <v>216</v>
      </c>
      <c r="E65" s="57" t="s">
        <v>100</v>
      </c>
      <c r="F65" s="58">
        <v>1.2</v>
      </c>
      <c r="G65" s="59"/>
      <c r="H65" s="60">
        <f t="shared" si="6"/>
        <v>0</v>
      </c>
    </row>
    <row r="66" spans="1:8" ht="24">
      <c r="A66" s="54">
        <v>35</v>
      </c>
      <c r="B66" s="54" t="s">
        <v>81</v>
      </c>
      <c r="C66" s="55" t="s">
        <v>217</v>
      </c>
      <c r="D66" s="56" t="s">
        <v>218</v>
      </c>
      <c r="E66" s="57" t="s">
        <v>100</v>
      </c>
      <c r="F66" s="58">
        <v>4</v>
      </c>
      <c r="G66" s="59"/>
      <c r="H66" s="60">
        <f t="shared" si="6"/>
        <v>0</v>
      </c>
    </row>
    <row r="67" spans="1:8" ht="24">
      <c r="A67" s="74">
        <v>36</v>
      </c>
      <c r="B67" s="74" t="s">
        <v>81</v>
      </c>
      <c r="C67" s="93" t="s">
        <v>219</v>
      </c>
      <c r="D67" s="94" t="s">
        <v>220</v>
      </c>
      <c r="E67" s="95" t="s">
        <v>100</v>
      </c>
      <c r="F67" s="98">
        <v>4</v>
      </c>
      <c r="G67" s="99"/>
      <c r="H67" s="100">
        <f t="shared" si="6"/>
        <v>0</v>
      </c>
    </row>
    <row r="68" spans="1:8" ht="15.75" customHeight="1">
      <c r="A68" s="74">
        <v>37</v>
      </c>
      <c r="B68" s="74" t="s">
        <v>81</v>
      </c>
      <c r="C68" s="93">
        <v>58344171</v>
      </c>
      <c r="D68" s="94" t="s">
        <v>177</v>
      </c>
      <c r="E68" s="95" t="s">
        <v>116</v>
      </c>
      <c r="F68" s="98">
        <v>0.3</v>
      </c>
      <c r="G68" s="99"/>
      <c r="H68" s="100">
        <f t="shared" si="6"/>
        <v>0</v>
      </c>
    </row>
    <row r="69" spans="1:8" ht="15.75" customHeight="1">
      <c r="A69" s="48"/>
      <c r="B69" s="74"/>
      <c r="C69" s="93"/>
      <c r="D69" s="66" t="s">
        <v>221</v>
      </c>
      <c r="E69" s="95"/>
      <c r="F69" s="98"/>
      <c r="G69" s="99"/>
      <c r="H69" s="53"/>
    </row>
    <row r="70" spans="1:8" ht="15.75" customHeight="1">
      <c r="A70" s="74">
        <v>38</v>
      </c>
      <c r="B70" s="74" t="s">
        <v>81</v>
      </c>
      <c r="C70" s="93" t="s">
        <v>222</v>
      </c>
      <c r="D70" s="94" t="s">
        <v>223</v>
      </c>
      <c r="E70" s="95" t="s">
        <v>116</v>
      </c>
      <c r="F70" s="98">
        <v>0.9</v>
      </c>
      <c r="G70" s="99"/>
      <c r="H70" s="60">
        <f>G70*F70</f>
        <v>0</v>
      </c>
    </row>
    <row r="71" spans="1:8" ht="15.75" customHeight="1">
      <c r="A71" s="48"/>
      <c r="B71" s="74"/>
      <c r="C71" s="93"/>
      <c r="D71" s="66" t="s">
        <v>224</v>
      </c>
      <c r="E71" s="95"/>
      <c r="F71" s="98"/>
      <c r="G71" s="99"/>
      <c r="H71" s="60"/>
    </row>
    <row r="72" spans="1:8" ht="24">
      <c r="A72" s="74">
        <v>39</v>
      </c>
      <c r="B72" s="74" t="s">
        <v>81</v>
      </c>
      <c r="C72" s="93" t="s">
        <v>225</v>
      </c>
      <c r="D72" s="94" t="s">
        <v>226</v>
      </c>
      <c r="E72" s="95" t="s">
        <v>100</v>
      </c>
      <c r="F72" s="98">
        <v>1.2</v>
      </c>
      <c r="G72" s="99"/>
      <c r="H72" s="100">
        <f>G72*F72</f>
        <v>0</v>
      </c>
    </row>
    <row r="73" spans="1:8" ht="16.5" customHeight="1">
      <c r="A73" s="74">
        <v>40</v>
      </c>
      <c r="B73" s="74" t="s">
        <v>81</v>
      </c>
      <c r="C73" s="93">
        <v>59217011</v>
      </c>
      <c r="D73" s="94" t="s">
        <v>173</v>
      </c>
      <c r="E73" s="95" t="s">
        <v>103</v>
      </c>
      <c r="F73" s="98">
        <v>3.1</v>
      </c>
      <c r="G73" s="99"/>
      <c r="H73" s="100">
        <f>ROUND(G73*F73,2)</f>
        <v>0</v>
      </c>
    </row>
    <row r="74" spans="1:8" ht="15.75" customHeight="1">
      <c r="A74" s="74">
        <v>41</v>
      </c>
      <c r="B74" s="74" t="s">
        <v>81</v>
      </c>
      <c r="C74" s="93" t="s">
        <v>227</v>
      </c>
      <c r="D74" s="94" t="s">
        <v>228</v>
      </c>
      <c r="E74" s="95" t="s">
        <v>148</v>
      </c>
      <c r="F74" s="98">
        <v>0.14000000000000001</v>
      </c>
      <c r="G74" s="99"/>
      <c r="H74" s="100">
        <f>G74*F74</f>
        <v>0</v>
      </c>
    </row>
    <row r="75" spans="1:8" ht="15.75" customHeight="1">
      <c r="C75" s="61"/>
      <c r="D75" s="61"/>
      <c r="E75" s="109"/>
      <c r="F75" s="61"/>
      <c r="G75" s="61"/>
    </row>
    <row r="76" spans="1:8" ht="15.75" customHeight="1">
      <c r="A76" s="54"/>
      <c r="B76" s="54"/>
      <c r="C76" s="55"/>
      <c r="D76" s="56"/>
      <c r="E76" s="57"/>
      <c r="F76" s="58"/>
      <c r="G76" s="61"/>
      <c r="H76" s="60"/>
    </row>
    <row r="77" spans="1:8" ht="15.75" customHeight="1">
      <c r="C77" s="61"/>
      <c r="D77" s="61"/>
      <c r="E77" s="109"/>
      <c r="F77" s="61"/>
      <c r="G77" s="61"/>
    </row>
    <row r="78" spans="1:8" ht="15.75" customHeight="1">
      <c r="C78" s="61"/>
      <c r="D78" s="61"/>
      <c r="E78" s="109"/>
      <c r="F78" s="61"/>
      <c r="G78" s="61"/>
    </row>
    <row r="79" spans="1:8" ht="15.75" customHeight="1">
      <c r="C79" s="61"/>
      <c r="D79" s="61"/>
      <c r="E79" s="109"/>
      <c r="F79" s="61"/>
      <c r="G79" s="61"/>
    </row>
    <row r="80" spans="1:8" ht="15.75" customHeight="1">
      <c r="C80" s="61"/>
      <c r="D80" s="61"/>
      <c r="E80" s="109"/>
      <c r="F80" s="61"/>
      <c r="G80" s="61"/>
    </row>
    <row r="81" spans="3:7" ht="15.75" customHeight="1">
      <c r="C81" s="61"/>
      <c r="D81" s="61"/>
      <c r="E81" s="109"/>
      <c r="F81" s="61"/>
      <c r="G81" s="61"/>
    </row>
    <row r="82" spans="3:7" ht="15.75" customHeight="1">
      <c r="C82" s="61"/>
      <c r="D82" s="61"/>
      <c r="E82" s="109"/>
      <c r="F82" s="61"/>
      <c r="G82" s="61"/>
    </row>
    <row r="83" spans="3:7" ht="15.75" customHeight="1">
      <c r="C83" s="61"/>
      <c r="D83" s="61"/>
      <c r="E83" s="109"/>
      <c r="F83" s="61"/>
      <c r="G83" s="61"/>
    </row>
    <row r="84" spans="3:7" ht="15.75" customHeight="1">
      <c r="C84" s="61"/>
      <c r="D84" s="61"/>
      <c r="E84" s="109"/>
      <c r="F84" s="61"/>
      <c r="G84" s="61"/>
    </row>
    <row r="85" spans="3:7" ht="15.75" customHeight="1">
      <c r="C85" s="110"/>
      <c r="D85" s="62"/>
      <c r="E85" s="111"/>
      <c r="F85" s="62"/>
      <c r="G85" s="62"/>
    </row>
    <row r="86" spans="3:7" ht="15.75" customHeight="1">
      <c r="C86" s="61"/>
      <c r="D86" s="61"/>
      <c r="E86" s="109"/>
      <c r="F86" s="61"/>
      <c r="G86" s="61"/>
    </row>
    <row r="87" spans="3:7" ht="15.75" customHeight="1">
      <c r="C87" s="61"/>
      <c r="D87" s="61"/>
      <c r="E87" s="109"/>
      <c r="F87" s="61"/>
      <c r="G87" s="61"/>
    </row>
    <row r="88" spans="3:7" ht="15.75" customHeight="1">
      <c r="C88" s="61"/>
      <c r="D88" s="61"/>
      <c r="E88" s="109"/>
      <c r="F88" s="61"/>
      <c r="G88" s="61"/>
    </row>
    <row r="89" spans="3:7" ht="15.75" customHeight="1">
      <c r="C89" s="61"/>
      <c r="D89" s="61"/>
      <c r="E89" s="109"/>
      <c r="F89" s="61"/>
      <c r="G89" s="61"/>
    </row>
    <row r="90" spans="3:7" ht="15.75" customHeight="1">
      <c r="C90" s="61"/>
      <c r="D90" s="61"/>
      <c r="E90" s="109"/>
      <c r="F90" s="61"/>
      <c r="G90" s="61"/>
    </row>
    <row r="91" spans="3:7" ht="15.75" customHeight="1">
      <c r="C91" s="61"/>
      <c r="D91" s="61"/>
      <c r="E91" s="109"/>
      <c r="F91" s="61"/>
      <c r="G91" s="61"/>
    </row>
    <row r="92" spans="3:7" ht="15.75" customHeight="1">
      <c r="C92" s="110"/>
      <c r="D92" s="62"/>
      <c r="E92" s="111"/>
      <c r="F92" s="62"/>
      <c r="G92" s="62"/>
    </row>
    <row r="93" spans="3:7" ht="15.75" customHeight="1">
      <c r="C93" s="61"/>
      <c r="D93" s="61"/>
      <c r="E93" s="109"/>
      <c r="F93" s="61"/>
      <c r="G93" s="61"/>
    </row>
    <row r="94" spans="3:7" ht="15.75" customHeight="1">
      <c r="C94" s="61"/>
      <c r="D94" s="61"/>
      <c r="E94" s="109"/>
      <c r="F94" s="61"/>
      <c r="G94" s="61"/>
    </row>
    <row r="95" spans="3:7" ht="15.75" customHeight="1">
      <c r="E95" s="112"/>
    </row>
    <row r="96" spans="3:7" ht="15.75" customHeight="1">
      <c r="E96" s="112"/>
    </row>
    <row r="97" spans="5:5" ht="15.75" customHeight="1">
      <c r="E97" s="112"/>
    </row>
    <row r="98" spans="5:5" ht="15.75" customHeight="1">
      <c r="E98" s="112"/>
    </row>
    <row r="99" spans="5:5" ht="15.75" customHeight="1">
      <c r="E99" s="112"/>
    </row>
    <row r="100" spans="5:5" ht="15.75" customHeight="1">
      <c r="E100" s="112"/>
    </row>
    <row r="101" spans="5:5" ht="15.75" customHeight="1">
      <c r="E101" s="112"/>
    </row>
    <row r="102" spans="5:5" ht="15.75" customHeight="1">
      <c r="E102" s="112"/>
    </row>
    <row r="103" spans="5:5" ht="15.75" customHeight="1">
      <c r="E103" s="112"/>
    </row>
    <row r="104" spans="5:5" ht="15.75" customHeight="1">
      <c r="E104" s="112"/>
    </row>
    <row r="105" spans="5:5" ht="15.75" customHeight="1">
      <c r="E105" s="112"/>
    </row>
    <row r="106" spans="5:5" ht="15.75" customHeight="1">
      <c r="E106" s="112"/>
    </row>
    <row r="107" spans="5:5" ht="15.75" customHeight="1">
      <c r="E107" s="112"/>
    </row>
    <row r="108" spans="5:5" ht="15.75" customHeight="1">
      <c r="E108" s="112"/>
    </row>
    <row r="109" spans="5:5" ht="15.75" customHeight="1">
      <c r="E109" s="112"/>
    </row>
    <row r="110" spans="5:5" ht="15.75" customHeight="1">
      <c r="E110" s="112"/>
    </row>
    <row r="111" spans="5:5" ht="15.75" customHeight="1">
      <c r="E111" s="112"/>
    </row>
    <row r="112" spans="5:5" ht="15.75" customHeight="1">
      <c r="E112" s="112"/>
    </row>
    <row r="113" spans="5:5" ht="15.75" customHeight="1">
      <c r="E113" s="112"/>
    </row>
    <row r="114" spans="5:5" ht="15.75" customHeight="1">
      <c r="E114" s="112"/>
    </row>
    <row r="115" spans="5:5" ht="15.75" customHeight="1">
      <c r="E115" s="112"/>
    </row>
    <row r="116" spans="5:5" ht="15.75" customHeight="1">
      <c r="E116" s="112"/>
    </row>
    <row r="117" spans="5:5" ht="15.75" customHeight="1">
      <c r="E117" s="112"/>
    </row>
    <row r="118" spans="5:5" ht="15.75" customHeight="1">
      <c r="E118" s="112"/>
    </row>
    <row r="119" spans="5:5" ht="15.75" customHeight="1">
      <c r="E119" s="112"/>
    </row>
    <row r="120" spans="5:5" ht="15.75" customHeight="1">
      <c r="E120" s="112"/>
    </row>
    <row r="121" spans="5:5" ht="15.75" customHeight="1">
      <c r="E121" s="112"/>
    </row>
    <row r="122" spans="5:5" ht="15.75" customHeight="1">
      <c r="E122" s="112"/>
    </row>
    <row r="123" spans="5:5" ht="15.75" customHeight="1">
      <c r="E123" s="112"/>
    </row>
    <row r="124" spans="5:5" ht="15.75" customHeight="1">
      <c r="E124" s="112"/>
    </row>
    <row r="125" spans="5:5" ht="15.75" customHeight="1">
      <c r="E125" s="112"/>
    </row>
    <row r="126" spans="5:5" ht="15.75" customHeight="1">
      <c r="E126" s="112"/>
    </row>
    <row r="127" spans="5:5" ht="15.75" customHeight="1">
      <c r="E127" s="112"/>
    </row>
    <row r="128" spans="5:5" ht="15.75" customHeight="1">
      <c r="E128" s="112"/>
    </row>
    <row r="129" spans="5:5" ht="15.75" customHeight="1">
      <c r="E129" s="112"/>
    </row>
    <row r="130" spans="5:5" ht="15.75" customHeight="1">
      <c r="E130" s="112"/>
    </row>
    <row r="131" spans="5:5" ht="15.75" customHeight="1">
      <c r="E131" s="112"/>
    </row>
    <row r="132" spans="5:5" ht="15.75" customHeight="1">
      <c r="E132" s="112"/>
    </row>
    <row r="133" spans="5:5" ht="15.75" customHeight="1">
      <c r="E133" s="112"/>
    </row>
    <row r="134" spans="5:5" ht="15.75" customHeight="1">
      <c r="E134" s="112"/>
    </row>
    <row r="135" spans="5:5" ht="15.75" customHeight="1">
      <c r="E135" s="112"/>
    </row>
    <row r="136" spans="5:5" ht="15.75" customHeight="1">
      <c r="E136" s="112"/>
    </row>
    <row r="137" spans="5:5" ht="15.75" customHeight="1">
      <c r="E137" s="112"/>
    </row>
    <row r="138" spans="5:5" ht="15.75" customHeight="1">
      <c r="E138" s="112"/>
    </row>
    <row r="139" spans="5:5" ht="15.75" customHeight="1">
      <c r="E139" s="112"/>
    </row>
    <row r="140" spans="5:5" ht="15.75" customHeight="1">
      <c r="E140" s="112"/>
    </row>
    <row r="141" spans="5:5" ht="15.75" customHeight="1">
      <c r="E141" s="112"/>
    </row>
    <row r="142" spans="5:5" ht="15.75" customHeight="1">
      <c r="E142" s="112"/>
    </row>
    <row r="143" spans="5:5" ht="15.75" customHeight="1">
      <c r="E143" s="112"/>
    </row>
    <row r="144" spans="5:5" ht="15.75" customHeight="1">
      <c r="E144" s="112"/>
    </row>
    <row r="145" spans="5:5" ht="15.75" customHeight="1">
      <c r="E145" s="112"/>
    </row>
    <row r="146" spans="5:5" ht="15.75" customHeight="1">
      <c r="E146" s="112"/>
    </row>
    <row r="147" spans="5:5" ht="15.75" customHeight="1">
      <c r="E147" s="112"/>
    </row>
    <row r="148" spans="5:5" ht="15.75" customHeight="1">
      <c r="E148" s="112"/>
    </row>
    <row r="149" spans="5:5" ht="15.75" customHeight="1">
      <c r="E149" s="112"/>
    </row>
    <row r="150" spans="5:5" ht="15.75" customHeight="1">
      <c r="E150" s="112"/>
    </row>
    <row r="151" spans="5:5" ht="15.75" customHeight="1">
      <c r="E151" s="112"/>
    </row>
    <row r="152" spans="5:5" ht="15.75" customHeight="1">
      <c r="E152" s="112"/>
    </row>
    <row r="153" spans="5:5" ht="15.75" customHeight="1">
      <c r="E153" s="112"/>
    </row>
    <row r="154" spans="5:5" ht="15.75" customHeight="1">
      <c r="E154" s="112"/>
    </row>
    <row r="155" spans="5:5" ht="15.75" customHeight="1">
      <c r="E155" s="112"/>
    </row>
    <row r="156" spans="5:5" ht="15.75" customHeight="1">
      <c r="E156" s="112"/>
    </row>
    <row r="157" spans="5:5" ht="15.75" customHeight="1">
      <c r="E157" s="112"/>
    </row>
    <row r="158" spans="5:5" ht="15.75" customHeight="1">
      <c r="E158" s="112"/>
    </row>
    <row r="159" spans="5:5" ht="15.75" customHeight="1">
      <c r="E159" s="112"/>
    </row>
    <row r="160" spans="5:5" ht="15.75" customHeight="1">
      <c r="E160" s="112"/>
    </row>
    <row r="161" spans="5:5" ht="15.75" customHeight="1">
      <c r="E161" s="112"/>
    </row>
    <row r="162" spans="5:5" ht="15.75" customHeight="1">
      <c r="E162" s="112"/>
    </row>
    <row r="163" spans="5:5" ht="15.75" customHeight="1">
      <c r="E163" s="112"/>
    </row>
    <row r="164" spans="5:5" ht="15.75" customHeight="1">
      <c r="E164" s="112"/>
    </row>
    <row r="165" spans="5:5" ht="15.75" customHeight="1">
      <c r="E165" s="112"/>
    </row>
    <row r="166" spans="5:5" ht="15.75" customHeight="1">
      <c r="E166" s="112"/>
    </row>
    <row r="167" spans="5:5" ht="15.75" customHeight="1">
      <c r="E167" s="112"/>
    </row>
    <row r="168" spans="5:5" ht="15.75" customHeight="1">
      <c r="E168" s="112"/>
    </row>
    <row r="169" spans="5:5" ht="15.75" customHeight="1">
      <c r="E169" s="112"/>
    </row>
    <row r="170" spans="5:5" ht="15.75" customHeight="1">
      <c r="E170" s="112"/>
    </row>
    <row r="171" spans="5:5" ht="15.75" customHeight="1">
      <c r="E171" s="112"/>
    </row>
    <row r="172" spans="5:5" ht="15.75" customHeight="1">
      <c r="E172" s="112"/>
    </row>
    <row r="173" spans="5:5" ht="15.75" customHeight="1">
      <c r="E173" s="112"/>
    </row>
    <row r="174" spans="5:5" ht="15.75" customHeight="1">
      <c r="E174" s="112"/>
    </row>
    <row r="175" spans="5:5" ht="15.75" customHeight="1">
      <c r="E175" s="112"/>
    </row>
    <row r="176" spans="5:5" ht="15.75" customHeight="1">
      <c r="E176" s="112"/>
    </row>
    <row r="177" spans="5:5" ht="15.75" customHeight="1">
      <c r="E177" s="112"/>
    </row>
    <row r="178" spans="5:5" ht="15.75" customHeight="1">
      <c r="E178" s="112"/>
    </row>
    <row r="179" spans="5:5" ht="15.75" customHeight="1">
      <c r="E179" s="112"/>
    </row>
    <row r="180" spans="5:5" ht="15.75" customHeight="1">
      <c r="E180" s="112"/>
    </row>
    <row r="181" spans="5:5" ht="15.75" customHeight="1">
      <c r="E181" s="112"/>
    </row>
    <row r="182" spans="5:5" ht="15.75" customHeight="1">
      <c r="E182" s="112"/>
    </row>
    <row r="183" spans="5:5" ht="15.75" customHeight="1">
      <c r="E183" s="112"/>
    </row>
    <row r="184" spans="5:5" ht="15.75" customHeight="1">
      <c r="E184" s="112"/>
    </row>
    <row r="185" spans="5:5" ht="15.75" customHeight="1">
      <c r="E185" s="112"/>
    </row>
    <row r="186" spans="5:5" ht="15.75" customHeight="1">
      <c r="E186" s="112"/>
    </row>
    <row r="187" spans="5:5" ht="15.75" customHeight="1">
      <c r="E187" s="112"/>
    </row>
    <row r="188" spans="5:5" ht="15.75" customHeight="1">
      <c r="E188" s="112"/>
    </row>
    <row r="189" spans="5:5" ht="15.75" customHeight="1">
      <c r="E189" s="112"/>
    </row>
    <row r="190" spans="5:5" ht="15.75" customHeight="1">
      <c r="E190" s="112"/>
    </row>
    <row r="191" spans="5:5" ht="15.75" customHeight="1">
      <c r="E191" s="112"/>
    </row>
    <row r="192" spans="5:5" ht="15.75" customHeight="1">
      <c r="E192" s="112"/>
    </row>
    <row r="193" spans="5:5" ht="15.75" customHeight="1">
      <c r="E193" s="112"/>
    </row>
    <row r="194" spans="5:5" ht="15.75" customHeight="1">
      <c r="E194" s="112"/>
    </row>
    <row r="195" spans="5:5" ht="15.75" customHeight="1">
      <c r="E195" s="112"/>
    </row>
    <row r="196" spans="5:5" ht="15.75" customHeight="1">
      <c r="E196" s="112"/>
    </row>
    <row r="197" spans="5:5" ht="15.75" customHeight="1">
      <c r="E197" s="112"/>
    </row>
    <row r="198" spans="5:5" ht="15.75" customHeight="1">
      <c r="E198" s="112"/>
    </row>
    <row r="199" spans="5:5" ht="15.75" customHeight="1">
      <c r="E199" s="112"/>
    </row>
    <row r="200" spans="5:5" ht="15.75" customHeight="1">
      <c r="E200" s="112"/>
    </row>
    <row r="201" spans="5:5" ht="15.75" customHeight="1">
      <c r="E201" s="112"/>
    </row>
    <row r="202" spans="5:5" ht="15.75" customHeight="1">
      <c r="E202" s="112"/>
    </row>
    <row r="203" spans="5:5" ht="15.75" customHeight="1">
      <c r="E203" s="112"/>
    </row>
    <row r="204" spans="5:5" ht="15.75" customHeight="1">
      <c r="E204" s="112"/>
    </row>
    <row r="205" spans="5:5" ht="15.75" customHeight="1">
      <c r="E205" s="112"/>
    </row>
    <row r="206" spans="5:5" ht="15.75" customHeight="1">
      <c r="E206" s="112"/>
    </row>
    <row r="207" spans="5:5" ht="15.75" customHeight="1">
      <c r="E207" s="112"/>
    </row>
    <row r="208" spans="5:5" ht="15.75" customHeight="1">
      <c r="E208" s="112"/>
    </row>
    <row r="209" spans="5:5" ht="15.75" customHeight="1">
      <c r="E209" s="112"/>
    </row>
    <row r="210" spans="5:5" ht="15.75" customHeight="1">
      <c r="E210" s="112"/>
    </row>
    <row r="211" spans="5:5" ht="15.75" customHeight="1">
      <c r="E211" s="112"/>
    </row>
    <row r="212" spans="5:5" ht="15.75" customHeight="1">
      <c r="E212" s="112"/>
    </row>
    <row r="213" spans="5:5" ht="15.75" customHeight="1">
      <c r="E213" s="112"/>
    </row>
    <row r="214" spans="5:5" ht="15.75" customHeight="1">
      <c r="E214" s="112"/>
    </row>
    <row r="215" spans="5:5" ht="15.75" customHeight="1">
      <c r="E215" s="112"/>
    </row>
    <row r="216" spans="5:5" ht="15.75" customHeight="1">
      <c r="E216" s="112"/>
    </row>
    <row r="217" spans="5:5" ht="15.75" customHeight="1">
      <c r="E217" s="112"/>
    </row>
    <row r="218" spans="5:5" ht="15.75" customHeight="1">
      <c r="E218" s="112"/>
    </row>
    <row r="219" spans="5:5" ht="15.75" customHeight="1">
      <c r="E219" s="112"/>
    </row>
    <row r="220" spans="5:5" ht="15.75" customHeight="1">
      <c r="E220" s="112"/>
    </row>
    <row r="221" spans="5:5" ht="15.75" customHeight="1">
      <c r="E221" s="112"/>
    </row>
    <row r="222" spans="5:5" ht="15.75" customHeight="1">
      <c r="E222" s="112"/>
    </row>
    <row r="223" spans="5:5" ht="15.75" customHeight="1">
      <c r="E223" s="112"/>
    </row>
    <row r="224" spans="5:5" ht="15.75" customHeight="1">
      <c r="E224" s="112"/>
    </row>
    <row r="225" spans="5:5" ht="15.75" customHeight="1">
      <c r="E225" s="112"/>
    </row>
    <row r="226" spans="5:5" ht="15.75" customHeight="1">
      <c r="E226" s="112"/>
    </row>
    <row r="227" spans="5:5" ht="15.75" customHeight="1">
      <c r="E227" s="112"/>
    </row>
    <row r="228" spans="5:5" ht="15.75" customHeight="1">
      <c r="E228" s="112"/>
    </row>
    <row r="229" spans="5:5" ht="15.75" customHeight="1">
      <c r="E229" s="112"/>
    </row>
    <row r="230" spans="5:5" ht="15.75" customHeight="1">
      <c r="E230" s="112"/>
    </row>
    <row r="231" spans="5:5" ht="15.75" customHeight="1">
      <c r="E231" s="112"/>
    </row>
    <row r="232" spans="5:5" ht="15.75" customHeight="1">
      <c r="E232" s="112"/>
    </row>
    <row r="233" spans="5:5" ht="15.75" customHeight="1">
      <c r="E233" s="112"/>
    </row>
    <row r="234" spans="5:5" ht="15.75" customHeight="1">
      <c r="E234" s="112"/>
    </row>
    <row r="235" spans="5:5" ht="15.75" customHeight="1">
      <c r="E235" s="112"/>
    </row>
    <row r="236" spans="5:5" ht="15.75" customHeight="1">
      <c r="E236" s="112"/>
    </row>
    <row r="237" spans="5:5" ht="15.75" customHeight="1">
      <c r="E237" s="112"/>
    </row>
    <row r="238" spans="5:5" ht="15.75" customHeight="1">
      <c r="E238" s="112"/>
    </row>
    <row r="239" spans="5:5" ht="15.75" customHeight="1">
      <c r="E239" s="112"/>
    </row>
    <row r="240" spans="5:5" ht="15.75" customHeight="1">
      <c r="E240" s="112"/>
    </row>
    <row r="241" spans="5:5" ht="15.75" customHeight="1">
      <c r="E241" s="112"/>
    </row>
    <row r="242" spans="5:5" ht="15.75" customHeight="1">
      <c r="E242" s="112"/>
    </row>
    <row r="243" spans="5:5" ht="15.75" customHeight="1">
      <c r="E243" s="112"/>
    </row>
    <row r="244" spans="5:5" ht="15.75" customHeight="1">
      <c r="E244" s="112"/>
    </row>
    <row r="245" spans="5:5" ht="15.75" customHeight="1">
      <c r="E245" s="112"/>
    </row>
    <row r="246" spans="5:5" ht="15.75" customHeight="1">
      <c r="E246" s="112"/>
    </row>
    <row r="247" spans="5:5" ht="15.75" customHeight="1">
      <c r="E247" s="112"/>
    </row>
    <row r="248" spans="5:5" ht="15.75" customHeight="1">
      <c r="E248" s="112"/>
    </row>
    <row r="249" spans="5:5" ht="15.75" customHeight="1">
      <c r="E249" s="112"/>
    </row>
    <row r="250" spans="5:5" ht="15.75" customHeight="1">
      <c r="E250" s="112"/>
    </row>
    <row r="251" spans="5:5" ht="15.75" customHeight="1">
      <c r="E251" s="112"/>
    </row>
    <row r="252" spans="5:5" ht="15.75" customHeight="1">
      <c r="E252" s="112"/>
    </row>
    <row r="253" spans="5:5" ht="15.75" customHeight="1">
      <c r="E253" s="112"/>
    </row>
    <row r="254" spans="5:5" ht="15.75" customHeight="1">
      <c r="E254" s="112"/>
    </row>
    <row r="255" spans="5:5" ht="15.75" customHeight="1">
      <c r="E255" s="112"/>
    </row>
    <row r="256" spans="5:5" ht="15.75" customHeight="1">
      <c r="E256" s="112"/>
    </row>
    <row r="257" spans="5:5" ht="15.75" customHeight="1">
      <c r="E257" s="112"/>
    </row>
    <row r="258" spans="5:5" ht="15.75" customHeight="1">
      <c r="E258" s="112"/>
    </row>
    <row r="259" spans="5:5" ht="15.75" customHeight="1">
      <c r="E259" s="112"/>
    </row>
    <row r="260" spans="5:5" ht="15.75" customHeight="1">
      <c r="E260" s="112"/>
    </row>
    <row r="261" spans="5:5" ht="15.75" customHeight="1">
      <c r="E261" s="112"/>
    </row>
    <row r="262" spans="5:5" ht="15.75" customHeight="1">
      <c r="E262" s="112"/>
    </row>
    <row r="263" spans="5:5" ht="15.75" customHeight="1">
      <c r="E263" s="112"/>
    </row>
    <row r="264" spans="5:5" ht="15.75" customHeight="1">
      <c r="E264" s="112"/>
    </row>
    <row r="265" spans="5:5" ht="15.75" customHeight="1">
      <c r="E265" s="112"/>
    </row>
    <row r="266" spans="5:5" ht="15.75" customHeight="1">
      <c r="E266" s="112"/>
    </row>
    <row r="267" spans="5:5" ht="15.75" customHeight="1">
      <c r="E267" s="112"/>
    </row>
    <row r="268" spans="5:5" ht="15.75" customHeight="1">
      <c r="E268" s="112"/>
    </row>
    <row r="269" spans="5:5" ht="15.75" customHeight="1">
      <c r="E269" s="112"/>
    </row>
    <row r="270" spans="5:5" ht="15.75" customHeight="1">
      <c r="E270" s="112"/>
    </row>
    <row r="271" spans="5:5" ht="15.75" customHeight="1">
      <c r="E271" s="112"/>
    </row>
    <row r="272" spans="5:5" ht="15.75" customHeight="1">
      <c r="E272" s="112"/>
    </row>
    <row r="273" spans="5:5" ht="15.75" customHeight="1">
      <c r="E273" s="112"/>
    </row>
    <row r="274" spans="5:5" ht="15.75" customHeight="1">
      <c r="E274" s="112"/>
    </row>
    <row r="275" spans="5:5" ht="15.75" customHeight="1">
      <c r="E275" s="112"/>
    </row>
    <row r="276" spans="5:5" ht="15.75" customHeight="1">
      <c r="E276" s="112"/>
    </row>
    <row r="277" spans="5:5" ht="15.75" customHeight="1">
      <c r="E277" s="112"/>
    </row>
    <row r="278" spans="5:5" ht="15.75" customHeight="1">
      <c r="E278" s="112"/>
    </row>
    <row r="279" spans="5:5" ht="15.75" customHeight="1">
      <c r="E279" s="112"/>
    </row>
    <row r="280" spans="5:5" ht="15.75" customHeight="1">
      <c r="E280" s="112"/>
    </row>
    <row r="281" spans="5:5" ht="15.75" customHeight="1">
      <c r="E281" s="112"/>
    </row>
    <row r="282" spans="5:5" ht="15.75" customHeight="1">
      <c r="E282" s="112"/>
    </row>
    <row r="283" spans="5:5" ht="15.75" customHeight="1">
      <c r="E283" s="112"/>
    </row>
    <row r="284" spans="5:5" ht="15.75" customHeight="1">
      <c r="E284" s="112"/>
    </row>
    <row r="285" spans="5:5" ht="15.75" customHeight="1">
      <c r="E285" s="112"/>
    </row>
    <row r="286" spans="5:5" ht="15.75" customHeight="1">
      <c r="E286" s="112"/>
    </row>
    <row r="287" spans="5:5" ht="15.75" customHeight="1">
      <c r="E287" s="112"/>
    </row>
    <row r="288" spans="5:5" ht="15.75" customHeight="1">
      <c r="E288" s="112"/>
    </row>
    <row r="289" spans="5:5" ht="15.75" customHeight="1">
      <c r="E289" s="112"/>
    </row>
    <row r="290" spans="5:5" ht="15.75" customHeight="1">
      <c r="E290" s="112"/>
    </row>
    <row r="291" spans="5:5" ht="15.75" customHeight="1">
      <c r="E291" s="112"/>
    </row>
    <row r="292" spans="5:5" ht="15.75" customHeight="1">
      <c r="E292" s="112"/>
    </row>
    <row r="293" spans="5:5" ht="15.75" customHeight="1">
      <c r="E293" s="112"/>
    </row>
    <row r="294" spans="5:5" ht="15.75" customHeight="1">
      <c r="E294" s="112"/>
    </row>
    <row r="295" spans="5:5" ht="15.75" customHeight="1">
      <c r="E295" s="112"/>
    </row>
    <row r="296" spans="5:5" ht="15.75" customHeight="1">
      <c r="E296" s="112"/>
    </row>
    <row r="297" spans="5:5" ht="15.75" customHeight="1">
      <c r="E297" s="112"/>
    </row>
    <row r="298" spans="5:5" ht="15.75" customHeight="1">
      <c r="E298" s="112"/>
    </row>
    <row r="299" spans="5:5" ht="15.75" customHeight="1">
      <c r="E299" s="112"/>
    </row>
    <row r="300" spans="5:5" ht="15.75" customHeight="1">
      <c r="E300" s="112"/>
    </row>
    <row r="301" spans="5:5" ht="15.75" customHeight="1">
      <c r="E301" s="112"/>
    </row>
    <row r="302" spans="5:5" ht="15.75" customHeight="1">
      <c r="E302" s="112"/>
    </row>
    <row r="303" spans="5:5" ht="15.75" customHeight="1">
      <c r="E303" s="112"/>
    </row>
    <row r="304" spans="5:5" ht="15.75" customHeight="1">
      <c r="E304" s="112"/>
    </row>
    <row r="305" spans="5:5" ht="15.75" customHeight="1">
      <c r="E305" s="112"/>
    </row>
    <row r="306" spans="5:5" ht="15.75" customHeight="1">
      <c r="E306" s="112"/>
    </row>
    <row r="307" spans="5:5" ht="15.75" customHeight="1">
      <c r="E307" s="112"/>
    </row>
    <row r="308" spans="5:5" ht="15.75" customHeight="1">
      <c r="E308" s="112"/>
    </row>
    <row r="309" spans="5:5" ht="15.75" customHeight="1">
      <c r="E309" s="112"/>
    </row>
    <row r="310" spans="5:5" ht="15.75" customHeight="1">
      <c r="E310" s="112"/>
    </row>
    <row r="311" spans="5:5" ht="15.75" customHeight="1">
      <c r="E311" s="112"/>
    </row>
    <row r="312" spans="5:5" ht="15.75" customHeight="1">
      <c r="E312" s="112"/>
    </row>
    <row r="313" spans="5:5" ht="15.75" customHeight="1">
      <c r="E313" s="112"/>
    </row>
    <row r="314" spans="5:5" ht="15.75" customHeight="1">
      <c r="E314" s="112"/>
    </row>
    <row r="315" spans="5:5" ht="15.75" customHeight="1">
      <c r="E315" s="112"/>
    </row>
    <row r="316" spans="5:5" ht="15.75" customHeight="1">
      <c r="E316" s="112"/>
    </row>
    <row r="317" spans="5:5" ht="15.75" customHeight="1">
      <c r="E317" s="112"/>
    </row>
    <row r="318" spans="5:5" ht="15.75" customHeight="1">
      <c r="E318" s="112"/>
    </row>
    <row r="319" spans="5:5" ht="15.75" customHeight="1">
      <c r="E319" s="112"/>
    </row>
    <row r="320" spans="5:5" ht="15.75" customHeight="1">
      <c r="E320" s="112"/>
    </row>
    <row r="321" spans="5:5" ht="15.75" customHeight="1">
      <c r="E321" s="112"/>
    </row>
    <row r="322" spans="5:5" ht="15.75" customHeight="1">
      <c r="E322" s="112"/>
    </row>
    <row r="323" spans="5:5" ht="15.75" customHeight="1">
      <c r="E323" s="112"/>
    </row>
    <row r="324" spans="5:5" ht="15.75" customHeight="1">
      <c r="E324" s="112"/>
    </row>
    <row r="325" spans="5:5" ht="15.75" customHeight="1">
      <c r="E325" s="112"/>
    </row>
    <row r="326" spans="5:5" ht="15.75" customHeight="1">
      <c r="E326" s="112"/>
    </row>
    <row r="327" spans="5:5" ht="15.75" customHeight="1">
      <c r="E327" s="112"/>
    </row>
    <row r="328" spans="5:5" ht="15.75" customHeight="1">
      <c r="E328" s="112"/>
    </row>
    <row r="329" spans="5:5" ht="15.75" customHeight="1">
      <c r="E329" s="112"/>
    </row>
    <row r="330" spans="5:5" ht="15.75" customHeight="1">
      <c r="E330" s="112"/>
    </row>
    <row r="331" spans="5:5" ht="15.75" customHeight="1">
      <c r="E331" s="112"/>
    </row>
    <row r="332" spans="5:5" ht="15.75" customHeight="1">
      <c r="E332" s="112"/>
    </row>
    <row r="333" spans="5:5" ht="15.75" customHeight="1">
      <c r="E333" s="112"/>
    </row>
    <row r="334" spans="5:5" ht="15.75" customHeight="1">
      <c r="E334" s="112"/>
    </row>
    <row r="335" spans="5:5" ht="15.75" customHeight="1">
      <c r="E335" s="112"/>
    </row>
    <row r="336" spans="5:5" ht="15.75" customHeight="1">
      <c r="E336" s="112"/>
    </row>
    <row r="337" spans="5:5" ht="15.75" customHeight="1">
      <c r="E337" s="112"/>
    </row>
    <row r="338" spans="5:5" ht="15.75" customHeight="1">
      <c r="E338" s="112"/>
    </row>
    <row r="339" spans="5:5" ht="15.75" customHeight="1">
      <c r="E339" s="112"/>
    </row>
    <row r="340" spans="5:5" ht="15.75" customHeight="1">
      <c r="E340" s="112"/>
    </row>
    <row r="341" spans="5:5" ht="15.75" customHeight="1">
      <c r="E341" s="112"/>
    </row>
    <row r="342" spans="5:5" ht="15.75" customHeight="1">
      <c r="E342" s="112"/>
    </row>
    <row r="343" spans="5:5" ht="15.75" customHeight="1">
      <c r="E343" s="112"/>
    </row>
    <row r="344" spans="5:5" ht="15.75" customHeight="1">
      <c r="E344" s="112"/>
    </row>
    <row r="345" spans="5:5" ht="15.75" customHeight="1">
      <c r="E345" s="112"/>
    </row>
    <row r="346" spans="5:5" ht="15.75" customHeight="1">
      <c r="E346" s="112"/>
    </row>
    <row r="347" spans="5:5" ht="15.75" customHeight="1">
      <c r="E347" s="112"/>
    </row>
    <row r="348" spans="5:5" ht="15.75" customHeight="1">
      <c r="E348" s="112"/>
    </row>
    <row r="349" spans="5:5" ht="15.75" customHeight="1">
      <c r="E349" s="112"/>
    </row>
    <row r="350" spans="5:5" ht="15.75" customHeight="1">
      <c r="E350" s="112"/>
    </row>
    <row r="351" spans="5:5" ht="15.75" customHeight="1">
      <c r="E351" s="112"/>
    </row>
    <row r="352" spans="5:5" ht="15.75" customHeight="1">
      <c r="E352" s="112"/>
    </row>
    <row r="353" spans="5:5" ht="15.75" customHeight="1">
      <c r="E353" s="112"/>
    </row>
    <row r="354" spans="5:5" ht="15.75" customHeight="1">
      <c r="E354" s="112"/>
    </row>
    <row r="355" spans="5:5" ht="15.75" customHeight="1">
      <c r="E355" s="112"/>
    </row>
    <row r="356" spans="5:5" ht="15.75" customHeight="1">
      <c r="E356" s="112"/>
    </row>
    <row r="357" spans="5:5" ht="15.75" customHeight="1">
      <c r="E357" s="112"/>
    </row>
    <row r="358" spans="5:5" ht="15.75" customHeight="1">
      <c r="E358" s="112"/>
    </row>
    <row r="359" spans="5:5" ht="15.75" customHeight="1">
      <c r="E359" s="112"/>
    </row>
    <row r="360" spans="5:5" ht="15.75" customHeight="1">
      <c r="E360" s="112"/>
    </row>
    <row r="361" spans="5:5" ht="15.75" customHeight="1">
      <c r="E361" s="112"/>
    </row>
    <row r="362" spans="5:5" ht="15.75" customHeight="1">
      <c r="E362" s="112"/>
    </row>
    <row r="363" spans="5:5" ht="15.75" customHeight="1">
      <c r="E363" s="112"/>
    </row>
    <row r="364" spans="5:5" ht="15.75" customHeight="1">
      <c r="E364" s="112"/>
    </row>
    <row r="365" spans="5:5" ht="15.75" customHeight="1">
      <c r="E365" s="112"/>
    </row>
    <row r="366" spans="5:5" ht="15.75" customHeight="1">
      <c r="E366" s="112"/>
    </row>
    <row r="367" spans="5:5" ht="15.75" customHeight="1">
      <c r="E367" s="112"/>
    </row>
    <row r="368" spans="5:5" ht="15.75" customHeight="1">
      <c r="E368" s="112"/>
    </row>
    <row r="369" spans="5:5" ht="15.75" customHeight="1">
      <c r="E369" s="112"/>
    </row>
    <row r="370" spans="5:5" ht="15.75" customHeight="1">
      <c r="E370" s="112"/>
    </row>
    <row r="371" spans="5:5" ht="15.75" customHeight="1">
      <c r="E371" s="112"/>
    </row>
    <row r="372" spans="5:5" ht="15.75" customHeight="1">
      <c r="E372" s="112"/>
    </row>
    <row r="373" spans="5:5" ht="15.75" customHeight="1">
      <c r="E373" s="112"/>
    </row>
    <row r="374" spans="5:5" ht="15.75" customHeight="1">
      <c r="E374" s="112"/>
    </row>
    <row r="375" spans="5:5" ht="15.75" customHeight="1">
      <c r="E375" s="112"/>
    </row>
    <row r="376" spans="5:5" ht="15.75" customHeight="1">
      <c r="E376" s="112"/>
    </row>
    <row r="377" spans="5:5" ht="15.75" customHeight="1">
      <c r="E377" s="112"/>
    </row>
    <row r="378" spans="5:5" ht="15.75" customHeight="1">
      <c r="E378" s="112"/>
    </row>
    <row r="379" spans="5:5" ht="15.75" customHeight="1">
      <c r="E379" s="112"/>
    </row>
    <row r="380" spans="5:5" ht="15.75" customHeight="1">
      <c r="E380" s="112"/>
    </row>
    <row r="381" spans="5:5" ht="15.75" customHeight="1">
      <c r="E381" s="112"/>
    </row>
    <row r="382" spans="5:5" ht="15.75" customHeight="1">
      <c r="E382" s="112"/>
    </row>
    <row r="383" spans="5:5" ht="15.75" customHeight="1">
      <c r="E383" s="112"/>
    </row>
    <row r="384" spans="5:5" ht="15.75" customHeight="1">
      <c r="E384" s="112"/>
    </row>
    <row r="385" spans="5:5" ht="15.75" customHeight="1">
      <c r="E385" s="112"/>
    </row>
    <row r="386" spans="5:5" ht="15.75" customHeight="1">
      <c r="E386" s="112"/>
    </row>
    <row r="387" spans="5:5" ht="15.75" customHeight="1">
      <c r="E387" s="112"/>
    </row>
    <row r="388" spans="5:5" ht="15.75" customHeight="1">
      <c r="E388" s="112"/>
    </row>
    <row r="389" spans="5:5" ht="15.75" customHeight="1">
      <c r="E389" s="112"/>
    </row>
    <row r="390" spans="5:5" ht="15.75" customHeight="1">
      <c r="E390" s="112"/>
    </row>
    <row r="391" spans="5:5" ht="15.75" customHeight="1">
      <c r="E391" s="112"/>
    </row>
    <row r="392" spans="5:5" ht="15.75" customHeight="1">
      <c r="E392" s="112"/>
    </row>
    <row r="393" spans="5:5" ht="15.75" customHeight="1">
      <c r="E393" s="112"/>
    </row>
    <row r="394" spans="5:5" ht="15.75" customHeight="1">
      <c r="E394" s="112"/>
    </row>
    <row r="395" spans="5:5" ht="15.75" customHeight="1">
      <c r="E395" s="112"/>
    </row>
    <row r="396" spans="5:5" ht="15.75" customHeight="1">
      <c r="E396" s="112"/>
    </row>
    <row r="397" spans="5:5" ht="15.75" customHeight="1">
      <c r="E397" s="112"/>
    </row>
    <row r="398" spans="5:5" ht="15.75" customHeight="1">
      <c r="E398" s="112"/>
    </row>
    <row r="399" spans="5:5" ht="15.75" customHeight="1">
      <c r="E399" s="112"/>
    </row>
    <row r="400" spans="5:5" ht="15.75" customHeight="1">
      <c r="E400" s="112"/>
    </row>
    <row r="401" spans="5:5" ht="15.75" customHeight="1">
      <c r="E401" s="112"/>
    </row>
    <row r="402" spans="5:5" ht="15.75" customHeight="1">
      <c r="E402" s="112"/>
    </row>
    <row r="403" spans="5:5" ht="15.75" customHeight="1">
      <c r="E403" s="112"/>
    </row>
    <row r="404" spans="5:5" ht="15.75" customHeight="1">
      <c r="E404" s="112"/>
    </row>
    <row r="405" spans="5:5" ht="15.75" customHeight="1">
      <c r="E405" s="112"/>
    </row>
    <row r="406" spans="5:5" ht="15.75" customHeight="1">
      <c r="E406" s="112"/>
    </row>
    <row r="407" spans="5:5" ht="15.75" customHeight="1">
      <c r="E407" s="112"/>
    </row>
    <row r="408" spans="5:5" ht="15.75" customHeight="1">
      <c r="E408" s="112"/>
    </row>
    <row r="409" spans="5:5" ht="15.75" customHeight="1">
      <c r="E409" s="112"/>
    </row>
    <row r="410" spans="5:5" ht="15.75" customHeight="1">
      <c r="E410" s="112"/>
    </row>
    <row r="411" spans="5:5" ht="15.75" customHeight="1">
      <c r="E411" s="112"/>
    </row>
    <row r="412" spans="5:5" ht="15.75" customHeight="1">
      <c r="E412" s="112"/>
    </row>
    <row r="413" spans="5:5" ht="15.75" customHeight="1">
      <c r="E413" s="112"/>
    </row>
    <row r="414" spans="5:5" ht="15.75" customHeight="1">
      <c r="E414" s="112"/>
    </row>
    <row r="415" spans="5:5" ht="15.75" customHeight="1">
      <c r="E415" s="112"/>
    </row>
    <row r="416" spans="5:5" ht="15.75" customHeight="1">
      <c r="E416" s="112"/>
    </row>
    <row r="417" spans="5:5" ht="15.75" customHeight="1">
      <c r="E417" s="112"/>
    </row>
    <row r="418" spans="5:5" ht="15.75" customHeight="1">
      <c r="E418" s="112"/>
    </row>
    <row r="419" spans="5:5" ht="15.75" customHeight="1">
      <c r="E419" s="112"/>
    </row>
    <row r="420" spans="5:5" ht="15.75" customHeight="1">
      <c r="E420" s="112"/>
    </row>
    <row r="421" spans="5:5" ht="15.75" customHeight="1">
      <c r="E421" s="112"/>
    </row>
    <row r="422" spans="5:5" ht="15.75" customHeight="1">
      <c r="E422" s="112"/>
    </row>
    <row r="423" spans="5:5" ht="15.75" customHeight="1">
      <c r="E423" s="112"/>
    </row>
    <row r="424" spans="5:5" ht="15.75" customHeight="1">
      <c r="E424" s="112"/>
    </row>
    <row r="425" spans="5:5" ht="15.75" customHeight="1">
      <c r="E425" s="112"/>
    </row>
    <row r="426" spans="5:5" ht="15.75" customHeight="1">
      <c r="E426" s="112"/>
    </row>
    <row r="427" spans="5:5" ht="15.75" customHeight="1">
      <c r="E427" s="112"/>
    </row>
    <row r="428" spans="5:5" ht="15.75" customHeight="1">
      <c r="E428" s="112"/>
    </row>
    <row r="429" spans="5:5" ht="15.75" customHeight="1">
      <c r="E429" s="112"/>
    </row>
    <row r="430" spans="5:5" ht="15.75" customHeight="1">
      <c r="E430" s="112"/>
    </row>
    <row r="431" spans="5:5" ht="15.75" customHeight="1">
      <c r="E431" s="112"/>
    </row>
    <row r="432" spans="5:5" ht="15.75" customHeight="1">
      <c r="E432" s="112"/>
    </row>
    <row r="433" spans="5:5" ht="15.75" customHeight="1">
      <c r="E433" s="112"/>
    </row>
    <row r="434" spans="5:5" ht="15.75" customHeight="1">
      <c r="E434" s="112"/>
    </row>
    <row r="435" spans="5:5" ht="15.75" customHeight="1">
      <c r="E435" s="112"/>
    </row>
    <row r="436" spans="5:5" ht="15.75" customHeight="1">
      <c r="E436" s="112"/>
    </row>
    <row r="437" spans="5:5" ht="15.75" customHeight="1">
      <c r="E437" s="112"/>
    </row>
    <row r="438" spans="5:5" ht="15.75" customHeight="1">
      <c r="E438" s="112"/>
    </row>
    <row r="439" spans="5:5" ht="15.75" customHeight="1">
      <c r="E439" s="112"/>
    </row>
    <row r="440" spans="5:5" ht="15.75" customHeight="1">
      <c r="E440" s="112"/>
    </row>
    <row r="441" spans="5:5" ht="15.75" customHeight="1">
      <c r="E441" s="112"/>
    </row>
    <row r="442" spans="5:5" ht="15.75" customHeight="1">
      <c r="E442" s="112"/>
    </row>
    <row r="443" spans="5:5" ht="15.75" customHeight="1">
      <c r="E443" s="112"/>
    </row>
    <row r="444" spans="5:5" ht="15.75" customHeight="1">
      <c r="E444" s="112"/>
    </row>
    <row r="445" spans="5:5" ht="15.75" customHeight="1">
      <c r="E445" s="112"/>
    </row>
    <row r="446" spans="5:5" ht="15.75" customHeight="1">
      <c r="E446" s="112"/>
    </row>
    <row r="447" spans="5:5" ht="15.75" customHeight="1">
      <c r="E447" s="112"/>
    </row>
    <row r="448" spans="5:5" ht="15.75" customHeight="1">
      <c r="E448" s="112"/>
    </row>
    <row r="449" spans="5:5" ht="15.75" customHeight="1">
      <c r="E449" s="112"/>
    </row>
    <row r="450" spans="5:5" ht="15.75" customHeight="1">
      <c r="E450" s="112"/>
    </row>
    <row r="451" spans="5:5" ht="15.75" customHeight="1">
      <c r="E451" s="112"/>
    </row>
    <row r="452" spans="5:5" ht="15.75" customHeight="1">
      <c r="E452" s="112"/>
    </row>
    <row r="453" spans="5:5" ht="15.75" customHeight="1">
      <c r="E453" s="112"/>
    </row>
    <row r="454" spans="5:5" ht="15.75" customHeight="1">
      <c r="E454" s="112"/>
    </row>
    <row r="455" spans="5:5" ht="15.75" customHeight="1">
      <c r="E455" s="112"/>
    </row>
    <row r="456" spans="5:5" ht="15.75" customHeight="1">
      <c r="E456" s="112"/>
    </row>
    <row r="457" spans="5:5" ht="15.75" customHeight="1">
      <c r="E457" s="112"/>
    </row>
    <row r="458" spans="5:5" ht="15.75" customHeight="1">
      <c r="E458" s="112"/>
    </row>
    <row r="459" spans="5:5" ht="15.75" customHeight="1">
      <c r="E459" s="112"/>
    </row>
    <row r="460" spans="5:5" ht="15.75" customHeight="1">
      <c r="E460" s="112"/>
    </row>
    <row r="461" spans="5:5" ht="15.75" customHeight="1">
      <c r="E461" s="112"/>
    </row>
    <row r="462" spans="5:5" ht="15.75" customHeight="1">
      <c r="E462" s="112"/>
    </row>
    <row r="463" spans="5:5" ht="15.75" customHeight="1">
      <c r="E463" s="112"/>
    </row>
    <row r="464" spans="5:5" ht="15.75" customHeight="1">
      <c r="E464" s="112"/>
    </row>
    <row r="465" spans="5:5" ht="15.75" customHeight="1">
      <c r="E465" s="112"/>
    </row>
    <row r="466" spans="5:5" ht="15.75" customHeight="1">
      <c r="E466" s="112"/>
    </row>
    <row r="467" spans="5:5" ht="15.75" customHeight="1">
      <c r="E467" s="112"/>
    </row>
    <row r="468" spans="5:5" ht="15.75" customHeight="1">
      <c r="E468" s="112"/>
    </row>
    <row r="469" spans="5:5" ht="15.75" customHeight="1">
      <c r="E469" s="112"/>
    </row>
    <row r="470" spans="5:5" ht="15.75" customHeight="1">
      <c r="E470" s="112"/>
    </row>
    <row r="471" spans="5:5" ht="15.75" customHeight="1">
      <c r="E471" s="112"/>
    </row>
    <row r="472" spans="5:5" ht="15.75" customHeight="1">
      <c r="E472" s="112"/>
    </row>
    <row r="473" spans="5:5" ht="15.75" customHeight="1">
      <c r="E473" s="112"/>
    </row>
    <row r="474" spans="5:5" ht="15.75" customHeight="1">
      <c r="E474" s="112"/>
    </row>
    <row r="475" spans="5:5" ht="15.75" customHeight="1">
      <c r="E475" s="112"/>
    </row>
    <row r="476" spans="5:5" ht="15.75" customHeight="1">
      <c r="E476" s="112"/>
    </row>
    <row r="477" spans="5:5" ht="15.75" customHeight="1">
      <c r="E477" s="112"/>
    </row>
    <row r="478" spans="5:5" ht="15.75" customHeight="1">
      <c r="E478" s="112"/>
    </row>
    <row r="479" spans="5:5" ht="15.75" customHeight="1">
      <c r="E479" s="112"/>
    </row>
    <row r="480" spans="5:5" ht="15.75" customHeight="1">
      <c r="E480" s="112"/>
    </row>
    <row r="481" spans="5:5" ht="15.75" customHeight="1">
      <c r="E481" s="112"/>
    </row>
    <row r="482" spans="5:5" ht="15.75" customHeight="1">
      <c r="E482" s="112"/>
    </row>
    <row r="483" spans="5:5" ht="15.75" customHeight="1">
      <c r="E483" s="112"/>
    </row>
    <row r="484" spans="5:5" ht="15.75" customHeight="1">
      <c r="E484" s="112"/>
    </row>
    <row r="485" spans="5:5" ht="15.75" customHeight="1">
      <c r="E485" s="112"/>
    </row>
    <row r="486" spans="5:5" ht="15.75" customHeight="1">
      <c r="E486" s="112"/>
    </row>
    <row r="487" spans="5:5" ht="15.75" customHeight="1">
      <c r="E487" s="112"/>
    </row>
    <row r="488" spans="5:5" ht="15.75" customHeight="1">
      <c r="E488" s="112"/>
    </row>
    <row r="489" spans="5:5" ht="15.75" customHeight="1">
      <c r="E489" s="112"/>
    </row>
    <row r="490" spans="5:5" ht="15.75" customHeight="1">
      <c r="E490" s="112"/>
    </row>
    <row r="491" spans="5:5" ht="15.75" customHeight="1">
      <c r="E491" s="112"/>
    </row>
    <row r="492" spans="5:5" ht="15.75" customHeight="1">
      <c r="E492" s="112"/>
    </row>
    <row r="493" spans="5:5" ht="15.75" customHeight="1">
      <c r="E493" s="112"/>
    </row>
    <row r="494" spans="5:5" ht="15.75" customHeight="1">
      <c r="E494" s="112"/>
    </row>
    <row r="495" spans="5:5" ht="15.75" customHeight="1">
      <c r="E495" s="112"/>
    </row>
    <row r="496" spans="5:5" ht="15.75" customHeight="1">
      <c r="E496" s="112"/>
    </row>
    <row r="497" spans="5:5" ht="15.75" customHeight="1">
      <c r="E497" s="112"/>
    </row>
    <row r="498" spans="5:5" ht="15.75" customHeight="1">
      <c r="E498" s="112"/>
    </row>
    <row r="499" spans="5:5" ht="15.75" customHeight="1">
      <c r="E499" s="112"/>
    </row>
    <row r="500" spans="5:5" ht="15.75" customHeight="1">
      <c r="E500" s="112"/>
    </row>
    <row r="501" spans="5:5" ht="15.75" customHeight="1">
      <c r="E501" s="112"/>
    </row>
    <row r="502" spans="5:5" ht="15.75" customHeight="1">
      <c r="E502" s="112"/>
    </row>
    <row r="503" spans="5:5" ht="15.75" customHeight="1">
      <c r="E503" s="112"/>
    </row>
    <row r="504" spans="5:5" ht="15.75" customHeight="1">
      <c r="E504" s="112"/>
    </row>
    <row r="505" spans="5:5" ht="15.75" customHeight="1">
      <c r="E505" s="112"/>
    </row>
    <row r="506" spans="5:5" ht="15.75" customHeight="1">
      <c r="E506" s="112"/>
    </row>
    <row r="507" spans="5:5" ht="15.75" customHeight="1">
      <c r="E507" s="112"/>
    </row>
    <row r="508" spans="5:5" ht="15.75" customHeight="1">
      <c r="E508" s="112"/>
    </row>
    <row r="509" spans="5:5" ht="15.75" customHeight="1">
      <c r="E509" s="112"/>
    </row>
    <row r="510" spans="5:5" ht="15.75" customHeight="1">
      <c r="E510" s="112"/>
    </row>
    <row r="511" spans="5:5" ht="15.75" customHeight="1">
      <c r="E511" s="112"/>
    </row>
    <row r="512" spans="5:5" ht="15.75" customHeight="1">
      <c r="E512" s="112"/>
    </row>
    <row r="513" spans="5:5" ht="15.75" customHeight="1">
      <c r="E513" s="112"/>
    </row>
    <row r="514" spans="5:5" ht="15.75" customHeight="1">
      <c r="E514" s="112"/>
    </row>
    <row r="515" spans="5:5" ht="15.75" customHeight="1">
      <c r="E515" s="112"/>
    </row>
    <row r="516" spans="5:5" ht="15.75" customHeight="1">
      <c r="E516" s="112"/>
    </row>
    <row r="517" spans="5:5" ht="15.75" customHeight="1">
      <c r="E517" s="112"/>
    </row>
    <row r="518" spans="5:5" ht="15.75" customHeight="1">
      <c r="E518" s="112"/>
    </row>
    <row r="519" spans="5:5" ht="15.75" customHeight="1">
      <c r="E519" s="112"/>
    </row>
    <row r="520" spans="5:5" ht="15.75" customHeight="1">
      <c r="E520" s="112"/>
    </row>
    <row r="521" spans="5:5" ht="15.75" customHeight="1">
      <c r="E521" s="112"/>
    </row>
    <row r="522" spans="5:5" ht="15.75" customHeight="1">
      <c r="E522" s="112"/>
    </row>
    <row r="523" spans="5:5" ht="15.75" customHeight="1">
      <c r="E523" s="112"/>
    </row>
    <row r="524" spans="5:5" ht="15.75" customHeight="1">
      <c r="E524" s="112"/>
    </row>
    <row r="525" spans="5:5" ht="15.75" customHeight="1">
      <c r="E525" s="112"/>
    </row>
    <row r="526" spans="5:5" ht="15.75" customHeight="1">
      <c r="E526" s="112"/>
    </row>
    <row r="527" spans="5:5" ht="15.75" customHeight="1">
      <c r="E527" s="112"/>
    </row>
    <row r="528" spans="5:5" ht="15.75" customHeight="1">
      <c r="E528" s="112"/>
    </row>
    <row r="529" spans="5:5" ht="15.75" customHeight="1">
      <c r="E529" s="112"/>
    </row>
    <row r="530" spans="5:5" ht="15.75" customHeight="1">
      <c r="E530" s="112"/>
    </row>
    <row r="531" spans="5:5" ht="15.75" customHeight="1">
      <c r="E531" s="112"/>
    </row>
    <row r="532" spans="5:5" ht="15.75" customHeight="1">
      <c r="E532" s="112"/>
    </row>
    <row r="533" spans="5:5" ht="15.75" customHeight="1">
      <c r="E533" s="112"/>
    </row>
    <row r="534" spans="5:5" ht="15.75" customHeight="1">
      <c r="E534" s="112"/>
    </row>
    <row r="535" spans="5:5" ht="15.75" customHeight="1">
      <c r="E535" s="112"/>
    </row>
    <row r="536" spans="5:5" ht="15.75" customHeight="1">
      <c r="E536" s="112"/>
    </row>
    <row r="537" spans="5:5" ht="15.75" customHeight="1">
      <c r="E537" s="112"/>
    </row>
    <row r="538" spans="5:5" ht="15.75" customHeight="1">
      <c r="E538" s="112"/>
    </row>
    <row r="539" spans="5:5" ht="15.75" customHeight="1">
      <c r="E539" s="112"/>
    </row>
    <row r="540" spans="5:5" ht="15.75" customHeight="1">
      <c r="E540" s="112"/>
    </row>
    <row r="541" spans="5:5" ht="15.75" customHeight="1">
      <c r="E541" s="112"/>
    </row>
    <row r="542" spans="5:5" ht="15.75" customHeight="1">
      <c r="E542" s="112"/>
    </row>
    <row r="543" spans="5:5" ht="15.75" customHeight="1">
      <c r="E543" s="112"/>
    </row>
    <row r="544" spans="5:5" ht="15.75" customHeight="1">
      <c r="E544" s="112"/>
    </row>
    <row r="545" spans="5:5" ht="15.75" customHeight="1">
      <c r="E545" s="112"/>
    </row>
    <row r="546" spans="5:5" ht="15.75" customHeight="1">
      <c r="E546" s="112"/>
    </row>
    <row r="547" spans="5:5" ht="15.75" customHeight="1">
      <c r="E547" s="112"/>
    </row>
    <row r="548" spans="5:5" ht="15.75" customHeight="1">
      <c r="E548" s="112"/>
    </row>
    <row r="549" spans="5:5" ht="15.75" customHeight="1">
      <c r="E549" s="112"/>
    </row>
    <row r="550" spans="5:5" ht="15.75" customHeight="1">
      <c r="E550" s="112"/>
    </row>
    <row r="551" spans="5:5" ht="15.75" customHeight="1">
      <c r="E551" s="112"/>
    </row>
    <row r="552" spans="5:5" ht="15.75" customHeight="1">
      <c r="E552" s="112"/>
    </row>
    <row r="553" spans="5:5" ht="15.75" customHeight="1">
      <c r="E553" s="112"/>
    </row>
    <row r="554" spans="5:5" ht="15.75" customHeight="1">
      <c r="E554" s="112"/>
    </row>
    <row r="555" spans="5:5" ht="15.75" customHeight="1">
      <c r="E555" s="112"/>
    </row>
    <row r="556" spans="5:5" ht="15.75" customHeight="1">
      <c r="E556" s="112"/>
    </row>
    <row r="557" spans="5:5" ht="15.75" customHeight="1">
      <c r="E557" s="112"/>
    </row>
    <row r="558" spans="5:5" ht="15.75" customHeight="1">
      <c r="E558" s="112"/>
    </row>
    <row r="559" spans="5:5" ht="15.75" customHeight="1">
      <c r="E559" s="112"/>
    </row>
    <row r="560" spans="5:5" ht="15.75" customHeight="1">
      <c r="E560" s="112"/>
    </row>
    <row r="561" spans="5:5" ht="15.75" customHeight="1">
      <c r="E561" s="112"/>
    </row>
    <row r="562" spans="5:5" ht="15.75" customHeight="1">
      <c r="E562" s="112"/>
    </row>
    <row r="563" spans="5:5" ht="15.75" customHeight="1">
      <c r="E563" s="112"/>
    </row>
    <row r="564" spans="5:5" ht="15.75" customHeight="1">
      <c r="E564" s="112"/>
    </row>
    <row r="565" spans="5:5" ht="15.75" customHeight="1">
      <c r="E565" s="112"/>
    </row>
    <row r="566" spans="5:5" ht="15.75" customHeight="1">
      <c r="E566" s="112"/>
    </row>
    <row r="567" spans="5:5" ht="15.75" customHeight="1">
      <c r="E567" s="112"/>
    </row>
    <row r="568" spans="5:5" ht="15.75" customHeight="1">
      <c r="E568" s="112"/>
    </row>
    <row r="569" spans="5:5" ht="15.75" customHeight="1">
      <c r="E569" s="112"/>
    </row>
    <row r="570" spans="5:5" ht="15.75" customHeight="1">
      <c r="E570" s="112"/>
    </row>
    <row r="571" spans="5:5" ht="15.75" customHeight="1">
      <c r="E571" s="112"/>
    </row>
    <row r="572" spans="5:5" ht="15.75" customHeight="1">
      <c r="E572" s="112"/>
    </row>
    <row r="573" spans="5:5" ht="15.75" customHeight="1">
      <c r="E573" s="112"/>
    </row>
    <row r="574" spans="5:5" ht="15.75" customHeight="1">
      <c r="E574" s="112"/>
    </row>
    <row r="575" spans="5:5" ht="15.75" customHeight="1">
      <c r="E575" s="112"/>
    </row>
    <row r="576" spans="5:5" ht="15.75" customHeight="1">
      <c r="E576" s="112"/>
    </row>
    <row r="577" spans="5:5" ht="15.75" customHeight="1">
      <c r="E577" s="112"/>
    </row>
    <row r="578" spans="5:5" ht="15.75" customHeight="1">
      <c r="E578" s="112"/>
    </row>
    <row r="579" spans="5:5" ht="15.75" customHeight="1">
      <c r="E579" s="112"/>
    </row>
    <row r="580" spans="5:5" ht="15.75" customHeight="1">
      <c r="E580" s="112"/>
    </row>
    <row r="581" spans="5:5" ht="15.75" customHeight="1">
      <c r="E581" s="112"/>
    </row>
    <row r="582" spans="5:5" ht="15.75" customHeight="1">
      <c r="E582" s="112"/>
    </row>
    <row r="583" spans="5:5" ht="15.75" customHeight="1">
      <c r="E583" s="112"/>
    </row>
    <row r="584" spans="5:5" ht="15.75" customHeight="1">
      <c r="E584" s="112"/>
    </row>
    <row r="585" spans="5:5" ht="15.75" customHeight="1">
      <c r="E585" s="112"/>
    </row>
    <row r="586" spans="5:5" ht="15.75" customHeight="1">
      <c r="E586" s="112"/>
    </row>
    <row r="587" spans="5:5" ht="15.75" customHeight="1">
      <c r="E587" s="112"/>
    </row>
    <row r="588" spans="5:5" ht="15.75" customHeight="1">
      <c r="E588" s="112"/>
    </row>
    <row r="589" spans="5:5" ht="15.75" customHeight="1">
      <c r="E589" s="112"/>
    </row>
    <row r="590" spans="5:5" ht="15.75" customHeight="1">
      <c r="E590" s="112"/>
    </row>
    <row r="591" spans="5:5" ht="15.75" customHeight="1">
      <c r="E591" s="112"/>
    </row>
    <row r="592" spans="5:5" ht="15.75" customHeight="1">
      <c r="E592" s="112"/>
    </row>
    <row r="593" spans="5:5" ht="15.75" customHeight="1">
      <c r="E593" s="112"/>
    </row>
    <row r="594" spans="5:5" ht="15.75" customHeight="1">
      <c r="E594" s="112"/>
    </row>
    <row r="595" spans="5:5" ht="15.75" customHeight="1">
      <c r="E595" s="112"/>
    </row>
    <row r="596" spans="5:5" ht="15.75" customHeight="1">
      <c r="E596" s="112"/>
    </row>
    <row r="597" spans="5:5" ht="15.75" customHeight="1">
      <c r="E597" s="112"/>
    </row>
    <row r="598" spans="5:5" ht="15.75" customHeight="1">
      <c r="E598" s="112"/>
    </row>
    <row r="599" spans="5:5" ht="15.75" customHeight="1">
      <c r="E599" s="112"/>
    </row>
    <row r="600" spans="5:5" ht="15.75" customHeight="1">
      <c r="E600" s="112"/>
    </row>
    <row r="601" spans="5:5" ht="15.75" customHeight="1">
      <c r="E601" s="112"/>
    </row>
    <row r="602" spans="5:5" ht="15.75" customHeight="1">
      <c r="E602" s="112"/>
    </row>
    <row r="603" spans="5:5" ht="15.75" customHeight="1">
      <c r="E603" s="112"/>
    </row>
    <row r="604" spans="5:5" ht="15.75" customHeight="1">
      <c r="E604" s="112"/>
    </row>
    <row r="605" spans="5:5" ht="15.75" customHeight="1">
      <c r="E605" s="112"/>
    </row>
    <row r="606" spans="5:5" ht="15.75" customHeight="1">
      <c r="E606" s="112"/>
    </row>
    <row r="607" spans="5:5" ht="15.75" customHeight="1">
      <c r="E607" s="112"/>
    </row>
    <row r="608" spans="5:5" ht="15.75" customHeight="1">
      <c r="E608" s="112"/>
    </row>
    <row r="609" spans="5:5" ht="15.75" customHeight="1">
      <c r="E609" s="112"/>
    </row>
    <row r="610" spans="5:5" ht="15.75" customHeight="1">
      <c r="E610" s="112"/>
    </row>
    <row r="611" spans="5:5" ht="15.75" customHeight="1">
      <c r="E611" s="112"/>
    </row>
    <row r="612" spans="5:5" ht="15.75" customHeight="1">
      <c r="E612" s="112"/>
    </row>
    <row r="613" spans="5:5" ht="15.75" customHeight="1">
      <c r="E613" s="112"/>
    </row>
    <row r="614" spans="5:5" ht="15.75" customHeight="1">
      <c r="E614" s="112"/>
    </row>
    <row r="615" spans="5:5" ht="15.75" customHeight="1">
      <c r="E615" s="112"/>
    </row>
    <row r="616" spans="5:5" ht="15.75" customHeight="1">
      <c r="E616" s="112"/>
    </row>
    <row r="617" spans="5:5" ht="15.75" customHeight="1">
      <c r="E617" s="112"/>
    </row>
    <row r="618" spans="5:5" ht="15.75" customHeight="1">
      <c r="E618" s="112"/>
    </row>
    <row r="619" spans="5:5" ht="15.75" customHeight="1">
      <c r="E619" s="112"/>
    </row>
    <row r="620" spans="5:5" ht="15.75" customHeight="1">
      <c r="E620" s="112"/>
    </row>
    <row r="621" spans="5:5" ht="15.75" customHeight="1">
      <c r="E621" s="112"/>
    </row>
    <row r="622" spans="5:5" ht="15.75" customHeight="1">
      <c r="E622" s="112"/>
    </row>
    <row r="623" spans="5:5" ht="15.75" customHeight="1">
      <c r="E623" s="112"/>
    </row>
    <row r="624" spans="5:5" ht="15.75" customHeight="1">
      <c r="E624" s="112"/>
    </row>
    <row r="625" spans="5:5" ht="15.75" customHeight="1">
      <c r="E625" s="112"/>
    </row>
    <row r="626" spans="5:5" ht="15.75" customHeight="1">
      <c r="E626" s="112"/>
    </row>
    <row r="627" spans="5:5" ht="15.75" customHeight="1">
      <c r="E627" s="112"/>
    </row>
    <row r="628" spans="5:5" ht="15.75" customHeight="1">
      <c r="E628" s="112"/>
    </row>
    <row r="629" spans="5:5" ht="15.75" customHeight="1">
      <c r="E629" s="112"/>
    </row>
    <row r="630" spans="5:5" ht="15.75" customHeight="1">
      <c r="E630" s="112"/>
    </row>
    <row r="631" spans="5:5" ht="15.75" customHeight="1">
      <c r="E631" s="112"/>
    </row>
    <row r="632" spans="5:5" ht="15.75" customHeight="1">
      <c r="E632" s="112"/>
    </row>
    <row r="633" spans="5:5" ht="15.75" customHeight="1">
      <c r="E633" s="112"/>
    </row>
    <row r="634" spans="5:5" ht="15.75" customHeight="1">
      <c r="E634" s="112"/>
    </row>
    <row r="635" spans="5:5" ht="15.75" customHeight="1">
      <c r="E635" s="112"/>
    </row>
    <row r="636" spans="5:5" ht="15.75" customHeight="1">
      <c r="E636" s="112"/>
    </row>
    <row r="637" spans="5:5" ht="15.75" customHeight="1">
      <c r="E637" s="112"/>
    </row>
    <row r="638" spans="5:5" ht="15.75" customHeight="1">
      <c r="E638" s="112"/>
    </row>
    <row r="639" spans="5:5" ht="15.75" customHeight="1">
      <c r="E639" s="112"/>
    </row>
    <row r="640" spans="5:5" ht="15.75" customHeight="1">
      <c r="E640" s="112"/>
    </row>
    <row r="641" spans="5:5" ht="15.75" customHeight="1">
      <c r="E641" s="112"/>
    </row>
    <row r="642" spans="5:5" ht="15.75" customHeight="1">
      <c r="E642" s="112"/>
    </row>
    <row r="643" spans="5:5" ht="15.75" customHeight="1">
      <c r="E643" s="112"/>
    </row>
    <row r="644" spans="5:5" ht="15.75" customHeight="1">
      <c r="E644" s="112"/>
    </row>
    <row r="645" spans="5:5" ht="15.75" customHeight="1">
      <c r="E645" s="112"/>
    </row>
    <row r="646" spans="5:5" ht="15.75" customHeight="1">
      <c r="E646" s="112"/>
    </row>
    <row r="647" spans="5:5" ht="15.75" customHeight="1">
      <c r="E647" s="112"/>
    </row>
    <row r="648" spans="5:5" ht="15.75" customHeight="1">
      <c r="E648" s="112"/>
    </row>
    <row r="649" spans="5:5" ht="15.75" customHeight="1">
      <c r="E649" s="112"/>
    </row>
    <row r="650" spans="5:5" ht="15.75" customHeight="1">
      <c r="E650" s="112"/>
    </row>
    <row r="651" spans="5:5" ht="15.75" customHeight="1">
      <c r="E651" s="112"/>
    </row>
    <row r="652" spans="5:5" ht="15.75" customHeight="1">
      <c r="E652" s="112"/>
    </row>
    <row r="653" spans="5:5" ht="15.75" customHeight="1">
      <c r="E653" s="112"/>
    </row>
    <row r="654" spans="5:5" ht="15.75" customHeight="1">
      <c r="E654" s="112"/>
    </row>
    <row r="655" spans="5:5" ht="15.75" customHeight="1">
      <c r="E655" s="112"/>
    </row>
    <row r="656" spans="5:5" ht="15.75" customHeight="1">
      <c r="E656" s="112"/>
    </row>
    <row r="657" spans="5:5" ht="15.75" customHeight="1">
      <c r="E657" s="112"/>
    </row>
    <row r="658" spans="5:5" ht="15.75" customHeight="1">
      <c r="E658" s="112"/>
    </row>
    <row r="659" spans="5:5" ht="15.75" customHeight="1">
      <c r="E659" s="112"/>
    </row>
    <row r="660" spans="5:5" ht="15.75" customHeight="1">
      <c r="E660" s="112"/>
    </row>
    <row r="661" spans="5:5" ht="15.75" customHeight="1">
      <c r="E661" s="112"/>
    </row>
    <row r="662" spans="5:5" ht="15.75" customHeight="1">
      <c r="E662" s="112"/>
    </row>
    <row r="663" spans="5:5" ht="15.75" customHeight="1">
      <c r="E663" s="112"/>
    </row>
    <row r="664" spans="5:5" ht="15.75" customHeight="1">
      <c r="E664" s="112"/>
    </row>
    <row r="665" spans="5:5" ht="15.75" customHeight="1">
      <c r="E665" s="112"/>
    </row>
    <row r="666" spans="5:5" ht="15.75" customHeight="1">
      <c r="E666" s="112"/>
    </row>
    <row r="667" spans="5:5" ht="15.75" customHeight="1">
      <c r="E667" s="112"/>
    </row>
    <row r="668" spans="5:5" ht="15.75" customHeight="1">
      <c r="E668" s="112"/>
    </row>
    <row r="669" spans="5:5" ht="15.75" customHeight="1">
      <c r="E669" s="112"/>
    </row>
    <row r="670" spans="5:5" ht="15.75" customHeight="1">
      <c r="E670" s="112"/>
    </row>
    <row r="671" spans="5:5" ht="15.75" customHeight="1">
      <c r="E671" s="112"/>
    </row>
    <row r="672" spans="5:5" ht="15.75" customHeight="1">
      <c r="E672" s="112"/>
    </row>
    <row r="673" spans="5:5" ht="15.75" customHeight="1">
      <c r="E673" s="112"/>
    </row>
    <row r="674" spans="5:5" ht="15.75" customHeight="1">
      <c r="E674" s="112"/>
    </row>
    <row r="675" spans="5:5" ht="15.75" customHeight="1">
      <c r="E675" s="112"/>
    </row>
    <row r="676" spans="5:5" ht="15.75" customHeight="1">
      <c r="E676" s="112"/>
    </row>
    <row r="677" spans="5:5" ht="15.75" customHeight="1">
      <c r="E677" s="112"/>
    </row>
    <row r="678" spans="5:5" ht="15.75" customHeight="1">
      <c r="E678" s="112"/>
    </row>
    <row r="679" spans="5:5" ht="15.75" customHeight="1">
      <c r="E679" s="112"/>
    </row>
    <row r="680" spans="5:5" ht="15.75" customHeight="1">
      <c r="E680" s="112"/>
    </row>
    <row r="681" spans="5:5" ht="15.75" customHeight="1">
      <c r="E681" s="112"/>
    </row>
    <row r="682" spans="5:5" ht="15.75" customHeight="1">
      <c r="E682" s="112"/>
    </row>
    <row r="683" spans="5:5" ht="15.75" customHeight="1">
      <c r="E683" s="112"/>
    </row>
    <row r="684" spans="5:5" ht="15.75" customHeight="1">
      <c r="E684" s="112"/>
    </row>
    <row r="685" spans="5:5" ht="15.75" customHeight="1">
      <c r="E685" s="112"/>
    </row>
    <row r="686" spans="5:5" ht="15.75" customHeight="1">
      <c r="E686" s="112"/>
    </row>
    <row r="687" spans="5:5" ht="15.75" customHeight="1">
      <c r="E687" s="112"/>
    </row>
    <row r="688" spans="5:5" ht="15.75" customHeight="1">
      <c r="E688" s="112"/>
    </row>
    <row r="689" spans="5:5" ht="15.75" customHeight="1">
      <c r="E689" s="112"/>
    </row>
    <row r="690" spans="5:5" ht="15.75" customHeight="1">
      <c r="E690" s="112"/>
    </row>
    <row r="691" spans="5:5" ht="15.75" customHeight="1">
      <c r="E691" s="112"/>
    </row>
    <row r="692" spans="5:5" ht="15.75" customHeight="1">
      <c r="E692" s="112"/>
    </row>
    <row r="693" spans="5:5" ht="15.75" customHeight="1">
      <c r="E693" s="112"/>
    </row>
    <row r="694" spans="5:5" ht="15.75" customHeight="1">
      <c r="E694" s="112"/>
    </row>
    <row r="695" spans="5:5" ht="15.75" customHeight="1">
      <c r="E695" s="112"/>
    </row>
    <row r="696" spans="5:5" ht="15.75" customHeight="1">
      <c r="E696" s="112"/>
    </row>
    <row r="697" spans="5:5" ht="15.75" customHeight="1">
      <c r="E697" s="112"/>
    </row>
    <row r="698" spans="5:5" ht="15.75" customHeight="1">
      <c r="E698" s="112"/>
    </row>
    <row r="699" spans="5:5" ht="15.75" customHeight="1">
      <c r="E699" s="112"/>
    </row>
    <row r="700" spans="5:5" ht="15.75" customHeight="1">
      <c r="E700" s="112"/>
    </row>
    <row r="701" spans="5:5" ht="15.75" customHeight="1">
      <c r="E701" s="112"/>
    </row>
    <row r="702" spans="5:5" ht="15.75" customHeight="1">
      <c r="E702" s="112"/>
    </row>
    <row r="703" spans="5:5" ht="15.75" customHeight="1">
      <c r="E703" s="112"/>
    </row>
    <row r="704" spans="5:5" ht="15.75" customHeight="1">
      <c r="E704" s="112"/>
    </row>
    <row r="705" spans="5:5" ht="15.75" customHeight="1">
      <c r="E705" s="112"/>
    </row>
    <row r="706" spans="5:5" ht="15.75" customHeight="1">
      <c r="E706" s="112"/>
    </row>
    <row r="707" spans="5:5" ht="15.75" customHeight="1">
      <c r="E707" s="112"/>
    </row>
    <row r="708" spans="5:5" ht="15.75" customHeight="1">
      <c r="E708" s="112"/>
    </row>
    <row r="709" spans="5:5" ht="15.75" customHeight="1">
      <c r="E709" s="112"/>
    </row>
    <row r="710" spans="5:5" ht="15.75" customHeight="1">
      <c r="E710" s="112"/>
    </row>
    <row r="711" spans="5:5" ht="15.75" customHeight="1">
      <c r="E711" s="112"/>
    </row>
    <row r="712" spans="5:5" ht="15.75" customHeight="1">
      <c r="E712" s="112"/>
    </row>
    <row r="713" spans="5:5" ht="15.75" customHeight="1">
      <c r="E713" s="112"/>
    </row>
    <row r="714" spans="5:5" ht="15.75" customHeight="1">
      <c r="E714" s="112"/>
    </row>
    <row r="715" spans="5:5" ht="15.75" customHeight="1">
      <c r="E715" s="112"/>
    </row>
    <row r="716" spans="5:5" ht="15.75" customHeight="1">
      <c r="E716" s="112"/>
    </row>
    <row r="717" spans="5:5" ht="15.75" customHeight="1">
      <c r="E717" s="112"/>
    </row>
    <row r="718" spans="5:5" ht="15.75" customHeight="1">
      <c r="E718" s="112"/>
    </row>
    <row r="719" spans="5:5" ht="15.75" customHeight="1">
      <c r="E719" s="112"/>
    </row>
    <row r="720" spans="5:5" ht="15.75" customHeight="1">
      <c r="E720" s="112"/>
    </row>
    <row r="721" spans="5:5" ht="15.75" customHeight="1">
      <c r="E721" s="112"/>
    </row>
    <row r="722" spans="5:5" ht="15.75" customHeight="1">
      <c r="E722" s="112"/>
    </row>
    <row r="723" spans="5:5" ht="15.75" customHeight="1">
      <c r="E723" s="112"/>
    </row>
    <row r="724" spans="5:5" ht="15.75" customHeight="1">
      <c r="E724" s="112"/>
    </row>
    <row r="725" spans="5:5" ht="15.75" customHeight="1">
      <c r="E725" s="112"/>
    </row>
    <row r="726" spans="5:5" ht="15.75" customHeight="1">
      <c r="E726" s="112"/>
    </row>
    <row r="727" spans="5:5" ht="15.75" customHeight="1">
      <c r="E727" s="112"/>
    </row>
    <row r="728" spans="5:5" ht="15.75" customHeight="1">
      <c r="E728" s="112"/>
    </row>
    <row r="729" spans="5:5" ht="15.75" customHeight="1">
      <c r="E729" s="112"/>
    </row>
    <row r="730" spans="5:5" ht="15.75" customHeight="1">
      <c r="E730" s="112"/>
    </row>
    <row r="731" spans="5:5" ht="15.75" customHeight="1">
      <c r="E731" s="112"/>
    </row>
    <row r="732" spans="5:5" ht="15.75" customHeight="1">
      <c r="E732" s="112"/>
    </row>
    <row r="733" spans="5:5" ht="15.75" customHeight="1">
      <c r="E733" s="112"/>
    </row>
    <row r="734" spans="5:5" ht="15.75" customHeight="1">
      <c r="E734" s="112"/>
    </row>
    <row r="735" spans="5:5" ht="15.75" customHeight="1">
      <c r="E735" s="112"/>
    </row>
    <row r="736" spans="5:5" ht="15.75" customHeight="1">
      <c r="E736" s="112"/>
    </row>
    <row r="737" spans="5:5" ht="15.75" customHeight="1">
      <c r="E737" s="112"/>
    </row>
    <row r="738" spans="5:5" ht="15.75" customHeight="1">
      <c r="E738" s="112"/>
    </row>
    <row r="739" spans="5:5" ht="15.75" customHeight="1">
      <c r="E739" s="112"/>
    </row>
    <row r="740" spans="5:5" ht="15.75" customHeight="1">
      <c r="E740" s="112"/>
    </row>
    <row r="741" spans="5:5" ht="15.75" customHeight="1">
      <c r="E741" s="112"/>
    </row>
    <row r="742" spans="5:5" ht="15.75" customHeight="1">
      <c r="E742" s="112"/>
    </row>
    <row r="743" spans="5:5" ht="15.75" customHeight="1">
      <c r="E743" s="112"/>
    </row>
    <row r="744" spans="5:5" ht="15.75" customHeight="1">
      <c r="E744" s="112"/>
    </row>
    <row r="745" spans="5:5" ht="15.75" customHeight="1">
      <c r="E745" s="112"/>
    </row>
    <row r="746" spans="5:5" ht="15.75" customHeight="1">
      <c r="E746" s="112"/>
    </row>
    <row r="747" spans="5:5" ht="15.75" customHeight="1">
      <c r="E747" s="112"/>
    </row>
    <row r="748" spans="5:5" ht="15.75" customHeight="1">
      <c r="E748" s="112"/>
    </row>
    <row r="749" spans="5:5" ht="15.75" customHeight="1">
      <c r="E749" s="112"/>
    </row>
    <row r="750" spans="5:5" ht="15.75" customHeight="1">
      <c r="E750" s="112"/>
    </row>
    <row r="751" spans="5:5" ht="15.75" customHeight="1">
      <c r="E751" s="112"/>
    </row>
    <row r="752" spans="5:5" ht="15.75" customHeight="1">
      <c r="E752" s="112"/>
    </row>
    <row r="753" spans="5:5" ht="15.75" customHeight="1">
      <c r="E753" s="112"/>
    </row>
    <row r="754" spans="5:5" ht="15.75" customHeight="1">
      <c r="E754" s="112"/>
    </row>
    <row r="755" spans="5:5" ht="15.75" customHeight="1">
      <c r="E755" s="112"/>
    </row>
    <row r="756" spans="5:5" ht="15.75" customHeight="1">
      <c r="E756" s="112"/>
    </row>
    <row r="757" spans="5:5" ht="15.75" customHeight="1">
      <c r="E757" s="112"/>
    </row>
    <row r="758" spans="5:5" ht="15.75" customHeight="1">
      <c r="E758" s="112"/>
    </row>
    <row r="759" spans="5:5" ht="15.75" customHeight="1">
      <c r="E759" s="112"/>
    </row>
    <row r="760" spans="5:5" ht="15.75" customHeight="1">
      <c r="E760" s="112"/>
    </row>
    <row r="761" spans="5:5" ht="15.75" customHeight="1">
      <c r="E761" s="112"/>
    </row>
    <row r="762" spans="5:5" ht="15.75" customHeight="1">
      <c r="E762" s="112"/>
    </row>
    <row r="763" spans="5:5" ht="15.75" customHeight="1">
      <c r="E763" s="112"/>
    </row>
    <row r="764" spans="5:5" ht="15.75" customHeight="1">
      <c r="E764" s="112"/>
    </row>
    <row r="765" spans="5:5" ht="15.75" customHeight="1">
      <c r="E765" s="112"/>
    </row>
    <row r="766" spans="5:5" ht="15.75" customHeight="1">
      <c r="E766" s="112"/>
    </row>
    <row r="767" spans="5:5" ht="15.75" customHeight="1">
      <c r="E767" s="112"/>
    </row>
    <row r="768" spans="5:5" ht="15.75" customHeight="1">
      <c r="E768" s="112"/>
    </row>
    <row r="769" spans="5:5" ht="15.75" customHeight="1">
      <c r="E769" s="112"/>
    </row>
    <row r="770" spans="5:5" ht="15.75" customHeight="1">
      <c r="E770" s="112"/>
    </row>
    <row r="771" spans="5:5" ht="15.75" customHeight="1">
      <c r="E771" s="112"/>
    </row>
    <row r="772" spans="5:5" ht="15.75" customHeight="1">
      <c r="E772" s="112"/>
    </row>
    <row r="773" spans="5:5" ht="15.75" customHeight="1">
      <c r="E773" s="112"/>
    </row>
    <row r="774" spans="5:5" ht="15.75" customHeight="1">
      <c r="E774" s="112"/>
    </row>
    <row r="775" spans="5:5" ht="15.75" customHeight="1">
      <c r="E775" s="112"/>
    </row>
    <row r="776" spans="5:5" ht="15.75" customHeight="1">
      <c r="E776" s="112"/>
    </row>
    <row r="777" spans="5:5" ht="15.75" customHeight="1">
      <c r="E777" s="112"/>
    </row>
    <row r="778" spans="5:5" ht="15.75" customHeight="1">
      <c r="E778" s="112"/>
    </row>
    <row r="779" spans="5:5" ht="15.75" customHeight="1">
      <c r="E779" s="112"/>
    </row>
    <row r="780" spans="5:5" ht="15.75" customHeight="1">
      <c r="E780" s="112"/>
    </row>
    <row r="781" spans="5:5" ht="15.75" customHeight="1">
      <c r="E781" s="112"/>
    </row>
    <row r="782" spans="5:5" ht="15.75" customHeight="1">
      <c r="E782" s="112"/>
    </row>
    <row r="783" spans="5:5" ht="15.75" customHeight="1">
      <c r="E783" s="112"/>
    </row>
    <row r="784" spans="5:5" ht="15.75" customHeight="1">
      <c r="E784" s="112"/>
    </row>
    <row r="785" spans="5:5" ht="15.75" customHeight="1">
      <c r="E785" s="112"/>
    </row>
    <row r="786" spans="5:5" ht="15.75" customHeight="1">
      <c r="E786" s="112"/>
    </row>
    <row r="787" spans="5:5" ht="15.75" customHeight="1">
      <c r="E787" s="112"/>
    </row>
    <row r="788" spans="5:5" ht="15.75" customHeight="1">
      <c r="E788" s="112"/>
    </row>
    <row r="789" spans="5:5" ht="15.75" customHeight="1">
      <c r="E789" s="112"/>
    </row>
    <row r="790" spans="5:5" ht="15.75" customHeight="1">
      <c r="E790" s="112"/>
    </row>
    <row r="791" spans="5:5" ht="15.75" customHeight="1">
      <c r="E791" s="112"/>
    </row>
    <row r="792" spans="5:5" ht="15.75" customHeight="1">
      <c r="E792" s="112"/>
    </row>
    <row r="793" spans="5:5" ht="15.75" customHeight="1">
      <c r="E793" s="112"/>
    </row>
    <row r="794" spans="5:5" ht="15.75" customHeight="1">
      <c r="E794" s="112"/>
    </row>
    <row r="795" spans="5:5" ht="15.75" customHeight="1">
      <c r="E795" s="112"/>
    </row>
    <row r="796" spans="5:5" ht="15.75" customHeight="1">
      <c r="E796" s="112"/>
    </row>
    <row r="797" spans="5:5" ht="15.75" customHeight="1">
      <c r="E797" s="112"/>
    </row>
    <row r="798" spans="5:5" ht="15.75" customHeight="1">
      <c r="E798" s="112"/>
    </row>
    <row r="799" spans="5:5" ht="15.75" customHeight="1">
      <c r="E799" s="112"/>
    </row>
    <row r="800" spans="5:5" ht="15.75" customHeight="1">
      <c r="E800" s="112"/>
    </row>
    <row r="801" spans="5:5" ht="15.75" customHeight="1">
      <c r="E801" s="112"/>
    </row>
    <row r="802" spans="5:5" ht="15.75" customHeight="1">
      <c r="E802" s="112"/>
    </row>
    <row r="803" spans="5:5" ht="15.75" customHeight="1">
      <c r="E803" s="112"/>
    </row>
    <row r="804" spans="5:5" ht="15.75" customHeight="1">
      <c r="E804" s="112"/>
    </row>
    <row r="805" spans="5:5" ht="15.75" customHeight="1">
      <c r="E805" s="112"/>
    </row>
    <row r="806" spans="5:5" ht="15.75" customHeight="1">
      <c r="E806" s="112"/>
    </row>
    <row r="807" spans="5:5" ht="15.75" customHeight="1">
      <c r="E807" s="112"/>
    </row>
    <row r="808" spans="5:5" ht="15.75" customHeight="1">
      <c r="E808" s="112"/>
    </row>
    <row r="809" spans="5:5" ht="15.75" customHeight="1">
      <c r="E809" s="112"/>
    </row>
    <row r="810" spans="5:5" ht="15.75" customHeight="1">
      <c r="E810" s="112"/>
    </row>
    <row r="811" spans="5:5" ht="15.75" customHeight="1">
      <c r="E811" s="112"/>
    </row>
    <row r="812" spans="5:5" ht="15.75" customHeight="1">
      <c r="E812" s="112"/>
    </row>
    <row r="813" spans="5:5" ht="15.75" customHeight="1">
      <c r="E813" s="112"/>
    </row>
    <row r="814" spans="5:5" ht="15.75" customHeight="1">
      <c r="E814" s="112"/>
    </row>
    <row r="815" spans="5:5" ht="15.75" customHeight="1">
      <c r="E815" s="112"/>
    </row>
    <row r="816" spans="5:5" ht="15.75" customHeight="1">
      <c r="E816" s="112"/>
    </row>
    <row r="817" spans="5:5" ht="15.75" customHeight="1">
      <c r="E817" s="112"/>
    </row>
    <row r="818" spans="5:5" ht="15.75" customHeight="1">
      <c r="E818" s="112"/>
    </row>
    <row r="819" spans="5:5" ht="15.75" customHeight="1">
      <c r="E819" s="112"/>
    </row>
    <row r="820" spans="5:5" ht="15.75" customHeight="1">
      <c r="E820" s="112"/>
    </row>
    <row r="821" spans="5:5" ht="15.75" customHeight="1">
      <c r="E821" s="112"/>
    </row>
    <row r="822" spans="5:5" ht="15.75" customHeight="1">
      <c r="E822" s="112"/>
    </row>
    <row r="823" spans="5:5" ht="15.75" customHeight="1">
      <c r="E823" s="112"/>
    </row>
    <row r="824" spans="5:5" ht="15.75" customHeight="1">
      <c r="E824" s="112"/>
    </row>
    <row r="825" spans="5:5" ht="15.75" customHeight="1">
      <c r="E825" s="112"/>
    </row>
    <row r="826" spans="5:5" ht="15.75" customHeight="1">
      <c r="E826" s="112"/>
    </row>
    <row r="827" spans="5:5" ht="15.75" customHeight="1">
      <c r="E827" s="112"/>
    </row>
    <row r="828" spans="5:5" ht="15.75" customHeight="1">
      <c r="E828" s="112"/>
    </row>
    <row r="829" spans="5:5" ht="15.75" customHeight="1">
      <c r="E829" s="112"/>
    </row>
    <row r="830" spans="5:5" ht="15.75" customHeight="1">
      <c r="E830" s="112"/>
    </row>
    <row r="831" spans="5:5" ht="15.75" customHeight="1">
      <c r="E831" s="112"/>
    </row>
    <row r="832" spans="5:5" ht="15.75" customHeight="1">
      <c r="E832" s="112"/>
    </row>
    <row r="833" spans="5:5" ht="15.75" customHeight="1">
      <c r="E833" s="112"/>
    </row>
    <row r="834" spans="5:5" ht="15.75" customHeight="1">
      <c r="E834" s="112"/>
    </row>
    <row r="835" spans="5:5" ht="15.75" customHeight="1">
      <c r="E835" s="112"/>
    </row>
    <row r="836" spans="5:5" ht="15.75" customHeight="1">
      <c r="E836" s="112"/>
    </row>
    <row r="837" spans="5:5" ht="15.75" customHeight="1">
      <c r="E837" s="112"/>
    </row>
    <row r="838" spans="5:5" ht="15.75" customHeight="1">
      <c r="E838" s="112"/>
    </row>
    <row r="839" spans="5:5" ht="15.75" customHeight="1">
      <c r="E839" s="112"/>
    </row>
    <row r="840" spans="5:5" ht="15.75" customHeight="1">
      <c r="E840" s="112"/>
    </row>
    <row r="841" spans="5:5" ht="15.75" customHeight="1">
      <c r="E841" s="112"/>
    </row>
    <row r="842" spans="5:5" ht="15.75" customHeight="1">
      <c r="E842" s="112"/>
    </row>
    <row r="843" spans="5:5" ht="15.75" customHeight="1">
      <c r="E843" s="112"/>
    </row>
    <row r="844" spans="5:5" ht="15.75" customHeight="1">
      <c r="E844" s="112"/>
    </row>
    <row r="845" spans="5:5" ht="15.75" customHeight="1">
      <c r="E845" s="112"/>
    </row>
    <row r="846" spans="5:5" ht="15.75" customHeight="1">
      <c r="E846" s="112"/>
    </row>
    <row r="847" spans="5:5" ht="15.75" customHeight="1">
      <c r="E847" s="112"/>
    </row>
    <row r="848" spans="5:5" ht="15.75" customHeight="1">
      <c r="E848" s="112"/>
    </row>
    <row r="849" spans="5:5" ht="15.75" customHeight="1">
      <c r="E849" s="112"/>
    </row>
    <row r="850" spans="5:5" ht="15.75" customHeight="1">
      <c r="E850" s="112"/>
    </row>
    <row r="851" spans="5:5" ht="15.75" customHeight="1">
      <c r="E851" s="112"/>
    </row>
    <row r="852" spans="5:5" ht="15.75" customHeight="1">
      <c r="E852" s="112"/>
    </row>
    <row r="853" spans="5:5" ht="15.75" customHeight="1">
      <c r="E853" s="112"/>
    </row>
    <row r="854" spans="5:5" ht="15.75" customHeight="1">
      <c r="E854" s="112"/>
    </row>
    <row r="855" spans="5:5" ht="15.75" customHeight="1">
      <c r="E855" s="112"/>
    </row>
    <row r="856" spans="5:5" ht="15.75" customHeight="1">
      <c r="E856" s="112"/>
    </row>
    <row r="857" spans="5:5" ht="15.75" customHeight="1">
      <c r="E857" s="112"/>
    </row>
    <row r="858" spans="5:5" ht="15.75" customHeight="1">
      <c r="E858" s="112"/>
    </row>
    <row r="859" spans="5:5" ht="15.75" customHeight="1">
      <c r="E859" s="112"/>
    </row>
    <row r="860" spans="5:5" ht="15.75" customHeight="1">
      <c r="E860" s="112"/>
    </row>
    <row r="861" spans="5:5" ht="15.75" customHeight="1">
      <c r="E861" s="112"/>
    </row>
    <row r="862" spans="5:5" ht="15.75" customHeight="1">
      <c r="E862" s="112"/>
    </row>
    <row r="863" spans="5:5" ht="15.75" customHeight="1">
      <c r="E863" s="112"/>
    </row>
    <row r="864" spans="5:5" ht="15.75" customHeight="1">
      <c r="E864" s="112"/>
    </row>
    <row r="865" spans="5:5" ht="15.75" customHeight="1">
      <c r="E865" s="112"/>
    </row>
    <row r="866" spans="5:5" ht="15.75" customHeight="1">
      <c r="E866" s="112"/>
    </row>
    <row r="867" spans="5:5" ht="15.75" customHeight="1">
      <c r="E867" s="112"/>
    </row>
    <row r="868" spans="5:5" ht="15.75" customHeight="1">
      <c r="E868" s="112"/>
    </row>
    <row r="869" spans="5:5" ht="15.75" customHeight="1">
      <c r="E869" s="112"/>
    </row>
    <row r="870" spans="5:5" ht="15.75" customHeight="1">
      <c r="E870" s="112"/>
    </row>
    <row r="871" spans="5:5" ht="15.75" customHeight="1">
      <c r="E871" s="112"/>
    </row>
    <row r="872" spans="5:5" ht="15.75" customHeight="1">
      <c r="E872" s="112"/>
    </row>
    <row r="873" spans="5:5" ht="15.75" customHeight="1">
      <c r="E873" s="112"/>
    </row>
    <row r="874" spans="5:5" ht="15.75" customHeight="1">
      <c r="E874" s="112"/>
    </row>
    <row r="875" spans="5:5" ht="15.75" customHeight="1">
      <c r="E875" s="112"/>
    </row>
    <row r="876" spans="5:5" ht="15.75" customHeight="1">
      <c r="E876" s="112"/>
    </row>
    <row r="877" spans="5:5" ht="15.75" customHeight="1">
      <c r="E877" s="112"/>
    </row>
    <row r="878" spans="5:5" ht="15.75" customHeight="1">
      <c r="E878" s="112"/>
    </row>
    <row r="879" spans="5:5" ht="15.75" customHeight="1">
      <c r="E879" s="112"/>
    </row>
    <row r="880" spans="5:5" ht="15.75" customHeight="1">
      <c r="E880" s="112"/>
    </row>
    <row r="881" spans="5:5" ht="15.75" customHeight="1">
      <c r="E881" s="112"/>
    </row>
    <row r="882" spans="5:5" ht="15.75" customHeight="1">
      <c r="E882" s="112"/>
    </row>
    <row r="883" spans="5:5" ht="15.75" customHeight="1">
      <c r="E883" s="112"/>
    </row>
    <row r="884" spans="5:5" ht="15.75" customHeight="1">
      <c r="E884" s="112"/>
    </row>
    <row r="885" spans="5:5" ht="15.75" customHeight="1">
      <c r="E885" s="112"/>
    </row>
    <row r="886" spans="5:5" ht="15.75" customHeight="1">
      <c r="E886" s="112"/>
    </row>
    <row r="887" spans="5:5" ht="15.75" customHeight="1">
      <c r="E887" s="112"/>
    </row>
    <row r="888" spans="5:5" ht="15.75" customHeight="1">
      <c r="E888" s="112"/>
    </row>
    <row r="889" spans="5:5" ht="15.75" customHeight="1">
      <c r="E889" s="112"/>
    </row>
    <row r="890" spans="5:5" ht="15.75" customHeight="1">
      <c r="E890" s="112"/>
    </row>
    <row r="891" spans="5:5" ht="15.75" customHeight="1">
      <c r="E891" s="112"/>
    </row>
    <row r="892" spans="5:5" ht="15.75" customHeight="1">
      <c r="E892" s="112"/>
    </row>
    <row r="893" spans="5:5" ht="15.75" customHeight="1">
      <c r="E893" s="112"/>
    </row>
    <row r="894" spans="5:5" ht="15.75" customHeight="1">
      <c r="E894" s="112"/>
    </row>
    <row r="895" spans="5:5" ht="15.75" customHeight="1">
      <c r="E895" s="112"/>
    </row>
    <row r="896" spans="5:5" ht="15.75" customHeight="1">
      <c r="E896" s="112"/>
    </row>
    <row r="897" spans="5:5" ht="15.75" customHeight="1">
      <c r="E897" s="112"/>
    </row>
    <row r="898" spans="5:5" ht="15.75" customHeight="1">
      <c r="E898" s="112"/>
    </row>
    <row r="899" spans="5:5" ht="15.75" customHeight="1">
      <c r="E899" s="112"/>
    </row>
    <row r="900" spans="5:5" ht="15.75" customHeight="1">
      <c r="E900" s="112"/>
    </row>
    <row r="901" spans="5:5" ht="15.75" customHeight="1">
      <c r="E901" s="112"/>
    </row>
    <row r="902" spans="5:5" ht="15.75" customHeight="1">
      <c r="E902" s="112"/>
    </row>
    <row r="903" spans="5:5" ht="15.75" customHeight="1">
      <c r="E903" s="112"/>
    </row>
    <row r="904" spans="5:5" ht="15.75" customHeight="1">
      <c r="E904" s="112"/>
    </row>
    <row r="905" spans="5:5" ht="15.75" customHeight="1">
      <c r="E905" s="112"/>
    </row>
    <row r="906" spans="5:5" ht="15.75" customHeight="1">
      <c r="E906" s="112"/>
    </row>
    <row r="907" spans="5:5" ht="15.75" customHeight="1">
      <c r="E907" s="112"/>
    </row>
    <row r="908" spans="5:5" ht="15.75" customHeight="1">
      <c r="E908" s="112"/>
    </row>
    <row r="909" spans="5:5" ht="15.75" customHeight="1">
      <c r="E909" s="112"/>
    </row>
    <row r="910" spans="5:5" ht="15.75" customHeight="1">
      <c r="E910" s="112"/>
    </row>
    <row r="911" spans="5:5" ht="15.75" customHeight="1">
      <c r="E911" s="112"/>
    </row>
    <row r="912" spans="5:5" ht="15.75" customHeight="1">
      <c r="E912" s="112"/>
    </row>
    <row r="913" spans="5:5" ht="15.75" customHeight="1">
      <c r="E913" s="112"/>
    </row>
    <row r="914" spans="5:5" ht="15.75" customHeight="1">
      <c r="E914" s="112"/>
    </row>
    <row r="915" spans="5:5" ht="15.75" customHeight="1">
      <c r="E915" s="112"/>
    </row>
    <row r="916" spans="5:5" ht="15.75" customHeight="1">
      <c r="E916" s="112"/>
    </row>
    <row r="917" spans="5:5" ht="15.75" customHeight="1">
      <c r="E917" s="112"/>
    </row>
    <row r="918" spans="5:5" ht="15.75" customHeight="1">
      <c r="E918" s="112"/>
    </row>
    <row r="919" spans="5:5" ht="15.75" customHeight="1">
      <c r="E919" s="112"/>
    </row>
    <row r="920" spans="5:5" ht="15.75" customHeight="1">
      <c r="E920" s="112"/>
    </row>
    <row r="921" spans="5:5" ht="15.75" customHeight="1">
      <c r="E921" s="112"/>
    </row>
    <row r="922" spans="5:5" ht="15.75" customHeight="1">
      <c r="E922" s="112"/>
    </row>
    <row r="923" spans="5:5" ht="15.75" customHeight="1">
      <c r="E923" s="112"/>
    </row>
    <row r="924" spans="5:5" ht="15.75" customHeight="1">
      <c r="E924" s="112"/>
    </row>
    <row r="925" spans="5:5" ht="15.75" customHeight="1">
      <c r="E925" s="112"/>
    </row>
    <row r="926" spans="5:5" ht="15.75" customHeight="1">
      <c r="E926" s="112"/>
    </row>
    <row r="927" spans="5:5" ht="15.75" customHeight="1">
      <c r="E927" s="112"/>
    </row>
    <row r="928" spans="5:5" ht="15.75" customHeight="1">
      <c r="E928" s="112"/>
    </row>
    <row r="929" spans="5:5" ht="15.75" customHeight="1">
      <c r="E929" s="112"/>
    </row>
    <row r="930" spans="5:5" ht="15.75" customHeight="1">
      <c r="E930" s="112"/>
    </row>
    <row r="931" spans="5:5" ht="15.75" customHeight="1">
      <c r="E931" s="112"/>
    </row>
    <row r="932" spans="5:5" ht="15.75" customHeight="1">
      <c r="E932" s="112"/>
    </row>
    <row r="933" spans="5:5" ht="15.75" customHeight="1">
      <c r="E933" s="112"/>
    </row>
    <row r="934" spans="5:5" ht="15.75" customHeight="1">
      <c r="E934" s="112"/>
    </row>
    <row r="935" spans="5:5" ht="15.75" customHeight="1">
      <c r="E935" s="112"/>
    </row>
    <row r="936" spans="5:5" ht="15.75" customHeight="1">
      <c r="E936" s="112"/>
    </row>
    <row r="937" spans="5:5" ht="15.75" customHeight="1">
      <c r="E937" s="112"/>
    </row>
    <row r="938" spans="5:5" ht="15.75" customHeight="1">
      <c r="E938" s="112"/>
    </row>
    <row r="939" spans="5:5" ht="15.75" customHeight="1">
      <c r="E939" s="112"/>
    </row>
    <row r="940" spans="5:5" ht="15.75" customHeight="1">
      <c r="E940" s="112"/>
    </row>
    <row r="941" spans="5:5" ht="15.75" customHeight="1">
      <c r="E941" s="112"/>
    </row>
    <row r="942" spans="5:5" ht="15.75" customHeight="1">
      <c r="E942" s="112"/>
    </row>
    <row r="943" spans="5:5" ht="15.75" customHeight="1">
      <c r="E943" s="112"/>
    </row>
    <row r="944" spans="5:5" ht="15.75" customHeight="1">
      <c r="E944" s="112"/>
    </row>
    <row r="945" spans="5:5" ht="15.75" customHeight="1">
      <c r="E945" s="112"/>
    </row>
    <row r="946" spans="5:5" ht="15.75" customHeight="1">
      <c r="E946" s="112"/>
    </row>
    <row r="947" spans="5:5" ht="15.75" customHeight="1">
      <c r="E947" s="112"/>
    </row>
    <row r="948" spans="5:5" ht="15.75" customHeight="1">
      <c r="E948" s="112"/>
    </row>
    <row r="949" spans="5:5" ht="15.75" customHeight="1">
      <c r="E949" s="112"/>
    </row>
    <row r="950" spans="5:5" ht="15.75" customHeight="1">
      <c r="E950" s="112"/>
    </row>
    <row r="951" spans="5:5" ht="15.75" customHeight="1">
      <c r="E951" s="112"/>
    </row>
    <row r="952" spans="5:5" ht="15.75" customHeight="1">
      <c r="E952" s="112"/>
    </row>
    <row r="953" spans="5:5" ht="15.75" customHeight="1">
      <c r="E953" s="112"/>
    </row>
    <row r="954" spans="5:5" ht="15.75" customHeight="1">
      <c r="E954" s="112"/>
    </row>
    <row r="955" spans="5:5" ht="15.75" customHeight="1">
      <c r="E955" s="112"/>
    </row>
    <row r="956" spans="5:5" ht="15.75" customHeight="1">
      <c r="E956" s="112"/>
    </row>
    <row r="957" spans="5:5" ht="15.75" customHeight="1">
      <c r="E957" s="112"/>
    </row>
    <row r="958" spans="5:5" ht="15.75" customHeight="1">
      <c r="E958" s="112"/>
    </row>
    <row r="959" spans="5:5" ht="15.75" customHeight="1">
      <c r="E959" s="112"/>
    </row>
    <row r="960" spans="5:5" ht="15.75" customHeight="1">
      <c r="E960" s="112"/>
    </row>
    <row r="961" spans="5:5" ht="15.75" customHeight="1">
      <c r="E961" s="112"/>
    </row>
    <row r="962" spans="5:5" ht="15.75" customHeight="1">
      <c r="E962" s="112"/>
    </row>
    <row r="963" spans="5:5" ht="15.75" customHeight="1">
      <c r="E963" s="112"/>
    </row>
    <row r="964" spans="5:5" ht="15.75" customHeight="1">
      <c r="E964" s="112"/>
    </row>
    <row r="965" spans="5:5" ht="15.75" customHeight="1">
      <c r="E965" s="112"/>
    </row>
    <row r="966" spans="5:5" ht="15.75" customHeight="1">
      <c r="E966" s="112"/>
    </row>
    <row r="967" spans="5:5" ht="15.75" customHeight="1">
      <c r="E967" s="112"/>
    </row>
    <row r="968" spans="5:5" ht="15.75" customHeight="1">
      <c r="E968" s="112"/>
    </row>
    <row r="969" spans="5:5" ht="15.75" customHeight="1">
      <c r="E969" s="112"/>
    </row>
    <row r="970" spans="5:5" ht="15.75" customHeight="1">
      <c r="E970" s="112"/>
    </row>
    <row r="971" spans="5:5" ht="15.75" customHeight="1">
      <c r="E971" s="112"/>
    </row>
    <row r="972" spans="5:5" ht="15.75" customHeight="1">
      <c r="E972" s="112"/>
    </row>
    <row r="973" spans="5:5" ht="15.75" customHeight="1">
      <c r="E973" s="112"/>
    </row>
    <row r="974" spans="5:5" ht="15.75" customHeight="1">
      <c r="E974" s="112"/>
    </row>
    <row r="975" spans="5:5" ht="15.75" customHeight="1">
      <c r="E975" s="112"/>
    </row>
    <row r="976" spans="5:5" ht="15.75" customHeight="1">
      <c r="E976" s="112"/>
    </row>
    <row r="977" spans="5:5" ht="15.75" customHeight="1">
      <c r="E977" s="112"/>
    </row>
    <row r="978" spans="5:5" ht="15.75" customHeight="1">
      <c r="E978" s="112"/>
    </row>
    <row r="979" spans="5:5" ht="15.75" customHeight="1">
      <c r="E979" s="112"/>
    </row>
    <row r="980" spans="5:5" ht="15.75" customHeight="1">
      <c r="E980" s="112"/>
    </row>
    <row r="981" spans="5:5" ht="15.75" customHeight="1">
      <c r="E981" s="112"/>
    </row>
    <row r="982" spans="5:5" ht="15.75" customHeight="1">
      <c r="E982" s="112"/>
    </row>
    <row r="983" spans="5:5" ht="15.75" customHeight="1">
      <c r="E983" s="112"/>
    </row>
    <row r="984" spans="5:5" ht="15.75" customHeight="1">
      <c r="E984" s="112"/>
    </row>
    <row r="985" spans="5:5" ht="15.75" customHeight="1">
      <c r="E985" s="112"/>
    </row>
    <row r="986" spans="5:5" ht="15.75" customHeight="1">
      <c r="E986" s="112"/>
    </row>
    <row r="987" spans="5:5" ht="15.75" customHeight="1">
      <c r="E987" s="112"/>
    </row>
    <row r="988" spans="5:5" ht="15.75" customHeight="1">
      <c r="E988" s="112"/>
    </row>
    <row r="989" spans="5:5" ht="15.75" customHeight="1">
      <c r="E989" s="112"/>
    </row>
    <row r="990" spans="5:5" ht="15.75" customHeight="1">
      <c r="E990" s="112"/>
    </row>
    <row r="991" spans="5:5" ht="15.75" customHeight="1">
      <c r="E991" s="112"/>
    </row>
    <row r="992" spans="5:5" ht="15.75" customHeight="1">
      <c r="E992" s="112"/>
    </row>
    <row r="993" spans="5:5" ht="15.75" customHeight="1">
      <c r="E993" s="112"/>
    </row>
    <row r="994" spans="5:5" ht="15.75" customHeight="1">
      <c r="E994" s="112"/>
    </row>
    <row r="995" spans="5:5" ht="15.75" customHeight="1">
      <c r="E995" s="112"/>
    </row>
    <row r="996" spans="5:5" ht="15.75" customHeight="1">
      <c r="E996" s="112"/>
    </row>
    <row r="997" spans="5:5" ht="15.75" customHeight="1">
      <c r="E997" s="112"/>
    </row>
    <row r="998" spans="5:5" ht="15.75" customHeight="1">
      <c r="E998" s="112"/>
    </row>
    <row r="999" spans="5:5" ht="15.75" customHeight="1">
      <c r="E999" s="112"/>
    </row>
    <row r="1000" spans="5:5" ht="15.75" customHeight="1">
      <c r="E1000" s="112"/>
    </row>
    <row r="1001" spans="5:5" ht="15.75" customHeight="1">
      <c r="E1001" s="112"/>
    </row>
    <row r="1002" spans="5:5" ht="15.75" customHeight="1">
      <c r="E1002" s="112"/>
    </row>
    <row r="1003" spans="5:5" ht="15.75" customHeight="1">
      <c r="E1003" s="112"/>
    </row>
    <row r="1004" spans="5:5" ht="15.75" customHeight="1">
      <c r="E1004" s="112"/>
    </row>
    <row r="1005" spans="5:5" ht="15.75" customHeight="1">
      <c r="E1005" s="112"/>
    </row>
    <row r="1006" spans="5:5" ht="15.75" customHeight="1">
      <c r="E1006" s="112"/>
    </row>
    <row r="1007" spans="5:5" ht="15.75" customHeight="1">
      <c r="E1007" s="112"/>
    </row>
    <row r="1008" spans="5:5" ht="15.75" customHeight="1">
      <c r="E1008" s="112"/>
    </row>
    <row r="1009" spans="5:5" ht="15.75" customHeight="1">
      <c r="E1009" s="112"/>
    </row>
    <row r="1010" spans="5:5" ht="15.75" customHeight="1">
      <c r="E1010" s="112"/>
    </row>
    <row r="1011" spans="5:5" ht="15.75" customHeight="1">
      <c r="E1011" s="112"/>
    </row>
    <row r="1012" spans="5:5" ht="15.75" customHeight="1">
      <c r="E1012" s="112"/>
    </row>
    <row r="1013" spans="5:5" ht="15.75" customHeight="1">
      <c r="E1013" s="112"/>
    </row>
    <row r="1014" spans="5:5" ht="15.75" customHeight="1">
      <c r="E1014" s="112"/>
    </row>
    <row r="1015" spans="5:5" ht="15.75" customHeight="1">
      <c r="E1015" s="112"/>
    </row>
    <row r="1016" spans="5:5" ht="15.75" customHeight="1">
      <c r="E1016" s="112"/>
    </row>
    <row r="1017" spans="5:5" ht="15.75" customHeight="1">
      <c r="E1017" s="112"/>
    </row>
    <row r="1018" spans="5:5" ht="15.75" customHeight="1">
      <c r="E1018" s="112"/>
    </row>
    <row r="1019" spans="5:5" ht="15.75" customHeight="1">
      <c r="E1019" s="112"/>
    </row>
    <row r="1020" spans="5:5" ht="15.75" customHeight="1">
      <c r="E1020" s="112"/>
    </row>
    <row r="1021" spans="5:5" ht="15.75" customHeight="1">
      <c r="E1021" s="112"/>
    </row>
    <row r="1022" spans="5:5" ht="15.75" customHeight="1">
      <c r="E1022" s="112"/>
    </row>
    <row r="1023" spans="5:5" ht="15.75" customHeight="1">
      <c r="E1023" s="112"/>
    </row>
    <row r="1024" spans="5:5" ht="15.75" customHeight="1">
      <c r="E1024" s="112"/>
    </row>
    <row r="1025" spans="5:5" ht="15.75" customHeight="1">
      <c r="E1025" s="112"/>
    </row>
    <row r="1026" spans="5:5" ht="15.75" customHeight="1">
      <c r="E1026" s="112"/>
    </row>
    <row r="1027" spans="5:5" ht="15.75" customHeight="1">
      <c r="E1027" s="112"/>
    </row>
  </sheetData>
  <mergeCells count="2">
    <mergeCell ref="C4:F4"/>
    <mergeCell ref="C6:F6"/>
  </mergeCells>
  <pageMargins left="0.7" right="0.7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/>
  </sheetViews>
  <sheetFormatPr defaultColWidth="11.21875" defaultRowHeight="15" customHeight="1"/>
  <cols>
    <col min="1" max="1" width="4.88671875" customWidth="1"/>
    <col min="2" max="2" width="4.5546875" customWidth="1"/>
    <col min="3" max="3" width="8.33203125" customWidth="1"/>
    <col min="4" max="4" width="33.77734375" customWidth="1"/>
    <col min="5" max="5" width="4.44140625" customWidth="1"/>
    <col min="6" max="7" width="8.33203125" customWidth="1"/>
    <col min="8" max="8" width="12" customWidth="1"/>
    <col min="9" max="26" width="8.33203125" customWidth="1"/>
  </cols>
  <sheetData>
    <row r="1" spans="1:8" ht="15.75" customHeight="1">
      <c r="A1" s="4" t="s">
        <v>65</v>
      </c>
      <c r="B1" s="14"/>
      <c r="C1" s="14"/>
      <c r="D1" s="14"/>
      <c r="E1" s="14"/>
      <c r="F1" s="14"/>
      <c r="G1" s="14"/>
      <c r="H1" s="14"/>
    </row>
    <row r="2" spans="1:8" ht="15.75" customHeight="1">
      <c r="A2" s="14"/>
      <c r="B2" s="14"/>
      <c r="C2" s="14"/>
      <c r="D2" s="14"/>
      <c r="E2" s="14"/>
      <c r="F2" s="14"/>
      <c r="G2" s="14"/>
      <c r="H2" s="14"/>
    </row>
    <row r="3" spans="1:8" ht="15.75" customHeight="1">
      <c r="A3" s="8" t="s">
        <v>2</v>
      </c>
      <c r="B3" s="14"/>
      <c r="C3" s="14"/>
      <c r="D3" s="14"/>
      <c r="E3" s="14"/>
      <c r="F3" s="14"/>
      <c r="G3" s="14"/>
      <c r="H3" s="14"/>
    </row>
    <row r="4" spans="1:8" ht="15.75" customHeight="1">
      <c r="A4" s="14"/>
      <c r="B4" s="14"/>
      <c r="C4" s="147" t="str">
        <f>Přehled!J4</f>
        <v>MŠ Dvorská Blansko</v>
      </c>
      <c r="D4" s="122"/>
      <c r="E4" s="122"/>
      <c r="F4" s="122"/>
      <c r="G4" s="14"/>
      <c r="H4" s="14"/>
    </row>
    <row r="5" spans="1:8" ht="15.75" customHeight="1">
      <c r="A5" s="8" t="s">
        <v>66</v>
      </c>
      <c r="B5" s="14"/>
      <c r="C5" s="14"/>
      <c r="D5" s="14"/>
      <c r="E5" s="14"/>
      <c r="F5" s="14"/>
      <c r="G5" s="14"/>
      <c r="H5" s="14"/>
    </row>
    <row r="6" spans="1:8" ht="15.75" customHeight="1">
      <c r="A6" s="14"/>
      <c r="B6" s="14"/>
      <c r="C6" s="130" t="s">
        <v>67</v>
      </c>
      <c r="D6" s="122"/>
      <c r="E6" s="122"/>
      <c r="F6" s="122"/>
      <c r="G6" s="14"/>
      <c r="H6" s="14"/>
    </row>
    <row r="7" spans="1:8" ht="15.75" customHeight="1">
      <c r="A7" s="14"/>
      <c r="B7" s="14"/>
      <c r="C7" s="14"/>
      <c r="D7" s="14"/>
      <c r="E7" s="14"/>
      <c r="F7" s="14"/>
      <c r="G7" s="14"/>
      <c r="H7" s="14"/>
    </row>
    <row r="8" spans="1:8" ht="15.75" customHeight="1">
      <c r="A8" s="8" t="s">
        <v>7</v>
      </c>
      <c r="B8" s="14"/>
      <c r="C8" s="14"/>
      <c r="D8" s="6" t="str">
        <f>Přehled!J6</f>
        <v>MŠ Dvorská 96, Blansko</v>
      </c>
      <c r="E8" s="14"/>
      <c r="F8" s="14"/>
      <c r="G8" s="8" t="s">
        <v>9</v>
      </c>
      <c r="H8" s="36" t="str">
        <f>Přehled!AM6</f>
        <v>9/2025</v>
      </c>
    </row>
    <row r="9" spans="1:8">
      <c r="A9" s="14"/>
      <c r="B9" s="14"/>
      <c r="C9" s="14"/>
      <c r="D9" s="14"/>
      <c r="E9" s="14"/>
      <c r="F9" s="14"/>
      <c r="G9" s="14"/>
      <c r="H9" s="14"/>
    </row>
    <row r="10" spans="1:8" ht="25.5">
      <c r="A10" s="8" t="s">
        <v>11</v>
      </c>
      <c r="B10" s="14"/>
      <c r="C10" s="14"/>
      <c r="D10" s="6" t="str">
        <f>Přehled!D9</f>
        <v>MÚ Blansko, nám. Svobody 32/3, 678 01 Blansko</v>
      </c>
      <c r="E10" s="14"/>
      <c r="F10" s="14"/>
      <c r="G10" s="8" t="s">
        <v>17</v>
      </c>
      <c r="H10" s="11" t="str">
        <f>Přehled!D15</f>
        <v xml:space="preserve">Ing. Andrea Zámečníková </v>
      </c>
    </row>
    <row r="11" spans="1:8" ht="25.5">
      <c r="A11" s="8" t="s">
        <v>15</v>
      </c>
      <c r="B11" s="14"/>
      <c r="C11" s="14"/>
      <c r="D11" s="6"/>
      <c r="E11" s="14"/>
      <c r="F11" s="14"/>
      <c r="G11" s="8" t="s">
        <v>19</v>
      </c>
      <c r="H11" s="11" t="str">
        <f>Přehled!D18</f>
        <v>GARDEN &amp; CRAFT s.r.o.</v>
      </c>
    </row>
    <row r="12" spans="1:8" ht="15.75" customHeight="1">
      <c r="A12" s="14"/>
      <c r="B12" s="14"/>
      <c r="C12" s="14"/>
      <c r="D12" s="14"/>
      <c r="E12" s="14"/>
      <c r="F12" s="14"/>
      <c r="G12" s="14"/>
      <c r="H12" s="14"/>
    </row>
    <row r="13" spans="1:8" ht="15.75" customHeight="1">
      <c r="A13" s="44" t="s">
        <v>68</v>
      </c>
      <c r="B13" s="45" t="s">
        <v>69</v>
      </c>
      <c r="C13" s="45" t="s">
        <v>44</v>
      </c>
      <c r="D13" s="45" t="s">
        <v>45</v>
      </c>
      <c r="E13" s="45" t="s">
        <v>70</v>
      </c>
      <c r="F13" s="45" t="s">
        <v>71</v>
      </c>
      <c r="G13" s="45" t="s">
        <v>72</v>
      </c>
      <c r="H13" s="46" t="s">
        <v>73</v>
      </c>
    </row>
    <row r="14" spans="1:8" ht="15.75" customHeight="1">
      <c r="A14" s="39" t="s">
        <v>74</v>
      </c>
      <c r="B14" s="14"/>
      <c r="C14" s="14"/>
      <c r="D14" s="14"/>
      <c r="E14" s="14"/>
      <c r="F14" s="14"/>
      <c r="G14" s="14"/>
      <c r="H14" s="47">
        <f>H15</f>
        <v>0</v>
      </c>
    </row>
    <row r="15" spans="1:8" ht="15.75" customHeight="1">
      <c r="A15" s="48"/>
      <c r="B15" s="49" t="s">
        <v>75</v>
      </c>
      <c r="C15" s="50" t="s">
        <v>95</v>
      </c>
      <c r="D15" s="50" t="s">
        <v>96</v>
      </c>
      <c r="E15" s="48"/>
      <c r="F15" s="48"/>
      <c r="G15" s="48"/>
      <c r="H15" s="51">
        <f>H16+H30</f>
        <v>0</v>
      </c>
    </row>
    <row r="16" spans="1:8" ht="15.75" customHeight="1">
      <c r="A16" s="48"/>
      <c r="B16" s="49" t="s">
        <v>75</v>
      </c>
      <c r="C16" s="52"/>
      <c r="D16" s="52" t="s">
        <v>229</v>
      </c>
      <c r="E16" s="48"/>
      <c r="F16" s="48"/>
      <c r="G16" s="48"/>
      <c r="H16" s="53">
        <f>H17</f>
        <v>0</v>
      </c>
    </row>
    <row r="17" spans="1:8" ht="24">
      <c r="A17" s="54">
        <v>1</v>
      </c>
      <c r="B17" s="54" t="s">
        <v>81</v>
      </c>
      <c r="C17" s="55" t="s">
        <v>88</v>
      </c>
      <c r="D17" s="56" t="s">
        <v>230</v>
      </c>
      <c r="E17" s="57" t="s">
        <v>231</v>
      </c>
      <c r="F17" s="58">
        <v>1</v>
      </c>
      <c r="G17" s="59"/>
      <c r="H17" s="60">
        <f>ROUND(G17*F17,2)</f>
        <v>0</v>
      </c>
    </row>
    <row r="18" spans="1:8" ht="22.5">
      <c r="A18" s="63"/>
      <c r="B18" s="64" t="s">
        <v>104</v>
      </c>
      <c r="C18" s="65" t="s">
        <v>5</v>
      </c>
      <c r="D18" s="66" t="s">
        <v>232</v>
      </c>
      <c r="E18" s="63"/>
      <c r="F18" s="67"/>
      <c r="G18" s="63"/>
      <c r="H18" s="63"/>
    </row>
    <row r="19" spans="1:8" ht="15.75" customHeight="1"/>
    <row r="20" spans="1:8" ht="15.75" customHeight="1"/>
    <row r="21" spans="1:8" ht="15.75" customHeight="1"/>
    <row r="22" spans="1:8" ht="15.75" customHeight="1"/>
    <row r="23" spans="1:8" ht="15.75" customHeight="1"/>
    <row r="24" spans="1:8" ht="15.75" customHeight="1"/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4:F4"/>
    <mergeCell ref="C6:F6"/>
  </mergeCells>
  <pageMargins left="0.7" right="0.7" top="0.78740157499999996" bottom="0.78740157499999996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6"/>
  <sheetViews>
    <sheetView workbookViewId="0"/>
  </sheetViews>
  <sheetFormatPr defaultColWidth="11.21875" defaultRowHeight="15" customHeight="1"/>
  <cols>
    <col min="1" max="1" width="4.88671875" customWidth="1"/>
    <col min="2" max="2" width="4.5546875" customWidth="1"/>
    <col min="3" max="3" width="8.33203125" customWidth="1"/>
    <col min="4" max="4" width="33.77734375" customWidth="1"/>
    <col min="5" max="5" width="4.44140625" customWidth="1"/>
    <col min="6" max="7" width="8.33203125" customWidth="1"/>
    <col min="8" max="8" width="12" customWidth="1"/>
    <col min="9" max="26" width="8.33203125" customWidth="1"/>
  </cols>
  <sheetData>
    <row r="1" spans="1:8" ht="15.75" customHeight="1">
      <c r="A1" s="4" t="s">
        <v>65</v>
      </c>
      <c r="B1" s="14"/>
      <c r="C1" s="14"/>
      <c r="D1" s="14"/>
      <c r="E1" s="14"/>
      <c r="F1" s="14"/>
      <c r="G1" s="14"/>
      <c r="H1" s="14"/>
    </row>
    <row r="2" spans="1:8" ht="15.75" customHeight="1">
      <c r="A2" s="14"/>
      <c r="B2" s="14"/>
      <c r="C2" s="14"/>
      <c r="D2" s="14"/>
      <c r="E2" s="14"/>
      <c r="F2" s="14"/>
      <c r="G2" s="14"/>
      <c r="H2" s="14"/>
    </row>
    <row r="3" spans="1:8" ht="15.75" customHeight="1">
      <c r="A3" s="8" t="s">
        <v>2</v>
      </c>
      <c r="B3" s="14"/>
      <c r="C3" s="14"/>
      <c r="D3" s="14"/>
      <c r="E3" s="14"/>
      <c r="F3" s="14"/>
      <c r="G3" s="14"/>
      <c r="H3" s="14"/>
    </row>
    <row r="4" spans="1:8" ht="15.75" customHeight="1">
      <c r="A4" s="14"/>
      <c r="B4" s="14"/>
      <c r="C4" s="147" t="str">
        <f>Přehled!J4</f>
        <v>MŠ Dvorská Blansko</v>
      </c>
      <c r="D4" s="122"/>
      <c r="E4" s="122"/>
      <c r="F4" s="122"/>
      <c r="G4" s="14"/>
      <c r="H4" s="14"/>
    </row>
    <row r="5" spans="1:8" ht="15.75" customHeight="1">
      <c r="A5" s="8" t="s">
        <v>66</v>
      </c>
      <c r="B5" s="14"/>
      <c r="C5" s="14"/>
      <c r="D5" s="14"/>
      <c r="E5" s="14"/>
      <c r="F5" s="14"/>
      <c r="G5" s="14"/>
      <c r="H5" s="14"/>
    </row>
    <row r="6" spans="1:8" ht="15.75" customHeight="1">
      <c r="A6" s="14"/>
      <c r="B6" s="14"/>
      <c r="C6" s="130" t="s">
        <v>67</v>
      </c>
      <c r="D6" s="122"/>
      <c r="E6" s="122"/>
      <c r="F6" s="122"/>
      <c r="G6" s="14"/>
      <c r="H6" s="14"/>
    </row>
    <row r="7" spans="1:8" ht="15.75" customHeight="1">
      <c r="A7" s="14"/>
      <c r="B7" s="14"/>
      <c r="C7" s="14"/>
      <c r="D7" s="14"/>
      <c r="E7" s="14"/>
      <c r="F7" s="14"/>
      <c r="G7" s="14"/>
      <c r="H7" s="14"/>
    </row>
    <row r="8" spans="1:8" ht="15.75" customHeight="1">
      <c r="A8" s="8" t="s">
        <v>7</v>
      </c>
      <c r="B8" s="14"/>
      <c r="C8" s="14"/>
      <c r="D8" s="6" t="str">
        <f>Přehled!J6</f>
        <v>MŠ Dvorská 96, Blansko</v>
      </c>
      <c r="E8" s="14"/>
      <c r="F8" s="14"/>
      <c r="G8" s="8" t="s">
        <v>9</v>
      </c>
      <c r="H8" s="36" t="str">
        <f>Přehled!AM6</f>
        <v>9/2025</v>
      </c>
    </row>
    <row r="9" spans="1:8" ht="15.75" customHeight="1">
      <c r="A9" s="14"/>
      <c r="B9" s="14"/>
      <c r="C9" s="14"/>
      <c r="D9" s="14"/>
      <c r="E9" s="14"/>
      <c r="F9" s="14"/>
      <c r="G9" s="14"/>
      <c r="H9" s="14"/>
    </row>
    <row r="10" spans="1:8" ht="25.5">
      <c r="A10" s="8" t="s">
        <v>11</v>
      </c>
      <c r="B10" s="14"/>
      <c r="C10" s="14"/>
      <c r="D10" s="6" t="str">
        <f>Přehled!D9</f>
        <v>MÚ Blansko, nám. Svobody 32/3, 678 01 Blansko</v>
      </c>
      <c r="E10" s="14"/>
      <c r="F10" s="14"/>
      <c r="G10" s="8" t="s">
        <v>17</v>
      </c>
      <c r="H10" s="11" t="str">
        <f>Přehled!D15</f>
        <v xml:space="preserve">Ing. Andrea Zámečníková </v>
      </c>
    </row>
    <row r="11" spans="1:8" ht="25.5">
      <c r="A11" s="8" t="s">
        <v>15</v>
      </c>
      <c r="B11" s="14"/>
      <c r="C11" s="14"/>
      <c r="D11" s="6"/>
      <c r="E11" s="14"/>
      <c r="F11" s="14"/>
      <c r="G11" s="8" t="s">
        <v>19</v>
      </c>
      <c r="H11" s="11" t="str">
        <f>Přehled!D18</f>
        <v>GARDEN &amp; CRAFT s.r.o.</v>
      </c>
    </row>
    <row r="12" spans="1:8" ht="15.75" customHeight="1">
      <c r="A12" s="14"/>
      <c r="B12" s="14"/>
      <c r="C12" s="14"/>
      <c r="D12" s="14"/>
      <c r="E12" s="14"/>
      <c r="F12" s="14"/>
      <c r="G12" s="14"/>
      <c r="H12" s="14"/>
    </row>
    <row r="13" spans="1:8" ht="24">
      <c r="A13" s="44" t="s">
        <v>68</v>
      </c>
      <c r="B13" s="45" t="s">
        <v>69</v>
      </c>
      <c r="C13" s="45" t="s">
        <v>44</v>
      </c>
      <c r="D13" s="45" t="s">
        <v>45</v>
      </c>
      <c r="E13" s="45" t="s">
        <v>70</v>
      </c>
      <c r="F13" s="45" t="s">
        <v>71</v>
      </c>
      <c r="G13" s="45" t="s">
        <v>72</v>
      </c>
      <c r="H13" s="46" t="s">
        <v>73</v>
      </c>
    </row>
    <row r="14" spans="1:8" ht="15.75" customHeight="1">
      <c r="A14" s="39" t="s">
        <v>74</v>
      </c>
      <c r="B14" s="14"/>
      <c r="C14" s="14"/>
      <c r="D14" s="14"/>
      <c r="E14" s="14"/>
      <c r="F14" s="14"/>
      <c r="G14" s="14"/>
      <c r="H14" s="47">
        <f>H15</f>
        <v>0</v>
      </c>
    </row>
    <row r="15" spans="1:8" ht="15.75" customHeight="1">
      <c r="A15" s="48"/>
      <c r="B15" s="49" t="s">
        <v>75</v>
      </c>
      <c r="C15" s="50" t="s">
        <v>95</v>
      </c>
      <c r="D15" s="50" t="s">
        <v>96</v>
      </c>
      <c r="E15" s="48"/>
      <c r="F15" s="48"/>
      <c r="G15" s="48"/>
      <c r="H15" s="51">
        <f>H43+H37+H34+H31+H28+H22+H16+H40</f>
        <v>0</v>
      </c>
    </row>
    <row r="16" spans="1:8" ht="15.75" customHeight="1">
      <c r="A16" s="48"/>
      <c r="B16" s="49" t="s">
        <v>75</v>
      </c>
      <c r="C16" s="52"/>
      <c r="D16" s="52" t="s">
        <v>233</v>
      </c>
      <c r="E16" s="48"/>
      <c r="F16" s="48"/>
      <c r="G16" s="48"/>
      <c r="H16" s="53">
        <f>SUM(H17:H21)</f>
        <v>0</v>
      </c>
    </row>
    <row r="17" spans="1:26" ht="15.75" customHeight="1">
      <c r="A17" s="74">
        <v>1</v>
      </c>
      <c r="B17" s="74" t="s">
        <v>81</v>
      </c>
      <c r="C17" s="93" t="s">
        <v>157</v>
      </c>
      <c r="D17" s="94" t="s">
        <v>234</v>
      </c>
      <c r="E17" s="95" t="s">
        <v>231</v>
      </c>
      <c r="F17" s="98">
        <v>1</v>
      </c>
      <c r="G17" s="99"/>
      <c r="H17" s="100">
        <f>ROUND(G17*F17,2)</f>
        <v>0</v>
      </c>
    </row>
    <row r="18" spans="1:26" ht="15.75" customHeight="1">
      <c r="A18" s="113"/>
      <c r="B18" s="114" t="s">
        <v>104</v>
      </c>
      <c r="C18" s="115" t="s">
        <v>5</v>
      </c>
      <c r="D18" s="116" t="s">
        <v>235</v>
      </c>
      <c r="E18" s="113"/>
      <c r="F18" s="117"/>
      <c r="G18" s="118"/>
      <c r="H18" s="118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</row>
    <row r="19" spans="1:26" ht="15.75" customHeight="1">
      <c r="A19" s="74">
        <v>2</v>
      </c>
      <c r="B19" s="74"/>
      <c r="C19" s="93"/>
      <c r="D19" s="94" t="s">
        <v>236</v>
      </c>
      <c r="E19" s="95" t="s">
        <v>231</v>
      </c>
      <c r="F19" s="98">
        <v>1</v>
      </c>
      <c r="G19" s="99"/>
      <c r="H19" s="100">
        <f>G19</f>
        <v>0</v>
      </c>
    </row>
    <row r="20" spans="1:26" ht="15.75" customHeight="1">
      <c r="A20" s="113"/>
      <c r="B20" s="114" t="s">
        <v>104</v>
      </c>
      <c r="C20" s="115" t="s">
        <v>5</v>
      </c>
      <c r="D20" s="116" t="s">
        <v>237</v>
      </c>
      <c r="E20" s="113"/>
      <c r="F20" s="117"/>
      <c r="G20" s="118"/>
      <c r="H20" s="118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</row>
    <row r="21" spans="1:26" ht="15.75" customHeight="1">
      <c r="A21" s="54">
        <v>3</v>
      </c>
      <c r="B21" s="54" t="s">
        <v>81</v>
      </c>
      <c r="C21" s="55" t="s">
        <v>88</v>
      </c>
      <c r="D21" s="56" t="s">
        <v>238</v>
      </c>
      <c r="E21" s="57" t="s">
        <v>122</v>
      </c>
      <c r="F21" s="58">
        <v>2</v>
      </c>
      <c r="G21" s="59"/>
      <c r="H21" s="60">
        <f>ROUND(G21*F21,2)</f>
        <v>0</v>
      </c>
    </row>
    <row r="22" spans="1:26" ht="15.75" customHeight="1">
      <c r="A22" s="48"/>
      <c r="B22" s="49" t="s">
        <v>75</v>
      </c>
      <c r="C22" s="52" t="s">
        <v>239</v>
      </c>
      <c r="D22" s="52"/>
      <c r="E22" s="48"/>
      <c r="F22" s="48"/>
      <c r="G22" s="48"/>
      <c r="H22" s="53">
        <f>SUM(H23:H27)</f>
        <v>0</v>
      </c>
    </row>
    <row r="23" spans="1:26" ht="15.75" customHeight="1">
      <c r="A23" s="54">
        <v>4</v>
      </c>
      <c r="B23" s="54" t="s">
        <v>81</v>
      </c>
      <c r="C23" s="55" t="s">
        <v>88</v>
      </c>
      <c r="D23" s="56" t="s">
        <v>240</v>
      </c>
      <c r="E23" s="57" t="s">
        <v>122</v>
      </c>
      <c r="F23" s="58">
        <v>3</v>
      </c>
      <c r="G23" s="59"/>
      <c r="H23" s="60">
        <f t="shared" ref="H23:H24" si="0">G23*F23</f>
        <v>0</v>
      </c>
    </row>
    <row r="24" spans="1:26" ht="15.75" customHeight="1">
      <c r="A24" s="74">
        <v>5</v>
      </c>
      <c r="B24" s="74" t="s">
        <v>81</v>
      </c>
      <c r="C24" s="93" t="s">
        <v>157</v>
      </c>
      <c r="D24" s="94" t="s">
        <v>241</v>
      </c>
      <c r="E24" s="95" t="s">
        <v>122</v>
      </c>
      <c r="F24" s="98">
        <v>3</v>
      </c>
      <c r="G24" s="99"/>
      <c r="H24" s="60">
        <f t="shared" si="0"/>
        <v>0</v>
      </c>
    </row>
    <row r="25" spans="1:26" ht="15.75" customHeight="1">
      <c r="A25" s="113"/>
      <c r="B25" s="114"/>
      <c r="C25" s="115"/>
      <c r="D25" s="116" t="s">
        <v>242</v>
      </c>
      <c r="E25" s="113"/>
      <c r="F25" s="117"/>
      <c r="G25" s="118"/>
      <c r="H25" s="118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</row>
    <row r="26" spans="1:26" ht="15.75" customHeight="1">
      <c r="A26" s="74">
        <v>6</v>
      </c>
      <c r="B26" s="54" t="s">
        <v>81</v>
      </c>
      <c r="C26" s="55" t="s">
        <v>88</v>
      </c>
      <c r="D26" s="56" t="s">
        <v>243</v>
      </c>
      <c r="E26" s="57" t="s">
        <v>122</v>
      </c>
      <c r="F26" s="58">
        <v>3</v>
      </c>
      <c r="G26" s="59"/>
      <c r="H26" s="60">
        <f t="shared" ref="H26:H27" si="1">G26*F26</f>
        <v>0</v>
      </c>
    </row>
    <row r="27" spans="1:26" ht="15.75" customHeight="1">
      <c r="A27" s="74">
        <v>7</v>
      </c>
      <c r="B27" s="74" t="s">
        <v>81</v>
      </c>
      <c r="C27" s="93" t="s">
        <v>157</v>
      </c>
      <c r="D27" s="94" t="s">
        <v>244</v>
      </c>
      <c r="E27" s="95" t="s">
        <v>148</v>
      </c>
      <c r="F27" s="98">
        <v>11</v>
      </c>
      <c r="G27" s="99"/>
      <c r="H27" s="60">
        <f t="shared" si="1"/>
        <v>0</v>
      </c>
    </row>
    <row r="28" spans="1:26" ht="15.75" customHeight="1">
      <c r="A28" s="48"/>
      <c r="B28" s="49" t="s">
        <v>75</v>
      </c>
      <c r="C28" s="52" t="s">
        <v>245</v>
      </c>
      <c r="D28" s="52"/>
      <c r="E28" s="48"/>
      <c r="F28" s="48"/>
      <c r="G28" s="48"/>
      <c r="H28" s="53">
        <f>SUM(H29:H30)</f>
        <v>0</v>
      </c>
    </row>
    <row r="29" spans="1:26" ht="15.75" customHeight="1">
      <c r="A29" s="74">
        <v>8</v>
      </c>
      <c r="B29" s="74" t="s">
        <v>81</v>
      </c>
      <c r="C29" s="93" t="s">
        <v>157</v>
      </c>
      <c r="D29" s="94" t="s">
        <v>245</v>
      </c>
      <c r="E29" s="95" t="s">
        <v>122</v>
      </c>
      <c r="F29" s="98">
        <v>1</v>
      </c>
      <c r="G29" s="99"/>
      <c r="H29" s="100">
        <f t="shared" ref="H29:H30" si="2">G29*F29</f>
        <v>0</v>
      </c>
    </row>
    <row r="30" spans="1:26" ht="15.75" customHeight="1">
      <c r="A30" s="54">
        <v>9</v>
      </c>
      <c r="B30" s="54" t="s">
        <v>81</v>
      </c>
      <c r="C30" s="55" t="s">
        <v>88</v>
      </c>
      <c r="D30" s="56" t="s">
        <v>246</v>
      </c>
      <c r="E30" s="57" t="s">
        <v>122</v>
      </c>
      <c r="F30" s="58">
        <v>1</v>
      </c>
      <c r="G30" s="59"/>
      <c r="H30" s="60">
        <f t="shared" si="2"/>
        <v>0</v>
      </c>
    </row>
    <row r="31" spans="1:26" ht="15.75" customHeight="1">
      <c r="A31" s="48"/>
      <c r="B31" s="49" t="s">
        <v>75</v>
      </c>
      <c r="C31" s="52" t="s">
        <v>247</v>
      </c>
      <c r="D31" s="52"/>
      <c r="E31" s="48"/>
      <c r="F31" s="48"/>
      <c r="G31" s="48"/>
      <c r="H31" s="53">
        <f>SUM(H32:H33)</f>
        <v>0</v>
      </c>
    </row>
    <row r="32" spans="1:26" ht="15.75" customHeight="1">
      <c r="A32" s="74">
        <v>10</v>
      </c>
      <c r="B32" s="74" t="s">
        <v>81</v>
      </c>
      <c r="C32" s="93" t="s">
        <v>157</v>
      </c>
      <c r="D32" s="94" t="s">
        <v>247</v>
      </c>
      <c r="E32" s="95" t="s">
        <v>122</v>
      </c>
      <c r="F32" s="98">
        <v>1</v>
      </c>
      <c r="G32" s="99"/>
      <c r="H32" s="100">
        <f t="shared" ref="H32:H33" si="3">G32*F32</f>
        <v>0</v>
      </c>
    </row>
    <row r="33" spans="1:26" ht="15.75" customHeight="1">
      <c r="A33" s="54">
        <v>11</v>
      </c>
      <c r="B33" s="54" t="s">
        <v>81</v>
      </c>
      <c r="C33" s="55" t="s">
        <v>88</v>
      </c>
      <c r="D33" s="56" t="s">
        <v>246</v>
      </c>
      <c r="E33" s="57" t="s">
        <v>122</v>
      </c>
      <c r="F33" s="58">
        <v>1</v>
      </c>
      <c r="G33" s="59"/>
      <c r="H33" s="60">
        <f t="shared" si="3"/>
        <v>0</v>
      </c>
    </row>
    <row r="34" spans="1:26" ht="15.75" customHeight="1">
      <c r="A34" s="48"/>
      <c r="B34" s="49" t="s">
        <v>75</v>
      </c>
      <c r="C34" s="52" t="s">
        <v>248</v>
      </c>
      <c r="D34" s="52"/>
      <c r="E34" s="48"/>
      <c r="F34" s="48"/>
      <c r="G34" s="48"/>
      <c r="H34" s="53">
        <f>SUM(H35:H36)</f>
        <v>0</v>
      </c>
    </row>
    <row r="35" spans="1:26" ht="15.75" customHeight="1">
      <c r="A35" s="74">
        <v>12</v>
      </c>
      <c r="B35" s="74" t="s">
        <v>81</v>
      </c>
      <c r="C35" s="93" t="s">
        <v>157</v>
      </c>
      <c r="D35" s="94" t="s">
        <v>248</v>
      </c>
      <c r="E35" s="95" t="s">
        <v>122</v>
      </c>
      <c r="F35" s="98">
        <v>1</v>
      </c>
      <c r="G35" s="99"/>
      <c r="H35" s="100">
        <f t="shared" ref="H35:H36" si="4">G35*F35</f>
        <v>0</v>
      </c>
    </row>
    <row r="36" spans="1:26" ht="15.75" customHeight="1">
      <c r="A36" s="54">
        <v>13</v>
      </c>
      <c r="B36" s="54" t="s">
        <v>81</v>
      </c>
      <c r="C36" s="55" t="s">
        <v>88</v>
      </c>
      <c r="D36" s="56" t="s">
        <v>246</v>
      </c>
      <c r="E36" s="57" t="s">
        <v>122</v>
      </c>
      <c r="F36" s="58">
        <v>1</v>
      </c>
      <c r="G36" s="59"/>
      <c r="H36" s="60">
        <f t="shared" si="4"/>
        <v>0</v>
      </c>
    </row>
    <row r="37" spans="1:26" ht="15.75" customHeight="1">
      <c r="A37" s="48"/>
      <c r="B37" s="49" t="s">
        <v>75</v>
      </c>
      <c r="C37" s="52" t="s">
        <v>249</v>
      </c>
      <c r="D37" s="52"/>
      <c r="E37" s="48"/>
      <c r="F37" s="48"/>
      <c r="G37" s="48"/>
      <c r="H37" s="53">
        <f>SUM(H38:H39)</f>
        <v>0</v>
      </c>
    </row>
    <row r="38" spans="1:26" ht="15.75" customHeight="1">
      <c r="A38" s="74">
        <v>14</v>
      </c>
      <c r="B38" s="74" t="s">
        <v>81</v>
      </c>
      <c r="C38" s="93" t="s">
        <v>157</v>
      </c>
      <c r="D38" s="94" t="s">
        <v>249</v>
      </c>
      <c r="E38" s="95" t="s">
        <v>122</v>
      </c>
      <c r="F38" s="98">
        <v>1</v>
      </c>
      <c r="G38" s="99"/>
      <c r="H38" s="100">
        <f t="shared" ref="H38:H39" si="5">G38*F38</f>
        <v>0</v>
      </c>
    </row>
    <row r="39" spans="1:26" ht="15.75" customHeight="1">
      <c r="A39" s="54">
        <v>15</v>
      </c>
      <c r="B39" s="54" t="s">
        <v>81</v>
      </c>
      <c r="C39" s="55" t="s">
        <v>88</v>
      </c>
      <c r="D39" s="56" t="s">
        <v>246</v>
      </c>
      <c r="E39" s="57" t="s">
        <v>122</v>
      </c>
      <c r="F39" s="58">
        <v>1</v>
      </c>
      <c r="G39" s="59"/>
      <c r="H39" s="60">
        <f t="shared" si="5"/>
        <v>0</v>
      </c>
    </row>
    <row r="40" spans="1:26" ht="15.75" customHeight="1">
      <c r="A40" s="48"/>
      <c r="B40" s="49" t="s">
        <v>75</v>
      </c>
      <c r="C40" s="52" t="s">
        <v>250</v>
      </c>
      <c r="D40" s="52"/>
      <c r="E40" s="48"/>
      <c r="F40" s="48"/>
      <c r="G40" s="48"/>
      <c r="H40" s="53">
        <f>SUM(H41)</f>
        <v>0</v>
      </c>
    </row>
    <row r="41" spans="1:26" ht="24">
      <c r="A41" s="54">
        <v>16</v>
      </c>
      <c r="B41" s="54" t="s">
        <v>81</v>
      </c>
      <c r="C41" s="55" t="s">
        <v>88</v>
      </c>
      <c r="D41" s="56" t="s">
        <v>251</v>
      </c>
      <c r="E41" s="57" t="s">
        <v>122</v>
      </c>
      <c r="F41" s="58">
        <v>1</v>
      </c>
      <c r="G41" s="59"/>
      <c r="H41" s="60">
        <f>G41*F41</f>
        <v>0</v>
      </c>
    </row>
    <row r="42" spans="1:26" ht="15.75" customHeight="1">
      <c r="A42" s="113"/>
      <c r="B42" s="114"/>
      <c r="C42" s="115"/>
      <c r="D42" s="116" t="s">
        <v>252</v>
      </c>
      <c r="E42" s="113"/>
      <c r="F42" s="117"/>
      <c r="G42" s="118"/>
      <c r="H42" s="118"/>
      <c r="I42" s="119"/>
    </row>
    <row r="43" spans="1:26" ht="15.75" customHeight="1">
      <c r="B43" s="49" t="s">
        <v>75</v>
      </c>
      <c r="C43" s="52" t="s">
        <v>253</v>
      </c>
      <c r="D43" s="52"/>
      <c r="E43" s="48"/>
      <c r="F43" s="48"/>
      <c r="G43" s="48"/>
      <c r="H43" s="53">
        <f>SUM(H44:H46)</f>
        <v>0</v>
      </c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</row>
    <row r="44" spans="1:26" ht="15.75" customHeight="1">
      <c r="A44" s="54">
        <v>17</v>
      </c>
      <c r="B44" s="54" t="s">
        <v>81</v>
      </c>
      <c r="C44" s="55" t="s">
        <v>88</v>
      </c>
      <c r="D44" s="56" t="s">
        <v>240</v>
      </c>
      <c r="E44" s="57" t="s">
        <v>122</v>
      </c>
      <c r="F44" s="58">
        <v>8</v>
      </c>
      <c r="G44" s="59"/>
      <c r="H44" s="60">
        <f t="shared" ref="H44:H45" si="6">G44*F44</f>
        <v>0</v>
      </c>
    </row>
    <row r="45" spans="1:26" ht="15.75" customHeight="1">
      <c r="A45" s="54">
        <v>18</v>
      </c>
      <c r="B45" s="54" t="s">
        <v>81</v>
      </c>
      <c r="C45" s="93" t="s">
        <v>157</v>
      </c>
      <c r="D45" s="94" t="s">
        <v>254</v>
      </c>
      <c r="E45" s="95" t="s">
        <v>122</v>
      </c>
      <c r="F45" s="98">
        <v>8</v>
      </c>
      <c r="G45" s="99"/>
      <c r="H45" s="100">
        <f t="shared" si="6"/>
        <v>0</v>
      </c>
    </row>
    <row r="46" spans="1:26" ht="15.75" customHeight="1">
      <c r="A46" s="113"/>
      <c r="B46" s="114" t="s">
        <v>104</v>
      </c>
      <c r="C46" s="115" t="s">
        <v>5</v>
      </c>
      <c r="D46" s="116" t="s">
        <v>255</v>
      </c>
      <c r="E46" s="113"/>
      <c r="F46" s="117"/>
      <c r="G46" s="118"/>
      <c r="H46" s="118"/>
    </row>
    <row r="47" spans="1:26" ht="15.75" customHeight="1"/>
    <row r="48" spans="1:26" ht="15.75" customHeight="1"/>
    <row r="49" spans="1:8" ht="15.75" customHeight="1"/>
    <row r="50" spans="1:8" ht="15.75" customHeight="1"/>
    <row r="51" spans="1:8" ht="15.75" customHeight="1"/>
    <row r="52" spans="1:8" ht="15.75" customHeight="1"/>
    <row r="53" spans="1:8" ht="15.75" customHeight="1"/>
    <row r="54" spans="1:8" ht="15.75" customHeight="1"/>
    <row r="55" spans="1:8" ht="15.75" customHeight="1"/>
    <row r="56" spans="1:8" ht="15.75" customHeight="1"/>
    <row r="57" spans="1:8" ht="15.75" customHeight="1"/>
    <row r="58" spans="1:8" ht="15.75" customHeight="1"/>
    <row r="59" spans="1:8" ht="15.75" customHeight="1">
      <c r="A59" s="74"/>
      <c r="B59" s="74"/>
      <c r="H59" s="100"/>
    </row>
    <row r="60" spans="1:8" ht="15.75" customHeight="1"/>
    <row r="61" spans="1:8" ht="15.75" customHeight="1">
      <c r="A61" s="54"/>
      <c r="B61" s="54"/>
      <c r="H61" s="60"/>
    </row>
    <row r="62" spans="1:8" ht="15.75" customHeight="1">
      <c r="A62" s="74"/>
      <c r="B62" s="74"/>
      <c r="H62" s="100"/>
    </row>
    <row r="63" spans="1:8" ht="15.75" customHeight="1">
      <c r="A63" s="74"/>
      <c r="B63" s="74"/>
      <c r="H63" s="100"/>
    </row>
    <row r="64" spans="1:8" ht="15.75" customHeight="1">
      <c r="A64" s="74"/>
      <c r="B64" s="74"/>
      <c r="H64" s="100"/>
    </row>
    <row r="65" spans="1:8" ht="15.75" customHeight="1">
      <c r="A65" s="74"/>
      <c r="B65" s="74"/>
      <c r="H65" s="100"/>
    </row>
    <row r="66" spans="1:8" ht="15.75" customHeight="1"/>
    <row r="67" spans="1:8" ht="15.75" customHeight="1"/>
    <row r="68" spans="1:8" ht="15.75" customHeight="1"/>
    <row r="69" spans="1:8" ht="15.75" customHeight="1"/>
    <row r="70" spans="1:8" ht="15.75" customHeight="1"/>
    <row r="71" spans="1:8" ht="15.75" customHeight="1"/>
    <row r="72" spans="1:8" ht="15.75" customHeight="1"/>
    <row r="73" spans="1:8" ht="15.75" customHeight="1"/>
    <row r="74" spans="1:8" ht="15.75" customHeight="1"/>
    <row r="75" spans="1:8" ht="15.75" customHeight="1"/>
    <row r="76" spans="1:8" ht="15.75" customHeight="1"/>
    <row r="77" spans="1:8" ht="15.75" customHeight="1"/>
    <row r="78" spans="1:8" ht="15.75" customHeight="1"/>
    <row r="79" spans="1:8" ht="15.75" customHeight="1"/>
    <row r="80" spans="1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2">
    <mergeCell ref="C4:F4"/>
    <mergeCell ref="C6:F6"/>
  </mergeCells>
  <pageMargins left="0.7" right="0.7" top="0.78740157499999996" bottom="0.78740157499999996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workbookViewId="0"/>
  </sheetViews>
  <sheetFormatPr defaultColWidth="11.21875" defaultRowHeight="15" customHeight="1"/>
  <cols>
    <col min="1" max="1" width="4.88671875" customWidth="1"/>
    <col min="2" max="2" width="4.5546875" customWidth="1"/>
    <col min="3" max="3" width="8.33203125" customWidth="1"/>
    <col min="4" max="4" width="33.77734375" customWidth="1"/>
    <col min="5" max="5" width="4.44140625" customWidth="1"/>
    <col min="6" max="7" width="8.33203125" customWidth="1"/>
    <col min="8" max="8" width="12" customWidth="1"/>
    <col min="9" max="51" width="8.33203125" customWidth="1"/>
  </cols>
  <sheetData>
    <row r="1" spans="1:8" ht="15.75" customHeight="1">
      <c r="A1" s="4" t="s">
        <v>65</v>
      </c>
      <c r="B1" s="14"/>
      <c r="C1" s="14"/>
      <c r="D1" s="14"/>
      <c r="E1" s="14"/>
      <c r="F1" s="14"/>
      <c r="G1" s="14"/>
      <c r="H1" s="14"/>
    </row>
    <row r="2" spans="1:8" ht="15.75" customHeight="1">
      <c r="A2" s="14"/>
      <c r="B2" s="14"/>
      <c r="C2" s="14"/>
      <c r="D2" s="14"/>
      <c r="E2" s="14"/>
      <c r="F2" s="14"/>
      <c r="G2" s="14"/>
      <c r="H2" s="14"/>
    </row>
    <row r="3" spans="1:8" ht="15.75" customHeight="1">
      <c r="A3" s="8" t="s">
        <v>2</v>
      </c>
      <c r="B3" s="14"/>
      <c r="C3" s="14"/>
      <c r="D3" s="14"/>
      <c r="E3" s="14"/>
      <c r="F3" s="14"/>
      <c r="G3" s="14"/>
      <c r="H3" s="14"/>
    </row>
    <row r="4" spans="1:8" ht="15.75" customHeight="1">
      <c r="A4" s="14"/>
      <c r="B4" s="14"/>
      <c r="C4" s="147" t="str">
        <f>Přehled!J4</f>
        <v>MŠ Dvorská Blansko</v>
      </c>
      <c r="D4" s="122"/>
      <c r="E4" s="122"/>
      <c r="F4" s="122"/>
      <c r="G4" s="14"/>
      <c r="H4" s="14"/>
    </row>
    <row r="5" spans="1:8" ht="15.75" customHeight="1">
      <c r="A5" s="8" t="s">
        <v>66</v>
      </c>
      <c r="B5" s="14"/>
      <c r="C5" s="14"/>
      <c r="D5" s="14"/>
      <c r="E5" s="14"/>
      <c r="F5" s="14"/>
      <c r="G5" s="14"/>
      <c r="H5" s="14"/>
    </row>
    <row r="6" spans="1:8" ht="15.75" customHeight="1">
      <c r="A6" s="14"/>
      <c r="B6" s="14"/>
      <c r="C6" s="130" t="s">
        <v>67</v>
      </c>
      <c r="D6" s="122"/>
      <c r="E6" s="122"/>
      <c r="F6" s="122"/>
      <c r="G6" s="14"/>
      <c r="H6" s="14"/>
    </row>
    <row r="7" spans="1:8" ht="15.75" customHeight="1">
      <c r="A7" s="14"/>
      <c r="B7" s="14"/>
      <c r="C7" s="14"/>
      <c r="D7" s="14"/>
      <c r="E7" s="14"/>
      <c r="F7" s="14"/>
      <c r="G7" s="14"/>
      <c r="H7" s="14"/>
    </row>
    <row r="8" spans="1:8" ht="15.75" customHeight="1">
      <c r="A8" s="8" t="s">
        <v>7</v>
      </c>
      <c r="B8" s="14"/>
      <c r="C8" s="14"/>
      <c r="D8" s="6" t="str">
        <f>Přehled!J6</f>
        <v>MŠ Dvorská 96, Blansko</v>
      </c>
      <c r="E8" s="14"/>
      <c r="F8" s="14"/>
      <c r="G8" s="8" t="s">
        <v>9</v>
      </c>
      <c r="H8" s="36" t="str">
        <f>Přehled!AM6</f>
        <v>9/2025</v>
      </c>
    </row>
    <row r="9" spans="1:8" ht="15.75" customHeight="1">
      <c r="A9" s="14"/>
      <c r="B9" s="14"/>
      <c r="C9" s="14"/>
      <c r="D9" s="14"/>
      <c r="E9" s="14"/>
      <c r="F9" s="14"/>
      <c r="G9" s="14"/>
      <c r="H9" s="14"/>
    </row>
    <row r="10" spans="1:8" ht="25.5">
      <c r="A10" s="8" t="s">
        <v>11</v>
      </c>
      <c r="B10" s="14"/>
      <c r="C10" s="14"/>
      <c r="D10" s="6" t="str">
        <f>Přehled!D9</f>
        <v>MÚ Blansko, nám. Svobody 32/3, 678 01 Blansko</v>
      </c>
      <c r="E10" s="14"/>
      <c r="F10" s="14"/>
      <c r="G10" s="8" t="s">
        <v>17</v>
      </c>
      <c r="H10" s="11" t="str">
        <f>Přehled!D15</f>
        <v xml:space="preserve">Ing. Andrea Zámečníková </v>
      </c>
    </row>
    <row r="11" spans="1:8" ht="25.5">
      <c r="A11" s="8" t="s">
        <v>15</v>
      </c>
      <c r="B11" s="14"/>
      <c r="C11" s="14"/>
      <c r="D11" s="6"/>
      <c r="E11" s="14"/>
      <c r="F11" s="14"/>
      <c r="G11" s="8" t="s">
        <v>19</v>
      </c>
      <c r="H11" s="11" t="str">
        <f>Přehled!D18</f>
        <v>GARDEN &amp; CRAFT s.r.o.</v>
      </c>
    </row>
    <row r="12" spans="1:8" ht="15.75" customHeight="1">
      <c r="A12" s="14"/>
      <c r="B12" s="14"/>
      <c r="C12" s="14"/>
      <c r="D12" s="14"/>
      <c r="E12" s="14"/>
      <c r="F12" s="14"/>
      <c r="G12" s="14"/>
      <c r="H12" s="14"/>
    </row>
    <row r="13" spans="1:8" ht="15.75" customHeight="1">
      <c r="A13" s="44" t="s">
        <v>68</v>
      </c>
      <c r="B13" s="45" t="s">
        <v>69</v>
      </c>
      <c r="C13" s="45" t="s">
        <v>44</v>
      </c>
      <c r="D13" s="45" t="s">
        <v>45</v>
      </c>
      <c r="E13" s="45" t="s">
        <v>70</v>
      </c>
      <c r="F13" s="45" t="s">
        <v>71</v>
      </c>
      <c r="G13" s="45" t="s">
        <v>72</v>
      </c>
      <c r="H13" s="46" t="s">
        <v>73</v>
      </c>
    </row>
    <row r="14" spans="1:8" ht="15.75" customHeight="1">
      <c r="A14" s="39" t="s">
        <v>74</v>
      </c>
      <c r="B14" s="14"/>
      <c r="C14" s="14"/>
      <c r="D14" s="14"/>
      <c r="E14" s="14"/>
      <c r="F14" s="14"/>
      <c r="G14" s="14"/>
      <c r="H14" s="47">
        <f t="shared" ref="H14:H15" si="0">H15</f>
        <v>0</v>
      </c>
    </row>
    <row r="15" spans="1:8" ht="15.75" customHeight="1">
      <c r="A15" s="48"/>
      <c r="B15" s="49" t="s">
        <v>75</v>
      </c>
      <c r="C15" s="50" t="s">
        <v>95</v>
      </c>
      <c r="D15" s="50" t="s">
        <v>96</v>
      </c>
      <c r="E15" s="48"/>
      <c r="F15" s="48"/>
      <c r="G15" s="48"/>
      <c r="H15" s="51">
        <f t="shared" si="0"/>
        <v>0</v>
      </c>
    </row>
    <row r="16" spans="1:8" ht="15.75" customHeight="1">
      <c r="A16" s="48"/>
      <c r="B16" s="49" t="s">
        <v>75</v>
      </c>
      <c r="C16" s="52"/>
      <c r="D16" s="52" t="s">
        <v>256</v>
      </c>
      <c r="E16" s="48"/>
      <c r="F16" s="48"/>
      <c r="G16" s="48"/>
      <c r="H16" s="53">
        <f>SUM(H17:H29)</f>
        <v>0</v>
      </c>
    </row>
    <row r="17" spans="1:8" ht="24">
      <c r="A17" s="54" t="s">
        <v>98</v>
      </c>
      <c r="B17" s="54" t="s">
        <v>81</v>
      </c>
      <c r="C17" s="55">
        <v>564710101</v>
      </c>
      <c r="D17" s="56" t="s">
        <v>257</v>
      </c>
      <c r="E17" s="57" t="s">
        <v>100</v>
      </c>
      <c r="F17" s="58">
        <v>4.9000000000000004</v>
      </c>
      <c r="G17" s="59"/>
      <c r="H17" s="60">
        <f t="shared" ref="H17:H24" si="1">ROUND(G17*F17,2)</f>
        <v>0</v>
      </c>
    </row>
    <row r="18" spans="1:8">
      <c r="A18" s="54">
        <v>2</v>
      </c>
      <c r="B18" s="54" t="s">
        <v>81</v>
      </c>
      <c r="C18" s="55" t="s">
        <v>258</v>
      </c>
      <c r="D18" s="56" t="s">
        <v>259</v>
      </c>
      <c r="E18" s="57" t="s">
        <v>100</v>
      </c>
      <c r="F18" s="58">
        <v>2.9</v>
      </c>
      <c r="G18" s="59"/>
      <c r="H18" s="60">
        <f t="shared" si="1"/>
        <v>0</v>
      </c>
    </row>
    <row r="19" spans="1:8">
      <c r="A19" s="54">
        <v>3</v>
      </c>
      <c r="B19" s="54" t="s">
        <v>81</v>
      </c>
      <c r="C19" s="55">
        <v>273362021</v>
      </c>
      <c r="D19" s="56" t="s">
        <v>184</v>
      </c>
      <c r="E19" s="57" t="s">
        <v>116</v>
      </c>
      <c r="F19" s="58">
        <v>6.3E-3</v>
      </c>
      <c r="G19" s="59"/>
      <c r="H19" s="60">
        <f t="shared" si="1"/>
        <v>0</v>
      </c>
    </row>
    <row r="20" spans="1:8" ht="24">
      <c r="A20" s="54">
        <v>4</v>
      </c>
      <c r="B20" s="54" t="s">
        <v>81</v>
      </c>
      <c r="C20" s="55">
        <v>273321311</v>
      </c>
      <c r="D20" s="56" t="s">
        <v>260</v>
      </c>
      <c r="E20" s="57" t="s">
        <v>148</v>
      </c>
      <c r="F20" s="58">
        <v>0.5</v>
      </c>
      <c r="G20" s="59"/>
      <c r="H20" s="60">
        <f t="shared" si="1"/>
        <v>0</v>
      </c>
    </row>
    <row r="21" spans="1:8" ht="15.75" customHeight="1">
      <c r="A21" s="74">
        <v>4</v>
      </c>
      <c r="B21" s="74" t="s">
        <v>81</v>
      </c>
      <c r="C21" s="93">
        <v>58333674</v>
      </c>
      <c r="D21" s="94" t="s">
        <v>261</v>
      </c>
      <c r="E21" s="95" t="s">
        <v>116</v>
      </c>
      <c r="F21" s="98">
        <v>0.34</v>
      </c>
      <c r="G21" s="99"/>
      <c r="H21" s="100">
        <f t="shared" si="1"/>
        <v>0</v>
      </c>
    </row>
    <row r="22" spans="1:8" ht="15.75" customHeight="1">
      <c r="A22" s="74">
        <v>5</v>
      </c>
      <c r="B22" s="74" t="s">
        <v>81</v>
      </c>
      <c r="C22" s="93" t="s">
        <v>157</v>
      </c>
      <c r="D22" s="94" t="s">
        <v>262</v>
      </c>
      <c r="E22" s="95" t="s">
        <v>122</v>
      </c>
      <c r="F22" s="98">
        <v>25000</v>
      </c>
      <c r="G22" s="99"/>
      <c r="H22" s="100">
        <f t="shared" si="1"/>
        <v>0</v>
      </c>
    </row>
    <row r="23" spans="1:8" ht="15.75" customHeight="1">
      <c r="A23" s="54">
        <v>6</v>
      </c>
      <c r="B23" s="54" t="s">
        <v>81</v>
      </c>
      <c r="C23" s="55" t="s">
        <v>88</v>
      </c>
      <c r="D23" s="56" t="s">
        <v>263</v>
      </c>
      <c r="E23" s="57" t="s">
        <v>231</v>
      </c>
      <c r="F23" s="58">
        <v>1</v>
      </c>
      <c r="G23" s="59"/>
      <c r="H23" s="60">
        <f t="shared" si="1"/>
        <v>0</v>
      </c>
    </row>
    <row r="24" spans="1:8" ht="24">
      <c r="A24" s="74">
        <v>7</v>
      </c>
      <c r="B24" s="74" t="s">
        <v>81</v>
      </c>
      <c r="C24" s="93" t="s">
        <v>188</v>
      </c>
      <c r="D24" s="94" t="s">
        <v>189</v>
      </c>
      <c r="E24" s="95" t="s">
        <v>100</v>
      </c>
      <c r="F24" s="98">
        <v>4.9000000000000004</v>
      </c>
      <c r="G24" s="99"/>
      <c r="H24" s="100">
        <f t="shared" si="1"/>
        <v>0</v>
      </c>
    </row>
    <row r="25" spans="1:8" ht="15.75" customHeight="1">
      <c r="A25" s="54"/>
      <c r="B25" s="54"/>
      <c r="C25" s="61"/>
      <c r="D25" s="120"/>
      <c r="E25" s="61"/>
      <c r="F25" s="61"/>
      <c r="G25" s="61"/>
      <c r="H25" s="60"/>
    </row>
    <row r="26" spans="1:8" ht="15.75" customHeight="1">
      <c r="A26" s="54"/>
      <c r="B26" s="54"/>
      <c r="C26" s="61"/>
      <c r="D26" s="120"/>
      <c r="E26" s="61"/>
      <c r="F26" s="61"/>
      <c r="G26" s="61"/>
      <c r="H26" s="60"/>
    </row>
    <row r="27" spans="1:8" ht="15.75" customHeight="1">
      <c r="A27" s="54"/>
      <c r="B27" s="54"/>
      <c r="C27" s="61"/>
      <c r="D27" s="120"/>
      <c r="E27" s="61"/>
      <c r="F27" s="61"/>
      <c r="G27" s="61"/>
      <c r="H27" s="60"/>
    </row>
    <row r="28" spans="1:8" ht="15.75" customHeight="1">
      <c r="A28" s="54"/>
      <c r="B28" s="54"/>
      <c r="C28" s="61"/>
      <c r="D28" s="120"/>
      <c r="E28" s="61"/>
      <c r="F28" s="61"/>
      <c r="G28" s="61"/>
      <c r="H28" s="60"/>
    </row>
    <row r="29" spans="1:8" ht="15.75" customHeight="1">
      <c r="A29" s="54"/>
      <c r="B29" s="54"/>
      <c r="C29" s="61"/>
      <c r="D29" s="120"/>
      <c r="E29" s="61"/>
      <c r="F29" s="61"/>
      <c r="G29" s="61"/>
      <c r="H29" s="60"/>
    </row>
    <row r="30" spans="1:8" ht="15.75" customHeight="1"/>
    <row r="31" spans="1:8" ht="15.75" customHeight="1">
      <c r="A31" s="48"/>
      <c r="B31" s="49"/>
      <c r="C31" s="52"/>
      <c r="D31" s="52"/>
      <c r="E31" s="48"/>
      <c r="F31" s="48"/>
      <c r="G31" s="48"/>
      <c r="H31" s="53"/>
    </row>
    <row r="32" spans="1:8" ht="15.75" customHeight="1">
      <c r="A32" s="54"/>
      <c r="B32" s="54"/>
      <c r="C32" s="61"/>
      <c r="D32" s="120"/>
      <c r="E32" s="61"/>
      <c r="F32" s="61"/>
      <c r="G32" s="61"/>
      <c r="H32" s="60"/>
    </row>
    <row r="33" spans="1:8" ht="15.75" customHeight="1">
      <c r="A33" s="54"/>
      <c r="B33" s="54"/>
      <c r="C33" s="61"/>
      <c r="D33" s="120"/>
      <c r="E33" s="61"/>
      <c r="F33" s="61"/>
      <c r="G33" s="61"/>
      <c r="H33" s="60"/>
    </row>
    <row r="34" spans="1:8" ht="15.75" customHeight="1">
      <c r="A34" s="54"/>
      <c r="B34" s="54"/>
      <c r="C34" s="61"/>
      <c r="D34" s="120"/>
      <c r="E34" s="61"/>
      <c r="F34" s="61"/>
      <c r="G34" s="61"/>
      <c r="H34" s="60"/>
    </row>
    <row r="35" spans="1:8" ht="15.75" customHeight="1">
      <c r="A35" s="54"/>
      <c r="B35" s="54"/>
      <c r="C35" s="61"/>
      <c r="D35" s="120"/>
      <c r="E35" s="61"/>
      <c r="F35" s="61"/>
      <c r="G35" s="61"/>
      <c r="H35" s="60"/>
    </row>
    <row r="36" spans="1:8" ht="15.75" customHeight="1">
      <c r="A36" s="54"/>
      <c r="B36" s="54"/>
      <c r="C36" s="61"/>
      <c r="D36" s="120"/>
      <c r="E36" s="61"/>
      <c r="F36" s="61"/>
      <c r="G36" s="61"/>
      <c r="H36" s="60"/>
    </row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C4:F4"/>
    <mergeCell ref="C6:F6"/>
  </mergeCells>
  <pageMargins left="0.7" right="0.7" top="0.78740157499999996" bottom="0.78740157499999996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1.21875" defaultRowHeight="15" customHeight="1"/>
  <cols>
    <col min="1" max="1" width="4.88671875" customWidth="1"/>
    <col min="2" max="2" width="4.5546875" customWidth="1"/>
    <col min="3" max="3" width="8.33203125" customWidth="1"/>
    <col min="4" max="4" width="33.77734375" customWidth="1"/>
    <col min="5" max="5" width="5.44140625" customWidth="1"/>
    <col min="6" max="7" width="8.33203125" customWidth="1"/>
    <col min="8" max="8" width="12" customWidth="1"/>
    <col min="9" max="26" width="8.33203125" customWidth="1"/>
  </cols>
  <sheetData>
    <row r="1" spans="1:8" ht="15.75" customHeight="1">
      <c r="A1" s="4" t="s">
        <v>65</v>
      </c>
      <c r="B1" s="14"/>
      <c r="C1" s="14"/>
      <c r="D1" s="14"/>
      <c r="E1" s="14"/>
      <c r="F1" s="14"/>
      <c r="G1" s="14"/>
      <c r="H1" s="14"/>
    </row>
    <row r="2" spans="1:8" ht="15.75" customHeight="1">
      <c r="A2" s="14"/>
      <c r="B2" s="14"/>
      <c r="C2" s="14"/>
      <c r="D2" s="14"/>
      <c r="E2" s="14"/>
      <c r="F2" s="14"/>
      <c r="G2" s="14"/>
      <c r="H2" s="14"/>
    </row>
    <row r="3" spans="1:8" ht="15.75" customHeight="1">
      <c r="A3" s="8" t="s">
        <v>2</v>
      </c>
      <c r="B3" s="14"/>
      <c r="C3" s="14"/>
      <c r="D3" s="14"/>
      <c r="E3" s="14"/>
      <c r="F3" s="14"/>
      <c r="G3" s="14"/>
      <c r="H3" s="14"/>
    </row>
    <row r="4" spans="1:8" ht="15.75" customHeight="1">
      <c r="A4" s="14"/>
      <c r="B4" s="14"/>
      <c r="C4" s="147" t="str">
        <f>Přehled!J4</f>
        <v>MŠ Dvorská Blansko</v>
      </c>
      <c r="D4" s="122"/>
      <c r="E4" s="122"/>
      <c r="F4" s="122"/>
      <c r="G4" s="14"/>
      <c r="H4" s="14"/>
    </row>
    <row r="5" spans="1:8" ht="15.75" customHeight="1">
      <c r="A5" s="8" t="s">
        <v>66</v>
      </c>
      <c r="B5" s="14"/>
      <c r="C5" s="14"/>
      <c r="D5" s="14"/>
      <c r="E5" s="14"/>
      <c r="F5" s="14"/>
      <c r="G5" s="14"/>
      <c r="H5" s="14"/>
    </row>
    <row r="6" spans="1:8" ht="15.75" customHeight="1">
      <c r="A6" s="14"/>
      <c r="B6" s="14"/>
      <c r="C6" s="130" t="s">
        <v>67</v>
      </c>
      <c r="D6" s="122"/>
      <c r="E6" s="122"/>
      <c r="F6" s="122"/>
      <c r="G6" s="14"/>
      <c r="H6" s="14"/>
    </row>
    <row r="7" spans="1:8" ht="15.75" customHeight="1">
      <c r="A7" s="14"/>
      <c r="B7" s="14"/>
      <c r="C7" s="14"/>
      <c r="D7" s="14"/>
      <c r="E7" s="14"/>
      <c r="F7" s="14"/>
      <c r="G7" s="14"/>
      <c r="H7" s="14"/>
    </row>
    <row r="8" spans="1:8" ht="15.75" customHeight="1">
      <c r="A8" s="8" t="s">
        <v>7</v>
      </c>
      <c r="B8" s="14"/>
      <c r="C8" s="14"/>
      <c r="D8" s="6" t="str">
        <f>Přehled!J6</f>
        <v>MŠ Dvorská 96, Blansko</v>
      </c>
      <c r="E8" s="14"/>
      <c r="F8" s="14"/>
      <c r="G8" s="8" t="s">
        <v>9</v>
      </c>
      <c r="H8" s="36" t="str">
        <f>Přehled!AM6</f>
        <v>9/2025</v>
      </c>
    </row>
    <row r="9" spans="1:8">
      <c r="A9" s="14"/>
      <c r="B9" s="14"/>
      <c r="C9" s="14"/>
      <c r="D9" s="14"/>
      <c r="E9" s="14"/>
      <c r="F9" s="14"/>
      <c r="G9" s="14"/>
      <c r="H9" s="14"/>
    </row>
    <row r="10" spans="1:8" ht="25.5">
      <c r="A10" s="8" t="s">
        <v>11</v>
      </c>
      <c r="B10" s="14"/>
      <c r="C10" s="14"/>
      <c r="D10" s="6" t="str">
        <f>Přehled!D9</f>
        <v>MÚ Blansko, nám. Svobody 32/3, 678 01 Blansko</v>
      </c>
      <c r="E10" s="14"/>
      <c r="F10" s="14"/>
      <c r="G10" s="8" t="s">
        <v>17</v>
      </c>
      <c r="H10" s="11" t="str">
        <f>Přehled!D15</f>
        <v xml:space="preserve">Ing. Andrea Zámečníková </v>
      </c>
    </row>
    <row r="11" spans="1:8" ht="25.5">
      <c r="A11" s="8" t="s">
        <v>15</v>
      </c>
      <c r="B11" s="14"/>
      <c r="C11" s="14"/>
      <c r="D11" s="6"/>
      <c r="E11" s="14"/>
      <c r="F11" s="14"/>
      <c r="G11" s="8" t="s">
        <v>19</v>
      </c>
      <c r="H11" s="11" t="str">
        <f>Přehled!D18</f>
        <v>GARDEN &amp; CRAFT s.r.o.</v>
      </c>
    </row>
    <row r="12" spans="1:8" ht="15.75" customHeight="1">
      <c r="A12" s="14"/>
      <c r="B12" s="14"/>
      <c r="C12" s="14"/>
      <c r="D12" s="14"/>
      <c r="E12" s="14"/>
      <c r="F12" s="14"/>
      <c r="G12" s="14"/>
      <c r="H12" s="14"/>
    </row>
    <row r="13" spans="1:8" ht="24">
      <c r="A13" s="44" t="s">
        <v>68</v>
      </c>
      <c r="B13" s="45" t="s">
        <v>69</v>
      </c>
      <c r="C13" s="45" t="s">
        <v>44</v>
      </c>
      <c r="D13" s="45" t="s">
        <v>45</v>
      </c>
      <c r="E13" s="45" t="s">
        <v>70</v>
      </c>
      <c r="F13" s="45" t="s">
        <v>71</v>
      </c>
      <c r="G13" s="45" t="s">
        <v>72</v>
      </c>
      <c r="H13" s="46" t="s">
        <v>73</v>
      </c>
    </row>
    <row r="14" spans="1:8" ht="15.75" customHeight="1">
      <c r="A14" s="39" t="s">
        <v>74</v>
      </c>
      <c r="B14" s="14"/>
      <c r="C14" s="14"/>
      <c r="D14" s="14"/>
      <c r="E14" s="14"/>
      <c r="F14" s="14"/>
      <c r="G14" s="14"/>
      <c r="H14" s="47">
        <f>H15</f>
        <v>0</v>
      </c>
    </row>
    <row r="15" spans="1:8" ht="15.75" customHeight="1">
      <c r="A15" s="48"/>
      <c r="B15" s="49" t="s">
        <v>75</v>
      </c>
      <c r="C15" s="50" t="s">
        <v>95</v>
      </c>
      <c r="D15" s="50" t="s">
        <v>96</v>
      </c>
      <c r="E15" s="48"/>
      <c r="F15" s="48"/>
      <c r="G15" s="48"/>
      <c r="H15" s="51">
        <f>H16+H24</f>
        <v>0</v>
      </c>
    </row>
    <row r="16" spans="1:8" ht="15.75" customHeight="1">
      <c r="A16" s="48"/>
      <c r="B16" s="49" t="s">
        <v>75</v>
      </c>
      <c r="C16" s="52" t="s">
        <v>264</v>
      </c>
      <c r="D16" s="52"/>
      <c r="E16" s="48"/>
      <c r="F16" s="48"/>
      <c r="G16" s="48"/>
      <c r="H16" s="53">
        <f>SUM(H17:H23)</f>
        <v>0</v>
      </c>
    </row>
    <row r="17" spans="1:26" ht="15.75" customHeight="1">
      <c r="A17" s="54">
        <v>1</v>
      </c>
      <c r="B17" s="54" t="s">
        <v>81</v>
      </c>
      <c r="C17" s="55" t="s">
        <v>88</v>
      </c>
      <c r="D17" s="56" t="s">
        <v>265</v>
      </c>
      <c r="E17" s="57" t="s">
        <v>122</v>
      </c>
      <c r="F17" s="58">
        <v>4</v>
      </c>
      <c r="G17" s="59"/>
      <c r="H17" s="60">
        <f t="shared" ref="H17:H23" si="0">G17*F17</f>
        <v>0</v>
      </c>
    </row>
    <row r="18" spans="1:26" ht="24">
      <c r="A18" s="54">
        <v>2</v>
      </c>
      <c r="B18" s="54" t="s">
        <v>81</v>
      </c>
      <c r="C18" s="55" t="s">
        <v>88</v>
      </c>
      <c r="D18" s="56" t="s">
        <v>266</v>
      </c>
      <c r="E18" s="57" t="s">
        <v>122</v>
      </c>
      <c r="F18" s="58">
        <v>8</v>
      </c>
      <c r="G18" s="59"/>
      <c r="H18" s="60">
        <f t="shared" si="0"/>
        <v>0</v>
      </c>
    </row>
    <row r="19" spans="1:26" ht="15.75" customHeight="1">
      <c r="A19" s="54">
        <v>3</v>
      </c>
      <c r="B19" s="54" t="s">
        <v>81</v>
      </c>
      <c r="C19" s="55" t="s">
        <v>88</v>
      </c>
      <c r="D19" s="56" t="s">
        <v>267</v>
      </c>
      <c r="E19" s="57" t="s">
        <v>122</v>
      </c>
      <c r="F19" s="58">
        <v>8</v>
      </c>
      <c r="G19" s="59"/>
      <c r="H19" s="60">
        <f t="shared" si="0"/>
        <v>0</v>
      </c>
    </row>
    <row r="20" spans="1:26" ht="15.75" customHeight="1">
      <c r="A20" s="54">
        <v>4</v>
      </c>
      <c r="B20" s="54" t="s">
        <v>81</v>
      </c>
      <c r="C20" s="55" t="s">
        <v>88</v>
      </c>
      <c r="D20" s="56" t="s">
        <v>268</v>
      </c>
      <c r="E20" s="57" t="s">
        <v>122</v>
      </c>
      <c r="F20" s="58">
        <v>8</v>
      </c>
      <c r="G20" s="59"/>
      <c r="H20" s="60">
        <f t="shared" si="0"/>
        <v>0</v>
      </c>
    </row>
    <row r="21" spans="1:26" ht="15.75" customHeight="1">
      <c r="A21" s="54">
        <v>5</v>
      </c>
      <c r="B21" s="54" t="s">
        <v>81</v>
      </c>
      <c r="C21" s="55" t="s">
        <v>88</v>
      </c>
      <c r="D21" s="56" t="s">
        <v>269</v>
      </c>
      <c r="E21" s="57" t="s">
        <v>122</v>
      </c>
      <c r="F21" s="58">
        <v>4</v>
      </c>
      <c r="G21" s="59"/>
      <c r="H21" s="60">
        <f t="shared" si="0"/>
        <v>0</v>
      </c>
    </row>
    <row r="22" spans="1:26" ht="15.75" customHeight="1">
      <c r="A22" s="54">
        <v>6</v>
      </c>
      <c r="B22" s="54" t="s">
        <v>81</v>
      </c>
      <c r="C22" s="55" t="s">
        <v>88</v>
      </c>
      <c r="D22" s="56" t="s">
        <v>270</v>
      </c>
      <c r="E22" s="57" t="s">
        <v>122</v>
      </c>
      <c r="F22" s="58">
        <v>4</v>
      </c>
      <c r="G22" s="59"/>
      <c r="H22" s="60">
        <f t="shared" si="0"/>
        <v>0</v>
      </c>
    </row>
    <row r="23" spans="1:26" ht="15.75" customHeight="1">
      <c r="A23" s="54">
        <v>7</v>
      </c>
      <c r="B23" s="54" t="s">
        <v>81</v>
      </c>
      <c r="C23" s="55" t="s">
        <v>88</v>
      </c>
      <c r="D23" s="56" t="s">
        <v>271</v>
      </c>
      <c r="E23" s="57" t="s">
        <v>122</v>
      </c>
      <c r="F23" s="58">
        <v>4</v>
      </c>
      <c r="G23" s="59"/>
      <c r="H23" s="60">
        <f t="shared" si="0"/>
        <v>0</v>
      </c>
    </row>
    <row r="24" spans="1:26" ht="15.75" customHeight="1">
      <c r="B24" s="49" t="s">
        <v>75</v>
      </c>
      <c r="C24" s="52" t="s">
        <v>272</v>
      </c>
      <c r="D24" s="52"/>
      <c r="E24" s="48"/>
      <c r="F24" s="48"/>
      <c r="G24" s="48"/>
      <c r="H24" s="53">
        <f>SUM(H25:H34)</f>
        <v>0</v>
      </c>
    </row>
    <row r="25" spans="1:26" ht="15.75" customHeight="1">
      <c r="A25" s="54">
        <v>8</v>
      </c>
      <c r="B25" s="54" t="s">
        <v>81</v>
      </c>
      <c r="C25" s="55" t="s">
        <v>88</v>
      </c>
      <c r="D25" s="56" t="s">
        <v>240</v>
      </c>
      <c r="E25" s="57" t="s">
        <v>122</v>
      </c>
      <c r="F25" s="58">
        <v>1</v>
      </c>
      <c r="G25" s="59"/>
      <c r="H25" s="60">
        <f t="shared" ref="H25:H26" si="1">G25*F25</f>
        <v>0</v>
      </c>
    </row>
    <row r="26" spans="1:26" ht="15.75" customHeight="1">
      <c r="A26" s="54">
        <v>9</v>
      </c>
      <c r="B26" s="74" t="s">
        <v>81</v>
      </c>
      <c r="C26" s="93" t="s">
        <v>157</v>
      </c>
      <c r="D26" s="94" t="s">
        <v>273</v>
      </c>
      <c r="E26" s="95" t="s">
        <v>274</v>
      </c>
      <c r="F26" s="98">
        <v>1</v>
      </c>
      <c r="G26" s="99"/>
      <c r="H26" s="100">
        <f t="shared" si="1"/>
        <v>0</v>
      </c>
    </row>
    <row r="27" spans="1:26" ht="15.75" customHeight="1">
      <c r="A27" s="113"/>
      <c r="B27" s="114" t="s">
        <v>104</v>
      </c>
      <c r="C27" s="115" t="s">
        <v>5</v>
      </c>
      <c r="D27" s="116" t="s">
        <v>275</v>
      </c>
      <c r="E27" s="113"/>
      <c r="F27" s="117"/>
      <c r="G27" s="118"/>
      <c r="H27" s="118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</row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</row>
    <row r="33" spans="1:8" ht="15.75" customHeight="1">
      <c r="A33" s="54"/>
      <c r="B33" s="74"/>
      <c r="C33" s="93"/>
      <c r="D33" s="94"/>
      <c r="E33" s="95"/>
      <c r="F33" s="98"/>
      <c r="H33" s="100"/>
    </row>
    <row r="34" spans="1:8" ht="15.75" customHeight="1">
      <c r="A34" s="54"/>
      <c r="B34" s="74"/>
      <c r="C34" s="93"/>
      <c r="D34" s="94"/>
      <c r="E34" s="95"/>
      <c r="F34" s="98"/>
      <c r="H34" s="100"/>
    </row>
    <row r="35" spans="1:8" ht="15.75" customHeight="1"/>
    <row r="36" spans="1:8" ht="15.75" customHeight="1"/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4:F4"/>
    <mergeCell ref="C6:F6"/>
  </mergeCells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Přehled</vt:lpstr>
      <vt:lpstr>001 Náklady </vt:lpstr>
      <vt:lpstr>002 Demolice a kácení </vt:lpstr>
      <vt:lpstr>003 Oplocení</vt:lpstr>
      <vt:lpstr>004 Zpevněné povrchy a chodníky</vt:lpstr>
      <vt:lpstr>005 Mlhoviště</vt:lpstr>
      <vt:lpstr>006 Herní a vzdělávací prvky</vt:lpstr>
      <vt:lpstr>007 Drobné zahradní stavby</vt:lpstr>
      <vt:lpstr>008 Mobiliář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Salanci Ján</dc:creator>
  <cp:lastModifiedBy>Juráková Tereza</cp:lastModifiedBy>
  <dcterms:created xsi:type="dcterms:W3CDTF">2025-08-31T20:34:42Z</dcterms:created>
  <dcterms:modified xsi:type="dcterms:W3CDTF">2025-09-18T11:33:25Z</dcterms:modified>
</cp:coreProperties>
</file>