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28680" yWindow="-120" windowWidth="20730" windowHeight="11760" activeTab="1"/>
  </bookViews>
  <sheets>
    <sheet name="Pokyny pro vyplnění" sheetId="11" r:id="rId1"/>
    <sheet name="Stavba" sheetId="1" r:id="rId2"/>
    <sheet name="VzorPolozky" sheetId="10" state="hidden" r:id="rId3"/>
    <sheet name="SO 101 SO101 r1 Pol" sheetId="12" r:id="rId4"/>
    <sheet name="SO 102 SO102 r1 Pol" sheetId="13" r:id="rId5"/>
    <sheet name="VNON VNON Pol" sheetId="14" r:id="rId6"/>
  </sheets>
  <externalReferences>
    <externalReference r:id="rId7"/>
  </externalReferences>
  <definedNames>
    <definedName name="CelkemDPHVypocet" localSheetId="1">Stavba!$H$46</definedName>
    <definedName name="CenaCelkem">Stavba!$G$29</definedName>
    <definedName name="CenaCelkemBezDPH">Stavba!$G$28</definedName>
    <definedName name="CenaCelkemVypocet" localSheetId="1">Stavba!$I$46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101 SO101 r1 Pol'!$1:$7</definedName>
    <definedName name="_xlnm.Print_Titles" localSheetId="4">'SO 102 SO102 r1 Pol'!$1:$7</definedName>
    <definedName name="_xlnm.Print_Titles" localSheetId="5">'VNON VNON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101 SO101 r1 Pol'!$A$1:$X$314</definedName>
    <definedName name="_xlnm.Print_Area" localSheetId="4">'SO 102 SO102 r1 Pol'!$A$1:$X$167</definedName>
    <definedName name="_xlnm.Print_Area" localSheetId="1">Stavba!$A$1:$J$63</definedName>
    <definedName name="_xlnm.Print_Area" localSheetId="5">'VNON VNON Pol'!$A$1:$X$44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Stavba!$F$46</definedName>
    <definedName name="ZakladDPHZakl">Stavba!$G$25</definedName>
    <definedName name="ZakladDPHZaklVypocet" localSheetId="1">Stavba!$G$46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451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2" i="1"/>
  <c r="I61"/>
  <c r="I17" s="1"/>
  <c r="I60"/>
  <c r="I59"/>
  <c r="I58"/>
  <c r="I57"/>
  <c r="I56"/>
  <c r="I55"/>
  <c r="I54"/>
  <c r="I53"/>
  <c r="G45"/>
  <c r="F45"/>
  <c r="G44"/>
  <c r="F44"/>
  <c r="G43"/>
  <c r="F43"/>
  <c r="G42"/>
  <c r="F42"/>
  <c r="G41"/>
  <c r="F41"/>
  <c r="G40"/>
  <c r="F40"/>
  <c r="G39"/>
  <c r="G46" s="1"/>
  <c r="G25" s="1"/>
  <c r="A25" s="1"/>
  <c r="F39"/>
  <c r="G34" i="14"/>
  <c r="BA32"/>
  <c r="BA30"/>
  <c r="BA28"/>
  <c r="BA26"/>
  <c r="BA25"/>
  <c r="BA23"/>
  <c r="BA20"/>
  <c r="BA17"/>
  <c r="BA16"/>
  <c r="BA14"/>
  <c r="BA12"/>
  <c r="G9"/>
  <c r="I9"/>
  <c r="I8" s="1"/>
  <c r="K9"/>
  <c r="M9"/>
  <c r="O9"/>
  <c r="Q9"/>
  <c r="Q8" s="1"/>
  <c r="V9"/>
  <c r="G11"/>
  <c r="G8" s="1"/>
  <c r="I11"/>
  <c r="K11"/>
  <c r="K8" s="1"/>
  <c r="O11"/>
  <c r="O8" s="1"/>
  <c r="Q11"/>
  <c r="V11"/>
  <c r="V8" s="1"/>
  <c r="G13"/>
  <c r="I13"/>
  <c r="K13"/>
  <c r="M13"/>
  <c r="O13"/>
  <c r="Q13"/>
  <c r="V13"/>
  <c r="G15"/>
  <c r="M15" s="1"/>
  <c r="I15"/>
  <c r="K15"/>
  <c r="O15"/>
  <c r="Q15"/>
  <c r="V15"/>
  <c r="G18"/>
  <c r="I18"/>
  <c r="K18"/>
  <c r="M18"/>
  <c r="O18"/>
  <c r="Q18"/>
  <c r="V18"/>
  <c r="G19"/>
  <c r="M19" s="1"/>
  <c r="I19"/>
  <c r="K19"/>
  <c r="O19"/>
  <c r="Q19"/>
  <c r="V19"/>
  <c r="G22"/>
  <c r="G21" s="1"/>
  <c r="I22"/>
  <c r="K22"/>
  <c r="K21" s="1"/>
  <c r="O22"/>
  <c r="O21" s="1"/>
  <c r="Q22"/>
  <c r="V22"/>
  <c r="V21" s="1"/>
  <c r="G24"/>
  <c r="I24"/>
  <c r="I21" s="1"/>
  <c r="K24"/>
  <c r="M24"/>
  <c r="O24"/>
  <c r="Q24"/>
  <c r="Q21" s="1"/>
  <c r="V24"/>
  <c r="G27"/>
  <c r="M27" s="1"/>
  <c r="I27"/>
  <c r="K27"/>
  <c r="O27"/>
  <c r="Q27"/>
  <c r="V27"/>
  <c r="G29"/>
  <c r="I29"/>
  <c r="K29"/>
  <c r="M29"/>
  <c r="O29"/>
  <c r="Q29"/>
  <c r="V29"/>
  <c r="G31"/>
  <c r="M31" s="1"/>
  <c r="I31"/>
  <c r="K31"/>
  <c r="O31"/>
  <c r="Q31"/>
  <c r="V31"/>
  <c r="AE34"/>
  <c r="AF34"/>
  <c r="G157" i="13"/>
  <c r="G9"/>
  <c r="I9"/>
  <c r="I8" s="1"/>
  <c r="K9"/>
  <c r="M9"/>
  <c r="O9"/>
  <c r="Q9"/>
  <c r="Q8" s="1"/>
  <c r="V9"/>
  <c r="G12"/>
  <c r="M12" s="1"/>
  <c r="I12"/>
  <c r="K12"/>
  <c r="K8" s="1"/>
  <c r="O12"/>
  <c r="O8" s="1"/>
  <c r="Q12"/>
  <c r="V12"/>
  <c r="V8" s="1"/>
  <c r="G14"/>
  <c r="I14"/>
  <c r="K14"/>
  <c r="M14"/>
  <c r="O14"/>
  <c r="Q14"/>
  <c r="V14"/>
  <c r="G18"/>
  <c r="M18" s="1"/>
  <c r="I18"/>
  <c r="K18"/>
  <c r="O18"/>
  <c r="Q18"/>
  <c r="V18"/>
  <c r="G20"/>
  <c r="I20"/>
  <c r="K20"/>
  <c r="M20"/>
  <c r="O20"/>
  <c r="Q20"/>
  <c r="V20"/>
  <c r="G24"/>
  <c r="M24" s="1"/>
  <c r="I24"/>
  <c r="K24"/>
  <c r="O24"/>
  <c r="Q24"/>
  <c r="V24"/>
  <c r="G27"/>
  <c r="I27"/>
  <c r="K27"/>
  <c r="M27"/>
  <c r="O27"/>
  <c r="Q27"/>
  <c r="V27"/>
  <c r="G31"/>
  <c r="M31" s="1"/>
  <c r="I31"/>
  <c r="K31"/>
  <c r="O31"/>
  <c r="Q31"/>
  <c r="V31"/>
  <c r="G34"/>
  <c r="I34"/>
  <c r="K34"/>
  <c r="M34"/>
  <c r="O34"/>
  <c r="Q34"/>
  <c r="V34"/>
  <c r="G37"/>
  <c r="M37" s="1"/>
  <c r="I37"/>
  <c r="K37"/>
  <c r="O37"/>
  <c r="Q37"/>
  <c r="V37"/>
  <c r="G41"/>
  <c r="I41"/>
  <c r="K41"/>
  <c r="M41"/>
  <c r="O41"/>
  <c r="Q41"/>
  <c r="V41"/>
  <c r="G44"/>
  <c r="M44" s="1"/>
  <c r="I44"/>
  <c r="K44"/>
  <c r="O44"/>
  <c r="Q44"/>
  <c r="V44"/>
  <c r="G47"/>
  <c r="I47"/>
  <c r="K47"/>
  <c r="M47"/>
  <c r="O47"/>
  <c r="Q47"/>
  <c r="V47"/>
  <c r="G51"/>
  <c r="I51"/>
  <c r="I50" s="1"/>
  <c r="K51"/>
  <c r="M51"/>
  <c r="O51"/>
  <c r="Q51"/>
  <c r="Q50" s="1"/>
  <c r="V51"/>
  <c r="G55"/>
  <c r="M55" s="1"/>
  <c r="I55"/>
  <c r="K55"/>
  <c r="K50" s="1"/>
  <c r="O55"/>
  <c r="O50" s="1"/>
  <c r="Q55"/>
  <c r="V55"/>
  <c r="V50" s="1"/>
  <c r="G58"/>
  <c r="I58"/>
  <c r="K58"/>
  <c r="M58"/>
  <c r="O58"/>
  <c r="Q58"/>
  <c r="V58"/>
  <c r="G61"/>
  <c r="M61" s="1"/>
  <c r="I61"/>
  <c r="K61"/>
  <c r="O61"/>
  <c r="Q61"/>
  <c r="V61"/>
  <c r="G63"/>
  <c r="I63"/>
  <c r="K63"/>
  <c r="M63"/>
  <c r="O63"/>
  <c r="Q63"/>
  <c r="V63"/>
  <c r="G66"/>
  <c r="M66" s="1"/>
  <c r="I66"/>
  <c r="K66"/>
  <c r="O66"/>
  <c r="Q66"/>
  <c r="V66"/>
  <c r="G70"/>
  <c r="I70"/>
  <c r="K70"/>
  <c r="M70"/>
  <c r="O70"/>
  <c r="Q70"/>
  <c r="V70"/>
  <c r="G73"/>
  <c r="M73" s="1"/>
  <c r="I73"/>
  <c r="K73"/>
  <c r="O73"/>
  <c r="Q73"/>
  <c r="V73"/>
  <c r="G78"/>
  <c r="G77" s="1"/>
  <c r="I78"/>
  <c r="K78"/>
  <c r="K77" s="1"/>
  <c r="O78"/>
  <c r="O77" s="1"/>
  <c r="Q78"/>
  <c r="V78"/>
  <c r="V77" s="1"/>
  <c r="G81"/>
  <c r="I81"/>
  <c r="I77" s="1"/>
  <c r="K81"/>
  <c r="M81"/>
  <c r="O81"/>
  <c r="Q81"/>
  <c r="Q77" s="1"/>
  <c r="V81"/>
  <c r="G84"/>
  <c r="M84" s="1"/>
  <c r="I84"/>
  <c r="K84"/>
  <c r="O84"/>
  <c r="Q84"/>
  <c r="V84"/>
  <c r="G87"/>
  <c r="I87"/>
  <c r="K87"/>
  <c r="M87"/>
  <c r="O87"/>
  <c r="Q87"/>
  <c r="V87"/>
  <c r="G90"/>
  <c r="K90"/>
  <c r="O90"/>
  <c r="V90"/>
  <c r="G91"/>
  <c r="I91"/>
  <c r="I90" s="1"/>
  <c r="K91"/>
  <c r="M91"/>
  <c r="M90" s="1"/>
  <c r="O91"/>
  <c r="Q91"/>
  <c r="Q90" s="1"/>
  <c r="V91"/>
  <c r="G96"/>
  <c r="I96"/>
  <c r="I95" s="1"/>
  <c r="K96"/>
  <c r="M96"/>
  <c r="O96"/>
  <c r="Q96"/>
  <c r="Q95" s="1"/>
  <c r="V96"/>
  <c r="G100"/>
  <c r="M100" s="1"/>
  <c r="I100"/>
  <c r="K100"/>
  <c r="K95" s="1"/>
  <c r="O100"/>
  <c r="O95" s="1"/>
  <c r="Q100"/>
  <c r="V100"/>
  <c r="V95" s="1"/>
  <c r="G105"/>
  <c r="I105"/>
  <c r="K105"/>
  <c r="M105"/>
  <c r="O105"/>
  <c r="Q105"/>
  <c r="V105"/>
  <c r="G109"/>
  <c r="M109" s="1"/>
  <c r="I109"/>
  <c r="K109"/>
  <c r="O109"/>
  <c r="Q109"/>
  <c r="V109"/>
  <c r="G113"/>
  <c r="I113"/>
  <c r="K113"/>
  <c r="M113"/>
  <c r="O113"/>
  <c r="Q113"/>
  <c r="V113"/>
  <c r="G117"/>
  <c r="M117" s="1"/>
  <c r="I117"/>
  <c r="K117"/>
  <c r="O117"/>
  <c r="Q117"/>
  <c r="V117"/>
  <c r="G121"/>
  <c r="I121"/>
  <c r="K121"/>
  <c r="M121"/>
  <c r="O121"/>
  <c r="Q121"/>
  <c r="V121"/>
  <c r="G126"/>
  <c r="M126" s="1"/>
  <c r="I126"/>
  <c r="K126"/>
  <c r="O126"/>
  <c r="Q126"/>
  <c r="V126"/>
  <c r="G130"/>
  <c r="I130"/>
  <c r="K130"/>
  <c r="M130"/>
  <c r="O130"/>
  <c r="Q130"/>
  <c r="V130"/>
  <c r="G134"/>
  <c r="M134" s="1"/>
  <c r="I134"/>
  <c r="K134"/>
  <c r="O134"/>
  <c r="Q134"/>
  <c r="V134"/>
  <c r="G138"/>
  <c r="I138"/>
  <c r="K138"/>
  <c r="M138"/>
  <c r="O138"/>
  <c r="Q138"/>
  <c r="V138"/>
  <c r="G142"/>
  <c r="M142" s="1"/>
  <c r="I142"/>
  <c r="K142"/>
  <c r="O142"/>
  <c r="Q142"/>
  <c r="V142"/>
  <c r="G145"/>
  <c r="I145"/>
  <c r="K145"/>
  <c r="M145"/>
  <c r="O145"/>
  <c r="Q145"/>
  <c r="V145"/>
  <c r="G148"/>
  <c r="M148" s="1"/>
  <c r="I148"/>
  <c r="K148"/>
  <c r="O148"/>
  <c r="Q148"/>
  <c r="V148"/>
  <c r="G151"/>
  <c r="I151"/>
  <c r="K151"/>
  <c r="M151"/>
  <c r="O151"/>
  <c r="Q151"/>
  <c r="V151"/>
  <c r="G154"/>
  <c r="K154"/>
  <c r="O154"/>
  <c r="V154"/>
  <c r="G155"/>
  <c r="I155"/>
  <c r="I154" s="1"/>
  <c r="K155"/>
  <c r="M155"/>
  <c r="M154" s="1"/>
  <c r="O155"/>
  <c r="Q155"/>
  <c r="Q154" s="1"/>
  <c r="V155"/>
  <c r="AE157"/>
  <c r="G304" i="12"/>
  <c r="G9"/>
  <c r="I9"/>
  <c r="I8" s="1"/>
  <c r="K9"/>
  <c r="M9"/>
  <c r="O9"/>
  <c r="Q9"/>
  <c r="Q8" s="1"/>
  <c r="V9"/>
  <c r="G12"/>
  <c r="M12" s="1"/>
  <c r="I12"/>
  <c r="K12"/>
  <c r="K8" s="1"/>
  <c r="O12"/>
  <c r="O8" s="1"/>
  <c r="Q12"/>
  <c r="V12"/>
  <c r="V8" s="1"/>
  <c r="G15"/>
  <c r="I15"/>
  <c r="K15"/>
  <c r="M15"/>
  <c r="O15"/>
  <c r="Q15"/>
  <c r="V15"/>
  <c r="G23"/>
  <c r="M23" s="1"/>
  <c r="I23"/>
  <c r="K23"/>
  <c r="O23"/>
  <c r="Q23"/>
  <c r="V23"/>
  <c r="G31"/>
  <c r="I31"/>
  <c r="K31"/>
  <c r="M31"/>
  <c r="O31"/>
  <c r="Q31"/>
  <c r="V31"/>
  <c r="G34"/>
  <c r="M34" s="1"/>
  <c r="I34"/>
  <c r="K34"/>
  <c r="O34"/>
  <c r="Q34"/>
  <c r="V34"/>
  <c r="G37"/>
  <c r="I37"/>
  <c r="K37"/>
  <c r="M37"/>
  <c r="O37"/>
  <c r="Q37"/>
  <c r="V37"/>
  <c r="G40"/>
  <c r="M40" s="1"/>
  <c r="I40"/>
  <c r="K40"/>
  <c r="O40"/>
  <c r="Q40"/>
  <c r="V40"/>
  <c r="G43"/>
  <c r="I43"/>
  <c r="K43"/>
  <c r="M43"/>
  <c r="O43"/>
  <c r="Q43"/>
  <c r="V43"/>
  <c r="G46"/>
  <c r="M46" s="1"/>
  <c r="I46"/>
  <c r="K46"/>
  <c r="O46"/>
  <c r="Q46"/>
  <c r="V46"/>
  <c r="G49"/>
  <c r="I49"/>
  <c r="K49"/>
  <c r="M49"/>
  <c r="O49"/>
  <c r="Q49"/>
  <c r="V49"/>
  <c r="G52"/>
  <c r="M52" s="1"/>
  <c r="I52"/>
  <c r="K52"/>
  <c r="O52"/>
  <c r="Q52"/>
  <c r="V52"/>
  <c r="G54"/>
  <c r="I54"/>
  <c r="K54"/>
  <c r="M54"/>
  <c r="O54"/>
  <c r="Q54"/>
  <c r="V54"/>
  <c r="G58"/>
  <c r="M58" s="1"/>
  <c r="I58"/>
  <c r="K58"/>
  <c r="O58"/>
  <c r="Q58"/>
  <c r="V58"/>
  <c r="G60"/>
  <c r="I60"/>
  <c r="K60"/>
  <c r="M60"/>
  <c r="O60"/>
  <c r="Q60"/>
  <c r="V60"/>
  <c r="G64"/>
  <c r="M64" s="1"/>
  <c r="I64"/>
  <c r="K64"/>
  <c r="O64"/>
  <c r="Q64"/>
  <c r="V64"/>
  <c r="G66"/>
  <c r="I66"/>
  <c r="K66"/>
  <c r="M66"/>
  <c r="O66"/>
  <c r="Q66"/>
  <c r="V66"/>
  <c r="G69"/>
  <c r="M69" s="1"/>
  <c r="I69"/>
  <c r="K69"/>
  <c r="O69"/>
  <c r="Q69"/>
  <c r="V69"/>
  <c r="G72"/>
  <c r="I72"/>
  <c r="K72"/>
  <c r="M72"/>
  <c r="O72"/>
  <c r="Q72"/>
  <c r="V72"/>
  <c r="G75"/>
  <c r="M75" s="1"/>
  <c r="I75"/>
  <c r="K75"/>
  <c r="O75"/>
  <c r="Q75"/>
  <c r="V75"/>
  <c r="G84"/>
  <c r="I84"/>
  <c r="K84"/>
  <c r="M84"/>
  <c r="O84"/>
  <c r="Q84"/>
  <c r="V84"/>
  <c r="G87"/>
  <c r="M87" s="1"/>
  <c r="I87"/>
  <c r="K87"/>
  <c r="O87"/>
  <c r="Q87"/>
  <c r="V87"/>
  <c r="G91"/>
  <c r="I91"/>
  <c r="K91"/>
  <c r="M91"/>
  <c r="O91"/>
  <c r="Q91"/>
  <c r="V91"/>
  <c r="G95"/>
  <c r="M95" s="1"/>
  <c r="I95"/>
  <c r="K95"/>
  <c r="O95"/>
  <c r="Q95"/>
  <c r="V95"/>
  <c r="G98"/>
  <c r="I98"/>
  <c r="K98"/>
  <c r="M98"/>
  <c r="O98"/>
  <c r="Q98"/>
  <c r="V98"/>
  <c r="G101"/>
  <c r="M101" s="1"/>
  <c r="I101"/>
  <c r="K101"/>
  <c r="O101"/>
  <c r="Q101"/>
  <c r="V101"/>
  <c r="G105"/>
  <c r="G104" s="1"/>
  <c r="I105"/>
  <c r="I104" s="1"/>
  <c r="K105"/>
  <c r="K104" s="1"/>
  <c r="M105"/>
  <c r="O105"/>
  <c r="O104" s="1"/>
  <c r="Q105"/>
  <c r="Q104" s="1"/>
  <c r="V105"/>
  <c r="V104" s="1"/>
  <c r="G110"/>
  <c r="M110" s="1"/>
  <c r="I110"/>
  <c r="K110"/>
  <c r="O110"/>
  <c r="Q110"/>
  <c r="V110"/>
  <c r="G114"/>
  <c r="I114"/>
  <c r="K114"/>
  <c r="M114"/>
  <c r="O114"/>
  <c r="Q114"/>
  <c r="V114"/>
  <c r="G118"/>
  <c r="I118"/>
  <c r="K118"/>
  <c r="M118"/>
  <c r="O118"/>
  <c r="Q118"/>
  <c r="V118"/>
  <c r="G120"/>
  <c r="I120"/>
  <c r="K120"/>
  <c r="M120"/>
  <c r="O120"/>
  <c r="Q120"/>
  <c r="V120"/>
  <c r="G124"/>
  <c r="I124"/>
  <c r="K124"/>
  <c r="M124"/>
  <c r="O124"/>
  <c r="Q124"/>
  <c r="V124"/>
  <c r="G129"/>
  <c r="I129"/>
  <c r="K129"/>
  <c r="M129"/>
  <c r="O129"/>
  <c r="Q129"/>
  <c r="V129"/>
  <c r="G133"/>
  <c r="I133"/>
  <c r="K133"/>
  <c r="M133"/>
  <c r="O133"/>
  <c r="Q133"/>
  <c r="V133"/>
  <c r="G137"/>
  <c r="I137"/>
  <c r="K137"/>
  <c r="M137"/>
  <c r="O137"/>
  <c r="Q137"/>
  <c r="V137"/>
  <c r="G142"/>
  <c r="I142"/>
  <c r="I141" s="1"/>
  <c r="K142"/>
  <c r="M142"/>
  <c r="O142"/>
  <c r="Q142"/>
  <c r="Q141" s="1"/>
  <c r="V142"/>
  <c r="G148"/>
  <c r="G141" s="1"/>
  <c r="I148"/>
  <c r="K148"/>
  <c r="K141" s="1"/>
  <c r="O148"/>
  <c r="O141" s="1"/>
  <c r="Q148"/>
  <c r="V148"/>
  <c r="V141" s="1"/>
  <c r="G153"/>
  <c r="I153"/>
  <c r="K153"/>
  <c r="M153"/>
  <c r="O153"/>
  <c r="Q153"/>
  <c r="V153"/>
  <c r="G156"/>
  <c r="M156" s="1"/>
  <c r="I156"/>
  <c r="K156"/>
  <c r="O156"/>
  <c r="Q156"/>
  <c r="V156"/>
  <c r="G159"/>
  <c r="I159"/>
  <c r="K159"/>
  <c r="M159"/>
  <c r="O159"/>
  <c r="Q159"/>
  <c r="V159"/>
  <c r="G165"/>
  <c r="M165" s="1"/>
  <c r="I165"/>
  <c r="K165"/>
  <c r="O165"/>
  <c r="Q165"/>
  <c r="V165"/>
  <c r="G169"/>
  <c r="I169"/>
  <c r="K169"/>
  <c r="M169"/>
  <c r="O169"/>
  <c r="Q169"/>
  <c r="V169"/>
  <c r="G172"/>
  <c r="M172" s="1"/>
  <c r="I172"/>
  <c r="K172"/>
  <c r="O172"/>
  <c r="Q172"/>
  <c r="V172"/>
  <c r="G176"/>
  <c r="I176"/>
  <c r="K176"/>
  <c r="M176"/>
  <c r="O176"/>
  <c r="Q176"/>
  <c r="V176"/>
  <c r="G179"/>
  <c r="M179" s="1"/>
  <c r="I179"/>
  <c r="K179"/>
  <c r="O179"/>
  <c r="Q179"/>
  <c r="V179"/>
  <c r="G182"/>
  <c r="I182"/>
  <c r="K182"/>
  <c r="M182"/>
  <c r="O182"/>
  <c r="Q182"/>
  <c r="V182"/>
  <c r="G185"/>
  <c r="M185" s="1"/>
  <c r="I185"/>
  <c r="K185"/>
  <c r="O185"/>
  <c r="Q185"/>
  <c r="V185"/>
  <c r="G189"/>
  <c r="I189"/>
  <c r="K189"/>
  <c r="M189"/>
  <c r="O189"/>
  <c r="Q189"/>
  <c r="V189"/>
  <c r="G195"/>
  <c r="M195" s="1"/>
  <c r="I195"/>
  <c r="K195"/>
  <c r="O195"/>
  <c r="Q195"/>
  <c r="V195"/>
  <c r="G198"/>
  <c r="I198"/>
  <c r="K198"/>
  <c r="M198"/>
  <c r="O198"/>
  <c r="Q198"/>
  <c r="V198"/>
  <c r="G203"/>
  <c r="M203" s="1"/>
  <c r="I203"/>
  <c r="K203"/>
  <c r="O203"/>
  <c r="Q203"/>
  <c r="V203"/>
  <c r="G206"/>
  <c r="I206"/>
  <c r="K206"/>
  <c r="M206"/>
  <c r="O206"/>
  <c r="Q206"/>
  <c r="V206"/>
  <c r="G209"/>
  <c r="I209"/>
  <c r="K209"/>
  <c r="M209"/>
  <c r="O209"/>
  <c r="Q209"/>
  <c r="V209"/>
  <c r="G213"/>
  <c r="I213"/>
  <c r="I212" s="1"/>
  <c r="K213"/>
  <c r="M213"/>
  <c r="O213"/>
  <c r="Q213"/>
  <c r="Q212" s="1"/>
  <c r="V213"/>
  <c r="G218"/>
  <c r="M218" s="1"/>
  <c r="I218"/>
  <c r="K218"/>
  <c r="K212" s="1"/>
  <c r="O218"/>
  <c r="O212" s="1"/>
  <c r="Q218"/>
  <c r="V218"/>
  <c r="V212" s="1"/>
  <c r="G221"/>
  <c r="I221"/>
  <c r="K221"/>
  <c r="M221"/>
  <c r="O221"/>
  <c r="Q221"/>
  <c r="V221"/>
  <c r="G224"/>
  <c r="M224" s="1"/>
  <c r="I224"/>
  <c r="K224"/>
  <c r="O224"/>
  <c r="Q224"/>
  <c r="V224"/>
  <c r="G229"/>
  <c r="G228" s="1"/>
  <c r="I229"/>
  <c r="I228" s="1"/>
  <c r="K229"/>
  <c r="K228" s="1"/>
  <c r="O229"/>
  <c r="O228" s="1"/>
  <c r="Q229"/>
  <c r="Q228" s="1"/>
  <c r="V229"/>
  <c r="V228" s="1"/>
  <c r="G232"/>
  <c r="I232"/>
  <c r="K232"/>
  <c r="M232"/>
  <c r="O232"/>
  <c r="Q232"/>
  <c r="V232"/>
  <c r="G235"/>
  <c r="M235" s="1"/>
  <c r="I235"/>
  <c r="K235"/>
  <c r="O235"/>
  <c r="Q235"/>
  <c r="V235"/>
  <c r="G242"/>
  <c r="I242"/>
  <c r="K242"/>
  <c r="M242"/>
  <c r="O242"/>
  <c r="Q242"/>
  <c r="V242"/>
  <c r="G245"/>
  <c r="I245"/>
  <c r="K245"/>
  <c r="M245"/>
  <c r="O245"/>
  <c r="Q245"/>
  <c r="V245"/>
  <c r="G248"/>
  <c r="I248"/>
  <c r="K248"/>
  <c r="M248"/>
  <c r="O248"/>
  <c r="Q248"/>
  <c r="V248"/>
  <c r="G251"/>
  <c r="I251"/>
  <c r="K251"/>
  <c r="M251"/>
  <c r="O251"/>
  <c r="Q251"/>
  <c r="V251"/>
  <c r="G254"/>
  <c r="I254"/>
  <c r="K254"/>
  <c r="M254"/>
  <c r="O254"/>
  <c r="Q254"/>
  <c r="V254"/>
  <c r="G257"/>
  <c r="I257"/>
  <c r="K257"/>
  <c r="M257"/>
  <c r="O257"/>
  <c r="Q257"/>
  <c r="V257"/>
  <c r="G260"/>
  <c r="I260"/>
  <c r="K260"/>
  <c r="M260"/>
  <c r="O260"/>
  <c r="Q260"/>
  <c r="V260"/>
  <c r="G263"/>
  <c r="I263"/>
  <c r="K263"/>
  <c r="M263"/>
  <c r="O263"/>
  <c r="Q263"/>
  <c r="V263"/>
  <c r="G268"/>
  <c r="I268"/>
  <c r="K268"/>
  <c r="M268"/>
  <c r="O268"/>
  <c r="Q268"/>
  <c r="V268"/>
  <c r="G271"/>
  <c r="I271"/>
  <c r="K271"/>
  <c r="M271"/>
  <c r="O271"/>
  <c r="Q271"/>
  <c r="V271"/>
  <c r="G274"/>
  <c r="I274"/>
  <c r="K274"/>
  <c r="M274"/>
  <c r="O274"/>
  <c r="Q274"/>
  <c r="V274"/>
  <c r="G278"/>
  <c r="I278"/>
  <c r="K278"/>
  <c r="M278"/>
  <c r="O278"/>
  <c r="Q278"/>
  <c r="V278"/>
  <c r="G281"/>
  <c r="I281"/>
  <c r="K281"/>
  <c r="M281"/>
  <c r="O281"/>
  <c r="Q281"/>
  <c r="V281"/>
  <c r="G284"/>
  <c r="I284"/>
  <c r="K284"/>
  <c r="M284"/>
  <c r="O284"/>
  <c r="Q284"/>
  <c r="V284"/>
  <c r="G287"/>
  <c r="I287"/>
  <c r="K287"/>
  <c r="M287"/>
  <c r="O287"/>
  <c r="Q287"/>
  <c r="V287"/>
  <c r="G291"/>
  <c r="I291"/>
  <c r="I290" s="1"/>
  <c r="K291"/>
  <c r="M291"/>
  <c r="O291"/>
  <c r="Q291"/>
  <c r="Q290" s="1"/>
  <c r="V291"/>
  <c r="G294"/>
  <c r="M294" s="1"/>
  <c r="I294"/>
  <c r="K294"/>
  <c r="K290" s="1"/>
  <c r="O294"/>
  <c r="O290" s="1"/>
  <c r="Q294"/>
  <c r="V294"/>
  <c r="V290" s="1"/>
  <c r="G298"/>
  <c r="G297" s="1"/>
  <c r="I298"/>
  <c r="I297" s="1"/>
  <c r="K298"/>
  <c r="K297" s="1"/>
  <c r="O298"/>
  <c r="O297" s="1"/>
  <c r="Q298"/>
  <c r="Q297" s="1"/>
  <c r="V298"/>
  <c r="V297" s="1"/>
  <c r="G300"/>
  <c r="I300"/>
  <c r="I299" s="1"/>
  <c r="K300"/>
  <c r="M300"/>
  <c r="O300"/>
  <c r="Q300"/>
  <c r="Q299" s="1"/>
  <c r="V300"/>
  <c r="G301"/>
  <c r="G299" s="1"/>
  <c r="I301"/>
  <c r="K301"/>
  <c r="K299" s="1"/>
  <c r="O301"/>
  <c r="O299" s="1"/>
  <c r="Q301"/>
  <c r="V301"/>
  <c r="V299" s="1"/>
  <c r="G302"/>
  <c r="I302"/>
  <c r="K302"/>
  <c r="M302"/>
  <c r="O302"/>
  <c r="Q302"/>
  <c r="V302"/>
  <c r="AE304"/>
  <c r="AF304"/>
  <c r="I20" i="1"/>
  <c r="I19"/>
  <c r="I18"/>
  <c r="F46"/>
  <c r="G23" s="1"/>
  <c r="H39"/>
  <c r="H46" s="1"/>
  <c r="H40" l="1"/>
  <c r="I40" s="1"/>
  <c r="H42"/>
  <c r="I42" s="1"/>
  <c r="H44"/>
  <c r="I44" s="1"/>
  <c r="I16"/>
  <c r="I21" s="1"/>
  <c r="I63"/>
  <c r="J62" s="1"/>
  <c r="J59"/>
  <c r="J55"/>
  <c r="H45"/>
  <c r="I45" s="1"/>
  <c r="H43"/>
  <c r="I43" s="1"/>
  <c r="H41"/>
  <c r="I41" s="1"/>
  <c r="G26"/>
  <c r="A26"/>
  <c r="A23"/>
  <c r="G28"/>
  <c r="M22" i="14"/>
  <c r="M21" s="1"/>
  <c r="M11"/>
  <c r="M8" s="1"/>
  <c r="M50" i="13"/>
  <c r="M95"/>
  <c r="M8"/>
  <c r="G95"/>
  <c r="G50"/>
  <c r="G8"/>
  <c r="AF157"/>
  <c r="M78"/>
  <c r="M77" s="1"/>
  <c r="M290" i="12"/>
  <c r="M212"/>
  <c r="M104"/>
  <c r="M8"/>
  <c r="M301"/>
  <c r="M299" s="1"/>
  <c r="G290"/>
  <c r="G212"/>
  <c r="M148"/>
  <c r="M141" s="1"/>
  <c r="G8"/>
  <c r="M298"/>
  <c r="M297" s="1"/>
  <c r="M229"/>
  <c r="M228" s="1"/>
  <c r="I39" i="1"/>
  <c r="I46" s="1"/>
  <c r="J45" s="1"/>
  <c r="J28"/>
  <c r="J26"/>
  <c r="G38"/>
  <c r="F38"/>
  <c r="J23"/>
  <c r="J24"/>
  <c r="J25"/>
  <c r="J27"/>
  <c r="E24"/>
  <c r="E26"/>
  <c r="J53" l="1"/>
  <c r="J57"/>
  <c r="J61"/>
  <c r="J54"/>
  <c r="J56"/>
  <c r="J58"/>
  <c r="J60"/>
  <c r="G24"/>
  <c r="A27" s="1"/>
  <c r="A24"/>
  <c r="J42"/>
  <c r="J39"/>
  <c r="J46" s="1"/>
  <c r="J43"/>
  <c r="J40"/>
  <c r="J44"/>
  <c r="J41"/>
  <c r="J63" l="1"/>
  <c r="A29"/>
  <c r="G29"/>
  <c r="G27" s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Uzivatel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Uzivatel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Uzivatel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<sst xmlns="http://schemas.openxmlformats.org/spreadsheetml/2006/main" count="1910" uniqueCount="465">
  <si>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</si>
  <si>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</si>
  <si>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</si>
  <si>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</si>
  <si>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</si>
  <si>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</si>
  <si>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</si>
  <si>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</si>
  <si>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</si>
  <si>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</si>
  <si>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</si>
  <si>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</si>
  <si>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</si>
  <si>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</si>
  <si>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</si>
  <si>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</si>
  <si>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</si>
  <si>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</si>
  <si>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</si>
  <si>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</si>
  <si>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</si>
  <si>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</si>
  <si>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</si>
  <si>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</si>
  <si>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</si>
  <si>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</si>
  <si>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</si>
  <si>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</si>
  <si>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</si>
  <si>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</si>
  <si>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</si>
  <si>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</si>
  <si>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</si>
  <si>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</si>
  <si>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</si>
  <si>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</si>
  <si>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</si>
  <si>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</si>
  <si>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</si>
  <si>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</si>
  <si>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</si>
  <si>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</si>
  <si>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</si>
  <si>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sdfsdf</t>
  </si>
  <si>
    <t>ZV307019</t>
  </si>
  <si>
    <t>Blažovice, Panská II, komunikace</t>
  </si>
  <si>
    <t>Stavba</t>
  </si>
  <si>
    <t>SO 101</t>
  </si>
  <si>
    <t>MÍSTNÍ KOMUNIKACE</t>
  </si>
  <si>
    <t>SO101 r1</t>
  </si>
  <si>
    <t>MÍSTNÍ KOMUNIKACE rev.1</t>
  </si>
  <si>
    <t>SO 102</t>
  </si>
  <si>
    <t>PARKOVIŠTĚ</t>
  </si>
  <si>
    <t>SO102 r1</t>
  </si>
  <si>
    <t>Parkoviště rev.1</t>
  </si>
  <si>
    <t>VNON</t>
  </si>
  <si>
    <t>Vedlejší a ostatní náklady</t>
  </si>
  <si>
    <t>Vedlejší a Ostatní náklady</t>
  </si>
  <si>
    <t>Celkem za stavbu</t>
  </si>
  <si>
    <t>CZK</t>
  </si>
  <si>
    <t>Rekapitulace dílů</t>
  </si>
  <si>
    <t>Typ dílu</t>
  </si>
  <si>
    <t>1</t>
  </si>
  <si>
    <t>Zemní práce</t>
  </si>
  <si>
    <t>21</t>
  </si>
  <si>
    <t>Úprava podloží a základ.spáry</t>
  </si>
  <si>
    <t>5</t>
  </si>
  <si>
    <t>Komunikace</t>
  </si>
  <si>
    <t>8</t>
  </si>
  <si>
    <t>Trubní vedení</t>
  </si>
  <si>
    <t>91</t>
  </si>
  <si>
    <t>Doplňující práce na komunikaci</t>
  </si>
  <si>
    <t>96</t>
  </si>
  <si>
    <t>Bourání konstrukcí</t>
  </si>
  <si>
    <t>99</t>
  </si>
  <si>
    <t>Staveništní přesun hmot</t>
  </si>
  <si>
    <t>ON</t>
  </si>
  <si>
    <t>Ostatní nákldy</t>
  </si>
  <si>
    <t>VN</t>
  </si>
  <si>
    <t>D96</t>
  </si>
  <si>
    <t>Přesuny suti a vybouraných hmot</t>
  </si>
  <si>
    <t>PSU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</si>
  <si>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</si>
  <si>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</si>
  <si>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</si>
  <si>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</si>
  <si>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</si>
  <si>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</si>
  <si>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</si>
  <si>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</si>
  <si>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</si>
  <si>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</si>
  <si>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</si>
  <si>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</si>
  <si>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</si>
  <si>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</si>
  <si>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</si>
  <si>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</si>
  <si>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</si>
  <si>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</si>
  <si>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</si>
  <si>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</si>
  <si>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</si>
  <si>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</si>
  <si>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</si>
  <si>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</si>
  <si>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</si>
  <si>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</si>
  <si>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</si>
  <si>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113106221R00</t>
  </si>
  <si>
    <t>Rozebrání dlažeb z drobných kostek v kam. těženém</t>
  </si>
  <si>
    <t>m2</t>
  </si>
  <si>
    <t>RTS 20/ I</t>
  </si>
  <si>
    <t>RTS 19/ I</t>
  </si>
  <si>
    <t>Práce</t>
  </si>
  <si>
    <t>POL1_1</t>
  </si>
  <si>
    <t>ROZEBRÁNÍ ŽULOVÉ KOSTKY   : 27</t>
  </si>
  <si>
    <t>VV</t>
  </si>
  <si>
    <t xml:space="preserve">viz situace, zpráva : </t>
  </si>
  <si>
    <t>113106231R00</t>
  </si>
  <si>
    <t>Rozebrání dlažeb ze zámkové dlažby v kamenivu</t>
  </si>
  <si>
    <t>ROZEBRÁNÍ BETONOVÉ DLAŽBY   : 19</t>
  </si>
  <si>
    <t>113107310R00</t>
  </si>
  <si>
    <t>Odstranění podkladu pl. 50 m2,kam.těžené tl.10 cm</t>
  </si>
  <si>
    <t xml:space="preserve">PODKLAD VYBOURANÝCH ZP.PLOCH : </t>
  </si>
  <si>
    <t>VYBOURÁNÍ BETONU TL. 150mm : 10</t>
  </si>
  <si>
    <t>FRÉZOVÁNÍ ASFALTU TL. 50mm  : 11</t>
  </si>
  <si>
    <t>VYBOURÁNÍ ASFALTU TL. 150mm  : 3</t>
  </si>
  <si>
    <t>ROZEBRÁNÍ ŽULOVÉ KOSTKY  : 27</t>
  </si>
  <si>
    <t>ROZEBRÁNÍ BETONOVÉ DLAŽBY  : 19</t>
  </si>
  <si>
    <t>113107510R00</t>
  </si>
  <si>
    <t>Odstranění podkladu pl. 50 m2,kam.drcené tl.10 cm</t>
  </si>
  <si>
    <t>113107615R00</t>
  </si>
  <si>
    <t>Odstranění podkladu nad 50 m2,kam.drcené tl.15 cm</t>
  </si>
  <si>
    <t>VYTĚŽENÍ ŠTĚRKU TL. 150mm  : 120</t>
  </si>
  <si>
    <t>113108315R00</t>
  </si>
  <si>
    <t>Odstranění podkladu pl.do 50 m2, živice tl. 15 cm</t>
  </si>
  <si>
    <t>113109315R00</t>
  </si>
  <si>
    <t>Odstranění podkladu pl.50 m2, bet.prostý tl.15 cm</t>
  </si>
  <si>
    <t>VYBOURÁNÍ BETONU TL. 150mm  : 10</t>
  </si>
  <si>
    <t>113151114R00</t>
  </si>
  <si>
    <t>Fréz.živič.krytu pl.do 500 m2,pruh do 75 cm,tl.5cm</t>
  </si>
  <si>
    <t>FRÉZOVÁNÍ ASFALTU TL. 50mm   : 11</t>
  </si>
  <si>
    <t>113202111R00</t>
  </si>
  <si>
    <t>Vytrhání obrub obrubníků silničních</t>
  </si>
  <si>
    <t>m</t>
  </si>
  <si>
    <t>VYTRHÁNÍ BETONOVÉHO OBRUBNÍKU   : 45</t>
  </si>
  <si>
    <t>120901123R00</t>
  </si>
  <si>
    <t>Bourání konstrukcí ze železobetonu v odkopávkách</t>
  </si>
  <si>
    <t>m3</t>
  </si>
  <si>
    <t>VYBOURÁNÍ BETONOVÉ ZDI : 13*(0,8*0,5+0,7*0,35)</t>
  </si>
  <si>
    <t>122202201R00</t>
  </si>
  <si>
    <t>Odkopávky pro silnice v hor. 3 do 100 m3</t>
  </si>
  <si>
    <t>VÝKOP  : 345</t>
  </si>
  <si>
    <t xml:space="preserve">viz situace, řezy, zpráva : </t>
  </si>
  <si>
    <t>122202209R00</t>
  </si>
  <si>
    <t>Příplatek za lepivost - odkop. pro silnice v hor.3</t>
  </si>
  <si>
    <t>VIZ ODKOP  : 345</t>
  </si>
  <si>
    <t>132201210R00</t>
  </si>
  <si>
    <t>Hloubení rýh š.do 200 cm hor.3 do 50 m3,STROJNĚ</t>
  </si>
  <si>
    <t>DRENÁŽ  : 180*0,4*0,5</t>
  </si>
  <si>
    <t>VPUST  : 6*2</t>
  </si>
  <si>
    <t>132201219R00</t>
  </si>
  <si>
    <t>Příplatek za lepivost - hloubení rýh 200cm v hor.3</t>
  </si>
  <si>
    <t>RTS 13/ I</t>
  </si>
  <si>
    <t>VIZ HLOUBENÍ  : 48</t>
  </si>
  <si>
    <t>162701105R00</t>
  </si>
  <si>
    <t>Vodorovné přemístění výkopku z hor.1-4 do 10000 m</t>
  </si>
  <si>
    <t>PŘEBYTEK ODKOPKU  : 345+48-10-26</t>
  </si>
  <si>
    <t>PŘEBYTEK SEJMUTÉHO DRNU  : (1195-260)*0,15</t>
  </si>
  <si>
    <t xml:space="preserve">viz odkop, násyp, sejmutí, rozprostření : </t>
  </si>
  <si>
    <t>162701109R00</t>
  </si>
  <si>
    <t>Příplatek k vod. přemístění hor.1-4 za další 1 km</t>
  </si>
  <si>
    <t>POL1_</t>
  </si>
  <si>
    <t>Odkaz na mn. položky pořadí 15 : 497,25000*5</t>
  </si>
  <si>
    <t>171101101R00</t>
  </si>
  <si>
    <t>Uložení sypaniny do násypů zhutněných na 95% PS</t>
  </si>
  <si>
    <t>KONEČNÉ TERÉNNÍ ÚPRAVY (dosypání za obrubou)  : 26</t>
  </si>
  <si>
    <t>171101104R00</t>
  </si>
  <si>
    <t>Uložení sypaniny do násypů zhutněných na 102% PS</t>
  </si>
  <si>
    <t>NÁSYP  : 10</t>
  </si>
  <si>
    <t>171201201R00</t>
  </si>
  <si>
    <t>Uložení sypaniny na skl.-sypanina na výšku přes 2m</t>
  </si>
  <si>
    <t>181101102R00</t>
  </si>
  <si>
    <t>Úprava pláně v zářezech v hor. 1-4, se zhutněním</t>
  </si>
  <si>
    <t>KOMUNIKACE - ASFALTOBETON - KOMPLETNÍ KONSTRUKCE  : 825*1,05</t>
  </si>
  <si>
    <t>KOMUNIKACE - BETONOVÁ DLAŽBA - 200/100/80mm - ŠEDÁ : 75*1,05</t>
  </si>
  <si>
    <t>CHODNÍK - BETONOVÁ DLAŽBA 300/300/60mm - ŠEDÁ : 116*1,05</t>
  </si>
  <si>
    <t>SJEZDY - BETONOVÁ DLAŽBA - 200/100/80mm - ŠEDÁ  : 58*1,05</t>
  </si>
  <si>
    <t>ZPOMALOVACÍ PŘÍČNÝ PRÁH - BETONOVÁ DLAŽBA - 200/100/80mm - ŠEDÁ : 13*1,05</t>
  </si>
  <si>
    <t>ZPOMALOVACÍ PRÁH (NÁJEZDY) - ŽULOVÁ KOSTKA 100x100mm  : 12*1,05</t>
  </si>
  <si>
    <t>VAROVNÝ PÁS A SIGNÁLNÍ PÁS - RELIÉFNÍ DLAŽBA - ČERVENÁ BARVA : 15*1,05</t>
  </si>
  <si>
    <t>1811-NC</t>
  </si>
  <si>
    <t>Zkouška hutnění zemní pláně</t>
  </si>
  <si>
    <t>ks</t>
  </si>
  <si>
    <t>Vlastní</t>
  </si>
  <si>
    <t>Indiv</t>
  </si>
  <si>
    <t>ZKOUŠKY ÚNOSNOSTI ZEMNÍ PLÁNĚ : 3</t>
  </si>
  <si>
    <t>199000002R00</t>
  </si>
  <si>
    <t>Poplatek za skládku horniny 1- 4</t>
  </si>
  <si>
    <t>112100001RAA</t>
  </si>
  <si>
    <t>Kácení stromů do 500 mm a odstranění pařezů včetně odvozu, spálení větví</t>
  </si>
  <si>
    <t>kus</t>
  </si>
  <si>
    <t>Agregovaná položka</t>
  </si>
  <si>
    <t>POL2_1</t>
  </si>
  <si>
    <t>listnatý obvod kmene 150cm  : 1</t>
  </si>
  <si>
    <t>jehličnaň obvod kmene 60cm  : 5</t>
  </si>
  <si>
    <t>121100002RA0</t>
  </si>
  <si>
    <t>Sejmutí ornice a uložení na deponii</t>
  </si>
  <si>
    <t>ODHUMUSOVÁNÍ TL. 150mm   : 1195*0,15</t>
  </si>
  <si>
    <t>181300010RAA</t>
  </si>
  <si>
    <t>Rozprostření ornice v rovině tloušťka 15 cm dovoz ornice ze vzdálenosti 500 m, osetí trávou</t>
  </si>
  <si>
    <t>HUMUSOVÁNÍ TL. 150mm A ZATRAVNĚNÍ   : 260</t>
  </si>
  <si>
    <t>183400010RAA</t>
  </si>
  <si>
    <t>Příprava půdy pro výsadbu v rovině, ruční chemické odplevelení, rytí, hnojení</t>
  </si>
  <si>
    <t>příprava pro zatravnění   : 260</t>
  </si>
  <si>
    <t>VÝMĚNA ZEMINY V AKTIVNÍ ZÓNĚ, TL. 400mm : (825+75+65+13+12)*1,05*0,4</t>
  </si>
  <si>
    <t>VÝMĚNA ZEMINY V AKTIVNÍ ZÓNĚ, TL. 150mm : 124*1,05*0,15</t>
  </si>
  <si>
    <t xml:space="preserve">(ZEMINA V AKTIVNÍ  ZÓNĚ, KTERÁ NEVYHOVÍ, BUDE NAHRAZENÁ ŠTĚRKODRŤÍ)  : </t>
  </si>
  <si>
    <t>Odkaz na mn. položky pořadí 29 : 435,33000*5</t>
  </si>
  <si>
    <t xml:space="preserve">PARAPLÁŇ : </t>
  </si>
  <si>
    <t>VÝMĚNA ZEMINY V AKTIVNÍ ZÓNĚ, TL. 400mm : (825+75+65+13+12)*1,05</t>
  </si>
  <si>
    <t>VÝMĚNA ZEMINY V AKTIVNÍ ZÓNĚ, TL. 150mm : 124*1,05</t>
  </si>
  <si>
    <t>564851111R00</t>
  </si>
  <si>
    <t>Podklad ze štěrkodrti po zhutnění tloušťky 15 cm</t>
  </si>
  <si>
    <t>564861111R00</t>
  </si>
  <si>
    <t>Podklad ze štěrkodrti po zhutnění tloušťky 20 cm</t>
  </si>
  <si>
    <t>VÝMĚNA ZEMINY V AKTIVNÍ ZÓNĚ, TL. 400mm : (825+75+65+13+12)*1,05*2</t>
  </si>
  <si>
    <t>KOMUNIKACE - BETONOVÁ DLAŽBA - 200/100/80mm - ŠEDÁ : 75*1,03</t>
  </si>
  <si>
    <t>SJEZDY - BETONOVÁ DLAŽBA - 200/100/80mm - ŠEDÁ  : 58*1,03</t>
  </si>
  <si>
    <t>ZPOMALOVACÍ PŘÍČNÝ PRÁH - BETONOVÁ DLAŽBA - 200/100/80mm - ŠEDÁ : 13*1,03</t>
  </si>
  <si>
    <t>VAROVNÝ PÁS A SIGNÁLNÍ PÁS - RELIÉFNÍ DLAŽBA - ČERVENÁ BARVA : 7*1,03</t>
  </si>
  <si>
    <t>CHODNÍK - BETONOVÁ DLAŽBA 300/300/60mm - ŠEDÁ : 116*1,03</t>
  </si>
  <si>
    <t>VAROVNÝ PÁS A SIGNÁLNÍ PÁS - RELIÉFNÍ DLAŽBA - ČERVENÁ BARVA : 8*1,03</t>
  </si>
  <si>
    <t>ZPOMALOVACÍ PRÁH (NÁJEZDY) - ŽULOVÁ KOSTKA 100x100mm  : 12*1,03</t>
  </si>
  <si>
    <t>564861113R00</t>
  </si>
  <si>
    <t>Podklad ze štěrkodrti po zhutnění tloušťky 22 cm</t>
  </si>
  <si>
    <t>KOMUNIKACE - ASFALTOBETON - KOMPLETNÍ KONSTRUKCE  : 825*1,03</t>
  </si>
  <si>
    <t>565151111R00</t>
  </si>
  <si>
    <t>Podklad z obal kam.ACP 16+,ACP 22+,do 3 m,tl. 7 cm</t>
  </si>
  <si>
    <t>KOMUNIKACE - ASFALTOBETON - KOMPLETNÍ KONSTRUKCE  : 825</t>
  </si>
  <si>
    <t>565211111U00</t>
  </si>
  <si>
    <t>Podk štěrk+cem malta ŠCM tl 15cm</t>
  </si>
  <si>
    <t>KOMUNIKACE - BETONOVÁ DLAŽBA - 200/100/80mm - ŠEDÁ : 75</t>
  </si>
  <si>
    <t>SJEZDY - BETONOVÁ DLAŽBA - 200/100/80mm - ŠEDÁ  : 58</t>
  </si>
  <si>
    <t>ZPOMALOVACÍ PŘÍČNÝ PRÁH - BETONOVÁ DLAŽBA - 200/100/80mm - ŠEDÁ : 13</t>
  </si>
  <si>
    <t>VAROVNÝ PÁS A SIGNÁLNÍ PÁS - RELIÉFNÍ DLAŽBA - ČERVENÁ BARVA : 7</t>
  </si>
  <si>
    <t>567122112R00</t>
  </si>
  <si>
    <t>Podklad z kameniva zpev.cementem KZC 1 tl.13 cm</t>
  </si>
  <si>
    <t>ZPOMALOVACÍ PRÁH (NÁJEZDY) - ŽULOVÁ KOSTKA 100x100mm  : 12</t>
  </si>
  <si>
    <t>573111112R00</t>
  </si>
  <si>
    <t>Postřik živičný infiltr.+ posyp,z asfaltu 1 kg/m2</t>
  </si>
  <si>
    <t>573211111R00</t>
  </si>
  <si>
    <t>Postřik živičný spojovací z asfaltu 0,5-0,7 kg/m2</t>
  </si>
  <si>
    <t>KOMUNIKACE - ASFALTOBETON - NOVÁ OBRUSNÁ VRSTVA : 11</t>
  </si>
  <si>
    <t>577131111R00</t>
  </si>
  <si>
    <t>Beton asfalt. ACO 11+ obrusný, š. do 3 m, tl. 4 cm</t>
  </si>
  <si>
    <t>577141112R00</t>
  </si>
  <si>
    <t>Beton asfalt. ACO 11+,nebo ACO 16+,do 3 m, tl.5 cm</t>
  </si>
  <si>
    <t>591211111R00</t>
  </si>
  <si>
    <t>Kladení dlažby drobné kostky,lože z kamen.tl. 5 cm</t>
  </si>
  <si>
    <t>596215021R00</t>
  </si>
  <si>
    <t>Kladení zámkové dlažby tl. 6 cm do drtě tl. 4 cm</t>
  </si>
  <si>
    <t>VAROVNÝ PÁS A SIGNÁLNÍ PÁS - RELIÉFNÍ DLAŽBA - ČERVENÁ BARVA : 8</t>
  </si>
  <si>
    <t>CHODNÍK - BETONOVÁ DLAŽBA 300/300/60mm - ŠEDÁ : 116</t>
  </si>
  <si>
    <t>596215040R00</t>
  </si>
  <si>
    <t>Kladení zámkové dlažby tl. 8 cm do drtě tl. 4 cm</t>
  </si>
  <si>
    <t>58380120.A</t>
  </si>
  <si>
    <t>Kostka dlažební drobná 8/10 tř. 1  1t = 5 m2</t>
  </si>
  <si>
    <t>SPCM</t>
  </si>
  <si>
    <t>Specifikace</t>
  </si>
  <si>
    <t>POL3_1</t>
  </si>
  <si>
    <t>592451170</t>
  </si>
  <si>
    <t>Dlažba bet. 20x10x8 cm přírodní</t>
  </si>
  <si>
    <t>592451210</t>
  </si>
  <si>
    <t>Dlažba bet. 30x30x6 cm přírodní</t>
  </si>
  <si>
    <t>59245264</t>
  </si>
  <si>
    <t>Dlažba BEST KLASIKO červená pro nevidomé 20x10x8</t>
  </si>
  <si>
    <t>VAROVNÝ PÁS A SIGNÁLNÍ PÁS - RELIÉFNÍ DLAŽBA - ČERVENÁ BARVA  : 7*1,05</t>
  </si>
  <si>
    <t>59245267</t>
  </si>
  <si>
    <t>Dlažba BEST KLASIKO červená pro nevidomé 20x10x6</t>
  </si>
  <si>
    <t>VAROVNÝ PÁS A SIGNÁLNÍ PÁS - RELIÉFNÍ DLAŽBA - ČERVENÁ BARVA : 8*1,05</t>
  </si>
  <si>
    <t>899231111R00</t>
  </si>
  <si>
    <t>Výšková úprava vstupu do 20 cm, zvýšení mříže</t>
  </si>
  <si>
    <t xml:space="preserve">VÝŠKOVÁ ÚPRAVA POVRCHOVÝCH ZNAKŮ : </t>
  </si>
  <si>
    <t>vodovodní šoupátko  : 1</t>
  </si>
  <si>
    <t>podzemní hydrant  : 1</t>
  </si>
  <si>
    <t>212810010RAC</t>
  </si>
  <si>
    <t>Trativody z PVC drenážních flexibilních trubek lože štěrkopísek a obsyp kamenivo, trubky d 100 mm</t>
  </si>
  <si>
    <t>DRENÁŽ DN 100  : 180</t>
  </si>
  <si>
    <t>831350113RA0</t>
  </si>
  <si>
    <t>Kanalizační přípojka z trub PVC, D 160 mm</t>
  </si>
  <si>
    <t>ULIČNÍ VPUST, KANALIZAČNÍ PŘÍPOJKA PVC DN 150  : 35</t>
  </si>
  <si>
    <t>894411010RNC</t>
  </si>
  <si>
    <t>Vpusť uliční z dílců DN 500,s odkalištěm,napojení DN 150, mříž litina 500x500 40 t, hl. 1,67 m</t>
  </si>
  <si>
    <t xml:space="preserve">agregovaná položka vpusť uliční komplet : </t>
  </si>
  <si>
    <t>ULIČNÍ VPUST, KANALIZAČNÍ PŘÍPOJKA PVC DN 150  : 6</t>
  </si>
  <si>
    <t>914001111R00</t>
  </si>
  <si>
    <t>Osazení sloupků dopr.značky vč. beton. základu</t>
  </si>
  <si>
    <t>NAVRŽENÉ SVISLÉ DOPRAVNÍ ZNAČENÍ  : 6</t>
  </si>
  <si>
    <t>914001125R00</t>
  </si>
  <si>
    <t>Osazení svislé dopr.značky na sloupek nebo konzolu</t>
  </si>
  <si>
    <t>917862111R00</t>
  </si>
  <si>
    <t>Osazení stojat. obrub.bet. s opěrou,lože z C 12/15</t>
  </si>
  <si>
    <t>SILNIČNÍ OBRUBNÍK BO 15/25 (150/250/1000mm) - NÁŠLAP 100mm  : 242</t>
  </si>
  <si>
    <t>NÁJEZDOVÝ OBRUBNÍK BO 15/15 (150/150/1000mm) - NÁŠLAP 20mm  : 105</t>
  </si>
  <si>
    <t>PŘECHODOVÝ KUS BO 25/15 dl. 1,0m : 25</t>
  </si>
  <si>
    <t>BETONOVÝ OBRUBNÍK BO 10/25 (100/250/1000mm) - NÁŠLAP 60mm : 75</t>
  </si>
  <si>
    <t>BETONOVÝ OBRUBNÍK BO 10/25 (100/250/1000mm) - ZAPUŠTĚNÝ : 145</t>
  </si>
  <si>
    <t>919722212R00</t>
  </si>
  <si>
    <t>Dilatační spáry řezané příčné,zalití za tepla</t>
  </si>
  <si>
    <t>ZAŘEZÁNÍ STYČNÉ SPÁRY + ZALITÍ BITUMENOVOU ZÁLIVKOU   : 22</t>
  </si>
  <si>
    <t>919735112R00</t>
  </si>
  <si>
    <t>Řezání stávajícího živičného krytu tl. 5 - 10 cm</t>
  </si>
  <si>
    <t>ZAŘEZÁNÍ STYČNÉ SPÁRY ASFALTU  : 22</t>
  </si>
  <si>
    <t>11163611</t>
  </si>
  <si>
    <t>Zálivka asfaltová AZ  B1 bubny</t>
  </si>
  <si>
    <t>t</t>
  </si>
  <si>
    <t>ZAŘEZÁNÍ STYČNÉ SPÁRY + ZALITÍ BITUMENOVOU ZÁLIVKOU   : 22*0,00025</t>
  </si>
  <si>
    <t>40444934.A</t>
  </si>
  <si>
    <t>Značka dopr výstražná A1- A30 700 mm fól1, EG7letá</t>
  </si>
  <si>
    <t>NAVRŽENÉ SVISLÉ DOPRAVNÍ ZNAČENÍ    A9 : 1</t>
  </si>
  <si>
    <t>40445020.A</t>
  </si>
  <si>
    <t>Značka doprav zákazová B1-B34 500 fól 1, EG 7letá</t>
  </si>
  <si>
    <t>NAVRŽENÉ SVISLÉ DOPRAVNÍ ZNAČENÍ    B2 : 1</t>
  </si>
  <si>
    <t>40445044.A</t>
  </si>
  <si>
    <t>Značka dopr inf IP 4b-7,10a,b 500/500 fól1,EG7letá</t>
  </si>
  <si>
    <t>NAVRŽENÉ SVISLÉ DOPRAVNÍ ZNAČENÍ    IP4b : 1</t>
  </si>
  <si>
    <t>NAVRŽENÉ SVISLÉ DOPRAVNÍ ZNAČENÍ    IP10a : 1</t>
  </si>
  <si>
    <t>40445055.A</t>
  </si>
  <si>
    <t>Značka dopr inf IP 26a, b, 750/1000 fól1, EG 7letá</t>
  </si>
  <si>
    <t xml:space="preserve">NAVRŽENÉ SVISLÉ DOPRAVNÍ ZNAČENÍ  : </t>
  </si>
  <si>
    <t>obytná zóna IZ5a  : 1</t>
  </si>
  <si>
    <t>obytná zóna konec IZ5b  : 1</t>
  </si>
  <si>
    <t>40445962.A</t>
  </si>
  <si>
    <t>Dopravní příslušenství, patka AL 4 ks kot šroubů</t>
  </si>
  <si>
    <t>RTS 13/ II</t>
  </si>
  <si>
    <t>40450215</t>
  </si>
  <si>
    <t>Dopravní příslušenství, sloupek Zn 60-300</t>
  </si>
  <si>
    <t>59217001</t>
  </si>
  <si>
    <t>Obrubník parkový betonový 100x250x1000 mm</t>
  </si>
  <si>
    <t>BETONOVÝ OBRUBNÍK BO 10/25 (100/250/1000mm) - NÁŠLAP 60mm : 75*1,05</t>
  </si>
  <si>
    <t>BETONOVÝ OBRUBNÍK BO 10/25 (100/250/1000mm) - ZAPUŠTĚNÝ : 145*1,05</t>
  </si>
  <si>
    <t>59217010</t>
  </si>
  <si>
    <t>Obrubník silniční betonový 150x250x1000 mm</t>
  </si>
  <si>
    <t>SILNIČNÍ OBRUBNÍK BO 15/25 (150/250/1000mm) - NÁŠLAP 100mm  : 242*1,05</t>
  </si>
  <si>
    <t>59217476</t>
  </si>
  <si>
    <t>Obrubník silniční nájezdový 1000/150/150 šedý</t>
  </si>
  <si>
    <t>NÁJEZDOVÝ OBRUBNÍK BO 15/15 (150/150/1000mm) - NÁŠLAP 20mm  : 105*1,05</t>
  </si>
  <si>
    <t>59217480</t>
  </si>
  <si>
    <t>Obrubník silniční přechodový L 1000/150/150-250</t>
  </si>
  <si>
    <t>PŘECHODOVÝ KUS BO 25/15 dl. 1,0m : 13*1,05</t>
  </si>
  <si>
    <t>59217481</t>
  </si>
  <si>
    <t>Obrubník silniční přechodový P 1000/150/150-250</t>
  </si>
  <si>
    <t>8944-NC</t>
  </si>
  <si>
    <t>Demontáž vpusti uliční z dílců</t>
  </si>
  <si>
    <t>ODSTRANĚNÍ ULIČNÍ VPUSTI   : 1</t>
  </si>
  <si>
    <t xml:space="preserve">specifikace viz technická zpráva : </t>
  </si>
  <si>
    <t>966006132R00</t>
  </si>
  <si>
    <t>Odstranění doprav.značek se sloupky, s bet.patkami</t>
  </si>
  <si>
    <t>ZRUŠENÍ SVISLÉHO DOPRAVNÍHO ZNAČENÍ  : 1</t>
  </si>
  <si>
    <t>998225111R00</t>
  </si>
  <si>
    <t>Přesun hmot, pozemní komunikace, kryt živičný</t>
  </si>
  <si>
    <t>979081111R00</t>
  </si>
  <si>
    <t>Odvoz suti a vybour. hmot na skládku do 1 km</t>
  </si>
  <si>
    <t>POL1_0</t>
  </si>
  <si>
    <t>979081121R00</t>
  </si>
  <si>
    <t>Příplatek k odvozu za každý další 1 km</t>
  </si>
  <si>
    <t>979990001R00</t>
  </si>
  <si>
    <t>Poplatek za skládku stavební suti</t>
  </si>
  <si>
    <t>RTS 18/ II</t>
  </si>
  <si>
    <t>SUM</t>
  </si>
  <si>
    <t>Poznámky uchazeče k zadání</t>
  </si>
  <si>
    <t>POPUZIV</t>
  </si>
  <si>
    <t>END</t>
  </si>
  <si>
    <t>VÝKOP  : 62</t>
  </si>
  <si>
    <t>viz výkop  : 62</t>
  </si>
  <si>
    <t>přebytek odkopku  : 62-2</t>
  </si>
  <si>
    <t>přebytek sejmutého drnu  : (121-17)*0,15</t>
  </si>
  <si>
    <t xml:space="preserve">viz výkop, násyp, viz sejmutí, rozprostření  : </t>
  </si>
  <si>
    <t>Odkaz na mn. položky pořadí 3 : 75,60000*5</t>
  </si>
  <si>
    <t>162702199R00</t>
  </si>
  <si>
    <t>Poplatek za skládku zeminy</t>
  </si>
  <si>
    <t>KONEČNÉ TERÉNNÍ ÚPRAVY (dosypání za obrubou)  : 2</t>
  </si>
  <si>
    <t>PARKOVIŠTĚ - BETONOVÁ DLAŽBA - 200/100/80mm - ŠEDÁ : 122*1,05</t>
  </si>
  <si>
    <t>ZKOUŠKY ÚNOSNOSTI ZEMNÍ PLÁNĚ : 1</t>
  </si>
  <si>
    <t xml:space="preserve">KÁCENÍ STROMŮ  : </t>
  </si>
  <si>
    <t>121100001RA0</t>
  </si>
  <si>
    <t>Sejmutí ornice, naložení, odvoz a uložení</t>
  </si>
  <si>
    <t>ODHUMUSOVÁNÍ TL. 150mm   : 121*0,15</t>
  </si>
  <si>
    <t>HUMUSOVÁNÍ TL. 150mm A ZATRAVNĚNÍ   : 17</t>
  </si>
  <si>
    <t>VÝMĚNA ZEMINY V AKTIVNÍ ZÓNĚ, TL. 400mm : 122*1,05*0,4</t>
  </si>
  <si>
    <t>Odkaz na mn. položky pořadí 16 : 51,24000*5</t>
  </si>
  <si>
    <t>VÝMĚNA ZEMINY V AKTIVNÍ ZÓNĚ, TL. 400mm : 122*1,05</t>
  </si>
  <si>
    <t>VÝMĚNA ZEMINY V AKTIVNÍ ZÓNĚ, TL. 400mm : 122*1,05*2</t>
  </si>
  <si>
    <t>PARKOVIŠTĚ - BETONOVÁ DLAŽBA - 200/100/80mm - ŠEDÁ : 122*1,03</t>
  </si>
  <si>
    <t>PARKOVIŠTĚ - BETONOVÁ DLAŽBA - 200/100/80mm - ŠEDÁ : 122</t>
  </si>
  <si>
    <t>899331111R00</t>
  </si>
  <si>
    <t>Výšková úprava vstupu do 20 cm, zvýšení poklopu</t>
  </si>
  <si>
    <t>kanalizační šachta : 1</t>
  </si>
  <si>
    <t xml:space="preserve">NAVRŽENÉ SVISLÉ DOPRAVNÍ ZNAČENÍ : </t>
  </si>
  <si>
    <t>IP 12 + E8d  : 1</t>
  </si>
  <si>
    <t>IP 12  : 1</t>
  </si>
  <si>
    <t>E8d  : 1</t>
  </si>
  <si>
    <t>915711111R00</t>
  </si>
  <si>
    <t>Vodorovné značení dělících čar 12 cm střík.barvou</t>
  </si>
  <si>
    <t xml:space="preserve">NAVRŽENÉ VODOROVNÉ DOPRAVNÍ ZNAČENÍ : </t>
  </si>
  <si>
    <t>V10b  : 35</t>
  </si>
  <si>
    <t>915721121R00</t>
  </si>
  <si>
    <t>Vodorovné značení stopčar,zeber atd.plastem,nehluč</t>
  </si>
  <si>
    <t>V10f  : 2,5</t>
  </si>
  <si>
    <t>915791111R00</t>
  </si>
  <si>
    <t>Předznačení pro značení dělící čáry,vodící proužky</t>
  </si>
  <si>
    <t>915791112R00</t>
  </si>
  <si>
    <t>Předznačení pro značení stopčáry, zebry, nápisů</t>
  </si>
  <si>
    <t>SILNIČNÍ OBRUBNÍK BO 15/25 (150/250/1000mm) - NÁŠLAP 100mm  : 42</t>
  </si>
  <si>
    <t>NÁJEZDOVÝ OBRUBNÍK BO 15/15 (150/150/1000mm) - NÁŠLAP 20mm  : 4</t>
  </si>
  <si>
    <t>PŘECHODOVÝ KUS BO 25/15 dl. 1,0m : 2</t>
  </si>
  <si>
    <t>40445050.A</t>
  </si>
  <si>
    <t>Značka dopr inf IP 11-13 500/700 fól1, EG7letá</t>
  </si>
  <si>
    <t>IP 12 + invalid : 1</t>
  </si>
  <si>
    <t>40445159.A</t>
  </si>
  <si>
    <t>Značka dopr dodat E 8d-e 500/150 fól 1, EG 7 letá</t>
  </si>
  <si>
    <t>E8d 3,5m : 1</t>
  </si>
  <si>
    <t>SILNIČNÍ OBRUBNÍK BO 15/25 (150/250/1000mm) - NÁŠLAP 100mm  : 42*1,05</t>
  </si>
  <si>
    <t>NÁJEZDOVÝ OBRUBNÍK BO 15/15 (150/150/1000mm) - NÁŠLAP 20mm  : 4*1,05</t>
  </si>
  <si>
    <t>PŘECHODOVÝ KUS BO 25/15 dl. 1,0m : 1*1,05</t>
  </si>
  <si>
    <t>998223011R00</t>
  </si>
  <si>
    <t>Přesun hmot, pozemní komunikace, kryt dlážděný</t>
  </si>
  <si>
    <t>ON1</t>
  </si>
  <si>
    <t>Vytyčení stávajících podzemních inženýrských sítí před zahájením zemních prací</t>
  </si>
  <si>
    <t>soubor</t>
  </si>
  <si>
    <t>Dotčené podzemní inženýrské sítě v zájmovém území stavby</t>
  </si>
  <si>
    <t>POP</t>
  </si>
  <si>
    <t>ON2</t>
  </si>
  <si>
    <t>Dočasná dopravní opatření</t>
  </si>
  <si>
    <t>D + M dočasného dopravního značení, vč. pronájmu po dobu stavby. Zajištění vydání stanovení přechodné i místní úpravy provozu na pozemních komunikaci a vydání rozhodnutí o uzavírce předmětné silnice. Náklady na vyhotovení návrhu dočasného dopravního značení, včetně pěšího provozu, jeho projednání s dotčenými orgány, dodání dopravních značek, zařízení a světelné signalizace, jejich rozmístění a přemísťování a jejich údržba v průběhu výstavby včetně následného odstranění po ukončení stavebních prací.</t>
  </si>
  <si>
    <t>ON3</t>
  </si>
  <si>
    <t>Zkoušky a revize, kontrolní měření kvality prací zkoušky únosnosti</t>
  </si>
  <si>
    <t>Náklady na provedení veškerých predepsaných zkoušek a revizí použitých materiálu a provedených konstrukcí nebo stavebních prací, doložení zkoušek objednateli. V rozsahu dle platných ČSN a TP a dalších potřebných zkoušek prováděných prostřednictvím akreditovaných zkušeben.</t>
  </si>
  <si>
    <t>ON4</t>
  </si>
  <si>
    <t>Dokumentace skutečného provedení stavby uvedení do provozu.</t>
  </si>
  <si>
    <t>Náklady na vyhotovení dokumentace skutečného provedení stavby a její předání objednateli. Vyhotovení dokumentace 4 x v listinné a 2 x na CD digitální formě (v 1x v PDF a 1x v otevřeném formátu), zakreslení změn PD, vč. Revizí, prohlášení o schodě, likvidace odpadů apod.</t>
  </si>
  <si>
    <t>Příprava všech dalších podkladů pro projednání a uvedení stavby a jejích dílčích částí do provozu a užívání.</t>
  </si>
  <si>
    <t>ON5</t>
  </si>
  <si>
    <t>Opravy, údržba a průběžné čištění kropení komunik užívaných v průběhu stavby</t>
  </si>
  <si>
    <t>ON6</t>
  </si>
  <si>
    <t>Ostatní nákldy z obchodních podmínek smlouvy o dílo</t>
  </si>
  <si>
    <t>Náklady spojené s dodržením podmínek uvedených dokumentech vyhlášené soutěže a dalších především obchodních podmínek smlouvy včetně vyměřených poplatků  (např. zajištění povolení zvláštního užívání komunikací pro realizaci stavby, zajištění kladných závazných stanovisek dotčených orgánů stát.správy k vydání kolaudačního souhlasu, náklady na administraci při zajištění bankovní záruky, pořízení fotodokumentace v průběhu realizace stavby atd.)</t>
  </si>
  <si>
    <t>005111010R</t>
  </si>
  <si>
    <t>Geodetické práce po dobu výstavby</t>
  </si>
  <si>
    <t>Geodetické vytyčení staveniště, vytyčení výškových a polohových bodů stavby, zaměření inženýrských sití  vč. zaměření skutečného provedení stavby se zákresem do katastrální mapy (jednotlivé AZ po 4 x vyhotoveních v tištěné formě  a 2 x v digitální formě na CD).</t>
  </si>
  <si>
    <t>005121010R</t>
  </si>
  <si>
    <t>Vybudování zařízení staveniště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</si>
  <si>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 včetně oplocení, dočasných komunikací a zpev.ploch, skladovacích ploch, dočasných deponií,</t>
  </si>
  <si>
    <t>ochrany sousedních pozemků a objektů vč.stromů ap., objektů a zařízení pro zajištění organizace a bezpečnosti provozu sídliště vozidel i pěších v průběhu stavby, bezpečnost a ochranu zdraví na staveništi, ap.</t>
  </si>
  <si>
    <t>005121020R</t>
  </si>
  <si>
    <t>Provoz zařízení staveniště</t>
  </si>
  <si>
    <t>Náklady na vybavení a provoz objektů zařízení staveniště , náklady na energie spotřebované dodavatelem v rámci provozu zařízení staveniště, náklady na potřebný provoz a úklid v prostorách zařízení staveniště včetně hygienického zázemí, náklady na nutnou údržbu a opravy na objektech zařízení staveniště a na přípojkách energií, náklady na pronájmy ploch a zařízení.</t>
  </si>
  <si>
    <t>005121030R</t>
  </si>
  <si>
    <t>Odstranění zařízení staveniště</t>
  </si>
  <si>
    <t>Odstranění objektů zařízení staveniště včetně dočasných komunikací a zp.ploch, oplocení, hygienického zázemí, přípojek energií a jejich odvoz. Položka zahrnuje i náklady na úpravu povrchů po odstranění zařízení staveniště a úklid ploch, na kterých bylo zařízení staveniště provozováno.</t>
  </si>
  <si>
    <t>0054500R</t>
  </si>
  <si>
    <t>Kompletační, koordinační ostatní inženýrská činnost</t>
  </si>
  <si>
    <t>Náklady spojené se zajištěním činností souvisejících se zakázkou - účast všech zainteresovaných stran na přípravě, jednání, u zkoušek, atd, Koordinace stavby, prací a dodávek mezi dodavateli a se zůčastněnými, podchycení všech změn v průběhu stavby a předávání info o nich, řešení vazeb na okolí, další inženýrská činnost nezahrnutá v předchozích položkách.</t>
  </si>
</sst>
</file>

<file path=xl/styles.xml><?xml version="1.0" encoding="utf-8"?>
<styleSheet xmlns="http://schemas.openxmlformats.org/spreadsheetml/2006/main">
  <numFmts count="1">
    <numFmt numFmtId="164" formatCode="#,##0.00000"/>
  </numFmts>
  <fonts count="20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  <xf numFmtId="0" fontId="18" fillId="0" borderId="18" xfId="0" applyNumberFormat="1" applyFont="1" applyBorder="1" applyAlignment="1">
      <alignment vertical="top" wrapText="1"/>
    </xf>
    <xf numFmtId="0" fontId="19" fillId="0" borderId="0" xfId="0" applyNumberFormat="1" applyFont="1" applyAlignment="1">
      <alignment wrapText="1"/>
    </xf>
    <xf numFmtId="0" fontId="18" fillId="0" borderId="0" xfId="0" applyNumberFormat="1" applyFont="1" applyBorder="1" applyAlignment="1">
      <alignment vertical="top" wrapTex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41\BUILDpowerS\Templates\Rozpocty\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21" t="s">
        <v>40</v>
      </c>
    </row>
    <row r="2" spans="1:7" ht="57.75" customHeight="1">
      <c r="A2" s="76" t="s">
        <v>41</v>
      </c>
      <c r="B2" s="76"/>
      <c r="C2" s="76"/>
      <c r="D2" s="76"/>
      <c r="E2" s="76"/>
      <c r="F2" s="76"/>
      <c r="G2" s="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66"/>
  <sheetViews>
    <sheetView showGridLines="0" tabSelected="1" topLeftCell="B32" zoomScaleSheetLayoutView="75" workbookViewId="0">
      <selection activeCell="A28" sqref="A28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>
      <c r="A2" s="2"/>
      <c r="B2" s="111" t="s">
        <v>24</v>
      </c>
      <c r="C2" s="112"/>
      <c r="D2" s="113" t="s">
        <v>44</v>
      </c>
      <c r="E2" s="114" t="s">
        <v>45</v>
      </c>
      <c r="F2" s="115"/>
      <c r="G2" s="115"/>
      <c r="H2" s="115"/>
      <c r="I2" s="115"/>
      <c r="J2" s="116"/>
      <c r="O2" s="1"/>
    </row>
    <row r="3" spans="1:15" ht="27" hidden="1" customHeight="1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25" customHeight="1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4" customHeight="1">
      <c r="A5" s="2"/>
      <c r="B5" s="31" t="s">
        <v>23</v>
      </c>
      <c r="D5" s="92"/>
      <c r="E5" s="93"/>
      <c r="F5" s="93"/>
      <c r="G5" s="93"/>
      <c r="H5" s="18" t="s">
        <v>42</v>
      </c>
      <c r="I5" s="22"/>
      <c r="J5" s="8"/>
    </row>
    <row r="6" spans="1:15" ht="15.75" customHeight="1">
      <c r="A6" s="2"/>
      <c r="B6" s="28"/>
      <c r="C6" s="55"/>
      <c r="D6" s="86"/>
      <c r="E6" s="94"/>
      <c r="F6" s="94"/>
      <c r="G6" s="94"/>
      <c r="H6" s="18" t="s">
        <v>36</v>
      </c>
      <c r="I6" s="22"/>
      <c r="J6" s="8"/>
    </row>
    <row r="7" spans="1:15" ht="15.75" customHeight="1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>
      <c r="A9" s="2"/>
      <c r="B9" s="2"/>
      <c r="D9" s="51"/>
      <c r="H9" s="18" t="s">
        <v>36</v>
      </c>
      <c r="I9" s="22"/>
      <c r="J9" s="8"/>
    </row>
    <row r="10" spans="1:15" ht="15.75" hidden="1" customHeight="1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>
      <c r="A11" s="2"/>
      <c r="B11" s="31" t="s">
        <v>20</v>
      </c>
      <c r="D11" s="127"/>
      <c r="E11" s="127"/>
      <c r="F11" s="127"/>
      <c r="G11" s="127"/>
      <c r="H11" s="18" t="s">
        <v>42</v>
      </c>
      <c r="I11" s="132"/>
      <c r="J11" s="8"/>
    </row>
    <row r="12" spans="1:15" ht="15.75" customHeight="1">
      <c r="A12" s="2"/>
      <c r="B12" s="28"/>
      <c r="C12" s="55"/>
      <c r="D12" s="128"/>
      <c r="E12" s="128"/>
      <c r="F12" s="128"/>
      <c r="G12" s="128"/>
      <c r="H12" s="18" t="s">
        <v>36</v>
      </c>
      <c r="I12" s="132"/>
      <c r="J12" s="8"/>
    </row>
    <row r="13" spans="1:15" ht="15.75" customHeight="1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>
      <c r="A15" s="2"/>
      <c r="B15" s="35" t="s">
        <v>34</v>
      </c>
      <c r="C15" s="61"/>
      <c r="D15" s="54"/>
      <c r="E15" s="87"/>
      <c r="F15" s="87"/>
      <c r="G15" s="88"/>
      <c r="H15" s="88"/>
      <c r="I15" s="88" t="s">
        <v>31</v>
      </c>
      <c r="J15" s="89"/>
    </row>
    <row r="16" spans="1:15" ht="23.25" customHeight="1">
      <c r="A16" s="194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SUMIF(F53:F62,A16,I53:I62)+SUMIF(F53:F62,"PSU",I53:I62)</f>
        <v>0</v>
      </c>
      <c r="J16" s="85"/>
    </row>
    <row r="17" spans="1:10" ht="23.25" customHeight="1">
      <c r="A17" s="194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SUMIF(F53:F62,A17,I53:I62)</f>
        <v>0</v>
      </c>
      <c r="J17" s="85"/>
    </row>
    <row r="18" spans="1:10" ht="23.25" customHeight="1">
      <c r="A18" s="194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SUMIF(F53:F62,A18,I53:I62)</f>
        <v>0</v>
      </c>
      <c r="J18" s="85"/>
    </row>
    <row r="19" spans="1:10" ht="23.25" customHeight="1">
      <c r="A19" s="194" t="s">
        <v>78</v>
      </c>
      <c r="B19" s="38" t="s">
        <v>29</v>
      </c>
      <c r="C19" s="62"/>
      <c r="D19" s="63"/>
      <c r="E19" s="83"/>
      <c r="F19" s="84"/>
      <c r="G19" s="83"/>
      <c r="H19" s="84"/>
      <c r="I19" s="83">
        <f>SUMIF(F53:F62,A19,I53:I62)</f>
        <v>0</v>
      </c>
      <c r="J19" s="85"/>
    </row>
    <row r="20" spans="1:10" ht="23.25" customHeight="1">
      <c r="A20" s="194" t="s">
        <v>76</v>
      </c>
      <c r="B20" s="38" t="s">
        <v>30</v>
      </c>
      <c r="C20" s="62"/>
      <c r="D20" s="63"/>
      <c r="E20" s="83"/>
      <c r="F20" s="84"/>
      <c r="G20" s="83"/>
      <c r="H20" s="84"/>
      <c r="I20" s="83">
        <f>SUMIF(F53:F62,A20,I53:I62)</f>
        <v>0</v>
      </c>
      <c r="J20" s="85"/>
    </row>
    <row r="21" spans="1:10" ht="23.25" customHeight="1">
      <c r="A21" s="2"/>
      <c r="B21" s="48" t="s">
        <v>31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customHeight="1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98">
        <f>A23</f>
        <v>0</v>
      </c>
      <c r="H24" s="99"/>
      <c r="I24" s="99"/>
      <c r="J24" s="40" t="str">
        <f t="shared" si="0"/>
        <v>CZK</v>
      </c>
    </row>
    <row r="25" spans="1:10" ht="23.25" customHeight="1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customHeight="1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>
      <c r="A28" s="2"/>
      <c r="B28" s="164" t="s">
        <v>25</v>
      </c>
      <c r="C28" s="165"/>
      <c r="D28" s="165"/>
      <c r="E28" s="166"/>
      <c r="F28" s="167"/>
      <c r="G28" s="168">
        <f>ZakladDPHSniVypocet+ZakladDPHZaklVypocet</f>
        <v>0</v>
      </c>
      <c r="H28" s="168"/>
      <c r="I28" s="168"/>
      <c r="J28" s="169" t="str">
        <f t="shared" si="0"/>
        <v>CZK</v>
      </c>
    </row>
    <row r="29" spans="1:10" ht="27.75" customHeight="1" thickBot="1">
      <c r="A29" s="2">
        <f>(A27-INT(A27))*100</f>
        <v>0</v>
      </c>
      <c r="B29" s="164" t="s">
        <v>37</v>
      </c>
      <c r="C29" s="170"/>
      <c r="D29" s="170"/>
      <c r="E29" s="170"/>
      <c r="F29" s="171"/>
      <c r="G29" s="172">
        <f>A27</f>
        <v>0</v>
      </c>
      <c r="H29" s="172"/>
      <c r="I29" s="172"/>
      <c r="J29" s="173" t="s">
        <v>59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4"/>
      <c r="D34" s="103" t="s">
        <v>43</v>
      </c>
      <c r="E34" s="104"/>
      <c r="G34" s="105"/>
      <c r="H34" s="106"/>
      <c r="I34" s="106"/>
      <c r="J34" s="25"/>
    </row>
    <row r="35" spans="1:10" ht="12.75" customHeight="1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>
      <c r="B37" s="136" t="s">
        <v>17</v>
      </c>
      <c r="C37" s="137"/>
      <c r="D37" s="137"/>
      <c r="E37" s="137"/>
      <c r="F37" s="138"/>
      <c r="G37" s="138"/>
      <c r="H37" s="138"/>
      <c r="I37" s="138"/>
      <c r="J37" s="139"/>
    </row>
    <row r="38" spans="1:10" ht="25.5" customHeight="1">
      <c r="A38" s="135" t="s">
        <v>39</v>
      </c>
      <c r="B38" s="140" t="s">
        <v>18</v>
      </c>
      <c r="C38" s="141" t="s">
        <v>6</v>
      </c>
      <c r="D38" s="141"/>
      <c r="E38" s="141"/>
      <c r="F38" s="142" t="str">
        <f>B23</f>
        <v>Základ pro sníženou DPH</v>
      </c>
      <c r="G38" s="142" t="str">
        <f>B25</f>
        <v>Základ pro základní DPH</v>
      </c>
      <c r="H38" s="143" t="s">
        <v>19</v>
      </c>
      <c r="I38" s="143" t="s">
        <v>1</v>
      </c>
      <c r="J38" s="144" t="s">
        <v>0</v>
      </c>
    </row>
    <row r="39" spans="1:10" ht="25.5" hidden="1" customHeight="1">
      <c r="A39" s="135">
        <v>1</v>
      </c>
      <c r="B39" s="145" t="s">
        <v>46</v>
      </c>
      <c r="C39" s="146"/>
      <c r="D39" s="146"/>
      <c r="E39" s="146"/>
      <c r="F39" s="147">
        <f>'SO 101 SO101 r1 Pol'!AE304+'SO 102 SO102 r1 Pol'!AE157+'VNON VNON Pol'!AE34</f>
        <v>0</v>
      </c>
      <c r="G39" s="148">
        <f>'SO 101 SO101 r1 Pol'!AF304+'SO 102 SO102 r1 Pol'!AF157+'VNON VNON Pol'!AF34</f>
        <v>0</v>
      </c>
      <c r="H39" s="149">
        <f>(F39*SazbaDPH1/100)+(G39*SazbaDPH2/100)</f>
        <v>0</v>
      </c>
      <c r="I39" s="149">
        <f>F39+G39+H39</f>
        <v>0</v>
      </c>
      <c r="J39" s="150" t="str">
        <f>IF(CenaCelkemVypocet=0,"",I39/CenaCelkemVypocet*100)</f>
        <v/>
      </c>
    </row>
    <row r="40" spans="1:10" ht="25.5" customHeight="1">
      <c r="A40" s="135">
        <v>2</v>
      </c>
      <c r="B40" s="151" t="s">
        <v>47</v>
      </c>
      <c r="C40" s="152" t="s">
        <v>48</v>
      </c>
      <c r="D40" s="152"/>
      <c r="E40" s="152"/>
      <c r="F40" s="153">
        <f>'SO 101 SO101 r1 Pol'!AE304</f>
        <v>0</v>
      </c>
      <c r="G40" s="154">
        <f>'SO 101 SO101 r1 Pol'!AF304</f>
        <v>0</v>
      </c>
      <c r="H40" s="154">
        <f>(F40*SazbaDPH1/100)+(G40*SazbaDPH2/100)</f>
        <v>0</v>
      </c>
      <c r="I40" s="154">
        <f>F40+G40+H40</f>
        <v>0</v>
      </c>
      <c r="J40" s="155" t="str">
        <f>IF(CenaCelkemVypocet=0,"",I40/CenaCelkemVypocet*100)</f>
        <v/>
      </c>
    </row>
    <row r="41" spans="1:10" ht="25.5" customHeight="1">
      <c r="A41" s="135">
        <v>3</v>
      </c>
      <c r="B41" s="156" t="s">
        <v>49</v>
      </c>
      <c r="C41" s="146" t="s">
        <v>50</v>
      </c>
      <c r="D41" s="146"/>
      <c r="E41" s="146"/>
      <c r="F41" s="157">
        <f>'SO 101 SO101 r1 Pol'!AE304</f>
        <v>0</v>
      </c>
      <c r="G41" s="149">
        <f>'SO 101 SO101 r1 Pol'!AF304</f>
        <v>0</v>
      </c>
      <c r="H41" s="149">
        <f>(F41*SazbaDPH1/100)+(G41*SazbaDPH2/100)</f>
        <v>0</v>
      </c>
      <c r="I41" s="149">
        <f>F41+G41+H41</f>
        <v>0</v>
      </c>
      <c r="J41" s="150" t="str">
        <f>IF(CenaCelkemVypocet=0,"",I41/CenaCelkemVypocet*100)</f>
        <v/>
      </c>
    </row>
    <row r="42" spans="1:10" ht="25.5" customHeight="1">
      <c r="A42" s="135">
        <v>2</v>
      </c>
      <c r="B42" s="151" t="s">
        <v>51</v>
      </c>
      <c r="C42" s="152" t="s">
        <v>52</v>
      </c>
      <c r="D42" s="152"/>
      <c r="E42" s="152"/>
      <c r="F42" s="153">
        <f>'SO 102 SO102 r1 Pol'!AE157</f>
        <v>0</v>
      </c>
      <c r="G42" s="154">
        <f>'SO 102 SO102 r1 Pol'!AF157</f>
        <v>0</v>
      </c>
      <c r="H42" s="154">
        <f>(F42*SazbaDPH1/100)+(G42*SazbaDPH2/100)</f>
        <v>0</v>
      </c>
      <c r="I42" s="154">
        <f>F42+G42+H42</f>
        <v>0</v>
      </c>
      <c r="J42" s="155" t="str">
        <f>IF(CenaCelkemVypocet=0,"",I42/CenaCelkemVypocet*100)</f>
        <v/>
      </c>
    </row>
    <row r="43" spans="1:10" ht="25.5" customHeight="1">
      <c r="A43" s="135">
        <v>3</v>
      </c>
      <c r="B43" s="156" t="s">
        <v>53</v>
      </c>
      <c r="C43" s="146" t="s">
        <v>54</v>
      </c>
      <c r="D43" s="146"/>
      <c r="E43" s="146"/>
      <c r="F43" s="157">
        <f>'SO 102 SO102 r1 Pol'!AE157</f>
        <v>0</v>
      </c>
      <c r="G43" s="149">
        <f>'SO 102 SO102 r1 Pol'!AF157</f>
        <v>0</v>
      </c>
      <c r="H43" s="149">
        <f>(F43*SazbaDPH1/100)+(G43*SazbaDPH2/100)</f>
        <v>0</v>
      </c>
      <c r="I43" s="149">
        <f>F43+G43+H43</f>
        <v>0</v>
      </c>
      <c r="J43" s="150" t="str">
        <f>IF(CenaCelkemVypocet=0,"",I43/CenaCelkemVypocet*100)</f>
        <v/>
      </c>
    </row>
    <row r="44" spans="1:10" ht="25.5" customHeight="1">
      <c r="A44" s="135">
        <v>2</v>
      </c>
      <c r="B44" s="151" t="s">
        <v>55</v>
      </c>
      <c r="C44" s="152" t="s">
        <v>56</v>
      </c>
      <c r="D44" s="152"/>
      <c r="E44" s="152"/>
      <c r="F44" s="153">
        <f>'VNON VNON Pol'!AE34</f>
        <v>0</v>
      </c>
      <c r="G44" s="154">
        <f>'VNON VNON Pol'!AF34</f>
        <v>0</v>
      </c>
      <c r="H44" s="154">
        <f>(F44*SazbaDPH1/100)+(G44*SazbaDPH2/100)</f>
        <v>0</v>
      </c>
      <c r="I44" s="154">
        <f>F44+G44+H44</f>
        <v>0</v>
      </c>
      <c r="J44" s="155" t="str">
        <f>IF(CenaCelkemVypocet=0,"",I44/CenaCelkemVypocet*100)</f>
        <v/>
      </c>
    </row>
    <row r="45" spans="1:10" ht="25.5" customHeight="1">
      <c r="A45" s="135">
        <v>3</v>
      </c>
      <c r="B45" s="156" t="s">
        <v>55</v>
      </c>
      <c r="C45" s="146" t="s">
        <v>57</v>
      </c>
      <c r="D45" s="146"/>
      <c r="E45" s="146"/>
      <c r="F45" s="157">
        <f>'VNON VNON Pol'!AE34</f>
        <v>0</v>
      </c>
      <c r="G45" s="149">
        <f>'VNON VNON Pol'!AF34</f>
        <v>0</v>
      </c>
      <c r="H45" s="149">
        <f>(F45*SazbaDPH1/100)+(G45*SazbaDPH2/100)</f>
        <v>0</v>
      </c>
      <c r="I45" s="149">
        <f>F45+G45+H45</f>
        <v>0</v>
      </c>
      <c r="J45" s="150" t="str">
        <f>IF(CenaCelkemVypocet=0,"",I45/CenaCelkemVypocet*100)</f>
        <v/>
      </c>
    </row>
    <row r="46" spans="1:10" ht="25.5" customHeight="1">
      <c r="A46" s="135"/>
      <c r="B46" s="158" t="s">
        <v>58</v>
      </c>
      <c r="C46" s="159"/>
      <c r="D46" s="159"/>
      <c r="E46" s="160"/>
      <c r="F46" s="161">
        <f>SUMIF(A39:A45,"=1",F39:F45)</f>
        <v>0</v>
      </c>
      <c r="G46" s="162">
        <f>SUMIF(A39:A45,"=1",G39:G45)</f>
        <v>0</v>
      </c>
      <c r="H46" s="162">
        <f>SUMIF(A39:A45,"=1",H39:H45)</f>
        <v>0</v>
      </c>
      <c r="I46" s="162">
        <f>SUMIF(A39:A45,"=1",I39:I45)</f>
        <v>0</v>
      </c>
      <c r="J46" s="163">
        <f>SUMIF(A39:A45,"=1",J39:J45)</f>
        <v>0</v>
      </c>
    </row>
    <row r="50" spans="1:10" ht="15.75">
      <c r="B50" s="174" t="s">
        <v>60</v>
      </c>
    </row>
    <row r="52" spans="1:10" ht="25.5" customHeight="1">
      <c r="A52" s="176"/>
      <c r="B52" s="179" t="s">
        <v>18</v>
      </c>
      <c r="C52" s="179" t="s">
        <v>6</v>
      </c>
      <c r="D52" s="180"/>
      <c r="E52" s="180"/>
      <c r="F52" s="181" t="s">
        <v>61</v>
      </c>
      <c r="G52" s="181"/>
      <c r="H52" s="181"/>
      <c r="I52" s="181" t="s">
        <v>31</v>
      </c>
      <c r="J52" s="181" t="s">
        <v>0</v>
      </c>
    </row>
    <row r="53" spans="1:10" ht="36.75" customHeight="1">
      <c r="A53" s="177"/>
      <c r="B53" s="182" t="s">
        <v>62</v>
      </c>
      <c r="C53" s="183" t="s">
        <v>63</v>
      </c>
      <c r="D53" s="184"/>
      <c r="E53" s="184"/>
      <c r="F53" s="190" t="s">
        <v>26</v>
      </c>
      <c r="G53" s="191"/>
      <c r="H53" s="191"/>
      <c r="I53" s="191">
        <f>'SO 101 SO101 r1 Pol'!G8+'SO 102 SO102 r1 Pol'!G8</f>
        <v>0</v>
      </c>
      <c r="J53" s="188" t="str">
        <f>IF(I63=0,"",I53/I63*100)</f>
        <v/>
      </c>
    </row>
    <row r="54" spans="1:10" ht="36.75" customHeight="1">
      <c r="A54" s="177"/>
      <c r="B54" s="182" t="s">
        <v>64</v>
      </c>
      <c r="C54" s="183" t="s">
        <v>65</v>
      </c>
      <c r="D54" s="184"/>
      <c r="E54" s="184"/>
      <c r="F54" s="190" t="s">
        <v>26</v>
      </c>
      <c r="G54" s="191"/>
      <c r="H54" s="191"/>
      <c r="I54" s="191">
        <f>'SO 101 SO101 r1 Pol'!G104+'SO 102 SO102 r1 Pol'!G50</f>
        <v>0</v>
      </c>
      <c r="J54" s="188" t="str">
        <f>IF(I63=0,"",I54/I63*100)</f>
        <v/>
      </c>
    </row>
    <row r="55" spans="1:10" ht="36.75" customHeight="1">
      <c r="A55" s="177"/>
      <c r="B55" s="182" t="s">
        <v>66</v>
      </c>
      <c r="C55" s="183" t="s">
        <v>67</v>
      </c>
      <c r="D55" s="184"/>
      <c r="E55" s="184"/>
      <c r="F55" s="190" t="s">
        <v>26</v>
      </c>
      <c r="G55" s="191"/>
      <c r="H55" s="191"/>
      <c r="I55" s="191">
        <f>'SO 101 SO101 r1 Pol'!G141+'SO 102 SO102 r1 Pol'!G77</f>
        <v>0</v>
      </c>
      <c r="J55" s="188" t="str">
        <f>IF(I63=0,"",I55/I63*100)</f>
        <v/>
      </c>
    </row>
    <row r="56" spans="1:10" ht="36.75" customHeight="1">
      <c r="A56" s="177"/>
      <c r="B56" s="182" t="s">
        <v>68</v>
      </c>
      <c r="C56" s="183" t="s">
        <v>69</v>
      </c>
      <c r="D56" s="184"/>
      <c r="E56" s="184"/>
      <c r="F56" s="190" t="s">
        <v>26</v>
      </c>
      <c r="G56" s="191"/>
      <c r="H56" s="191"/>
      <c r="I56" s="191">
        <f>'SO 101 SO101 r1 Pol'!G212+'SO 102 SO102 r1 Pol'!G90</f>
        <v>0</v>
      </c>
      <c r="J56" s="188" t="str">
        <f>IF(I63=0,"",I56/I63*100)</f>
        <v/>
      </c>
    </row>
    <row r="57" spans="1:10" ht="36.75" customHeight="1">
      <c r="A57" s="177"/>
      <c r="B57" s="182" t="s">
        <v>70</v>
      </c>
      <c r="C57" s="183" t="s">
        <v>71</v>
      </c>
      <c r="D57" s="184"/>
      <c r="E57" s="184"/>
      <c r="F57" s="190" t="s">
        <v>26</v>
      </c>
      <c r="G57" s="191"/>
      <c r="H57" s="191"/>
      <c r="I57" s="191">
        <f>'SO 101 SO101 r1 Pol'!G228+'SO 102 SO102 r1 Pol'!G95</f>
        <v>0</v>
      </c>
      <c r="J57" s="188" t="str">
        <f>IF(I63=0,"",I57/I63*100)</f>
        <v/>
      </c>
    </row>
    <row r="58" spans="1:10" ht="36.75" customHeight="1">
      <c r="A58" s="177"/>
      <c r="B58" s="182" t="s">
        <v>72</v>
      </c>
      <c r="C58" s="183" t="s">
        <v>73</v>
      </c>
      <c r="D58" s="184"/>
      <c r="E58" s="184"/>
      <c r="F58" s="190" t="s">
        <v>26</v>
      </c>
      <c r="G58" s="191"/>
      <c r="H58" s="191"/>
      <c r="I58" s="191">
        <f>'SO 101 SO101 r1 Pol'!G290</f>
        <v>0</v>
      </c>
      <c r="J58" s="188" t="str">
        <f>IF(I63=0,"",I58/I63*100)</f>
        <v/>
      </c>
    </row>
    <row r="59" spans="1:10" ht="36.75" customHeight="1">
      <c r="A59" s="177"/>
      <c r="B59" s="182" t="s">
        <v>74</v>
      </c>
      <c r="C59" s="183" t="s">
        <v>75</v>
      </c>
      <c r="D59" s="184"/>
      <c r="E59" s="184"/>
      <c r="F59" s="190" t="s">
        <v>26</v>
      </c>
      <c r="G59" s="191"/>
      <c r="H59" s="191"/>
      <c r="I59" s="191">
        <f>'SO 101 SO101 r1 Pol'!G297+'SO 102 SO102 r1 Pol'!G154</f>
        <v>0</v>
      </c>
      <c r="J59" s="188" t="str">
        <f>IF(I63=0,"",I59/I63*100)</f>
        <v/>
      </c>
    </row>
    <row r="60" spans="1:10" ht="36.75" customHeight="1">
      <c r="A60" s="177"/>
      <c r="B60" s="182" t="s">
        <v>76</v>
      </c>
      <c r="C60" s="183" t="s">
        <v>77</v>
      </c>
      <c r="D60" s="184"/>
      <c r="E60" s="184"/>
      <c r="F60" s="190" t="s">
        <v>27</v>
      </c>
      <c r="G60" s="191"/>
      <c r="H60" s="191"/>
      <c r="I60" s="191">
        <f>'VNON VNON Pol'!G8</f>
        <v>0</v>
      </c>
      <c r="J60" s="188" t="str">
        <f>IF(I63=0,"",I60/I63*100)</f>
        <v/>
      </c>
    </row>
    <row r="61" spans="1:10" ht="36.75" customHeight="1">
      <c r="A61" s="177"/>
      <c r="B61" s="182" t="s">
        <v>78</v>
      </c>
      <c r="C61" s="183" t="s">
        <v>29</v>
      </c>
      <c r="D61" s="184"/>
      <c r="E61" s="184"/>
      <c r="F61" s="190" t="s">
        <v>27</v>
      </c>
      <c r="G61" s="191"/>
      <c r="H61" s="191"/>
      <c r="I61" s="191">
        <f>'VNON VNON Pol'!G21</f>
        <v>0</v>
      </c>
      <c r="J61" s="188" t="str">
        <f>IF(I63=0,"",I61/I63*100)</f>
        <v/>
      </c>
    </row>
    <row r="62" spans="1:10" ht="36.75" customHeight="1">
      <c r="A62" s="177"/>
      <c r="B62" s="182" t="s">
        <v>79</v>
      </c>
      <c r="C62" s="183" t="s">
        <v>80</v>
      </c>
      <c r="D62" s="184"/>
      <c r="E62" s="184"/>
      <c r="F62" s="190" t="s">
        <v>81</v>
      </c>
      <c r="G62" s="191"/>
      <c r="H62" s="191"/>
      <c r="I62" s="191">
        <f>'SO 101 SO101 r1 Pol'!G299</f>
        <v>0</v>
      </c>
      <c r="J62" s="188" t="str">
        <f>IF(I63=0,"",I62/I63*100)</f>
        <v/>
      </c>
    </row>
    <row r="63" spans="1:10" ht="25.5" customHeight="1">
      <c r="A63" s="178"/>
      <c r="B63" s="185" t="s">
        <v>1</v>
      </c>
      <c r="C63" s="186"/>
      <c r="D63" s="187"/>
      <c r="E63" s="187"/>
      <c r="F63" s="192"/>
      <c r="G63" s="193"/>
      <c r="H63" s="193"/>
      <c r="I63" s="193">
        <f>SUM(I53:I62)</f>
        <v>0</v>
      </c>
      <c r="J63" s="189">
        <f>SUM(J53:J62)</f>
        <v>0</v>
      </c>
    </row>
    <row r="64" spans="1:10">
      <c r="F64" s="133"/>
      <c r="G64" s="133"/>
      <c r="H64" s="133"/>
      <c r="I64" s="133"/>
      <c r="J64" s="134"/>
    </row>
    <row r="65" spans="6:10">
      <c r="F65" s="133"/>
      <c r="G65" s="133"/>
      <c r="H65" s="133"/>
      <c r="I65" s="133"/>
      <c r="J65" s="134"/>
    </row>
    <row r="66" spans="6:10">
      <c r="F66" s="133"/>
      <c r="G66" s="133"/>
      <c r="H66" s="133"/>
      <c r="I66" s="133"/>
      <c r="J66" s="13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9">
    <mergeCell ref="C60:E60"/>
    <mergeCell ref="C61:E61"/>
    <mergeCell ref="C62:E62"/>
    <mergeCell ref="C55:E55"/>
    <mergeCell ref="C56:E56"/>
    <mergeCell ref="C57:E57"/>
    <mergeCell ref="C58:E58"/>
    <mergeCell ref="C59:E59"/>
    <mergeCell ref="C44:E44"/>
    <mergeCell ref="C45:E45"/>
    <mergeCell ref="B46:E46"/>
    <mergeCell ref="C53:E53"/>
    <mergeCell ref="C54:E54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107" t="s">
        <v>7</v>
      </c>
      <c r="B1" s="107"/>
      <c r="C1" s="108"/>
      <c r="D1" s="107"/>
      <c r="E1" s="107"/>
      <c r="F1" s="107"/>
      <c r="G1" s="107"/>
    </row>
    <row r="2" spans="1:7" ht="24.95" customHeight="1">
      <c r="A2" s="50" t="s">
        <v>8</v>
      </c>
      <c r="B2" s="49"/>
      <c r="C2" s="109"/>
      <c r="D2" s="109"/>
      <c r="E2" s="109"/>
      <c r="F2" s="109"/>
      <c r="G2" s="110"/>
    </row>
    <row r="3" spans="1:7" ht="24.95" customHeight="1">
      <c r="A3" s="50" t="s">
        <v>9</v>
      </c>
      <c r="B3" s="49"/>
      <c r="C3" s="109"/>
      <c r="D3" s="109"/>
      <c r="E3" s="109"/>
      <c r="F3" s="109"/>
      <c r="G3" s="110"/>
    </row>
    <row r="4" spans="1:7" ht="24.95" customHeight="1">
      <c r="A4" s="50" t="s">
        <v>10</v>
      </c>
      <c r="B4" s="49"/>
      <c r="C4" s="109"/>
      <c r="D4" s="109"/>
      <c r="E4" s="109"/>
      <c r="F4" s="109"/>
      <c r="G4" s="110"/>
    </row>
    <row r="5" spans="1:7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75" customWidth="1"/>
    <col min="3" max="3" width="38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195" t="s">
        <v>7</v>
      </c>
      <c r="B1" s="195"/>
      <c r="C1" s="195"/>
      <c r="D1" s="195"/>
      <c r="E1" s="195"/>
      <c r="F1" s="195"/>
      <c r="G1" s="195"/>
      <c r="AG1" t="s">
        <v>82</v>
      </c>
    </row>
    <row r="2" spans="1:60" ht="24.95" customHeight="1">
      <c r="A2" s="196" t="s">
        <v>8</v>
      </c>
      <c r="B2" s="49" t="s">
        <v>44</v>
      </c>
      <c r="C2" s="199" t="s">
        <v>45</v>
      </c>
      <c r="D2" s="197"/>
      <c r="E2" s="197"/>
      <c r="F2" s="197"/>
      <c r="G2" s="198"/>
      <c r="AG2" t="s">
        <v>83</v>
      </c>
    </row>
    <row r="3" spans="1:60" ht="24.95" customHeight="1">
      <c r="A3" s="196" t="s">
        <v>9</v>
      </c>
      <c r="B3" s="49" t="s">
        <v>47</v>
      </c>
      <c r="C3" s="199" t="s">
        <v>48</v>
      </c>
      <c r="D3" s="197"/>
      <c r="E3" s="197"/>
      <c r="F3" s="197"/>
      <c r="G3" s="198"/>
      <c r="AC3" s="175" t="s">
        <v>83</v>
      </c>
      <c r="AG3" t="s">
        <v>84</v>
      </c>
    </row>
    <row r="4" spans="1:60" ht="24.95" customHeight="1">
      <c r="A4" s="200" t="s">
        <v>10</v>
      </c>
      <c r="B4" s="201" t="s">
        <v>49</v>
      </c>
      <c r="C4" s="202" t="s">
        <v>50</v>
      </c>
      <c r="D4" s="203"/>
      <c r="E4" s="203"/>
      <c r="F4" s="203"/>
      <c r="G4" s="204"/>
      <c r="AG4" t="s">
        <v>85</v>
      </c>
    </row>
    <row r="5" spans="1:60">
      <c r="D5" s="10"/>
    </row>
    <row r="6" spans="1:60" ht="38.25">
      <c r="A6" s="206" t="s">
        <v>86</v>
      </c>
      <c r="B6" s="208" t="s">
        <v>87</v>
      </c>
      <c r="C6" s="208" t="s">
        <v>88</v>
      </c>
      <c r="D6" s="207" t="s">
        <v>89</v>
      </c>
      <c r="E6" s="206" t="s">
        <v>90</v>
      </c>
      <c r="F6" s="205" t="s">
        <v>91</v>
      </c>
      <c r="G6" s="206" t="s">
        <v>31</v>
      </c>
      <c r="H6" s="209" t="s">
        <v>32</v>
      </c>
      <c r="I6" s="209" t="s">
        <v>92</v>
      </c>
      <c r="J6" s="209" t="s">
        <v>33</v>
      </c>
      <c r="K6" s="209" t="s">
        <v>93</v>
      </c>
      <c r="L6" s="209" t="s">
        <v>94</v>
      </c>
      <c r="M6" s="209" t="s">
        <v>95</v>
      </c>
      <c r="N6" s="209" t="s">
        <v>96</v>
      </c>
      <c r="O6" s="209" t="s">
        <v>97</v>
      </c>
      <c r="P6" s="209" t="s">
        <v>98</v>
      </c>
      <c r="Q6" s="209" t="s">
        <v>99</v>
      </c>
      <c r="R6" s="209" t="s">
        <v>100</v>
      </c>
      <c r="S6" s="209" t="s">
        <v>101</v>
      </c>
      <c r="T6" s="209" t="s">
        <v>102</v>
      </c>
      <c r="U6" s="209" t="s">
        <v>103</v>
      </c>
      <c r="V6" s="209" t="s">
        <v>104</v>
      </c>
      <c r="W6" s="209" t="s">
        <v>105</v>
      </c>
      <c r="X6" s="209" t="s">
        <v>106</v>
      </c>
    </row>
    <row r="7" spans="1:60" hidden="1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>
      <c r="A8" s="234" t="s">
        <v>107</v>
      </c>
      <c r="B8" s="235" t="s">
        <v>62</v>
      </c>
      <c r="C8" s="253" t="s">
        <v>63</v>
      </c>
      <c r="D8" s="236"/>
      <c r="E8" s="237"/>
      <c r="F8" s="238"/>
      <c r="G8" s="239">
        <f>SUMIF(AG9:AG103,"&lt;&gt;NOR",G9:G103)</f>
        <v>0</v>
      </c>
      <c r="H8" s="233"/>
      <c r="I8" s="233">
        <f>SUM(I9:I103)</f>
        <v>0</v>
      </c>
      <c r="J8" s="233"/>
      <c r="K8" s="233">
        <f>SUM(K9:K103)</f>
        <v>0</v>
      </c>
      <c r="L8" s="233"/>
      <c r="M8" s="233">
        <f>SUM(M9:M103)</f>
        <v>0</v>
      </c>
      <c r="N8" s="233"/>
      <c r="O8" s="233">
        <f>SUM(O9:O103)</f>
        <v>0.08</v>
      </c>
      <c r="P8" s="233"/>
      <c r="Q8" s="233">
        <f>SUM(Q9:Q103)</f>
        <v>98.029999999999987</v>
      </c>
      <c r="R8" s="233"/>
      <c r="S8" s="233"/>
      <c r="T8" s="233"/>
      <c r="U8" s="233"/>
      <c r="V8" s="233">
        <f>SUM(V9:V103)</f>
        <v>5.47</v>
      </c>
      <c r="W8" s="233"/>
      <c r="X8" s="233"/>
      <c r="AG8" t="s">
        <v>108</v>
      </c>
    </row>
    <row r="9" spans="1:60" outlineLevel="1">
      <c r="A9" s="240">
        <v>1</v>
      </c>
      <c r="B9" s="241" t="s">
        <v>109</v>
      </c>
      <c r="C9" s="254" t="s">
        <v>110</v>
      </c>
      <c r="D9" s="242" t="s">
        <v>111</v>
      </c>
      <c r="E9" s="243">
        <v>27</v>
      </c>
      <c r="F9" s="244"/>
      <c r="G9" s="245">
        <f>ROUND(E9*F9,2)</f>
        <v>0</v>
      </c>
      <c r="H9" s="230"/>
      <c r="I9" s="229">
        <f>ROUND(E9*H9,2)</f>
        <v>0</v>
      </c>
      <c r="J9" s="230"/>
      <c r="K9" s="229">
        <f>ROUND(E9*J9,2)</f>
        <v>0</v>
      </c>
      <c r="L9" s="229">
        <v>21</v>
      </c>
      <c r="M9" s="229">
        <f>G9*(1+L9/100)</f>
        <v>0</v>
      </c>
      <c r="N9" s="229">
        <v>0</v>
      </c>
      <c r="O9" s="229">
        <f>ROUND(E9*N9,2)</f>
        <v>0</v>
      </c>
      <c r="P9" s="229">
        <v>0.2</v>
      </c>
      <c r="Q9" s="229">
        <f>ROUND(E9*P9,2)</f>
        <v>5.4</v>
      </c>
      <c r="R9" s="229"/>
      <c r="S9" s="229" t="s">
        <v>112</v>
      </c>
      <c r="T9" s="229" t="s">
        <v>113</v>
      </c>
      <c r="U9" s="229">
        <v>0</v>
      </c>
      <c r="V9" s="229">
        <f>ROUND(E9*U9,2)</f>
        <v>0</v>
      </c>
      <c r="W9" s="229"/>
      <c r="X9" s="229" t="s">
        <v>114</v>
      </c>
      <c r="Y9" s="210"/>
      <c r="Z9" s="210"/>
      <c r="AA9" s="210"/>
      <c r="AB9" s="210"/>
      <c r="AC9" s="210"/>
      <c r="AD9" s="210"/>
      <c r="AE9" s="210"/>
      <c r="AF9" s="210"/>
      <c r="AG9" s="210" t="s">
        <v>115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>
      <c r="A10" s="227"/>
      <c r="B10" s="228"/>
      <c r="C10" s="255" t="s">
        <v>116</v>
      </c>
      <c r="D10" s="231"/>
      <c r="E10" s="232">
        <v>27</v>
      </c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10"/>
      <c r="Z10" s="210"/>
      <c r="AA10" s="210"/>
      <c r="AB10" s="210"/>
      <c r="AC10" s="210"/>
      <c r="AD10" s="210"/>
      <c r="AE10" s="210"/>
      <c r="AF10" s="210"/>
      <c r="AG10" s="210" t="s">
        <v>117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>
      <c r="A11" s="227"/>
      <c r="B11" s="228"/>
      <c r="C11" s="255" t="s">
        <v>118</v>
      </c>
      <c r="D11" s="231"/>
      <c r="E11" s="232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10"/>
      <c r="Z11" s="210"/>
      <c r="AA11" s="210"/>
      <c r="AB11" s="210"/>
      <c r="AC11" s="210"/>
      <c r="AD11" s="210"/>
      <c r="AE11" s="210"/>
      <c r="AF11" s="210"/>
      <c r="AG11" s="210" t="s">
        <v>117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>
      <c r="A12" s="240">
        <v>2</v>
      </c>
      <c r="B12" s="241" t="s">
        <v>119</v>
      </c>
      <c r="C12" s="254" t="s">
        <v>120</v>
      </c>
      <c r="D12" s="242" t="s">
        <v>111</v>
      </c>
      <c r="E12" s="243">
        <v>19</v>
      </c>
      <c r="F12" s="244"/>
      <c r="G12" s="245">
        <f>ROUND(E12*F12,2)</f>
        <v>0</v>
      </c>
      <c r="H12" s="230"/>
      <c r="I12" s="229">
        <f>ROUND(E12*H12,2)</f>
        <v>0</v>
      </c>
      <c r="J12" s="230"/>
      <c r="K12" s="229">
        <f>ROUND(E12*J12,2)</f>
        <v>0</v>
      </c>
      <c r="L12" s="229">
        <v>21</v>
      </c>
      <c r="M12" s="229">
        <f>G12*(1+L12/100)</f>
        <v>0</v>
      </c>
      <c r="N12" s="229">
        <v>0</v>
      </c>
      <c r="O12" s="229">
        <f>ROUND(E12*N12,2)</f>
        <v>0</v>
      </c>
      <c r="P12" s="229">
        <v>0.22500000000000001</v>
      </c>
      <c r="Q12" s="229">
        <f>ROUND(E12*P12,2)</f>
        <v>4.28</v>
      </c>
      <c r="R12" s="229"/>
      <c r="S12" s="229" t="s">
        <v>112</v>
      </c>
      <c r="T12" s="229" t="s">
        <v>113</v>
      </c>
      <c r="U12" s="229">
        <v>0</v>
      </c>
      <c r="V12" s="229">
        <f>ROUND(E12*U12,2)</f>
        <v>0</v>
      </c>
      <c r="W12" s="229"/>
      <c r="X12" s="229" t="s">
        <v>114</v>
      </c>
      <c r="Y12" s="210"/>
      <c r="Z12" s="210"/>
      <c r="AA12" s="210"/>
      <c r="AB12" s="210"/>
      <c r="AC12" s="210"/>
      <c r="AD12" s="210"/>
      <c r="AE12" s="210"/>
      <c r="AF12" s="210"/>
      <c r="AG12" s="210" t="s">
        <v>115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>
      <c r="A13" s="227"/>
      <c r="B13" s="228"/>
      <c r="C13" s="255" t="s">
        <v>121</v>
      </c>
      <c r="D13" s="231"/>
      <c r="E13" s="232">
        <v>19</v>
      </c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10"/>
      <c r="Z13" s="210"/>
      <c r="AA13" s="210"/>
      <c r="AB13" s="210"/>
      <c r="AC13" s="210"/>
      <c r="AD13" s="210"/>
      <c r="AE13" s="210"/>
      <c r="AF13" s="210"/>
      <c r="AG13" s="210" t="s">
        <v>117</v>
      </c>
      <c r="AH13" s="210">
        <v>0</v>
      </c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>
      <c r="A14" s="227"/>
      <c r="B14" s="228"/>
      <c r="C14" s="255" t="s">
        <v>118</v>
      </c>
      <c r="D14" s="231"/>
      <c r="E14" s="232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10"/>
      <c r="Z14" s="210"/>
      <c r="AA14" s="210"/>
      <c r="AB14" s="210"/>
      <c r="AC14" s="210"/>
      <c r="AD14" s="210"/>
      <c r="AE14" s="210"/>
      <c r="AF14" s="210"/>
      <c r="AG14" s="210" t="s">
        <v>117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>
      <c r="A15" s="240">
        <v>3</v>
      </c>
      <c r="B15" s="241" t="s">
        <v>122</v>
      </c>
      <c r="C15" s="254" t="s">
        <v>123</v>
      </c>
      <c r="D15" s="242" t="s">
        <v>111</v>
      </c>
      <c r="E15" s="243">
        <v>70</v>
      </c>
      <c r="F15" s="244"/>
      <c r="G15" s="245">
        <f>ROUND(E15*F15,2)</f>
        <v>0</v>
      </c>
      <c r="H15" s="230"/>
      <c r="I15" s="229">
        <f>ROUND(E15*H15,2)</f>
        <v>0</v>
      </c>
      <c r="J15" s="230"/>
      <c r="K15" s="229">
        <f>ROUND(E15*J15,2)</f>
        <v>0</v>
      </c>
      <c r="L15" s="229">
        <v>21</v>
      </c>
      <c r="M15" s="229">
        <f>G15*(1+L15/100)</f>
        <v>0</v>
      </c>
      <c r="N15" s="229">
        <v>0</v>
      </c>
      <c r="O15" s="229">
        <f>ROUND(E15*N15,2)</f>
        <v>0</v>
      </c>
      <c r="P15" s="229">
        <v>0.22</v>
      </c>
      <c r="Q15" s="229">
        <f>ROUND(E15*P15,2)</f>
        <v>15.4</v>
      </c>
      <c r="R15" s="229"/>
      <c r="S15" s="229" t="s">
        <v>112</v>
      </c>
      <c r="T15" s="229" t="s">
        <v>113</v>
      </c>
      <c r="U15" s="229">
        <v>0</v>
      </c>
      <c r="V15" s="229">
        <f>ROUND(E15*U15,2)</f>
        <v>0</v>
      </c>
      <c r="W15" s="229"/>
      <c r="X15" s="229" t="s">
        <v>114</v>
      </c>
      <c r="Y15" s="210"/>
      <c r="Z15" s="210"/>
      <c r="AA15" s="210"/>
      <c r="AB15" s="210"/>
      <c r="AC15" s="210"/>
      <c r="AD15" s="210"/>
      <c r="AE15" s="210"/>
      <c r="AF15" s="210"/>
      <c r="AG15" s="210" t="s">
        <v>115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>
      <c r="A16" s="227"/>
      <c r="B16" s="228"/>
      <c r="C16" s="255" t="s">
        <v>124</v>
      </c>
      <c r="D16" s="231"/>
      <c r="E16" s="232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10"/>
      <c r="Z16" s="210"/>
      <c r="AA16" s="210"/>
      <c r="AB16" s="210"/>
      <c r="AC16" s="210"/>
      <c r="AD16" s="210"/>
      <c r="AE16" s="210"/>
      <c r="AF16" s="210"/>
      <c r="AG16" s="210" t="s">
        <v>117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>
      <c r="A17" s="227"/>
      <c r="B17" s="228"/>
      <c r="C17" s="255" t="s">
        <v>125</v>
      </c>
      <c r="D17" s="231"/>
      <c r="E17" s="232">
        <v>10</v>
      </c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10"/>
      <c r="Z17" s="210"/>
      <c r="AA17" s="210"/>
      <c r="AB17" s="210"/>
      <c r="AC17" s="210"/>
      <c r="AD17" s="210"/>
      <c r="AE17" s="210"/>
      <c r="AF17" s="210"/>
      <c r="AG17" s="210" t="s">
        <v>117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>
      <c r="A18" s="227"/>
      <c r="B18" s="228"/>
      <c r="C18" s="255" t="s">
        <v>126</v>
      </c>
      <c r="D18" s="231"/>
      <c r="E18" s="232">
        <v>11</v>
      </c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10"/>
      <c r="Z18" s="210"/>
      <c r="AA18" s="210"/>
      <c r="AB18" s="210"/>
      <c r="AC18" s="210"/>
      <c r="AD18" s="210"/>
      <c r="AE18" s="210"/>
      <c r="AF18" s="210"/>
      <c r="AG18" s="210" t="s">
        <v>117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>
      <c r="A19" s="227"/>
      <c r="B19" s="228"/>
      <c r="C19" s="255" t="s">
        <v>127</v>
      </c>
      <c r="D19" s="231"/>
      <c r="E19" s="232">
        <v>3</v>
      </c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10"/>
      <c r="Z19" s="210"/>
      <c r="AA19" s="210"/>
      <c r="AB19" s="210"/>
      <c r="AC19" s="210"/>
      <c r="AD19" s="210"/>
      <c r="AE19" s="210"/>
      <c r="AF19" s="210"/>
      <c r="AG19" s="210" t="s">
        <v>117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>
      <c r="A20" s="227"/>
      <c r="B20" s="228"/>
      <c r="C20" s="255" t="s">
        <v>128</v>
      </c>
      <c r="D20" s="231"/>
      <c r="E20" s="232">
        <v>27</v>
      </c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10"/>
      <c r="Z20" s="210"/>
      <c r="AA20" s="210"/>
      <c r="AB20" s="210"/>
      <c r="AC20" s="210"/>
      <c r="AD20" s="210"/>
      <c r="AE20" s="210"/>
      <c r="AF20" s="210"/>
      <c r="AG20" s="210" t="s">
        <v>117</v>
      </c>
      <c r="AH20" s="210">
        <v>0</v>
      </c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>
      <c r="A21" s="227"/>
      <c r="B21" s="228"/>
      <c r="C21" s="255" t="s">
        <v>129</v>
      </c>
      <c r="D21" s="231"/>
      <c r="E21" s="232">
        <v>19</v>
      </c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10"/>
      <c r="Z21" s="210"/>
      <c r="AA21" s="210"/>
      <c r="AB21" s="210"/>
      <c r="AC21" s="210"/>
      <c r="AD21" s="210"/>
      <c r="AE21" s="210"/>
      <c r="AF21" s="210"/>
      <c r="AG21" s="210" t="s">
        <v>117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>
      <c r="A22" s="227"/>
      <c r="B22" s="228"/>
      <c r="C22" s="255" t="s">
        <v>118</v>
      </c>
      <c r="D22" s="231"/>
      <c r="E22" s="232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10"/>
      <c r="Z22" s="210"/>
      <c r="AA22" s="210"/>
      <c r="AB22" s="210"/>
      <c r="AC22" s="210"/>
      <c r="AD22" s="210"/>
      <c r="AE22" s="210"/>
      <c r="AF22" s="210"/>
      <c r="AG22" s="210" t="s">
        <v>117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>
      <c r="A23" s="240">
        <v>4</v>
      </c>
      <c r="B23" s="241" t="s">
        <v>130</v>
      </c>
      <c r="C23" s="254" t="s">
        <v>131</v>
      </c>
      <c r="D23" s="242" t="s">
        <v>111</v>
      </c>
      <c r="E23" s="243">
        <v>70</v>
      </c>
      <c r="F23" s="244"/>
      <c r="G23" s="245">
        <f>ROUND(E23*F23,2)</f>
        <v>0</v>
      </c>
      <c r="H23" s="230"/>
      <c r="I23" s="229">
        <f>ROUND(E23*H23,2)</f>
        <v>0</v>
      </c>
      <c r="J23" s="230"/>
      <c r="K23" s="229">
        <f>ROUND(E23*J23,2)</f>
        <v>0</v>
      </c>
      <c r="L23" s="229">
        <v>21</v>
      </c>
      <c r="M23" s="229">
        <f>G23*(1+L23/100)</f>
        <v>0</v>
      </c>
      <c r="N23" s="229">
        <v>0</v>
      </c>
      <c r="O23" s="229">
        <f>ROUND(E23*N23,2)</f>
        <v>0</v>
      </c>
      <c r="P23" s="229">
        <v>0.22</v>
      </c>
      <c r="Q23" s="229">
        <f>ROUND(E23*P23,2)</f>
        <v>15.4</v>
      </c>
      <c r="R23" s="229"/>
      <c r="S23" s="229" t="s">
        <v>112</v>
      </c>
      <c r="T23" s="229" t="s">
        <v>113</v>
      </c>
      <c r="U23" s="229">
        <v>0</v>
      </c>
      <c r="V23" s="229">
        <f>ROUND(E23*U23,2)</f>
        <v>0</v>
      </c>
      <c r="W23" s="229"/>
      <c r="X23" s="229" t="s">
        <v>114</v>
      </c>
      <c r="Y23" s="210"/>
      <c r="Z23" s="210"/>
      <c r="AA23" s="210"/>
      <c r="AB23" s="210"/>
      <c r="AC23" s="210"/>
      <c r="AD23" s="210"/>
      <c r="AE23" s="210"/>
      <c r="AF23" s="210"/>
      <c r="AG23" s="210" t="s">
        <v>115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>
      <c r="A24" s="227"/>
      <c r="B24" s="228"/>
      <c r="C24" s="255" t="s">
        <v>124</v>
      </c>
      <c r="D24" s="231"/>
      <c r="E24" s="232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10"/>
      <c r="Z24" s="210"/>
      <c r="AA24" s="210"/>
      <c r="AB24" s="210"/>
      <c r="AC24" s="210"/>
      <c r="AD24" s="210"/>
      <c r="AE24" s="210"/>
      <c r="AF24" s="210"/>
      <c r="AG24" s="210" t="s">
        <v>117</v>
      </c>
      <c r="AH24" s="210">
        <v>0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>
      <c r="A25" s="227"/>
      <c r="B25" s="228"/>
      <c r="C25" s="255" t="s">
        <v>125</v>
      </c>
      <c r="D25" s="231"/>
      <c r="E25" s="232">
        <v>10</v>
      </c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10"/>
      <c r="Z25" s="210"/>
      <c r="AA25" s="210"/>
      <c r="AB25" s="210"/>
      <c r="AC25" s="210"/>
      <c r="AD25" s="210"/>
      <c r="AE25" s="210"/>
      <c r="AF25" s="210"/>
      <c r="AG25" s="210" t="s">
        <v>117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>
      <c r="A26" s="227"/>
      <c r="B26" s="228"/>
      <c r="C26" s="255" t="s">
        <v>126</v>
      </c>
      <c r="D26" s="231"/>
      <c r="E26" s="232">
        <v>11</v>
      </c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10"/>
      <c r="Z26" s="210"/>
      <c r="AA26" s="210"/>
      <c r="AB26" s="210"/>
      <c r="AC26" s="210"/>
      <c r="AD26" s="210"/>
      <c r="AE26" s="210"/>
      <c r="AF26" s="210"/>
      <c r="AG26" s="210" t="s">
        <v>117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>
      <c r="A27" s="227"/>
      <c r="B27" s="228"/>
      <c r="C27" s="255" t="s">
        <v>127</v>
      </c>
      <c r="D27" s="231"/>
      <c r="E27" s="232">
        <v>3</v>
      </c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10"/>
      <c r="Z27" s="210"/>
      <c r="AA27" s="210"/>
      <c r="AB27" s="210"/>
      <c r="AC27" s="210"/>
      <c r="AD27" s="210"/>
      <c r="AE27" s="210"/>
      <c r="AF27" s="210"/>
      <c r="AG27" s="210" t="s">
        <v>117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>
      <c r="A28" s="227"/>
      <c r="B28" s="228"/>
      <c r="C28" s="255" t="s">
        <v>128</v>
      </c>
      <c r="D28" s="231"/>
      <c r="E28" s="232">
        <v>27</v>
      </c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10"/>
      <c r="Z28" s="210"/>
      <c r="AA28" s="210"/>
      <c r="AB28" s="210"/>
      <c r="AC28" s="210"/>
      <c r="AD28" s="210"/>
      <c r="AE28" s="210"/>
      <c r="AF28" s="210"/>
      <c r="AG28" s="210" t="s">
        <v>117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>
      <c r="A29" s="227"/>
      <c r="B29" s="228"/>
      <c r="C29" s="255" t="s">
        <v>129</v>
      </c>
      <c r="D29" s="231"/>
      <c r="E29" s="232">
        <v>19</v>
      </c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10"/>
      <c r="Z29" s="210"/>
      <c r="AA29" s="210"/>
      <c r="AB29" s="210"/>
      <c r="AC29" s="210"/>
      <c r="AD29" s="210"/>
      <c r="AE29" s="210"/>
      <c r="AF29" s="210"/>
      <c r="AG29" s="210" t="s">
        <v>117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>
      <c r="A30" s="227"/>
      <c r="B30" s="228"/>
      <c r="C30" s="255" t="s">
        <v>118</v>
      </c>
      <c r="D30" s="231"/>
      <c r="E30" s="232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10"/>
      <c r="Z30" s="210"/>
      <c r="AA30" s="210"/>
      <c r="AB30" s="210"/>
      <c r="AC30" s="210"/>
      <c r="AD30" s="210"/>
      <c r="AE30" s="210"/>
      <c r="AF30" s="210"/>
      <c r="AG30" s="210" t="s">
        <v>117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>
      <c r="A31" s="240">
        <v>5</v>
      </c>
      <c r="B31" s="241" t="s">
        <v>132</v>
      </c>
      <c r="C31" s="254" t="s">
        <v>133</v>
      </c>
      <c r="D31" s="242" t="s">
        <v>111</v>
      </c>
      <c r="E31" s="243">
        <v>120</v>
      </c>
      <c r="F31" s="244"/>
      <c r="G31" s="245">
        <f>ROUND(E31*F31,2)</f>
        <v>0</v>
      </c>
      <c r="H31" s="230"/>
      <c r="I31" s="229">
        <f>ROUND(E31*H31,2)</f>
        <v>0</v>
      </c>
      <c r="J31" s="230"/>
      <c r="K31" s="229">
        <f>ROUND(E31*J31,2)</f>
        <v>0</v>
      </c>
      <c r="L31" s="229">
        <v>21</v>
      </c>
      <c r="M31" s="229">
        <f>G31*(1+L31/100)</f>
        <v>0</v>
      </c>
      <c r="N31" s="229">
        <v>0</v>
      </c>
      <c r="O31" s="229">
        <f>ROUND(E31*N31,2)</f>
        <v>0</v>
      </c>
      <c r="P31" s="229">
        <v>0.33</v>
      </c>
      <c r="Q31" s="229">
        <f>ROUND(E31*P31,2)</f>
        <v>39.6</v>
      </c>
      <c r="R31" s="229"/>
      <c r="S31" s="229" t="s">
        <v>112</v>
      </c>
      <c r="T31" s="229" t="s">
        <v>113</v>
      </c>
      <c r="U31" s="229">
        <v>0</v>
      </c>
      <c r="V31" s="229">
        <f>ROUND(E31*U31,2)</f>
        <v>0</v>
      </c>
      <c r="W31" s="229"/>
      <c r="X31" s="229" t="s">
        <v>114</v>
      </c>
      <c r="Y31" s="210"/>
      <c r="Z31" s="210"/>
      <c r="AA31" s="210"/>
      <c r="AB31" s="210"/>
      <c r="AC31" s="210"/>
      <c r="AD31" s="210"/>
      <c r="AE31" s="210"/>
      <c r="AF31" s="210"/>
      <c r="AG31" s="210" t="s">
        <v>115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>
      <c r="A32" s="227"/>
      <c r="B32" s="228"/>
      <c r="C32" s="255" t="s">
        <v>134</v>
      </c>
      <c r="D32" s="231"/>
      <c r="E32" s="232">
        <v>120</v>
      </c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10"/>
      <c r="Z32" s="210"/>
      <c r="AA32" s="210"/>
      <c r="AB32" s="210"/>
      <c r="AC32" s="210"/>
      <c r="AD32" s="210"/>
      <c r="AE32" s="210"/>
      <c r="AF32" s="210"/>
      <c r="AG32" s="210" t="s">
        <v>117</v>
      </c>
      <c r="AH32" s="210">
        <v>0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>
      <c r="A33" s="227"/>
      <c r="B33" s="228"/>
      <c r="C33" s="255" t="s">
        <v>118</v>
      </c>
      <c r="D33" s="231"/>
      <c r="E33" s="232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10"/>
      <c r="Z33" s="210"/>
      <c r="AA33" s="210"/>
      <c r="AB33" s="210"/>
      <c r="AC33" s="210"/>
      <c r="AD33" s="210"/>
      <c r="AE33" s="210"/>
      <c r="AF33" s="210"/>
      <c r="AG33" s="210" t="s">
        <v>117</v>
      </c>
      <c r="AH33" s="210">
        <v>0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>
      <c r="A34" s="240">
        <v>6</v>
      </c>
      <c r="B34" s="241" t="s">
        <v>135</v>
      </c>
      <c r="C34" s="254" t="s">
        <v>136</v>
      </c>
      <c r="D34" s="242" t="s">
        <v>111</v>
      </c>
      <c r="E34" s="243">
        <v>3</v>
      </c>
      <c r="F34" s="244"/>
      <c r="G34" s="245">
        <f>ROUND(E34*F34,2)</f>
        <v>0</v>
      </c>
      <c r="H34" s="230"/>
      <c r="I34" s="229">
        <f>ROUND(E34*H34,2)</f>
        <v>0</v>
      </c>
      <c r="J34" s="230"/>
      <c r="K34" s="229">
        <f>ROUND(E34*J34,2)</f>
        <v>0</v>
      </c>
      <c r="L34" s="229">
        <v>21</v>
      </c>
      <c r="M34" s="229">
        <f>G34*(1+L34/100)</f>
        <v>0</v>
      </c>
      <c r="N34" s="229">
        <v>0</v>
      </c>
      <c r="O34" s="229">
        <f>ROUND(E34*N34,2)</f>
        <v>0</v>
      </c>
      <c r="P34" s="229">
        <v>0.33</v>
      </c>
      <c r="Q34" s="229">
        <f>ROUND(E34*P34,2)</f>
        <v>0.99</v>
      </c>
      <c r="R34" s="229"/>
      <c r="S34" s="229" t="s">
        <v>112</v>
      </c>
      <c r="T34" s="229" t="s">
        <v>113</v>
      </c>
      <c r="U34" s="229">
        <v>0</v>
      </c>
      <c r="V34" s="229">
        <f>ROUND(E34*U34,2)</f>
        <v>0</v>
      </c>
      <c r="W34" s="229"/>
      <c r="X34" s="229" t="s">
        <v>114</v>
      </c>
      <c r="Y34" s="210"/>
      <c r="Z34" s="210"/>
      <c r="AA34" s="210"/>
      <c r="AB34" s="210"/>
      <c r="AC34" s="210"/>
      <c r="AD34" s="210"/>
      <c r="AE34" s="210"/>
      <c r="AF34" s="210"/>
      <c r="AG34" s="210" t="s">
        <v>115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>
      <c r="A35" s="227"/>
      <c r="B35" s="228"/>
      <c r="C35" s="255" t="s">
        <v>127</v>
      </c>
      <c r="D35" s="231"/>
      <c r="E35" s="232">
        <v>3</v>
      </c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10"/>
      <c r="Z35" s="210"/>
      <c r="AA35" s="210"/>
      <c r="AB35" s="210"/>
      <c r="AC35" s="210"/>
      <c r="AD35" s="210"/>
      <c r="AE35" s="210"/>
      <c r="AF35" s="210"/>
      <c r="AG35" s="210" t="s">
        <v>117</v>
      </c>
      <c r="AH35" s="210">
        <v>0</v>
      </c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>
      <c r="A36" s="227"/>
      <c r="B36" s="228"/>
      <c r="C36" s="255" t="s">
        <v>118</v>
      </c>
      <c r="D36" s="231"/>
      <c r="E36" s="232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10"/>
      <c r="Z36" s="210"/>
      <c r="AA36" s="210"/>
      <c r="AB36" s="210"/>
      <c r="AC36" s="210"/>
      <c r="AD36" s="210"/>
      <c r="AE36" s="210"/>
      <c r="AF36" s="210"/>
      <c r="AG36" s="210" t="s">
        <v>117</v>
      </c>
      <c r="AH36" s="210">
        <v>0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1">
      <c r="A37" s="240">
        <v>7</v>
      </c>
      <c r="B37" s="241" t="s">
        <v>137</v>
      </c>
      <c r="C37" s="254" t="s">
        <v>138</v>
      </c>
      <c r="D37" s="242" t="s">
        <v>111</v>
      </c>
      <c r="E37" s="243">
        <v>10</v>
      </c>
      <c r="F37" s="244"/>
      <c r="G37" s="245">
        <f>ROUND(E37*F37,2)</f>
        <v>0</v>
      </c>
      <c r="H37" s="230"/>
      <c r="I37" s="229">
        <f>ROUND(E37*H37,2)</f>
        <v>0</v>
      </c>
      <c r="J37" s="230"/>
      <c r="K37" s="229">
        <f>ROUND(E37*J37,2)</f>
        <v>0</v>
      </c>
      <c r="L37" s="229">
        <v>21</v>
      </c>
      <c r="M37" s="229">
        <f>G37*(1+L37/100)</f>
        <v>0</v>
      </c>
      <c r="N37" s="229">
        <v>0</v>
      </c>
      <c r="O37" s="229">
        <f>ROUND(E37*N37,2)</f>
        <v>0</v>
      </c>
      <c r="P37" s="229">
        <v>0.36</v>
      </c>
      <c r="Q37" s="229">
        <f>ROUND(E37*P37,2)</f>
        <v>3.6</v>
      </c>
      <c r="R37" s="229"/>
      <c r="S37" s="229" t="s">
        <v>112</v>
      </c>
      <c r="T37" s="229" t="s">
        <v>113</v>
      </c>
      <c r="U37" s="229">
        <v>0</v>
      </c>
      <c r="V37" s="229">
        <f>ROUND(E37*U37,2)</f>
        <v>0</v>
      </c>
      <c r="W37" s="229"/>
      <c r="X37" s="229" t="s">
        <v>114</v>
      </c>
      <c r="Y37" s="210"/>
      <c r="Z37" s="210"/>
      <c r="AA37" s="210"/>
      <c r="AB37" s="210"/>
      <c r="AC37" s="210"/>
      <c r="AD37" s="210"/>
      <c r="AE37" s="210"/>
      <c r="AF37" s="210"/>
      <c r="AG37" s="210" t="s">
        <v>115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>
      <c r="A38" s="227"/>
      <c r="B38" s="228"/>
      <c r="C38" s="255" t="s">
        <v>139</v>
      </c>
      <c r="D38" s="231"/>
      <c r="E38" s="232">
        <v>10</v>
      </c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10"/>
      <c r="Z38" s="210"/>
      <c r="AA38" s="210"/>
      <c r="AB38" s="210"/>
      <c r="AC38" s="210"/>
      <c r="AD38" s="210"/>
      <c r="AE38" s="210"/>
      <c r="AF38" s="210"/>
      <c r="AG38" s="210" t="s">
        <v>117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>
      <c r="A39" s="227"/>
      <c r="B39" s="228"/>
      <c r="C39" s="255" t="s">
        <v>118</v>
      </c>
      <c r="D39" s="231"/>
      <c r="E39" s="232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10"/>
      <c r="Z39" s="210"/>
      <c r="AA39" s="210"/>
      <c r="AB39" s="210"/>
      <c r="AC39" s="210"/>
      <c r="AD39" s="210"/>
      <c r="AE39" s="210"/>
      <c r="AF39" s="210"/>
      <c r="AG39" s="210" t="s">
        <v>117</v>
      </c>
      <c r="AH39" s="210">
        <v>0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>
      <c r="A40" s="240">
        <v>8</v>
      </c>
      <c r="B40" s="241" t="s">
        <v>140</v>
      </c>
      <c r="C40" s="254" t="s">
        <v>141</v>
      </c>
      <c r="D40" s="242" t="s">
        <v>111</v>
      </c>
      <c r="E40" s="243">
        <v>11</v>
      </c>
      <c r="F40" s="244"/>
      <c r="G40" s="245">
        <f>ROUND(E40*F40,2)</f>
        <v>0</v>
      </c>
      <c r="H40" s="230"/>
      <c r="I40" s="229">
        <f>ROUND(E40*H40,2)</f>
        <v>0</v>
      </c>
      <c r="J40" s="230"/>
      <c r="K40" s="229">
        <f>ROUND(E40*J40,2)</f>
        <v>0</v>
      </c>
      <c r="L40" s="229">
        <v>21</v>
      </c>
      <c r="M40" s="229">
        <f>G40*(1+L40/100)</f>
        <v>0</v>
      </c>
      <c r="N40" s="229">
        <v>0</v>
      </c>
      <c r="O40" s="229">
        <f>ROUND(E40*N40,2)</f>
        <v>0</v>
      </c>
      <c r="P40" s="229">
        <v>0.11</v>
      </c>
      <c r="Q40" s="229">
        <f>ROUND(E40*P40,2)</f>
        <v>1.21</v>
      </c>
      <c r="R40" s="229"/>
      <c r="S40" s="229" t="s">
        <v>112</v>
      </c>
      <c r="T40" s="229" t="s">
        <v>113</v>
      </c>
      <c r="U40" s="229">
        <v>0</v>
      </c>
      <c r="V40" s="229">
        <f>ROUND(E40*U40,2)</f>
        <v>0</v>
      </c>
      <c r="W40" s="229"/>
      <c r="X40" s="229" t="s">
        <v>114</v>
      </c>
      <c r="Y40" s="210"/>
      <c r="Z40" s="210"/>
      <c r="AA40" s="210"/>
      <c r="AB40" s="210"/>
      <c r="AC40" s="210"/>
      <c r="AD40" s="210"/>
      <c r="AE40" s="210"/>
      <c r="AF40" s="210"/>
      <c r="AG40" s="210" t="s">
        <v>115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>
      <c r="A41" s="227"/>
      <c r="B41" s="228"/>
      <c r="C41" s="255" t="s">
        <v>142</v>
      </c>
      <c r="D41" s="231"/>
      <c r="E41" s="232">
        <v>11</v>
      </c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10"/>
      <c r="Z41" s="210"/>
      <c r="AA41" s="210"/>
      <c r="AB41" s="210"/>
      <c r="AC41" s="210"/>
      <c r="AD41" s="210"/>
      <c r="AE41" s="210"/>
      <c r="AF41" s="210"/>
      <c r="AG41" s="210" t="s">
        <v>117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>
      <c r="A42" s="227"/>
      <c r="B42" s="228"/>
      <c r="C42" s="255" t="s">
        <v>118</v>
      </c>
      <c r="D42" s="231"/>
      <c r="E42" s="232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10"/>
      <c r="Z42" s="210"/>
      <c r="AA42" s="210"/>
      <c r="AB42" s="210"/>
      <c r="AC42" s="210"/>
      <c r="AD42" s="210"/>
      <c r="AE42" s="210"/>
      <c r="AF42" s="210"/>
      <c r="AG42" s="210" t="s">
        <v>117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>
      <c r="A43" s="240">
        <v>9</v>
      </c>
      <c r="B43" s="241" t="s">
        <v>143</v>
      </c>
      <c r="C43" s="254" t="s">
        <v>144</v>
      </c>
      <c r="D43" s="242" t="s">
        <v>145</v>
      </c>
      <c r="E43" s="243">
        <v>45</v>
      </c>
      <c r="F43" s="244"/>
      <c r="G43" s="245">
        <f>ROUND(E43*F43,2)</f>
        <v>0</v>
      </c>
      <c r="H43" s="230"/>
      <c r="I43" s="229">
        <f>ROUND(E43*H43,2)</f>
        <v>0</v>
      </c>
      <c r="J43" s="230"/>
      <c r="K43" s="229">
        <f>ROUND(E43*J43,2)</f>
        <v>0</v>
      </c>
      <c r="L43" s="229">
        <v>21</v>
      </c>
      <c r="M43" s="229">
        <f>G43*(1+L43/100)</f>
        <v>0</v>
      </c>
      <c r="N43" s="229">
        <v>0</v>
      </c>
      <c r="O43" s="229">
        <f>ROUND(E43*N43,2)</f>
        <v>0</v>
      </c>
      <c r="P43" s="229">
        <v>0.27</v>
      </c>
      <c r="Q43" s="229">
        <f>ROUND(E43*P43,2)</f>
        <v>12.15</v>
      </c>
      <c r="R43" s="229"/>
      <c r="S43" s="229" t="s">
        <v>112</v>
      </c>
      <c r="T43" s="229" t="s">
        <v>113</v>
      </c>
      <c r="U43" s="229">
        <v>0</v>
      </c>
      <c r="V43" s="229">
        <f>ROUND(E43*U43,2)</f>
        <v>0</v>
      </c>
      <c r="W43" s="229"/>
      <c r="X43" s="229" t="s">
        <v>114</v>
      </c>
      <c r="Y43" s="210"/>
      <c r="Z43" s="210"/>
      <c r="AA43" s="210"/>
      <c r="AB43" s="210"/>
      <c r="AC43" s="210"/>
      <c r="AD43" s="210"/>
      <c r="AE43" s="210"/>
      <c r="AF43" s="210"/>
      <c r="AG43" s="210" t="s">
        <v>115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>
      <c r="A44" s="227"/>
      <c r="B44" s="228"/>
      <c r="C44" s="255" t="s">
        <v>146</v>
      </c>
      <c r="D44" s="231"/>
      <c r="E44" s="232">
        <v>45</v>
      </c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10"/>
      <c r="Z44" s="210"/>
      <c r="AA44" s="210"/>
      <c r="AB44" s="210"/>
      <c r="AC44" s="210"/>
      <c r="AD44" s="210"/>
      <c r="AE44" s="210"/>
      <c r="AF44" s="210"/>
      <c r="AG44" s="210" t="s">
        <v>117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>
      <c r="A45" s="227"/>
      <c r="B45" s="228"/>
      <c r="C45" s="255" t="s">
        <v>118</v>
      </c>
      <c r="D45" s="231"/>
      <c r="E45" s="232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10"/>
      <c r="Z45" s="210"/>
      <c r="AA45" s="210"/>
      <c r="AB45" s="210"/>
      <c r="AC45" s="210"/>
      <c r="AD45" s="210"/>
      <c r="AE45" s="210"/>
      <c r="AF45" s="210"/>
      <c r="AG45" s="210" t="s">
        <v>117</v>
      </c>
      <c r="AH45" s="210">
        <v>0</v>
      </c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>
      <c r="A46" s="240">
        <v>10</v>
      </c>
      <c r="B46" s="241" t="s">
        <v>147</v>
      </c>
      <c r="C46" s="254" t="s">
        <v>148</v>
      </c>
      <c r="D46" s="242" t="s">
        <v>149</v>
      </c>
      <c r="E46" s="243">
        <v>8.3849999999999998</v>
      </c>
      <c r="F46" s="244"/>
      <c r="G46" s="245">
        <f>ROUND(E46*F46,2)</f>
        <v>0</v>
      </c>
      <c r="H46" s="230"/>
      <c r="I46" s="229">
        <f>ROUND(E46*H46,2)</f>
        <v>0</v>
      </c>
      <c r="J46" s="230"/>
      <c r="K46" s="229">
        <f>ROUND(E46*J46,2)</f>
        <v>0</v>
      </c>
      <c r="L46" s="229">
        <v>21</v>
      </c>
      <c r="M46" s="229">
        <f>G46*(1+L46/100)</f>
        <v>0</v>
      </c>
      <c r="N46" s="229">
        <v>0</v>
      </c>
      <c r="O46" s="229">
        <f>ROUND(E46*N46,2)</f>
        <v>0</v>
      </c>
      <c r="P46" s="229">
        <v>0</v>
      </c>
      <c r="Q46" s="229">
        <f>ROUND(E46*P46,2)</f>
        <v>0</v>
      </c>
      <c r="R46" s="229"/>
      <c r="S46" s="229" t="s">
        <v>112</v>
      </c>
      <c r="T46" s="229" t="s">
        <v>113</v>
      </c>
      <c r="U46" s="229">
        <v>0</v>
      </c>
      <c r="V46" s="229">
        <f>ROUND(E46*U46,2)</f>
        <v>0</v>
      </c>
      <c r="W46" s="229"/>
      <c r="X46" s="229" t="s">
        <v>114</v>
      </c>
      <c r="Y46" s="210"/>
      <c r="Z46" s="210"/>
      <c r="AA46" s="210"/>
      <c r="AB46" s="210"/>
      <c r="AC46" s="210"/>
      <c r="AD46" s="210"/>
      <c r="AE46" s="210"/>
      <c r="AF46" s="210"/>
      <c r="AG46" s="210" t="s">
        <v>115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>
      <c r="A47" s="227"/>
      <c r="B47" s="228"/>
      <c r="C47" s="255" t="s">
        <v>150</v>
      </c>
      <c r="D47" s="231"/>
      <c r="E47" s="232">
        <v>8.3849999999999998</v>
      </c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10"/>
      <c r="Z47" s="210"/>
      <c r="AA47" s="210"/>
      <c r="AB47" s="210"/>
      <c r="AC47" s="210"/>
      <c r="AD47" s="210"/>
      <c r="AE47" s="210"/>
      <c r="AF47" s="210"/>
      <c r="AG47" s="210" t="s">
        <v>117</v>
      </c>
      <c r="AH47" s="210">
        <v>0</v>
      </c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>
      <c r="A48" s="227"/>
      <c r="B48" s="228"/>
      <c r="C48" s="255" t="s">
        <v>118</v>
      </c>
      <c r="D48" s="231"/>
      <c r="E48" s="232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10"/>
      <c r="Z48" s="210"/>
      <c r="AA48" s="210"/>
      <c r="AB48" s="210"/>
      <c r="AC48" s="210"/>
      <c r="AD48" s="210"/>
      <c r="AE48" s="210"/>
      <c r="AF48" s="210"/>
      <c r="AG48" s="210" t="s">
        <v>117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>
      <c r="A49" s="240">
        <v>11</v>
      </c>
      <c r="B49" s="241" t="s">
        <v>151</v>
      </c>
      <c r="C49" s="254" t="s">
        <v>152</v>
      </c>
      <c r="D49" s="242" t="s">
        <v>149</v>
      </c>
      <c r="E49" s="243">
        <v>345</v>
      </c>
      <c r="F49" s="244"/>
      <c r="G49" s="245">
        <f>ROUND(E49*F49,2)</f>
        <v>0</v>
      </c>
      <c r="H49" s="230"/>
      <c r="I49" s="229">
        <f>ROUND(E49*H49,2)</f>
        <v>0</v>
      </c>
      <c r="J49" s="230"/>
      <c r="K49" s="229">
        <f>ROUND(E49*J49,2)</f>
        <v>0</v>
      </c>
      <c r="L49" s="229">
        <v>21</v>
      </c>
      <c r="M49" s="229">
        <f>G49*(1+L49/100)</f>
        <v>0</v>
      </c>
      <c r="N49" s="229">
        <v>0</v>
      </c>
      <c r="O49" s="229">
        <f>ROUND(E49*N49,2)</f>
        <v>0</v>
      </c>
      <c r="P49" s="229">
        <v>0</v>
      </c>
      <c r="Q49" s="229">
        <f>ROUND(E49*P49,2)</f>
        <v>0</v>
      </c>
      <c r="R49" s="229"/>
      <c r="S49" s="229" t="s">
        <v>112</v>
      </c>
      <c r="T49" s="229" t="s">
        <v>113</v>
      </c>
      <c r="U49" s="229">
        <v>0</v>
      </c>
      <c r="V49" s="229">
        <f>ROUND(E49*U49,2)</f>
        <v>0</v>
      </c>
      <c r="W49" s="229"/>
      <c r="X49" s="229" t="s">
        <v>114</v>
      </c>
      <c r="Y49" s="210"/>
      <c r="Z49" s="210"/>
      <c r="AA49" s="210"/>
      <c r="AB49" s="210"/>
      <c r="AC49" s="210"/>
      <c r="AD49" s="210"/>
      <c r="AE49" s="210"/>
      <c r="AF49" s="210"/>
      <c r="AG49" s="210" t="s">
        <v>115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>
      <c r="A50" s="227"/>
      <c r="B50" s="228"/>
      <c r="C50" s="255" t="s">
        <v>153</v>
      </c>
      <c r="D50" s="231"/>
      <c r="E50" s="232">
        <v>345</v>
      </c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10"/>
      <c r="Z50" s="210"/>
      <c r="AA50" s="210"/>
      <c r="AB50" s="210"/>
      <c r="AC50" s="210"/>
      <c r="AD50" s="210"/>
      <c r="AE50" s="210"/>
      <c r="AF50" s="210"/>
      <c r="AG50" s="210" t="s">
        <v>117</v>
      </c>
      <c r="AH50" s="210">
        <v>0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>
      <c r="A51" s="227"/>
      <c r="B51" s="228"/>
      <c r="C51" s="255" t="s">
        <v>154</v>
      </c>
      <c r="D51" s="231"/>
      <c r="E51" s="232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10"/>
      <c r="Z51" s="210"/>
      <c r="AA51" s="210"/>
      <c r="AB51" s="210"/>
      <c r="AC51" s="210"/>
      <c r="AD51" s="210"/>
      <c r="AE51" s="210"/>
      <c r="AF51" s="210"/>
      <c r="AG51" s="210" t="s">
        <v>117</v>
      </c>
      <c r="AH51" s="210">
        <v>0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>
      <c r="A52" s="240">
        <v>12</v>
      </c>
      <c r="B52" s="241" t="s">
        <v>155</v>
      </c>
      <c r="C52" s="254" t="s">
        <v>156</v>
      </c>
      <c r="D52" s="242" t="s">
        <v>149</v>
      </c>
      <c r="E52" s="243">
        <v>345</v>
      </c>
      <c r="F52" s="244"/>
      <c r="G52" s="245">
        <f>ROUND(E52*F52,2)</f>
        <v>0</v>
      </c>
      <c r="H52" s="230"/>
      <c r="I52" s="229">
        <f>ROUND(E52*H52,2)</f>
        <v>0</v>
      </c>
      <c r="J52" s="230"/>
      <c r="K52" s="229">
        <f>ROUND(E52*J52,2)</f>
        <v>0</v>
      </c>
      <c r="L52" s="229">
        <v>21</v>
      </c>
      <c r="M52" s="229">
        <f>G52*(1+L52/100)</f>
        <v>0</v>
      </c>
      <c r="N52" s="229">
        <v>0</v>
      </c>
      <c r="O52" s="229">
        <f>ROUND(E52*N52,2)</f>
        <v>0</v>
      </c>
      <c r="P52" s="229">
        <v>0</v>
      </c>
      <c r="Q52" s="229">
        <f>ROUND(E52*P52,2)</f>
        <v>0</v>
      </c>
      <c r="R52" s="229"/>
      <c r="S52" s="229" t="s">
        <v>112</v>
      </c>
      <c r="T52" s="229" t="s">
        <v>113</v>
      </c>
      <c r="U52" s="229">
        <v>0</v>
      </c>
      <c r="V52" s="229">
        <f>ROUND(E52*U52,2)</f>
        <v>0</v>
      </c>
      <c r="W52" s="229"/>
      <c r="X52" s="229" t="s">
        <v>114</v>
      </c>
      <c r="Y52" s="210"/>
      <c r="Z52" s="210"/>
      <c r="AA52" s="210"/>
      <c r="AB52" s="210"/>
      <c r="AC52" s="210"/>
      <c r="AD52" s="210"/>
      <c r="AE52" s="210"/>
      <c r="AF52" s="210"/>
      <c r="AG52" s="210" t="s">
        <v>115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>
      <c r="A53" s="227"/>
      <c r="B53" s="228"/>
      <c r="C53" s="255" t="s">
        <v>157</v>
      </c>
      <c r="D53" s="231"/>
      <c r="E53" s="232">
        <v>345</v>
      </c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10"/>
      <c r="Z53" s="210"/>
      <c r="AA53" s="210"/>
      <c r="AB53" s="210"/>
      <c r="AC53" s="210"/>
      <c r="AD53" s="210"/>
      <c r="AE53" s="210"/>
      <c r="AF53" s="210"/>
      <c r="AG53" s="210" t="s">
        <v>117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>
      <c r="A54" s="240">
        <v>13</v>
      </c>
      <c r="B54" s="241" t="s">
        <v>158</v>
      </c>
      <c r="C54" s="254" t="s">
        <v>159</v>
      </c>
      <c r="D54" s="242" t="s">
        <v>149</v>
      </c>
      <c r="E54" s="243">
        <v>48</v>
      </c>
      <c r="F54" s="244"/>
      <c r="G54" s="245">
        <f>ROUND(E54*F54,2)</f>
        <v>0</v>
      </c>
      <c r="H54" s="230"/>
      <c r="I54" s="229">
        <f>ROUND(E54*H54,2)</f>
        <v>0</v>
      </c>
      <c r="J54" s="230"/>
      <c r="K54" s="229">
        <f>ROUND(E54*J54,2)</f>
        <v>0</v>
      </c>
      <c r="L54" s="229">
        <v>21</v>
      </c>
      <c r="M54" s="229">
        <f>G54*(1+L54/100)</f>
        <v>0</v>
      </c>
      <c r="N54" s="229">
        <v>0</v>
      </c>
      <c r="O54" s="229">
        <f>ROUND(E54*N54,2)</f>
        <v>0</v>
      </c>
      <c r="P54" s="229">
        <v>0</v>
      </c>
      <c r="Q54" s="229">
        <f>ROUND(E54*P54,2)</f>
        <v>0</v>
      </c>
      <c r="R54" s="229"/>
      <c r="S54" s="229" t="s">
        <v>112</v>
      </c>
      <c r="T54" s="229" t="s">
        <v>113</v>
      </c>
      <c r="U54" s="229">
        <v>0</v>
      </c>
      <c r="V54" s="229">
        <f>ROUND(E54*U54,2)</f>
        <v>0</v>
      </c>
      <c r="W54" s="229"/>
      <c r="X54" s="229" t="s">
        <v>114</v>
      </c>
      <c r="Y54" s="210"/>
      <c r="Z54" s="210"/>
      <c r="AA54" s="210"/>
      <c r="AB54" s="210"/>
      <c r="AC54" s="210"/>
      <c r="AD54" s="210"/>
      <c r="AE54" s="210"/>
      <c r="AF54" s="210"/>
      <c r="AG54" s="210" t="s">
        <v>115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>
      <c r="A55" s="227"/>
      <c r="B55" s="228"/>
      <c r="C55" s="255" t="s">
        <v>160</v>
      </c>
      <c r="D55" s="231"/>
      <c r="E55" s="232">
        <v>36</v>
      </c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10"/>
      <c r="Z55" s="210"/>
      <c r="AA55" s="210"/>
      <c r="AB55" s="210"/>
      <c r="AC55" s="210"/>
      <c r="AD55" s="210"/>
      <c r="AE55" s="210"/>
      <c r="AF55" s="210"/>
      <c r="AG55" s="210" t="s">
        <v>117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>
      <c r="A56" s="227"/>
      <c r="B56" s="228"/>
      <c r="C56" s="255" t="s">
        <v>161</v>
      </c>
      <c r="D56" s="231"/>
      <c r="E56" s="232">
        <v>12</v>
      </c>
      <c r="F56" s="229"/>
      <c r="G56" s="229"/>
      <c r="H56" s="229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10"/>
      <c r="Z56" s="210"/>
      <c r="AA56" s="210"/>
      <c r="AB56" s="210"/>
      <c r="AC56" s="210"/>
      <c r="AD56" s="210"/>
      <c r="AE56" s="210"/>
      <c r="AF56" s="210"/>
      <c r="AG56" s="210" t="s">
        <v>117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>
      <c r="A57" s="227"/>
      <c r="B57" s="228"/>
      <c r="C57" s="255" t="s">
        <v>154</v>
      </c>
      <c r="D57" s="231"/>
      <c r="E57" s="232"/>
      <c r="F57" s="229"/>
      <c r="G57" s="229"/>
      <c r="H57" s="229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10"/>
      <c r="Z57" s="210"/>
      <c r="AA57" s="210"/>
      <c r="AB57" s="210"/>
      <c r="AC57" s="210"/>
      <c r="AD57" s="210"/>
      <c r="AE57" s="210"/>
      <c r="AF57" s="210"/>
      <c r="AG57" s="210" t="s">
        <v>117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>
      <c r="A58" s="240">
        <v>14</v>
      </c>
      <c r="B58" s="241" t="s">
        <v>162</v>
      </c>
      <c r="C58" s="254" t="s">
        <v>163</v>
      </c>
      <c r="D58" s="242" t="s">
        <v>149</v>
      </c>
      <c r="E58" s="243">
        <v>48</v>
      </c>
      <c r="F58" s="244"/>
      <c r="G58" s="245">
        <f>ROUND(E58*F58,2)</f>
        <v>0</v>
      </c>
      <c r="H58" s="230"/>
      <c r="I58" s="229">
        <f>ROUND(E58*H58,2)</f>
        <v>0</v>
      </c>
      <c r="J58" s="230"/>
      <c r="K58" s="229">
        <f>ROUND(E58*J58,2)</f>
        <v>0</v>
      </c>
      <c r="L58" s="229">
        <v>21</v>
      </c>
      <c r="M58" s="229">
        <f>G58*(1+L58/100)</f>
        <v>0</v>
      </c>
      <c r="N58" s="229">
        <v>0</v>
      </c>
      <c r="O58" s="229">
        <f>ROUND(E58*N58,2)</f>
        <v>0</v>
      </c>
      <c r="P58" s="229">
        <v>0</v>
      </c>
      <c r="Q58" s="229">
        <f>ROUND(E58*P58,2)</f>
        <v>0</v>
      </c>
      <c r="R58" s="229"/>
      <c r="S58" s="229" t="s">
        <v>164</v>
      </c>
      <c r="T58" s="229" t="s">
        <v>164</v>
      </c>
      <c r="U58" s="229">
        <v>0</v>
      </c>
      <c r="V58" s="229">
        <f>ROUND(E58*U58,2)</f>
        <v>0</v>
      </c>
      <c r="W58" s="229"/>
      <c r="X58" s="229" t="s">
        <v>114</v>
      </c>
      <c r="Y58" s="210"/>
      <c r="Z58" s="210"/>
      <c r="AA58" s="210"/>
      <c r="AB58" s="210"/>
      <c r="AC58" s="210"/>
      <c r="AD58" s="210"/>
      <c r="AE58" s="210"/>
      <c r="AF58" s="210"/>
      <c r="AG58" s="210" t="s">
        <v>115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>
      <c r="A59" s="227"/>
      <c r="B59" s="228"/>
      <c r="C59" s="255" t="s">
        <v>165</v>
      </c>
      <c r="D59" s="231"/>
      <c r="E59" s="232">
        <v>48</v>
      </c>
      <c r="F59" s="229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10"/>
      <c r="Z59" s="210"/>
      <c r="AA59" s="210"/>
      <c r="AB59" s="210"/>
      <c r="AC59" s="210"/>
      <c r="AD59" s="210"/>
      <c r="AE59" s="210"/>
      <c r="AF59" s="210"/>
      <c r="AG59" s="210" t="s">
        <v>117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ht="22.5" outlineLevel="1">
      <c r="A60" s="240">
        <v>15</v>
      </c>
      <c r="B60" s="241" t="s">
        <v>166</v>
      </c>
      <c r="C60" s="254" t="s">
        <v>167</v>
      </c>
      <c r="D60" s="242" t="s">
        <v>149</v>
      </c>
      <c r="E60" s="243">
        <v>497.25</v>
      </c>
      <c r="F60" s="244"/>
      <c r="G60" s="245">
        <f>ROUND(E60*F60,2)</f>
        <v>0</v>
      </c>
      <c r="H60" s="230"/>
      <c r="I60" s="229">
        <f>ROUND(E60*H60,2)</f>
        <v>0</v>
      </c>
      <c r="J60" s="230"/>
      <c r="K60" s="229">
        <f>ROUND(E60*J60,2)</f>
        <v>0</v>
      </c>
      <c r="L60" s="229">
        <v>21</v>
      </c>
      <c r="M60" s="229">
        <f>G60*(1+L60/100)</f>
        <v>0</v>
      </c>
      <c r="N60" s="229">
        <v>0</v>
      </c>
      <c r="O60" s="229">
        <f>ROUND(E60*N60,2)</f>
        <v>0</v>
      </c>
      <c r="P60" s="229">
        <v>0</v>
      </c>
      <c r="Q60" s="229">
        <f>ROUND(E60*P60,2)</f>
        <v>0</v>
      </c>
      <c r="R60" s="229"/>
      <c r="S60" s="229" t="s">
        <v>112</v>
      </c>
      <c r="T60" s="229" t="s">
        <v>113</v>
      </c>
      <c r="U60" s="229">
        <v>1.0999999999999999E-2</v>
      </c>
      <c r="V60" s="229">
        <f>ROUND(E60*U60,2)</f>
        <v>5.47</v>
      </c>
      <c r="W60" s="229"/>
      <c r="X60" s="229" t="s">
        <v>114</v>
      </c>
      <c r="Y60" s="210"/>
      <c r="Z60" s="210"/>
      <c r="AA60" s="210"/>
      <c r="AB60" s="210"/>
      <c r="AC60" s="210"/>
      <c r="AD60" s="210"/>
      <c r="AE60" s="210"/>
      <c r="AF60" s="210"/>
      <c r="AG60" s="210" t="s">
        <v>115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>
      <c r="A61" s="227"/>
      <c r="B61" s="228"/>
      <c r="C61" s="255" t="s">
        <v>168</v>
      </c>
      <c r="D61" s="231"/>
      <c r="E61" s="232">
        <v>357</v>
      </c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10"/>
      <c r="Z61" s="210"/>
      <c r="AA61" s="210"/>
      <c r="AB61" s="210"/>
      <c r="AC61" s="210"/>
      <c r="AD61" s="210"/>
      <c r="AE61" s="210"/>
      <c r="AF61" s="210"/>
      <c r="AG61" s="210" t="s">
        <v>117</v>
      </c>
      <c r="AH61" s="210">
        <v>0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>
      <c r="A62" s="227"/>
      <c r="B62" s="228"/>
      <c r="C62" s="255" t="s">
        <v>169</v>
      </c>
      <c r="D62" s="231"/>
      <c r="E62" s="232">
        <v>140.25</v>
      </c>
      <c r="F62" s="229"/>
      <c r="G62" s="229"/>
      <c r="H62" s="229"/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10"/>
      <c r="Z62" s="210"/>
      <c r="AA62" s="210"/>
      <c r="AB62" s="210"/>
      <c r="AC62" s="210"/>
      <c r="AD62" s="210"/>
      <c r="AE62" s="210"/>
      <c r="AF62" s="210"/>
      <c r="AG62" s="210" t="s">
        <v>117</v>
      </c>
      <c r="AH62" s="210">
        <v>0</v>
      </c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>
      <c r="A63" s="227"/>
      <c r="B63" s="228"/>
      <c r="C63" s="255" t="s">
        <v>170</v>
      </c>
      <c r="D63" s="231"/>
      <c r="E63" s="232"/>
      <c r="F63" s="229"/>
      <c r="G63" s="229"/>
      <c r="H63" s="229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10"/>
      <c r="Z63" s="210"/>
      <c r="AA63" s="210"/>
      <c r="AB63" s="210"/>
      <c r="AC63" s="210"/>
      <c r="AD63" s="210"/>
      <c r="AE63" s="210"/>
      <c r="AF63" s="210"/>
      <c r="AG63" s="210" t="s">
        <v>117</v>
      </c>
      <c r="AH63" s="210">
        <v>0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1">
      <c r="A64" s="240">
        <v>16</v>
      </c>
      <c r="B64" s="241" t="s">
        <v>171</v>
      </c>
      <c r="C64" s="254" t="s">
        <v>172</v>
      </c>
      <c r="D64" s="242" t="s">
        <v>149</v>
      </c>
      <c r="E64" s="243">
        <v>2486.25</v>
      </c>
      <c r="F64" s="244"/>
      <c r="G64" s="245">
        <f>ROUND(E64*F64,2)</f>
        <v>0</v>
      </c>
      <c r="H64" s="230"/>
      <c r="I64" s="229">
        <f>ROUND(E64*H64,2)</f>
        <v>0</v>
      </c>
      <c r="J64" s="230"/>
      <c r="K64" s="229">
        <f>ROUND(E64*J64,2)</f>
        <v>0</v>
      </c>
      <c r="L64" s="229">
        <v>21</v>
      </c>
      <c r="M64" s="229">
        <f>G64*(1+L64/100)</f>
        <v>0</v>
      </c>
      <c r="N64" s="229">
        <v>0</v>
      </c>
      <c r="O64" s="229">
        <f>ROUND(E64*N64,2)</f>
        <v>0</v>
      </c>
      <c r="P64" s="229">
        <v>0</v>
      </c>
      <c r="Q64" s="229">
        <f>ROUND(E64*P64,2)</f>
        <v>0</v>
      </c>
      <c r="R64" s="229"/>
      <c r="S64" s="229" t="s">
        <v>112</v>
      </c>
      <c r="T64" s="229" t="s">
        <v>112</v>
      </c>
      <c r="U64" s="229">
        <v>0</v>
      </c>
      <c r="V64" s="229">
        <f>ROUND(E64*U64,2)</f>
        <v>0</v>
      </c>
      <c r="W64" s="229"/>
      <c r="X64" s="229" t="s">
        <v>114</v>
      </c>
      <c r="Y64" s="210"/>
      <c r="Z64" s="210"/>
      <c r="AA64" s="210"/>
      <c r="AB64" s="210"/>
      <c r="AC64" s="210"/>
      <c r="AD64" s="210"/>
      <c r="AE64" s="210"/>
      <c r="AF64" s="210"/>
      <c r="AG64" s="210" t="s">
        <v>173</v>
      </c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>
      <c r="A65" s="227"/>
      <c r="B65" s="228"/>
      <c r="C65" s="255" t="s">
        <v>174</v>
      </c>
      <c r="D65" s="231"/>
      <c r="E65" s="232">
        <v>2486.25</v>
      </c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10"/>
      <c r="Z65" s="210"/>
      <c r="AA65" s="210"/>
      <c r="AB65" s="210"/>
      <c r="AC65" s="210"/>
      <c r="AD65" s="210"/>
      <c r="AE65" s="210"/>
      <c r="AF65" s="210"/>
      <c r="AG65" s="210" t="s">
        <v>117</v>
      </c>
      <c r="AH65" s="210">
        <v>5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>
      <c r="A66" s="240">
        <v>17</v>
      </c>
      <c r="B66" s="241" t="s">
        <v>175</v>
      </c>
      <c r="C66" s="254" t="s">
        <v>176</v>
      </c>
      <c r="D66" s="242" t="s">
        <v>149</v>
      </c>
      <c r="E66" s="243">
        <v>26</v>
      </c>
      <c r="F66" s="244"/>
      <c r="G66" s="245">
        <f>ROUND(E66*F66,2)</f>
        <v>0</v>
      </c>
      <c r="H66" s="230"/>
      <c r="I66" s="229">
        <f>ROUND(E66*H66,2)</f>
        <v>0</v>
      </c>
      <c r="J66" s="230"/>
      <c r="K66" s="229">
        <f>ROUND(E66*J66,2)</f>
        <v>0</v>
      </c>
      <c r="L66" s="229">
        <v>21</v>
      </c>
      <c r="M66" s="229">
        <f>G66*(1+L66/100)</f>
        <v>0</v>
      </c>
      <c r="N66" s="229">
        <v>0</v>
      </c>
      <c r="O66" s="229">
        <f>ROUND(E66*N66,2)</f>
        <v>0</v>
      </c>
      <c r="P66" s="229">
        <v>0</v>
      </c>
      <c r="Q66" s="229">
        <f>ROUND(E66*P66,2)</f>
        <v>0</v>
      </c>
      <c r="R66" s="229"/>
      <c r="S66" s="229" t="s">
        <v>112</v>
      </c>
      <c r="T66" s="229" t="s">
        <v>113</v>
      </c>
      <c r="U66" s="229">
        <v>0</v>
      </c>
      <c r="V66" s="229">
        <f>ROUND(E66*U66,2)</f>
        <v>0</v>
      </c>
      <c r="W66" s="229"/>
      <c r="X66" s="229" t="s">
        <v>114</v>
      </c>
      <c r="Y66" s="210"/>
      <c r="Z66" s="210"/>
      <c r="AA66" s="210"/>
      <c r="AB66" s="210"/>
      <c r="AC66" s="210"/>
      <c r="AD66" s="210"/>
      <c r="AE66" s="210"/>
      <c r="AF66" s="210"/>
      <c r="AG66" s="210" t="s">
        <v>115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ht="22.5" outlineLevel="1">
      <c r="A67" s="227"/>
      <c r="B67" s="228"/>
      <c r="C67" s="255" t="s">
        <v>177</v>
      </c>
      <c r="D67" s="231"/>
      <c r="E67" s="232">
        <v>26</v>
      </c>
      <c r="F67" s="229"/>
      <c r="G67" s="229"/>
      <c r="H67" s="229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10"/>
      <c r="Z67" s="210"/>
      <c r="AA67" s="210"/>
      <c r="AB67" s="210"/>
      <c r="AC67" s="210"/>
      <c r="AD67" s="210"/>
      <c r="AE67" s="210"/>
      <c r="AF67" s="210"/>
      <c r="AG67" s="210" t="s">
        <v>117</v>
      </c>
      <c r="AH67" s="210">
        <v>0</v>
      </c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1">
      <c r="A68" s="227"/>
      <c r="B68" s="228"/>
      <c r="C68" s="255" t="s">
        <v>154</v>
      </c>
      <c r="D68" s="231"/>
      <c r="E68" s="232"/>
      <c r="F68" s="229"/>
      <c r="G68" s="229"/>
      <c r="H68" s="229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10"/>
      <c r="Z68" s="210"/>
      <c r="AA68" s="210"/>
      <c r="AB68" s="210"/>
      <c r="AC68" s="210"/>
      <c r="AD68" s="210"/>
      <c r="AE68" s="210"/>
      <c r="AF68" s="210"/>
      <c r="AG68" s="210" t="s">
        <v>117</v>
      </c>
      <c r="AH68" s="210">
        <v>0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ht="22.5" outlineLevel="1">
      <c r="A69" s="240">
        <v>18</v>
      </c>
      <c r="B69" s="241" t="s">
        <v>178</v>
      </c>
      <c r="C69" s="254" t="s">
        <v>179</v>
      </c>
      <c r="D69" s="242" t="s">
        <v>149</v>
      </c>
      <c r="E69" s="243">
        <v>10</v>
      </c>
      <c r="F69" s="244"/>
      <c r="G69" s="245">
        <f>ROUND(E69*F69,2)</f>
        <v>0</v>
      </c>
      <c r="H69" s="230"/>
      <c r="I69" s="229">
        <f>ROUND(E69*H69,2)</f>
        <v>0</v>
      </c>
      <c r="J69" s="230"/>
      <c r="K69" s="229">
        <f>ROUND(E69*J69,2)</f>
        <v>0</v>
      </c>
      <c r="L69" s="229">
        <v>21</v>
      </c>
      <c r="M69" s="229">
        <f>G69*(1+L69/100)</f>
        <v>0</v>
      </c>
      <c r="N69" s="229">
        <v>0</v>
      </c>
      <c r="O69" s="229">
        <f>ROUND(E69*N69,2)</f>
        <v>0</v>
      </c>
      <c r="P69" s="229">
        <v>0</v>
      </c>
      <c r="Q69" s="229">
        <f>ROUND(E69*P69,2)</f>
        <v>0</v>
      </c>
      <c r="R69" s="229"/>
      <c r="S69" s="229" t="s">
        <v>112</v>
      </c>
      <c r="T69" s="229" t="s">
        <v>113</v>
      </c>
      <c r="U69" s="229">
        <v>0</v>
      </c>
      <c r="V69" s="229">
        <f>ROUND(E69*U69,2)</f>
        <v>0</v>
      </c>
      <c r="W69" s="229"/>
      <c r="X69" s="229" t="s">
        <v>114</v>
      </c>
      <c r="Y69" s="210"/>
      <c r="Z69" s="210"/>
      <c r="AA69" s="210"/>
      <c r="AB69" s="210"/>
      <c r="AC69" s="210"/>
      <c r="AD69" s="210"/>
      <c r="AE69" s="210"/>
      <c r="AF69" s="210"/>
      <c r="AG69" s="210" t="s">
        <v>115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>
      <c r="A70" s="227"/>
      <c r="B70" s="228"/>
      <c r="C70" s="255" t="s">
        <v>180</v>
      </c>
      <c r="D70" s="231"/>
      <c r="E70" s="232">
        <v>10</v>
      </c>
      <c r="F70" s="229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10"/>
      <c r="Z70" s="210"/>
      <c r="AA70" s="210"/>
      <c r="AB70" s="210"/>
      <c r="AC70" s="210"/>
      <c r="AD70" s="210"/>
      <c r="AE70" s="210"/>
      <c r="AF70" s="210"/>
      <c r="AG70" s="210" t="s">
        <v>117</v>
      </c>
      <c r="AH70" s="210">
        <v>0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>
      <c r="A71" s="227"/>
      <c r="B71" s="228"/>
      <c r="C71" s="255" t="s">
        <v>154</v>
      </c>
      <c r="D71" s="231"/>
      <c r="E71" s="232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10"/>
      <c r="Z71" s="210"/>
      <c r="AA71" s="210"/>
      <c r="AB71" s="210"/>
      <c r="AC71" s="210"/>
      <c r="AD71" s="210"/>
      <c r="AE71" s="210"/>
      <c r="AF71" s="210"/>
      <c r="AG71" s="210" t="s">
        <v>117</v>
      </c>
      <c r="AH71" s="210">
        <v>0</v>
      </c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>
      <c r="A72" s="240">
        <v>19</v>
      </c>
      <c r="B72" s="241" t="s">
        <v>181</v>
      </c>
      <c r="C72" s="254" t="s">
        <v>182</v>
      </c>
      <c r="D72" s="242" t="s">
        <v>149</v>
      </c>
      <c r="E72" s="243">
        <v>357</v>
      </c>
      <c r="F72" s="244"/>
      <c r="G72" s="245">
        <f>ROUND(E72*F72,2)</f>
        <v>0</v>
      </c>
      <c r="H72" s="230"/>
      <c r="I72" s="229">
        <f>ROUND(E72*H72,2)</f>
        <v>0</v>
      </c>
      <c r="J72" s="230"/>
      <c r="K72" s="229">
        <f>ROUND(E72*J72,2)</f>
        <v>0</v>
      </c>
      <c r="L72" s="229">
        <v>21</v>
      </c>
      <c r="M72" s="229">
        <f>G72*(1+L72/100)</f>
        <v>0</v>
      </c>
      <c r="N72" s="229">
        <v>0</v>
      </c>
      <c r="O72" s="229">
        <f>ROUND(E72*N72,2)</f>
        <v>0</v>
      </c>
      <c r="P72" s="229">
        <v>0</v>
      </c>
      <c r="Q72" s="229">
        <f>ROUND(E72*P72,2)</f>
        <v>0</v>
      </c>
      <c r="R72" s="229"/>
      <c r="S72" s="229" t="s">
        <v>112</v>
      </c>
      <c r="T72" s="229" t="s">
        <v>113</v>
      </c>
      <c r="U72" s="229">
        <v>0</v>
      </c>
      <c r="V72" s="229">
        <f>ROUND(E72*U72,2)</f>
        <v>0</v>
      </c>
      <c r="W72" s="229"/>
      <c r="X72" s="229" t="s">
        <v>114</v>
      </c>
      <c r="Y72" s="210"/>
      <c r="Z72" s="210"/>
      <c r="AA72" s="210"/>
      <c r="AB72" s="210"/>
      <c r="AC72" s="210"/>
      <c r="AD72" s="210"/>
      <c r="AE72" s="210"/>
      <c r="AF72" s="210"/>
      <c r="AG72" s="210" t="s">
        <v>115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>
      <c r="A73" s="227"/>
      <c r="B73" s="228"/>
      <c r="C73" s="255" t="s">
        <v>168</v>
      </c>
      <c r="D73" s="231"/>
      <c r="E73" s="232">
        <v>357</v>
      </c>
      <c r="F73" s="229"/>
      <c r="G73" s="229"/>
      <c r="H73" s="229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10"/>
      <c r="Z73" s="210"/>
      <c r="AA73" s="210"/>
      <c r="AB73" s="210"/>
      <c r="AC73" s="210"/>
      <c r="AD73" s="210"/>
      <c r="AE73" s="210"/>
      <c r="AF73" s="210"/>
      <c r="AG73" s="210" t="s">
        <v>117</v>
      </c>
      <c r="AH73" s="210">
        <v>0</v>
      </c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>
      <c r="A74" s="227"/>
      <c r="B74" s="228"/>
      <c r="C74" s="255" t="s">
        <v>170</v>
      </c>
      <c r="D74" s="231"/>
      <c r="E74" s="232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10"/>
      <c r="Z74" s="210"/>
      <c r="AA74" s="210"/>
      <c r="AB74" s="210"/>
      <c r="AC74" s="210"/>
      <c r="AD74" s="210"/>
      <c r="AE74" s="210"/>
      <c r="AF74" s="210"/>
      <c r="AG74" s="210" t="s">
        <v>117</v>
      </c>
      <c r="AH74" s="210">
        <v>0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>
      <c r="A75" s="240">
        <v>20</v>
      </c>
      <c r="B75" s="241" t="s">
        <v>183</v>
      </c>
      <c r="C75" s="254" t="s">
        <v>184</v>
      </c>
      <c r="D75" s="242" t="s">
        <v>111</v>
      </c>
      <c r="E75" s="243">
        <v>1169.7</v>
      </c>
      <c r="F75" s="244"/>
      <c r="G75" s="245">
        <f>ROUND(E75*F75,2)</f>
        <v>0</v>
      </c>
      <c r="H75" s="230"/>
      <c r="I75" s="229">
        <f>ROUND(E75*H75,2)</f>
        <v>0</v>
      </c>
      <c r="J75" s="230"/>
      <c r="K75" s="229">
        <f>ROUND(E75*J75,2)</f>
        <v>0</v>
      </c>
      <c r="L75" s="229">
        <v>21</v>
      </c>
      <c r="M75" s="229">
        <f>G75*(1+L75/100)</f>
        <v>0</v>
      </c>
      <c r="N75" s="229">
        <v>0</v>
      </c>
      <c r="O75" s="229">
        <f>ROUND(E75*N75,2)</f>
        <v>0</v>
      </c>
      <c r="P75" s="229">
        <v>0</v>
      </c>
      <c r="Q75" s="229">
        <f>ROUND(E75*P75,2)</f>
        <v>0</v>
      </c>
      <c r="R75" s="229"/>
      <c r="S75" s="229" t="s">
        <v>112</v>
      </c>
      <c r="T75" s="229" t="s">
        <v>113</v>
      </c>
      <c r="U75" s="229">
        <v>0</v>
      </c>
      <c r="V75" s="229">
        <f>ROUND(E75*U75,2)</f>
        <v>0</v>
      </c>
      <c r="W75" s="229"/>
      <c r="X75" s="229" t="s">
        <v>114</v>
      </c>
      <c r="Y75" s="210"/>
      <c r="Z75" s="210"/>
      <c r="AA75" s="210"/>
      <c r="AB75" s="210"/>
      <c r="AC75" s="210"/>
      <c r="AD75" s="210"/>
      <c r="AE75" s="210"/>
      <c r="AF75" s="210"/>
      <c r="AG75" s="210" t="s">
        <v>115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ht="22.5" outlineLevel="1">
      <c r="A76" s="227"/>
      <c r="B76" s="228"/>
      <c r="C76" s="255" t="s">
        <v>185</v>
      </c>
      <c r="D76" s="231"/>
      <c r="E76" s="232">
        <v>866.25</v>
      </c>
      <c r="F76" s="229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10"/>
      <c r="Z76" s="210"/>
      <c r="AA76" s="210"/>
      <c r="AB76" s="210"/>
      <c r="AC76" s="210"/>
      <c r="AD76" s="210"/>
      <c r="AE76" s="210"/>
      <c r="AF76" s="210"/>
      <c r="AG76" s="210" t="s">
        <v>117</v>
      </c>
      <c r="AH76" s="210">
        <v>0</v>
      </c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ht="22.5" outlineLevel="1">
      <c r="A77" s="227"/>
      <c r="B77" s="228"/>
      <c r="C77" s="255" t="s">
        <v>186</v>
      </c>
      <c r="D77" s="231"/>
      <c r="E77" s="232">
        <v>78.75</v>
      </c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10"/>
      <c r="Z77" s="210"/>
      <c r="AA77" s="210"/>
      <c r="AB77" s="210"/>
      <c r="AC77" s="210"/>
      <c r="AD77" s="210"/>
      <c r="AE77" s="210"/>
      <c r="AF77" s="210"/>
      <c r="AG77" s="210" t="s">
        <v>117</v>
      </c>
      <c r="AH77" s="210">
        <v>0</v>
      </c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ht="22.5" outlineLevel="1">
      <c r="A78" s="227"/>
      <c r="B78" s="228"/>
      <c r="C78" s="255" t="s">
        <v>187</v>
      </c>
      <c r="D78" s="231"/>
      <c r="E78" s="232">
        <v>121.8</v>
      </c>
      <c r="F78" s="229"/>
      <c r="G78" s="229"/>
      <c r="H78" s="229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10"/>
      <c r="Z78" s="210"/>
      <c r="AA78" s="210"/>
      <c r="AB78" s="210"/>
      <c r="AC78" s="210"/>
      <c r="AD78" s="210"/>
      <c r="AE78" s="210"/>
      <c r="AF78" s="210"/>
      <c r="AG78" s="210" t="s">
        <v>117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ht="22.5" outlineLevel="1">
      <c r="A79" s="227"/>
      <c r="B79" s="228"/>
      <c r="C79" s="255" t="s">
        <v>188</v>
      </c>
      <c r="D79" s="231"/>
      <c r="E79" s="232">
        <v>60.9</v>
      </c>
      <c r="F79" s="229"/>
      <c r="G79" s="229"/>
      <c r="H79" s="229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10"/>
      <c r="Z79" s="210"/>
      <c r="AA79" s="210"/>
      <c r="AB79" s="210"/>
      <c r="AC79" s="210"/>
      <c r="AD79" s="210"/>
      <c r="AE79" s="210"/>
      <c r="AF79" s="210"/>
      <c r="AG79" s="210" t="s">
        <v>117</v>
      </c>
      <c r="AH79" s="210">
        <v>0</v>
      </c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ht="22.5" outlineLevel="1">
      <c r="A80" s="227"/>
      <c r="B80" s="228"/>
      <c r="C80" s="255" t="s">
        <v>189</v>
      </c>
      <c r="D80" s="231"/>
      <c r="E80" s="232">
        <v>13.65</v>
      </c>
      <c r="F80" s="229"/>
      <c r="G80" s="229"/>
      <c r="H80" s="229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10"/>
      <c r="Z80" s="210"/>
      <c r="AA80" s="210"/>
      <c r="AB80" s="210"/>
      <c r="AC80" s="210"/>
      <c r="AD80" s="210"/>
      <c r="AE80" s="210"/>
      <c r="AF80" s="210"/>
      <c r="AG80" s="210" t="s">
        <v>117</v>
      </c>
      <c r="AH80" s="210">
        <v>0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ht="22.5" outlineLevel="1">
      <c r="A81" s="227"/>
      <c r="B81" s="228"/>
      <c r="C81" s="255" t="s">
        <v>190</v>
      </c>
      <c r="D81" s="231"/>
      <c r="E81" s="232">
        <v>12.6</v>
      </c>
      <c r="F81" s="229"/>
      <c r="G81" s="229"/>
      <c r="H81" s="229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10"/>
      <c r="Z81" s="210"/>
      <c r="AA81" s="210"/>
      <c r="AB81" s="210"/>
      <c r="AC81" s="210"/>
      <c r="AD81" s="210"/>
      <c r="AE81" s="210"/>
      <c r="AF81" s="210"/>
      <c r="AG81" s="210" t="s">
        <v>117</v>
      </c>
      <c r="AH81" s="210">
        <v>0</v>
      </c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ht="22.5" outlineLevel="1">
      <c r="A82" s="227"/>
      <c r="B82" s="228"/>
      <c r="C82" s="255" t="s">
        <v>191</v>
      </c>
      <c r="D82" s="231"/>
      <c r="E82" s="232">
        <v>15.75</v>
      </c>
      <c r="F82" s="229"/>
      <c r="G82" s="229"/>
      <c r="H82" s="229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10"/>
      <c r="Z82" s="210"/>
      <c r="AA82" s="210"/>
      <c r="AB82" s="210"/>
      <c r="AC82" s="210"/>
      <c r="AD82" s="210"/>
      <c r="AE82" s="210"/>
      <c r="AF82" s="210"/>
      <c r="AG82" s="210" t="s">
        <v>117</v>
      </c>
      <c r="AH82" s="210">
        <v>0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>
      <c r="A83" s="227"/>
      <c r="B83" s="228"/>
      <c r="C83" s="255" t="s">
        <v>154</v>
      </c>
      <c r="D83" s="231"/>
      <c r="E83" s="232"/>
      <c r="F83" s="229"/>
      <c r="G83" s="229"/>
      <c r="H83" s="229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10"/>
      <c r="Z83" s="210"/>
      <c r="AA83" s="210"/>
      <c r="AB83" s="210"/>
      <c r="AC83" s="210"/>
      <c r="AD83" s="210"/>
      <c r="AE83" s="210"/>
      <c r="AF83" s="210"/>
      <c r="AG83" s="210" t="s">
        <v>117</v>
      </c>
      <c r="AH83" s="210">
        <v>0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>
      <c r="A84" s="240">
        <v>21</v>
      </c>
      <c r="B84" s="241" t="s">
        <v>192</v>
      </c>
      <c r="C84" s="254" t="s">
        <v>193</v>
      </c>
      <c r="D84" s="242" t="s">
        <v>194</v>
      </c>
      <c r="E84" s="243">
        <v>3</v>
      </c>
      <c r="F84" s="244"/>
      <c r="G84" s="245">
        <f>ROUND(E84*F84,2)</f>
        <v>0</v>
      </c>
      <c r="H84" s="230"/>
      <c r="I84" s="229">
        <f>ROUND(E84*H84,2)</f>
        <v>0</v>
      </c>
      <c r="J84" s="230"/>
      <c r="K84" s="229">
        <f>ROUND(E84*J84,2)</f>
        <v>0</v>
      </c>
      <c r="L84" s="229">
        <v>21</v>
      </c>
      <c r="M84" s="229">
        <f>G84*(1+L84/100)</f>
        <v>0</v>
      </c>
      <c r="N84" s="229">
        <v>0</v>
      </c>
      <c r="O84" s="229">
        <f>ROUND(E84*N84,2)</f>
        <v>0</v>
      </c>
      <c r="P84" s="229">
        <v>0</v>
      </c>
      <c r="Q84" s="229">
        <f>ROUND(E84*P84,2)</f>
        <v>0</v>
      </c>
      <c r="R84" s="229"/>
      <c r="S84" s="229" t="s">
        <v>195</v>
      </c>
      <c r="T84" s="229" t="s">
        <v>196</v>
      </c>
      <c r="U84" s="229">
        <v>0</v>
      </c>
      <c r="V84" s="229">
        <f>ROUND(E84*U84,2)</f>
        <v>0</v>
      </c>
      <c r="W84" s="229"/>
      <c r="X84" s="229" t="s">
        <v>114</v>
      </c>
      <c r="Y84" s="210"/>
      <c r="Z84" s="210"/>
      <c r="AA84" s="210"/>
      <c r="AB84" s="210"/>
      <c r="AC84" s="210"/>
      <c r="AD84" s="210"/>
      <c r="AE84" s="210"/>
      <c r="AF84" s="210"/>
      <c r="AG84" s="210" t="s">
        <v>115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>
      <c r="A85" s="227"/>
      <c r="B85" s="228"/>
      <c r="C85" s="255" t="s">
        <v>197</v>
      </c>
      <c r="D85" s="231"/>
      <c r="E85" s="232">
        <v>3</v>
      </c>
      <c r="F85" s="229"/>
      <c r="G85" s="229"/>
      <c r="H85" s="229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10"/>
      <c r="Z85" s="210"/>
      <c r="AA85" s="210"/>
      <c r="AB85" s="210"/>
      <c r="AC85" s="210"/>
      <c r="AD85" s="210"/>
      <c r="AE85" s="210"/>
      <c r="AF85" s="210"/>
      <c r="AG85" s="210" t="s">
        <v>117</v>
      </c>
      <c r="AH85" s="210">
        <v>0</v>
      </c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>
      <c r="A86" s="227"/>
      <c r="B86" s="228"/>
      <c r="C86" s="255" t="s">
        <v>118</v>
      </c>
      <c r="D86" s="231"/>
      <c r="E86" s="232"/>
      <c r="F86" s="229"/>
      <c r="G86" s="229"/>
      <c r="H86" s="229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10"/>
      <c r="Z86" s="210"/>
      <c r="AA86" s="210"/>
      <c r="AB86" s="210"/>
      <c r="AC86" s="210"/>
      <c r="AD86" s="210"/>
      <c r="AE86" s="210"/>
      <c r="AF86" s="210"/>
      <c r="AG86" s="210" t="s">
        <v>117</v>
      </c>
      <c r="AH86" s="210">
        <v>0</v>
      </c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>
      <c r="A87" s="240">
        <v>22</v>
      </c>
      <c r="B87" s="241" t="s">
        <v>198</v>
      </c>
      <c r="C87" s="254" t="s">
        <v>199</v>
      </c>
      <c r="D87" s="242" t="s">
        <v>149</v>
      </c>
      <c r="E87" s="243">
        <v>497.25</v>
      </c>
      <c r="F87" s="244"/>
      <c r="G87" s="245">
        <f>ROUND(E87*F87,2)</f>
        <v>0</v>
      </c>
      <c r="H87" s="230"/>
      <c r="I87" s="229">
        <f>ROUND(E87*H87,2)</f>
        <v>0</v>
      </c>
      <c r="J87" s="230"/>
      <c r="K87" s="229">
        <f>ROUND(E87*J87,2)</f>
        <v>0</v>
      </c>
      <c r="L87" s="229">
        <v>21</v>
      </c>
      <c r="M87" s="229">
        <f>G87*(1+L87/100)</f>
        <v>0</v>
      </c>
      <c r="N87" s="229">
        <v>0</v>
      </c>
      <c r="O87" s="229">
        <f>ROUND(E87*N87,2)</f>
        <v>0</v>
      </c>
      <c r="P87" s="229">
        <v>0</v>
      </c>
      <c r="Q87" s="229">
        <f>ROUND(E87*P87,2)</f>
        <v>0</v>
      </c>
      <c r="R87" s="229"/>
      <c r="S87" s="229" t="s">
        <v>112</v>
      </c>
      <c r="T87" s="229" t="s">
        <v>113</v>
      </c>
      <c r="U87" s="229">
        <v>0</v>
      </c>
      <c r="V87" s="229">
        <f>ROUND(E87*U87,2)</f>
        <v>0</v>
      </c>
      <c r="W87" s="229"/>
      <c r="X87" s="229" t="s">
        <v>114</v>
      </c>
      <c r="Y87" s="210"/>
      <c r="Z87" s="210"/>
      <c r="AA87" s="210"/>
      <c r="AB87" s="210"/>
      <c r="AC87" s="210"/>
      <c r="AD87" s="210"/>
      <c r="AE87" s="210"/>
      <c r="AF87" s="210"/>
      <c r="AG87" s="210" t="s">
        <v>115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1">
      <c r="A88" s="227"/>
      <c r="B88" s="228"/>
      <c r="C88" s="255" t="s">
        <v>168</v>
      </c>
      <c r="D88" s="231"/>
      <c r="E88" s="232">
        <v>357</v>
      </c>
      <c r="F88" s="229"/>
      <c r="G88" s="229"/>
      <c r="H88" s="229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10"/>
      <c r="Z88" s="210"/>
      <c r="AA88" s="210"/>
      <c r="AB88" s="210"/>
      <c r="AC88" s="210"/>
      <c r="AD88" s="210"/>
      <c r="AE88" s="210"/>
      <c r="AF88" s="210"/>
      <c r="AG88" s="210" t="s">
        <v>117</v>
      </c>
      <c r="AH88" s="210">
        <v>0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>
      <c r="A89" s="227"/>
      <c r="B89" s="228"/>
      <c r="C89" s="255" t="s">
        <v>169</v>
      </c>
      <c r="D89" s="231"/>
      <c r="E89" s="232">
        <v>140.25</v>
      </c>
      <c r="F89" s="229"/>
      <c r="G89" s="229"/>
      <c r="H89" s="229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10"/>
      <c r="Z89" s="210"/>
      <c r="AA89" s="210"/>
      <c r="AB89" s="210"/>
      <c r="AC89" s="210"/>
      <c r="AD89" s="210"/>
      <c r="AE89" s="210"/>
      <c r="AF89" s="210"/>
      <c r="AG89" s="210" t="s">
        <v>117</v>
      </c>
      <c r="AH89" s="210">
        <v>0</v>
      </c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>
      <c r="A90" s="227"/>
      <c r="B90" s="228"/>
      <c r="C90" s="255" t="s">
        <v>170</v>
      </c>
      <c r="D90" s="231"/>
      <c r="E90" s="232"/>
      <c r="F90" s="229"/>
      <c r="G90" s="229"/>
      <c r="H90" s="229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10"/>
      <c r="Z90" s="210"/>
      <c r="AA90" s="210"/>
      <c r="AB90" s="210"/>
      <c r="AC90" s="210"/>
      <c r="AD90" s="210"/>
      <c r="AE90" s="210"/>
      <c r="AF90" s="210"/>
      <c r="AG90" s="210" t="s">
        <v>117</v>
      </c>
      <c r="AH90" s="210">
        <v>0</v>
      </c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ht="22.5" outlineLevel="1">
      <c r="A91" s="240">
        <v>23</v>
      </c>
      <c r="B91" s="241" t="s">
        <v>200</v>
      </c>
      <c r="C91" s="254" t="s">
        <v>201</v>
      </c>
      <c r="D91" s="242" t="s">
        <v>202</v>
      </c>
      <c r="E91" s="243">
        <v>6</v>
      </c>
      <c r="F91" s="244"/>
      <c r="G91" s="245">
        <f>ROUND(E91*F91,2)</f>
        <v>0</v>
      </c>
      <c r="H91" s="230"/>
      <c r="I91" s="229">
        <f>ROUND(E91*H91,2)</f>
        <v>0</v>
      </c>
      <c r="J91" s="230"/>
      <c r="K91" s="229">
        <f>ROUND(E91*J91,2)</f>
        <v>0</v>
      </c>
      <c r="L91" s="229">
        <v>21</v>
      </c>
      <c r="M91" s="229">
        <f>G91*(1+L91/100)</f>
        <v>0</v>
      </c>
      <c r="N91" s="229">
        <v>3.0400000000000002E-3</v>
      </c>
      <c r="O91" s="229">
        <f>ROUND(E91*N91,2)</f>
        <v>0.02</v>
      </c>
      <c r="P91" s="229">
        <v>0</v>
      </c>
      <c r="Q91" s="229">
        <f>ROUND(E91*P91,2)</f>
        <v>0</v>
      </c>
      <c r="R91" s="229"/>
      <c r="S91" s="229" t="s">
        <v>112</v>
      </c>
      <c r="T91" s="229" t="s">
        <v>113</v>
      </c>
      <c r="U91" s="229">
        <v>0</v>
      </c>
      <c r="V91" s="229">
        <f>ROUND(E91*U91,2)</f>
        <v>0</v>
      </c>
      <c r="W91" s="229"/>
      <c r="X91" s="229" t="s">
        <v>203</v>
      </c>
      <c r="Y91" s="210"/>
      <c r="Z91" s="210"/>
      <c r="AA91" s="210"/>
      <c r="AB91" s="210"/>
      <c r="AC91" s="210"/>
      <c r="AD91" s="210"/>
      <c r="AE91" s="210"/>
      <c r="AF91" s="210"/>
      <c r="AG91" s="210" t="s">
        <v>204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>
      <c r="A92" s="227"/>
      <c r="B92" s="228"/>
      <c r="C92" s="255" t="s">
        <v>205</v>
      </c>
      <c r="D92" s="231"/>
      <c r="E92" s="232">
        <v>1</v>
      </c>
      <c r="F92" s="229"/>
      <c r="G92" s="229"/>
      <c r="H92" s="229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10"/>
      <c r="Z92" s="210"/>
      <c r="AA92" s="210"/>
      <c r="AB92" s="210"/>
      <c r="AC92" s="210"/>
      <c r="AD92" s="210"/>
      <c r="AE92" s="210"/>
      <c r="AF92" s="210"/>
      <c r="AG92" s="210" t="s">
        <v>117</v>
      </c>
      <c r="AH92" s="210">
        <v>0</v>
      </c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>
      <c r="A93" s="227"/>
      <c r="B93" s="228"/>
      <c r="C93" s="255" t="s">
        <v>206</v>
      </c>
      <c r="D93" s="231"/>
      <c r="E93" s="232">
        <v>5</v>
      </c>
      <c r="F93" s="229"/>
      <c r="G93" s="229"/>
      <c r="H93" s="229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10"/>
      <c r="Z93" s="210"/>
      <c r="AA93" s="210"/>
      <c r="AB93" s="210"/>
      <c r="AC93" s="210"/>
      <c r="AD93" s="210"/>
      <c r="AE93" s="210"/>
      <c r="AF93" s="210"/>
      <c r="AG93" s="210" t="s">
        <v>117</v>
      </c>
      <c r="AH93" s="210">
        <v>0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>
      <c r="A94" s="227"/>
      <c r="B94" s="228"/>
      <c r="C94" s="255" t="s">
        <v>118</v>
      </c>
      <c r="D94" s="231"/>
      <c r="E94" s="232"/>
      <c r="F94" s="229"/>
      <c r="G94" s="229"/>
      <c r="H94" s="229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10"/>
      <c r="Z94" s="210"/>
      <c r="AA94" s="210"/>
      <c r="AB94" s="210"/>
      <c r="AC94" s="210"/>
      <c r="AD94" s="210"/>
      <c r="AE94" s="210"/>
      <c r="AF94" s="210"/>
      <c r="AG94" s="210" t="s">
        <v>117</v>
      </c>
      <c r="AH94" s="210">
        <v>0</v>
      </c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>
      <c r="A95" s="240">
        <v>24</v>
      </c>
      <c r="B95" s="241" t="s">
        <v>207</v>
      </c>
      <c r="C95" s="254" t="s">
        <v>208</v>
      </c>
      <c r="D95" s="242" t="s">
        <v>149</v>
      </c>
      <c r="E95" s="243">
        <v>179.25</v>
      </c>
      <c r="F95" s="244"/>
      <c r="G95" s="245">
        <f>ROUND(E95*F95,2)</f>
        <v>0</v>
      </c>
      <c r="H95" s="230"/>
      <c r="I95" s="229">
        <f>ROUND(E95*H95,2)</f>
        <v>0</v>
      </c>
      <c r="J95" s="230"/>
      <c r="K95" s="229">
        <f>ROUND(E95*J95,2)</f>
        <v>0</v>
      </c>
      <c r="L95" s="229">
        <v>21</v>
      </c>
      <c r="M95" s="229">
        <f>G95*(1+L95/100)</f>
        <v>0</v>
      </c>
      <c r="N95" s="229">
        <v>0</v>
      </c>
      <c r="O95" s="229">
        <f>ROUND(E95*N95,2)</f>
        <v>0</v>
      </c>
      <c r="P95" s="229">
        <v>0</v>
      </c>
      <c r="Q95" s="229">
        <f>ROUND(E95*P95,2)</f>
        <v>0</v>
      </c>
      <c r="R95" s="229"/>
      <c r="S95" s="229" t="s">
        <v>112</v>
      </c>
      <c r="T95" s="229" t="s">
        <v>113</v>
      </c>
      <c r="U95" s="229">
        <v>0</v>
      </c>
      <c r="V95" s="229">
        <f>ROUND(E95*U95,2)</f>
        <v>0</v>
      </c>
      <c r="W95" s="229"/>
      <c r="X95" s="229" t="s">
        <v>203</v>
      </c>
      <c r="Y95" s="210"/>
      <c r="Z95" s="210"/>
      <c r="AA95" s="210"/>
      <c r="AB95" s="210"/>
      <c r="AC95" s="210"/>
      <c r="AD95" s="210"/>
      <c r="AE95" s="210"/>
      <c r="AF95" s="210"/>
      <c r="AG95" s="210" t="s">
        <v>204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>
      <c r="A96" s="227"/>
      <c r="B96" s="228"/>
      <c r="C96" s="255" t="s">
        <v>209</v>
      </c>
      <c r="D96" s="231"/>
      <c r="E96" s="232">
        <v>179.25</v>
      </c>
      <c r="F96" s="229"/>
      <c r="G96" s="229"/>
      <c r="H96" s="229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10"/>
      <c r="Z96" s="210"/>
      <c r="AA96" s="210"/>
      <c r="AB96" s="210"/>
      <c r="AC96" s="210"/>
      <c r="AD96" s="210"/>
      <c r="AE96" s="210"/>
      <c r="AF96" s="210"/>
      <c r="AG96" s="210" t="s">
        <v>117</v>
      </c>
      <c r="AH96" s="210">
        <v>0</v>
      </c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>
      <c r="A97" s="227"/>
      <c r="B97" s="228"/>
      <c r="C97" s="255" t="s">
        <v>154</v>
      </c>
      <c r="D97" s="231"/>
      <c r="E97" s="232"/>
      <c r="F97" s="229"/>
      <c r="G97" s="229"/>
      <c r="H97" s="229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10"/>
      <c r="Z97" s="210"/>
      <c r="AA97" s="210"/>
      <c r="AB97" s="210"/>
      <c r="AC97" s="210"/>
      <c r="AD97" s="210"/>
      <c r="AE97" s="210"/>
      <c r="AF97" s="210"/>
      <c r="AG97" s="210" t="s">
        <v>117</v>
      </c>
      <c r="AH97" s="210">
        <v>0</v>
      </c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ht="22.5" outlineLevel="1">
      <c r="A98" s="240">
        <v>25</v>
      </c>
      <c r="B98" s="241" t="s">
        <v>210</v>
      </c>
      <c r="C98" s="254" t="s">
        <v>211</v>
      </c>
      <c r="D98" s="242" t="s">
        <v>111</v>
      </c>
      <c r="E98" s="243">
        <v>260</v>
      </c>
      <c r="F98" s="244"/>
      <c r="G98" s="245">
        <f>ROUND(E98*F98,2)</f>
        <v>0</v>
      </c>
      <c r="H98" s="230"/>
      <c r="I98" s="229">
        <f>ROUND(E98*H98,2)</f>
        <v>0</v>
      </c>
      <c r="J98" s="230"/>
      <c r="K98" s="229">
        <f>ROUND(E98*J98,2)</f>
        <v>0</v>
      </c>
      <c r="L98" s="229">
        <v>21</v>
      </c>
      <c r="M98" s="229">
        <f>G98*(1+L98/100)</f>
        <v>0</v>
      </c>
      <c r="N98" s="229">
        <v>3.0000000000000001E-5</v>
      </c>
      <c r="O98" s="229">
        <f>ROUND(E98*N98,2)</f>
        <v>0.01</v>
      </c>
      <c r="P98" s="229">
        <v>0</v>
      </c>
      <c r="Q98" s="229">
        <f>ROUND(E98*P98,2)</f>
        <v>0</v>
      </c>
      <c r="R98" s="229"/>
      <c r="S98" s="229" t="s">
        <v>112</v>
      </c>
      <c r="T98" s="229" t="s">
        <v>113</v>
      </c>
      <c r="U98" s="229">
        <v>0</v>
      </c>
      <c r="V98" s="229">
        <f>ROUND(E98*U98,2)</f>
        <v>0</v>
      </c>
      <c r="W98" s="229"/>
      <c r="X98" s="229" t="s">
        <v>203</v>
      </c>
      <c r="Y98" s="210"/>
      <c r="Z98" s="210"/>
      <c r="AA98" s="210"/>
      <c r="AB98" s="210"/>
      <c r="AC98" s="210"/>
      <c r="AD98" s="210"/>
      <c r="AE98" s="210"/>
      <c r="AF98" s="210"/>
      <c r="AG98" s="210" t="s">
        <v>204</v>
      </c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>
      <c r="A99" s="227"/>
      <c r="B99" s="228"/>
      <c r="C99" s="255" t="s">
        <v>212</v>
      </c>
      <c r="D99" s="231"/>
      <c r="E99" s="232">
        <v>260</v>
      </c>
      <c r="F99" s="229"/>
      <c r="G99" s="229"/>
      <c r="H99" s="229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10"/>
      <c r="Z99" s="210"/>
      <c r="AA99" s="210"/>
      <c r="AB99" s="210"/>
      <c r="AC99" s="210"/>
      <c r="AD99" s="210"/>
      <c r="AE99" s="210"/>
      <c r="AF99" s="210"/>
      <c r="AG99" s="210" t="s">
        <v>117</v>
      </c>
      <c r="AH99" s="210">
        <v>0</v>
      </c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>
      <c r="A100" s="227"/>
      <c r="B100" s="228"/>
      <c r="C100" s="255" t="s">
        <v>154</v>
      </c>
      <c r="D100" s="231"/>
      <c r="E100" s="232"/>
      <c r="F100" s="229"/>
      <c r="G100" s="229"/>
      <c r="H100" s="229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10"/>
      <c r="Z100" s="210"/>
      <c r="AA100" s="210"/>
      <c r="AB100" s="210"/>
      <c r="AC100" s="210"/>
      <c r="AD100" s="210"/>
      <c r="AE100" s="210"/>
      <c r="AF100" s="210"/>
      <c r="AG100" s="210" t="s">
        <v>117</v>
      </c>
      <c r="AH100" s="210">
        <v>0</v>
      </c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ht="22.5" outlineLevel="1">
      <c r="A101" s="240">
        <v>26</v>
      </c>
      <c r="B101" s="241" t="s">
        <v>213</v>
      </c>
      <c r="C101" s="254" t="s">
        <v>214</v>
      </c>
      <c r="D101" s="242" t="s">
        <v>111</v>
      </c>
      <c r="E101" s="243">
        <v>260</v>
      </c>
      <c r="F101" s="244"/>
      <c r="G101" s="245">
        <f>ROUND(E101*F101,2)</f>
        <v>0</v>
      </c>
      <c r="H101" s="230"/>
      <c r="I101" s="229">
        <f>ROUND(E101*H101,2)</f>
        <v>0</v>
      </c>
      <c r="J101" s="230"/>
      <c r="K101" s="229">
        <f>ROUND(E101*J101,2)</f>
        <v>0</v>
      </c>
      <c r="L101" s="229">
        <v>21</v>
      </c>
      <c r="M101" s="229">
        <f>G101*(1+L101/100)</f>
        <v>0</v>
      </c>
      <c r="N101" s="229">
        <v>2.0000000000000001E-4</v>
      </c>
      <c r="O101" s="229">
        <f>ROUND(E101*N101,2)</f>
        <v>0.05</v>
      </c>
      <c r="P101" s="229">
        <v>0</v>
      </c>
      <c r="Q101" s="229">
        <f>ROUND(E101*P101,2)</f>
        <v>0</v>
      </c>
      <c r="R101" s="229"/>
      <c r="S101" s="229" t="s">
        <v>112</v>
      </c>
      <c r="T101" s="229" t="s">
        <v>113</v>
      </c>
      <c r="U101" s="229">
        <v>0</v>
      </c>
      <c r="V101" s="229">
        <f>ROUND(E101*U101,2)</f>
        <v>0</v>
      </c>
      <c r="W101" s="229"/>
      <c r="X101" s="229" t="s">
        <v>203</v>
      </c>
      <c r="Y101" s="210"/>
      <c r="Z101" s="210"/>
      <c r="AA101" s="210"/>
      <c r="AB101" s="210"/>
      <c r="AC101" s="210"/>
      <c r="AD101" s="210"/>
      <c r="AE101" s="210"/>
      <c r="AF101" s="210"/>
      <c r="AG101" s="210" t="s">
        <v>204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>
      <c r="A102" s="227"/>
      <c r="B102" s="228"/>
      <c r="C102" s="255" t="s">
        <v>215</v>
      </c>
      <c r="D102" s="231"/>
      <c r="E102" s="232">
        <v>260</v>
      </c>
      <c r="F102" s="229"/>
      <c r="G102" s="229"/>
      <c r="H102" s="229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10"/>
      <c r="Z102" s="210"/>
      <c r="AA102" s="210"/>
      <c r="AB102" s="210"/>
      <c r="AC102" s="210"/>
      <c r="AD102" s="210"/>
      <c r="AE102" s="210"/>
      <c r="AF102" s="210"/>
      <c r="AG102" s="210" t="s">
        <v>117</v>
      </c>
      <c r="AH102" s="210">
        <v>0</v>
      </c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>
      <c r="A103" s="227"/>
      <c r="B103" s="228"/>
      <c r="C103" s="255" t="s">
        <v>154</v>
      </c>
      <c r="D103" s="231"/>
      <c r="E103" s="232"/>
      <c r="F103" s="229"/>
      <c r="G103" s="229"/>
      <c r="H103" s="229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10"/>
      <c r="Z103" s="210"/>
      <c r="AA103" s="210"/>
      <c r="AB103" s="210"/>
      <c r="AC103" s="210"/>
      <c r="AD103" s="210"/>
      <c r="AE103" s="210"/>
      <c r="AF103" s="210"/>
      <c r="AG103" s="210" t="s">
        <v>117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>
      <c r="A104" s="234" t="s">
        <v>107</v>
      </c>
      <c r="B104" s="235" t="s">
        <v>64</v>
      </c>
      <c r="C104" s="253" t="s">
        <v>65</v>
      </c>
      <c r="D104" s="236"/>
      <c r="E104" s="237"/>
      <c r="F104" s="238"/>
      <c r="G104" s="239">
        <f>SUMIF(AG105:AG140,"&lt;&gt;NOR",G105:G140)</f>
        <v>0</v>
      </c>
      <c r="H104" s="233"/>
      <c r="I104" s="233">
        <f>SUM(I105:I140)</f>
        <v>0</v>
      </c>
      <c r="J104" s="233"/>
      <c r="K104" s="233">
        <f>SUM(K105:K140)</f>
        <v>0</v>
      </c>
      <c r="L104" s="233"/>
      <c r="M104" s="233">
        <f>SUM(M105:M140)</f>
        <v>0</v>
      </c>
      <c r="N104" s="233"/>
      <c r="O104" s="233">
        <f>SUM(O105:O140)</f>
        <v>959.90000000000009</v>
      </c>
      <c r="P104" s="233"/>
      <c r="Q104" s="233">
        <f>SUM(Q105:Q140)</f>
        <v>0</v>
      </c>
      <c r="R104" s="233"/>
      <c r="S104" s="233"/>
      <c r="T104" s="233"/>
      <c r="U104" s="233"/>
      <c r="V104" s="233">
        <f>SUM(V105:V140)</f>
        <v>4.79</v>
      </c>
      <c r="W104" s="233"/>
      <c r="X104" s="233"/>
      <c r="AG104" t="s">
        <v>108</v>
      </c>
    </row>
    <row r="105" spans="1:60" outlineLevel="1">
      <c r="A105" s="240">
        <v>27</v>
      </c>
      <c r="B105" s="241" t="s">
        <v>151</v>
      </c>
      <c r="C105" s="254" t="s">
        <v>152</v>
      </c>
      <c r="D105" s="242" t="s">
        <v>149</v>
      </c>
      <c r="E105" s="243">
        <v>435.33</v>
      </c>
      <c r="F105" s="244"/>
      <c r="G105" s="245">
        <f>ROUND(E105*F105,2)</f>
        <v>0</v>
      </c>
      <c r="H105" s="230"/>
      <c r="I105" s="229">
        <f>ROUND(E105*H105,2)</f>
        <v>0</v>
      </c>
      <c r="J105" s="230"/>
      <c r="K105" s="229">
        <f>ROUND(E105*J105,2)</f>
        <v>0</v>
      </c>
      <c r="L105" s="229">
        <v>21</v>
      </c>
      <c r="M105" s="229">
        <f>G105*(1+L105/100)</f>
        <v>0</v>
      </c>
      <c r="N105" s="229">
        <v>0</v>
      </c>
      <c r="O105" s="229">
        <f>ROUND(E105*N105,2)</f>
        <v>0</v>
      </c>
      <c r="P105" s="229">
        <v>0</v>
      </c>
      <c r="Q105" s="229">
        <f>ROUND(E105*P105,2)</f>
        <v>0</v>
      </c>
      <c r="R105" s="229"/>
      <c r="S105" s="229" t="s">
        <v>112</v>
      </c>
      <c r="T105" s="229" t="s">
        <v>113</v>
      </c>
      <c r="U105" s="229">
        <v>0</v>
      </c>
      <c r="V105" s="229">
        <f>ROUND(E105*U105,2)</f>
        <v>0</v>
      </c>
      <c r="W105" s="229"/>
      <c r="X105" s="229" t="s">
        <v>114</v>
      </c>
      <c r="Y105" s="210"/>
      <c r="Z105" s="210"/>
      <c r="AA105" s="210"/>
      <c r="AB105" s="210"/>
      <c r="AC105" s="210"/>
      <c r="AD105" s="210"/>
      <c r="AE105" s="210"/>
      <c r="AF105" s="210"/>
      <c r="AG105" s="210" t="s">
        <v>115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ht="22.5" outlineLevel="1">
      <c r="A106" s="227"/>
      <c r="B106" s="228"/>
      <c r="C106" s="255" t="s">
        <v>216</v>
      </c>
      <c r="D106" s="231"/>
      <c r="E106" s="232">
        <v>415.8</v>
      </c>
      <c r="F106" s="229"/>
      <c r="G106" s="229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10"/>
      <c r="Z106" s="210"/>
      <c r="AA106" s="210"/>
      <c r="AB106" s="210"/>
      <c r="AC106" s="210"/>
      <c r="AD106" s="210"/>
      <c r="AE106" s="210"/>
      <c r="AF106" s="210"/>
      <c r="AG106" s="210" t="s">
        <v>117</v>
      </c>
      <c r="AH106" s="210">
        <v>0</v>
      </c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ht="22.5" outlineLevel="1">
      <c r="A107" s="227"/>
      <c r="B107" s="228"/>
      <c r="C107" s="255" t="s">
        <v>217</v>
      </c>
      <c r="D107" s="231"/>
      <c r="E107" s="232">
        <v>19.53</v>
      </c>
      <c r="F107" s="229"/>
      <c r="G107" s="229"/>
      <c r="H107" s="229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10"/>
      <c r="Z107" s="210"/>
      <c r="AA107" s="210"/>
      <c r="AB107" s="210"/>
      <c r="AC107" s="210"/>
      <c r="AD107" s="210"/>
      <c r="AE107" s="210"/>
      <c r="AF107" s="210"/>
      <c r="AG107" s="210" t="s">
        <v>117</v>
      </c>
      <c r="AH107" s="210">
        <v>0</v>
      </c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ht="22.5" outlineLevel="1">
      <c r="A108" s="227"/>
      <c r="B108" s="228"/>
      <c r="C108" s="255" t="s">
        <v>218</v>
      </c>
      <c r="D108" s="231"/>
      <c r="E108" s="232"/>
      <c r="F108" s="229"/>
      <c r="G108" s="229"/>
      <c r="H108" s="229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10"/>
      <c r="Z108" s="210"/>
      <c r="AA108" s="210"/>
      <c r="AB108" s="210"/>
      <c r="AC108" s="210"/>
      <c r="AD108" s="210"/>
      <c r="AE108" s="210"/>
      <c r="AF108" s="210"/>
      <c r="AG108" s="210" t="s">
        <v>117</v>
      </c>
      <c r="AH108" s="210">
        <v>0</v>
      </c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>
      <c r="A109" s="227"/>
      <c r="B109" s="228"/>
      <c r="C109" s="255" t="s">
        <v>154</v>
      </c>
      <c r="D109" s="231"/>
      <c r="E109" s="232"/>
      <c r="F109" s="229"/>
      <c r="G109" s="229"/>
      <c r="H109" s="229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10"/>
      <c r="Z109" s="210"/>
      <c r="AA109" s="210"/>
      <c r="AB109" s="210"/>
      <c r="AC109" s="210"/>
      <c r="AD109" s="210"/>
      <c r="AE109" s="210"/>
      <c r="AF109" s="210"/>
      <c r="AG109" s="210" t="s">
        <v>117</v>
      </c>
      <c r="AH109" s="210">
        <v>0</v>
      </c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>
      <c r="A110" s="240">
        <v>28</v>
      </c>
      <c r="B110" s="241" t="s">
        <v>155</v>
      </c>
      <c r="C110" s="254" t="s">
        <v>156</v>
      </c>
      <c r="D110" s="242" t="s">
        <v>149</v>
      </c>
      <c r="E110" s="243">
        <v>435.33</v>
      </c>
      <c r="F110" s="244"/>
      <c r="G110" s="245">
        <f>ROUND(E110*F110,2)</f>
        <v>0</v>
      </c>
      <c r="H110" s="230"/>
      <c r="I110" s="229">
        <f>ROUND(E110*H110,2)</f>
        <v>0</v>
      </c>
      <c r="J110" s="230"/>
      <c r="K110" s="229">
        <f>ROUND(E110*J110,2)</f>
        <v>0</v>
      </c>
      <c r="L110" s="229">
        <v>21</v>
      </c>
      <c r="M110" s="229">
        <f>G110*(1+L110/100)</f>
        <v>0</v>
      </c>
      <c r="N110" s="229">
        <v>0</v>
      </c>
      <c r="O110" s="229">
        <f>ROUND(E110*N110,2)</f>
        <v>0</v>
      </c>
      <c r="P110" s="229">
        <v>0</v>
      </c>
      <c r="Q110" s="229">
        <f>ROUND(E110*P110,2)</f>
        <v>0</v>
      </c>
      <c r="R110" s="229"/>
      <c r="S110" s="229" t="s">
        <v>112</v>
      </c>
      <c r="T110" s="229" t="s">
        <v>113</v>
      </c>
      <c r="U110" s="229">
        <v>0</v>
      </c>
      <c r="V110" s="229">
        <f>ROUND(E110*U110,2)</f>
        <v>0</v>
      </c>
      <c r="W110" s="229"/>
      <c r="X110" s="229" t="s">
        <v>114</v>
      </c>
      <c r="Y110" s="210"/>
      <c r="Z110" s="210"/>
      <c r="AA110" s="210"/>
      <c r="AB110" s="210"/>
      <c r="AC110" s="210"/>
      <c r="AD110" s="210"/>
      <c r="AE110" s="210"/>
      <c r="AF110" s="210"/>
      <c r="AG110" s="210" t="s">
        <v>115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ht="22.5" outlineLevel="1">
      <c r="A111" s="227"/>
      <c r="B111" s="228"/>
      <c r="C111" s="255" t="s">
        <v>216</v>
      </c>
      <c r="D111" s="231"/>
      <c r="E111" s="232">
        <v>415.8</v>
      </c>
      <c r="F111" s="229"/>
      <c r="G111" s="229"/>
      <c r="H111" s="229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10"/>
      <c r="Z111" s="210"/>
      <c r="AA111" s="210"/>
      <c r="AB111" s="210"/>
      <c r="AC111" s="210"/>
      <c r="AD111" s="210"/>
      <c r="AE111" s="210"/>
      <c r="AF111" s="210"/>
      <c r="AG111" s="210" t="s">
        <v>117</v>
      </c>
      <c r="AH111" s="210">
        <v>0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ht="22.5" outlineLevel="1">
      <c r="A112" s="227"/>
      <c r="B112" s="228"/>
      <c r="C112" s="255" t="s">
        <v>217</v>
      </c>
      <c r="D112" s="231"/>
      <c r="E112" s="232">
        <v>19.53</v>
      </c>
      <c r="F112" s="229"/>
      <c r="G112" s="229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10"/>
      <c r="Z112" s="210"/>
      <c r="AA112" s="210"/>
      <c r="AB112" s="210"/>
      <c r="AC112" s="210"/>
      <c r="AD112" s="210"/>
      <c r="AE112" s="210"/>
      <c r="AF112" s="210"/>
      <c r="AG112" s="210" t="s">
        <v>117</v>
      </c>
      <c r="AH112" s="210">
        <v>0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>
      <c r="A113" s="227"/>
      <c r="B113" s="228"/>
      <c r="C113" s="255" t="s">
        <v>154</v>
      </c>
      <c r="D113" s="231"/>
      <c r="E113" s="232"/>
      <c r="F113" s="229"/>
      <c r="G113" s="229"/>
      <c r="H113" s="229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10"/>
      <c r="Z113" s="210"/>
      <c r="AA113" s="210"/>
      <c r="AB113" s="210"/>
      <c r="AC113" s="210"/>
      <c r="AD113" s="210"/>
      <c r="AE113" s="210"/>
      <c r="AF113" s="210"/>
      <c r="AG113" s="210" t="s">
        <v>117</v>
      </c>
      <c r="AH113" s="210">
        <v>0</v>
      </c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ht="22.5" outlineLevel="1">
      <c r="A114" s="240">
        <v>29</v>
      </c>
      <c r="B114" s="241" t="s">
        <v>166</v>
      </c>
      <c r="C114" s="254" t="s">
        <v>167</v>
      </c>
      <c r="D114" s="242" t="s">
        <v>149</v>
      </c>
      <c r="E114" s="243">
        <v>435.33</v>
      </c>
      <c r="F114" s="244"/>
      <c r="G114" s="245">
        <f>ROUND(E114*F114,2)</f>
        <v>0</v>
      </c>
      <c r="H114" s="230"/>
      <c r="I114" s="229">
        <f>ROUND(E114*H114,2)</f>
        <v>0</v>
      </c>
      <c r="J114" s="230"/>
      <c r="K114" s="229">
        <f>ROUND(E114*J114,2)</f>
        <v>0</v>
      </c>
      <c r="L114" s="229">
        <v>21</v>
      </c>
      <c r="M114" s="229">
        <f>G114*(1+L114/100)</f>
        <v>0</v>
      </c>
      <c r="N114" s="229">
        <v>0</v>
      </c>
      <c r="O114" s="229">
        <f>ROUND(E114*N114,2)</f>
        <v>0</v>
      </c>
      <c r="P114" s="229">
        <v>0</v>
      </c>
      <c r="Q114" s="229">
        <f>ROUND(E114*P114,2)</f>
        <v>0</v>
      </c>
      <c r="R114" s="229"/>
      <c r="S114" s="229" t="s">
        <v>112</v>
      </c>
      <c r="T114" s="229" t="s">
        <v>113</v>
      </c>
      <c r="U114" s="229">
        <v>1.0999999999999999E-2</v>
      </c>
      <c r="V114" s="229">
        <f>ROUND(E114*U114,2)</f>
        <v>4.79</v>
      </c>
      <c r="W114" s="229"/>
      <c r="X114" s="229" t="s">
        <v>114</v>
      </c>
      <c r="Y114" s="210"/>
      <c r="Z114" s="210"/>
      <c r="AA114" s="210"/>
      <c r="AB114" s="210"/>
      <c r="AC114" s="210"/>
      <c r="AD114" s="210"/>
      <c r="AE114" s="210"/>
      <c r="AF114" s="210"/>
      <c r="AG114" s="210" t="s">
        <v>115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ht="22.5" outlineLevel="1">
      <c r="A115" s="227"/>
      <c r="B115" s="228"/>
      <c r="C115" s="255" t="s">
        <v>216</v>
      </c>
      <c r="D115" s="231"/>
      <c r="E115" s="232">
        <v>415.8</v>
      </c>
      <c r="F115" s="229"/>
      <c r="G115" s="229"/>
      <c r="H115" s="229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10"/>
      <c r="Z115" s="210"/>
      <c r="AA115" s="210"/>
      <c r="AB115" s="210"/>
      <c r="AC115" s="210"/>
      <c r="AD115" s="210"/>
      <c r="AE115" s="210"/>
      <c r="AF115" s="210"/>
      <c r="AG115" s="210" t="s">
        <v>117</v>
      </c>
      <c r="AH115" s="210">
        <v>0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ht="22.5" outlineLevel="1">
      <c r="A116" s="227"/>
      <c r="B116" s="228"/>
      <c r="C116" s="255" t="s">
        <v>217</v>
      </c>
      <c r="D116" s="231"/>
      <c r="E116" s="232">
        <v>19.53</v>
      </c>
      <c r="F116" s="229"/>
      <c r="G116" s="229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10"/>
      <c r="Z116" s="210"/>
      <c r="AA116" s="210"/>
      <c r="AB116" s="210"/>
      <c r="AC116" s="210"/>
      <c r="AD116" s="210"/>
      <c r="AE116" s="210"/>
      <c r="AF116" s="210"/>
      <c r="AG116" s="210" t="s">
        <v>117</v>
      </c>
      <c r="AH116" s="210">
        <v>0</v>
      </c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1">
      <c r="A117" s="227"/>
      <c r="B117" s="228"/>
      <c r="C117" s="255" t="s">
        <v>154</v>
      </c>
      <c r="D117" s="231"/>
      <c r="E117" s="232"/>
      <c r="F117" s="229"/>
      <c r="G117" s="229"/>
      <c r="H117" s="229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10"/>
      <c r="Z117" s="210"/>
      <c r="AA117" s="210"/>
      <c r="AB117" s="210"/>
      <c r="AC117" s="210"/>
      <c r="AD117" s="210"/>
      <c r="AE117" s="210"/>
      <c r="AF117" s="210"/>
      <c r="AG117" s="210" t="s">
        <v>117</v>
      </c>
      <c r="AH117" s="210">
        <v>0</v>
      </c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>
      <c r="A118" s="240">
        <v>30</v>
      </c>
      <c r="B118" s="241" t="s">
        <v>171</v>
      </c>
      <c r="C118" s="254" t="s">
        <v>172</v>
      </c>
      <c r="D118" s="242" t="s">
        <v>149</v>
      </c>
      <c r="E118" s="243">
        <v>2176.65</v>
      </c>
      <c r="F118" s="244"/>
      <c r="G118" s="245">
        <f>ROUND(E118*F118,2)</f>
        <v>0</v>
      </c>
      <c r="H118" s="230"/>
      <c r="I118" s="229">
        <f>ROUND(E118*H118,2)</f>
        <v>0</v>
      </c>
      <c r="J118" s="230"/>
      <c r="K118" s="229">
        <f>ROUND(E118*J118,2)</f>
        <v>0</v>
      </c>
      <c r="L118" s="229">
        <v>21</v>
      </c>
      <c r="M118" s="229">
        <f>G118*(1+L118/100)</f>
        <v>0</v>
      </c>
      <c r="N118" s="229">
        <v>0</v>
      </c>
      <c r="O118" s="229">
        <f>ROUND(E118*N118,2)</f>
        <v>0</v>
      </c>
      <c r="P118" s="229">
        <v>0</v>
      </c>
      <c r="Q118" s="229">
        <f>ROUND(E118*P118,2)</f>
        <v>0</v>
      </c>
      <c r="R118" s="229"/>
      <c r="S118" s="229" t="s">
        <v>112</v>
      </c>
      <c r="T118" s="229" t="s">
        <v>113</v>
      </c>
      <c r="U118" s="229">
        <v>0</v>
      </c>
      <c r="V118" s="229">
        <f>ROUND(E118*U118,2)</f>
        <v>0</v>
      </c>
      <c r="W118" s="229"/>
      <c r="X118" s="229" t="s">
        <v>114</v>
      </c>
      <c r="Y118" s="210"/>
      <c r="Z118" s="210"/>
      <c r="AA118" s="210"/>
      <c r="AB118" s="210"/>
      <c r="AC118" s="210"/>
      <c r="AD118" s="210"/>
      <c r="AE118" s="210"/>
      <c r="AF118" s="210"/>
      <c r="AG118" s="210" t="s">
        <v>173</v>
      </c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1">
      <c r="A119" s="227"/>
      <c r="B119" s="228"/>
      <c r="C119" s="255" t="s">
        <v>219</v>
      </c>
      <c r="D119" s="231"/>
      <c r="E119" s="232">
        <v>2176.65</v>
      </c>
      <c r="F119" s="229"/>
      <c r="G119" s="229"/>
      <c r="H119" s="229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10"/>
      <c r="Z119" s="210"/>
      <c r="AA119" s="210"/>
      <c r="AB119" s="210"/>
      <c r="AC119" s="210"/>
      <c r="AD119" s="210"/>
      <c r="AE119" s="210"/>
      <c r="AF119" s="210"/>
      <c r="AG119" s="210" t="s">
        <v>117</v>
      </c>
      <c r="AH119" s="210">
        <v>5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1">
      <c r="A120" s="240">
        <v>31</v>
      </c>
      <c r="B120" s="241" t="s">
        <v>181</v>
      </c>
      <c r="C120" s="254" t="s">
        <v>182</v>
      </c>
      <c r="D120" s="242" t="s">
        <v>149</v>
      </c>
      <c r="E120" s="243">
        <v>435.33</v>
      </c>
      <c r="F120" s="244"/>
      <c r="G120" s="245">
        <f>ROUND(E120*F120,2)</f>
        <v>0</v>
      </c>
      <c r="H120" s="230"/>
      <c r="I120" s="229">
        <f>ROUND(E120*H120,2)</f>
        <v>0</v>
      </c>
      <c r="J120" s="230"/>
      <c r="K120" s="229">
        <f>ROUND(E120*J120,2)</f>
        <v>0</v>
      </c>
      <c r="L120" s="229">
        <v>21</v>
      </c>
      <c r="M120" s="229">
        <f>G120*(1+L120/100)</f>
        <v>0</v>
      </c>
      <c r="N120" s="229">
        <v>0</v>
      </c>
      <c r="O120" s="229">
        <f>ROUND(E120*N120,2)</f>
        <v>0</v>
      </c>
      <c r="P120" s="229">
        <v>0</v>
      </c>
      <c r="Q120" s="229">
        <f>ROUND(E120*P120,2)</f>
        <v>0</v>
      </c>
      <c r="R120" s="229"/>
      <c r="S120" s="229" t="s">
        <v>112</v>
      </c>
      <c r="T120" s="229" t="s">
        <v>113</v>
      </c>
      <c r="U120" s="229">
        <v>0</v>
      </c>
      <c r="V120" s="229">
        <f>ROUND(E120*U120,2)</f>
        <v>0</v>
      </c>
      <c r="W120" s="229"/>
      <c r="X120" s="229" t="s">
        <v>114</v>
      </c>
      <c r="Y120" s="210"/>
      <c r="Z120" s="210"/>
      <c r="AA120" s="210"/>
      <c r="AB120" s="210"/>
      <c r="AC120" s="210"/>
      <c r="AD120" s="210"/>
      <c r="AE120" s="210"/>
      <c r="AF120" s="210"/>
      <c r="AG120" s="210" t="s">
        <v>115</v>
      </c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ht="22.5" outlineLevel="1">
      <c r="A121" s="227"/>
      <c r="B121" s="228"/>
      <c r="C121" s="255" t="s">
        <v>216</v>
      </c>
      <c r="D121" s="231"/>
      <c r="E121" s="232">
        <v>415.8</v>
      </c>
      <c r="F121" s="229"/>
      <c r="G121" s="229"/>
      <c r="H121" s="229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10"/>
      <c r="Z121" s="210"/>
      <c r="AA121" s="210"/>
      <c r="AB121" s="210"/>
      <c r="AC121" s="210"/>
      <c r="AD121" s="210"/>
      <c r="AE121" s="210"/>
      <c r="AF121" s="210"/>
      <c r="AG121" s="210" t="s">
        <v>117</v>
      </c>
      <c r="AH121" s="210">
        <v>0</v>
      </c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ht="22.5" outlineLevel="1">
      <c r="A122" s="227"/>
      <c r="B122" s="228"/>
      <c r="C122" s="255" t="s">
        <v>217</v>
      </c>
      <c r="D122" s="231"/>
      <c r="E122" s="232">
        <v>19.53</v>
      </c>
      <c r="F122" s="229"/>
      <c r="G122" s="229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10"/>
      <c r="Z122" s="210"/>
      <c r="AA122" s="210"/>
      <c r="AB122" s="210"/>
      <c r="AC122" s="210"/>
      <c r="AD122" s="210"/>
      <c r="AE122" s="210"/>
      <c r="AF122" s="210"/>
      <c r="AG122" s="210" t="s">
        <v>117</v>
      </c>
      <c r="AH122" s="210">
        <v>0</v>
      </c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>
      <c r="A123" s="227"/>
      <c r="B123" s="228"/>
      <c r="C123" s="255" t="s">
        <v>154</v>
      </c>
      <c r="D123" s="231"/>
      <c r="E123" s="232"/>
      <c r="F123" s="229"/>
      <c r="G123" s="229"/>
      <c r="H123" s="229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10"/>
      <c r="Z123" s="210"/>
      <c r="AA123" s="210"/>
      <c r="AB123" s="210"/>
      <c r="AC123" s="210"/>
      <c r="AD123" s="210"/>
      <c r="AE123" s="210"/>
      <c r="AF123" s="210"/>
      <c r="AG123" s="210" t="s">
        <v>117</v>
      </c>
      <c r="AH123" s="210">
        <v>0</v>
      </c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>
      <c r="A124" s="240">
        <v>32</v>
      </c>
      <c r="B124" s="241" t="s">
        <v>183</v>
      </c>
      <c r="C124" s="254" t="s">
        <v>184</v>
      </c>
      <c r="D124" s="242" t="s">
        <v>111</v>
      </c>
      <c r="E124" s="243">
        <v>1169.7</v>
      </c>
      <c r="F124" s="244"/>
      <c r="G124" s="245">
        <f>ROUND(E124*F124,2)</f>
        <v>0</v>
      </c>
      <c r="H124" s="230"/>
      <c r="I124" s="229">
        <f>ROUND(E124*H124,2)</f>
        <v>0</v>
      </c>
      <c r="J124" s="230"/>
      <c r="K124" s="229">
        <f>ROUND(E124*J124,2)</f>
        <v>0</v>
      </c>
      <c r="L124" s="229">
        <v>21</v>
      </c>
      <c r="M124" s="229">
        <f>G124*(1+L124/100)</f>
        <v>0</v>
      </c>
      <c r="N124" s="229">
        <v>0</v>
      </c>
      <c r="O124" s="229">
        <f>ROUND(E124*N124,2)</f>
        <v>0</v>
      </c>
      <c r="P124" s="229">
        <v>0</v>
      </c>
      <c r="Q124" s="229">
        <f>ROUND(E124*P124,2)</f>
        <v>0</v>
      </c>
      <c r="R124" s="229"/>
      <c r="S124" s="229" t="s">
        <v>112</v>
      </c>
      <c r="T124" s="229" t="s">
        <v>113</v>
      </c>
      <c r="U124" s="229">
        <v>0</v>
      </c>
      <c r="V124" s="229">
        <f>ROUND(E124*U124,2)</f>
        <v>0</v>
      </c>
      <c r="W124" s="229"/>
      <c r="X124" s="229" t="s">
        <v>114</v>
      </c>
      <c r="Y124" s="210"/>
      <c r="Z124" s="210"/>
      <c r="AA124" s="210"/>
      <c r="AB124" s="210"/>
      <c r="AC124" s="210"/>
      <c r="AD124" s="210"/>
      <c r="AE124" s="210"/>
      <c r="AF124" s="210"/>
      <c r="AG124" s="210" t="s">
        <v>115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>
      <c r="A125" s="227"/>
      <c r="B125" s="228"/>
      <c r="C125" s="255" t="s">
        <v>220</v>
      </c>
      <c r="D125" s="231"/>
      <c r="E125" s="232"/>
      <c r="F125" s="229"/>
      <c r="G125" s="229"/>
      <c r="H125" s="229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10"/>
      <c r="Z125" s="210"/>
      <c r="AA125" s="210"/>
      <c r="AB125" s="210"/>
      <c r="AC125" s="210"/>
      <c r="AD125" s="210"/>
      <c r="AE125" s="210"/>
      <c r="AF125" s="210"/>
      <c r="AG125" s="210" t="s">
        <v>117</v>
      </c>
      <c r="AH125" s="210">
        <v>0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ht="22.5" outlineLevel="1">
      <c r="A126" s="227"/>
      <c r="B126" s="228"/>
      <c r="C126" s="255" t="s">
        <v>221</v>
      </c>
      <c r="D126" s="231"/>
      <c r="E126" s="232">
        <v>1039.5</v>
      </c>
      <c r="F126" s="229"/>
      <c r="G126" s="229"/>
      <c r="H126" s="229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10"/>
      <c r="Z126" s="210"/>
      <c r="AA126" s="210"/>
      <c r="AB126" s="210"/>
      <c r="AC126" s="210"/>
      <c r="AD126" s="210"/>
      <c r="AE126" s="210"/>
      <c r="AF126" s="210"/>
      <c r="AG126" s="210" t="s">
        <v>117</v>
      </c>
      <c r="AH126" s="210">
        <v>0</v>
      </c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ht="22.5" outlineLevel="1">
      <c r="A127" s="227"/>
      <c r="B127" s="228"/>
      <c r="C127" s="255" t="s">
        <v>222</v>
      </c>
      <c r="D127" s="231"/>
      <c r="E127" s="232">
        <v>130.19999999999999</v>
      </c>
      <c r="F127" s="229"/>
      <c r="G127" s="229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10"/>
      <c r="Z127" s="210"/>
      <c r="AA127" s="210"/>
      <c r="AB127" s="210"/>
      <c r="AC127" s="210"/>
      <c r="AD127" s="210"/>
      <c r="AE127" s="210"/>
      <c r="AF127" s="210"/>
      <c r="AG127" s="210" t="s">
        <v>117</v>
      </c>
      <c r="AH127" s="210">
        <v>0</v>
      </c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>
      <c r="A128" s="227"/>
      <c r="B128" s="228"/>
      <c r="C128" s="255" t="s">
        <v>154</v>
      </c>
      <c r="D128" s="231"/>
      <c r="E128" s="232"/>
      <c r="F128" s="229"/>
      <c r="G128" s="229"/>
      <c r="H128" s="229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10"/>
      <c r="Z128" s="210"/>
      <c r="AA128" s="210"/>
      <c r="AB128" s="210"/>
      <c r="AC128" s="210"/>
      <c r="AD128" s="210"/>
      <c r="AE128" s="210"/>
      <c r="AF128" s="210"/>
      <c r="AG128" s="210" t="s">
        <v>117</v>
      </c>
      <c r="AH128" s="210">
        <v>0</v>
      </c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>
      <c r="A129" s="240">
        <v>33</v>
      </c>
      <c r="B129" s="241" t="s">
        <v>198</v>
      </c>
      <c r="C129" s="254" t="s">
        <v>199</v>
      </c>
      <c r="D129" s="242" t="s">
        <v>149</v>
      </c>
      <c r="E129" s="243">
        <v>435.33</v>
      </c>
      <c r="F129" s="244"/>
      <c r="G129" s="245">
        <f>ROUND(E129*F129,2)</f>
        <v>0</v>
      </c>
      <c r="H129" s="230"/>
      <c r="I129" s="229">
        <f>ROUND(E129*H129,2)</f>
        <v>0</v>
      </c>
      <c r="J129" s="230"/>
      <c r="K129" s="229">
        <f>ROUND(E129*J129,2)</f>
        <v>0</v>
      </c>
      <c r="L129" s="229">
        <v>21</v>
      </c>
      <c r="M129" s="229">
        <f>G129*(1+L129/100)</f>
        <v>0</v>
      </c>
      <c r="N129" s="229">
        <v>0</v>
      </c>
      <c r="O129" s="229">
        <f>ROUND(E129*N129,2)</f>
        <v>0</v>
      </c>
      <c r="P129" s="229">
        <v>0</v>
      </c>
      <c r="Q129" s="229">
        <f>ROUND(E129*P129,2)</f>
        <v>0</v>
      </c>
      <c r="R129" s="229"/>
      <c r="S129" s="229" t="s">
        <v>112</v>
      </c>
      <c r="T129" s="229" t="s">
        <v>113</v>
      </c>
      <c r="U129" s="229">
        <v>0</v>
      </c>
      <c r="V129" s="229">
        <f>ROUND(E129*U129,2)</f>
        <v>0</v>
      </c>
      <c r="W129" s="229"/>
      <c r="X129" s="229" t="s">
        <v>114</v>
      </c>
      <c r="Y129" s="210"/>
      <c r="Z129" s="210"/>
      <c r="AA129" s="210"/>
      <c r="AB129" s="210"/>
      <c r="AC129" s="210"/>
      <c r="AD129" s="210"/>
      <c r="AE129" s="210"/>
      <c r="AF129" s="210"/>
      <c r="AG129" s="210" t="s">
        <v>115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ht="22.5" outlineLevel="1">
      <c r="A130" s="227"/>
      <c r="B130" s="228"/>
      <c r="C130" s="255" t="s">
        <v>216</v>
      </c>
      <c r="D130" s="231"/>
      <c r="E130" s="232">
        <v>415.8</v>
      </c>
      <c r="F130" s="229"/>
      <c r="G130" s="229"/>
      <c r="H130" s="229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10"/>
      <c r="Z130" s="210"/>
      <c r="AA130" s="210"/>
      <c r="AB130" s="210"/>
      <c r="AC130" s="210"/>
      <c r="AD130" s="210"/>
      <c r="AE130" s="210"/>
      <c r="AF130" s="210"/>
      <c r="AG130" s="210" t="s">
        <v>117</v>
      </c>
      <c r="AH130" s="210">
        <v>0</v>
      </c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ht="22.5" outlineLevel="1">
      <c r="A131" s="227"/>
      <c r="B131" s="228"/>
      <c r="C131" s="255" t="s">
        <v>217</v>
      </c>
      <c r="D131" s="231"/>
      <c r="E131" s="232">
        <v>19.53</v>
      </c>
      <c r="F131" s="229"/>
      <c r="G131" s="229"/>
      <c r="H131" s="229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10"/>
      <c r="Z131" s="210"/>
      <c r="AA131" s="210"/>
      <c r="AB131" s="210"/>
      <c r="AC131" s="210"/>
      <c r="AD131" s="210"/>
      <c r="AE131" s="210"/>
      <c r="AF131" s="210"/>
      <c r="AG131" s="210" t="s">
        <v>117</v>
      </c>
      <c r="AH131" s="210">
        <v>0</v>
      </c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1">
      <c r="A132" s="227"/>
      <c r="B132" s="228"/>
      <c r="C132" s="255" t="s">
        <v>154</v>
      </c>
      <c r="D132" s="231"/>
      <c r="E132" s="232"/>
      <c r="F132" s="229"/>
      <c r="G132" s="229"/>
      <c r="H132" s="229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10"/>
      <c r="Z132" s="210"/>
      <c r="AA132" s="210"/>
      <c r="AB132" s="210"/>
      <c r="AC132" s="210"/>
      <c r="AD132" s="210"/>
      <c r="AE132" s="210"/>
      <c r="AF132" s="210"/>
      <c r="AG132" s="210" t="s">
        <v>117</v>
      </c>
      <c r="AH132" s="210">
        <v>0</v>
      </c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>
      <c r="A133" s="240">
        <v>34</v>
      </c>
      <c r="B133" s="241" t="s">
        <v>223</v>
      </c>
      <c r="C133" s="254" t="s">
        <v>224</v>
      </c>
      <c r="D133" s="242" t="s">
        <v>111</v>
      </c>
      <c r="E133" s="243">
        <v>130.19999999999999</v>
      </c>
      <c r="F133" s="244"/>
      <c r="G133" s="245">
        <f>ROUND(E133*F133,2)</f>
        <v>0</v>
      </c>
      <c r="H133" s="230"/>
      <c r="I133" s="229">
        <f>ROUND(E133*H133,2)</f>
        <v>0</v>
      </c>
      <c r="J133" s="230"/>
      <c r="K133" s="229">
        <f>ROUND(E133*J133,2)</f>
        <v>0</v>
      </c>
      <c r="L133" s="229">
        <v>21</v>
      </c>
      <c r="M133" s="229">
        <f>G133*(1+L133/100)</f>
        <v>0</v>
      </c>
      <c r="N133" s="229">
        <v>0.33074999999999999</v>
      </c>
      <c r="O133" s="229">
        <f>ROUND(E133*N133,2)</f>
        <v>43.06</v>
      </c>
      <c r="P133" s="229">
        <v>0</v>
      </c>
      <c r="Q133" s="229">
        <f>ROUND(E133*P133,2)</f>
        <v>0</v>
      </c>
      <c r="R133" s="229"/>
      <c r="S133" s="229" t="s">
        <v>112</v>
      </c>
      <c r="T133" s="229" t="s">
        <v>113</v>
      </c>
      <c r="U133" s="229">
        <v>0</v>
      </c>
      <c r="V133" s="229">
        <f>ROUND(E133*U133,2)</f>
        <v>0</v>
      </c>
      <c r="W133" s="229"/>
      <c r="X133" s="229" t="s">
        <v>114</v>
      </c>
      <c r="Y133" s="210"/>
      <c r="Z133" s="210"/>
      <c r="AA133" s="210"/>
      <c r="AB133" s="210"/>
      <c r="AC133" s="210"/>
      <c r="AD133" s="210"/>
      <c r="AE133" s="210"/>
      <c r="AF133" s="210"/>
      <c r="AG133" s="210" t="s">
        <v>115</v>
      </c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ht="22.5" outlineLevel="1">
      <c r="A134" s="227"/>
      <c r="B134" s="228"/>
      <c r="C134" s="255" t="s">
        <v>222</v>
      </c>
      <c r="D134" s="231"/>
      <c r="E134" s="232">
        <v>130.19999999999999</v>
      </c>
      <c r="F134" s="229"/>
      <c r="G134" s="229"/>
      <c r="H134" s="229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10"/>
      <c r="Z134" s="210"/>
      <c r="AA134" s="210"/>
      <c r="AB134" s="210"/>
      <c r="AC134" s="210"/>
      <c r="AD134" s="210"/>
      <c r="AE134" s="210"/>
      <c r="AF134" s="210"/>
      <c r="AG134" s="210" t="s">
        <v>117</v>
      </c>
      <c r="AH134" s="210">
        <v>0</v>
      </c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ht="22.5" outlineLevel="1">
      <c r="A135" s="227"/>
      <c r="B135" s="228"/>
      <c r="C135" s="255" t="s">
        <v>218</v>
      </c>
      <c r="D135" s="231"/>
      <c r="E135" s="232"/>
      <c r="F135" s="229"/>
      <c r="G135" s="229"/>
      <c r="H135" s="229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10"/>
      <c r="Z135" s="210"/>
      <c r="AA135" s="210"/>
      <c r="AB135" s="210"/>
      <c r="AC135" s="210"/>
      <c r="AD135" s="210"/>
      <c r="AE135" s="210"/>
      <c r="AF135" s="210"/>
      <c r="AG135" s="210" t="s">
        <v>117</v>
      </c>
      <c r="AH135" s="210">
        <v>0</v>
      </c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>
      <c r="A136" s="227"/>
      <c r="B136" s="228"/>
      <c r="C136" s="255" t="s">
        <v>154</v>
      </c>
      <c r="D136" s="231"/>
      <c r="E136" s="232"/>
      <c r="F136" s="229"/>
      <c r="G136" s="229"/>
      <c r="H136" s="229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10"/>
      <c r="Z136" s="210"/>
      <c r="AA136" s="210"/>
      <c r="AB136" s="210"/>
      <c r="AC136" s="210"/>
      <c r="AD136" s="210"/>
      <c r="AE136" s="210"/>
      <c r="AF136" s="210"/>
      <c r="AG136" s="210" t="s">
        <v>117</v>
      </c>
      <c r="AH136" s="210">
        <v>0</v>
      </c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1">
      <c r="A137" s="240">
        <v>35</v>
      </c>
      <c r="B137" s="241" t="s">
        <v>225</v>
      </c>
      <c r="C137" s="254" t="s">
        <v>226</v>
      </c>
      <c r="D137" s="242" t="s">
        <v>111</v>
      </c>
      <c r="E137" s="243">
        <v>2079</v>
      </c>
      <c r="F137" s="244"/>
      <c r="G137" s="245">
        <f>ROUND(E137*F137,2)</f>
        <v>0</v>
      </c>
      <c r="H137" s="230"/>
      <c r="I137" s="229">
        <f>ROUND(E137*H137,2)</f>
        <v>0</v>
      </c>
      <c r="J137" s="230"/>
      <c r="K137" s="229">
        <f>ROUND(E137*J137,2)</f>
        <v>0</v>
      </c>
      <c r="L137" s="229">
        <v>21</v>
      </c>
      <c r="M137" s="229">
        <f>G137*(1+L137/100)</f>
        <v>0</v>
      </c>
      <c r="N137" s="229">
        <v>0.441</v>
      </c>
      <c r="O137" s="229">
        <f>ROUND(E137*N137,2)</f>
        <v>916.84</v>
      </c>
      <c r="P137" s="229">
        <v>0</v>
      </c>
      <c r="Q137" s="229">
        <f>ROUND(E137*P137,2)</f>
        <v>0</v>
      </c>
      <c r="R137" s="229"/>
      <c r="S137" s="229" t="s">
        <v>112</v>
      </c>
      <c r="T137" s="229" t="s">
        <v>113</v>
      </c>
      <c r="U137" s="229">
        <v>0</v>
      </c>
      <c r="V137" s="229">
        <f>ROUND(E137*U137,2)</f>
        <v>0</v>
      </c>
      <c r="W137" s="229"/>
      <c r="X137" s="229" t="s">
        <v>114</v>
      </c>
      <c r="Y137" s="210"/>
      <c r="Z137" s="210"/>
      <c r="AA137" s="210"/>
      <c r="AB137" s="210"/>
      <c r="AC137" s="210"/>
      <c r="AD137" s="210"/>
      <c r="AE137" s="210"/>
      <c r="AF137" s="210"/>
      <c r="AG137" s="210" t="s">
        <v>115</v>
      </c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ht="22.5" outlineLevel="1">
      <c r="A138" s="227"/>
      <c r="B138" s="228"/>
      <c r="C138" s="255" t="s">
        <v>227</v>
      </c>
      <c r="D138" s="231"/>
      <c r="E138" s="232">
        <v>2079</v>
      </c>
      <c r="F138" s="229"/>
      <c r="G138" s="229"/>
      <c r="H138" s="229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10"/>
      <c r="Z138" s="210"/>
      <c r="AA138" s="210"/>
      <c r="AB138" s="210"/>
      <c r="AC138" s="210"/>
      <c r="AD138" s="210"/>
      <c r="AE138" s="210"/>
      <c r="AF138" s="210"/>
      <c r="AG138" s="210" t="s">
        <v>117</v>
      </c>
      <c r="AH138" s="210">
        <v>0</v>
      </c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ht="22.5" outlineLevel="1">
      <c r="A139" s="227"/>
      <c r="B139" s="228"/>
      <c r="C139" s="255" t="s">
        <v>218</v>
      </c>
      <c r="D139" s="231"/>
      <c r="E139" s="232"/>
      <c r="F139" s="229"/>
      <c r="G139" s="229"/>
      <c r="H139" s="229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10"/>
      <c r="Z139" s="210"/>
      <c r="AA139" s="210"/>
      <c r="AB139" s="210"/>
      <c r="AC139" s="210"/>
      <c r="AD139" s="210"/>
      <c r="AE139" s="210"/>
      <c r="AF139" s="210"/>
      <c r="AG139" s="210" t="s">
        <v>117</v>
      </c>
      <c r="AH139" s="210">
        <v>0</v>
      </c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1">
      <c r="A140" s="227"/>
      <c r="B140" s="228"/>
      <c r="C140" s="255" t="s">
        <v>154</v>
      </c>
      <c r="D140" s="231"/>
      <c r="E140" s="232"/>
      <c r="F140" s="229"/>
      <c r="G140" s="229"/>
      <c r="H140" s="229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10"/>
      <c r="Z140" s="210"/>
      <c r="AA140" s="210"/>
      <c r="AB140" s="210"/>
      <c r="AC140" s="210"/>
      <c r="AD140" s="210"/>
      <c r="AE140" s="210"/>
      <c r="AF140" s="210"/>
      <c r="AG140" s="210" t="s">
        <v>117</v>
      </c>
      <c r="AH140" s="210">
        <v>0</v>
      </c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>
      <c r="A141" s="234" t="s">
        <v>107</v>
      </c>
      <c r="B141" s="235" t="s">
        <v>66</v>
      </c>
      <c r="C141" s="253" t="s">
        <v>67</v>
      </c>
      <c r="D141" s="236"/>
      <c r="E141" s="237"/>
      <c r="F141" s="238"/>
      <c r="G141" s="239">
        <f>SUMIF(AG142:AG211,"&lt;&gt;NOR",G142:G211)</f>
        <v>0</v>
      </c>
      <c r="H141" s="233"/>
      <c r="I141" s="233">
        <f>SUM(I142:I211)</f>
        <v>0</v>
      </c>
      <c r="J141" s="233"/>
      <c r="K141" s="233">
        <f>SUM(K142:K211)</f>
        <v>0</v>
      </c>
      <c r="L141" s="233"/>
      <c r="M141" s="233">
        <f>SUM(M142:M211)</f>
        <v>0</v>
      </c>
      <c r="N141" s="233"/>
      <c r="O141" s="233">
        <f>SUM(O142:O211)</f>
        <v>1118.9000000000001</v>
      </c>
      <c r="P141" s="233"/>
      <c r="Q141" s="233">
        <f>SUM(Q142:Q211)</f>
        <v>0</v>
      </c>
      <c r="R141" s="233"/>
      <c r="S141" s="233"/>
      <c r="T141" s="233"/>
      <c r="U141" s="233"/>
      <c r="V141" s="233">
        <f>SUM(V142:V211)</f>
        <v>0</v>
      </c>
      <c r="W141" s="233"/>
      <c r="X141" s="233"/>
      <c r="AG141" t="s">
        <v>108</v>
      </c>
    </row>
    <row r="142" spans="1:60" outlineLevel="1">
      <c r="A142" s="240">
        <v>36</v>
      </c>
      <c r="B142" s="241" t="s">
        <v>223</v>
      </c>
      <c r="C142" s="254" t="s">
        <v>224</v>
      </c>
      <c r="D142" s="242" t="s">
        <v>111</v>
      </c>
      <c r="E142" s="243">
        <v>157.59</v>
      </c>
      <c r="F142" s="244"/>
      <c r="G142" s="245">
        <f>ROUND(E142*F142,2)</f>
        <v>0</v>
      </c>
      <c r="H142" s="230"/>
      <c r="I142" s="229">
        <f>ROUND(E142*H142,2)</f>
        <v>0</v>
      </c>
      <c r="J142" s="230"/>
      <c r="K142" s="229">
        <f>ROUND(E142*J142,2)</f>
        <v>0</v>
      </c>
      <c r="L142" s="229">
        <v>21</v>
      </c>
      <c r="M142" s="229">
        <f>G142*(1+L142/100)</f>
        <v>0</v>
      </c>
      <c r="N142" s="229">
        <v>0.33074999999999999</v>
      </c>
      <c r="O142" s="229">
        <f>ROUND(E142*N142,2)</f>
        <v>52.12</v>
      </c>
      <c r="P142" s="229">
        <v>0</v>
      </c>
      <c r="Q142" s="229">
        <f>ROUND(E142*P142,2)</f>
        <v>0</v>
      </c>
      <c r="R142" s="229"/>
      <c r="S142" s="229" t="s">
        <v>112</v>
      </c>
      <c r="T142" s="229" t="s">
        <v>113</v>
      </c>
      <c r="U142" s="229">
        <v>0</v>
      </c>
      <c r="V142" s="229">
        <f>ROUND(E142*U142,2)</f>
        <v>0</v>
      </c>
      <c r="W142" s="229"/>
      <c r="X142" s="229" t="s">
        <v>114</v>
      </c>
      <c r="Y142" s="210"/>
      <c r="Z142" s="210"/>
      <c r="AA142" s="210"/>
      <c r="AB142" s="210"/>
      <c r="AC142" s="210"/>
      <c r="AD142" s="210"/>
      <c r="AE142" s="210"/>
      <c r="AF142" s="210"/>
      <c r="AG142" s="210" t="s">
        <v>115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ht="22.5" outlineLevel="1">
      <c r="A143" s="227"/>
      <c r="B143" s="228"/>
      <c r="C143" s="255" t="s">
        <v>228</v>
      </c>
      <c r="D143" s="231"/>
      <c r="E143" s="232">
        <v>77.25</v>
      </c>
      <c r="F143" s="229"/>
      <c r="G143" s="229"/>
      <c r="H143" s="229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10"/>
      <c r="Z143" s="210"/>
      <c r="AA143" s="210"/>
      <c r="AB143" s="210"/>
      <c r="AC143" s="210"/>
      <c r="AD143" s="210"/>
      <c r="AE143" s="210"/>
      <c r="AF143" s="210"/>
      <c r="AG143" s="210" t="s">
        <v>117</v>
      </c>
      <c r="AH143" s="210">
        <v>0</v>
      </c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ht="22.5" outlineLevel="1">
      <c r="A144" s="227"/>
      <c r="B144" s="228"/>
      <c r="C144" s="255" t="s">
        <v>229</v>
      </c>
      <c r="D144" s="231"/>
      <c r="E144" s="232">
        <v>59.74</v>
      </c>
      <c r="F144" s="229"/>
      <c r="G144" s="229"/>
      <c r="H144" s="229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10"/>
      <c r="Z144" s="210"/>
      <c r="AA144" s="210"/>
      <c r="AB144" s="210"/>
      <c r="AC144" s="210"/>
      <c r="AD144" s="210"/>
      <c r="AE144" s="210"/>
      <c r="AF144" s="210"/>
      <c r="AG144" s="210" t="s">
        <v>117</v>
      </c>
      <c r="AH144" s="210">
        <v>0</v>
      </c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ht="22.5" outlineLevel="1">
      <c r="A145" s="227"/>
      <c r="B145" s="228"/>
      <c r="C145" s="255" t="s">
        <v>230</v>
      </c>
      <c r="D145" s="231"/>
      <c r="E145" s="232">
        <v>13.39</v>
      </c>
      <c r="F145" s="229"/>
      <c r="G145" s="229"/>
      <c r="H145" s="229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10"/>
      <c r="Z145" s="210"/>
      <c r="AA145" s="210"/>
      <c r="AB145" s="210"/>
      <c r="AC145" s="210"/>
      <c r="AD145" s="210"/>
      <c r="AE145" s="210"/>
      <c r="AF145" s="210"/>
      <c r="AG145" s="210" t="s">
        <v>117</v>
      </c>
      <c r="AH145" s="210">
        <v>0</v>
      </c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ht="22.5" outlineLevel="1">
      <c r="A146" s="227"/>
      <c r="B146" s="228"/>
      <c r="C146" s="255" t="s">
        <v>231</v>
      </c>
      <c r="D146" s="231"/>
      <c r="E146" s="232">
        <v>7.21</v>
      </c>
      <c r="F146" s="229"/>
      <c r="G146" s="229"/>
      <c r="H146" s="229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10"/>
      <c r="Z146" s="210"/>
      <c r="AA146" s="210"/>
      <c r="AB146" s="210"/>
      <c r="AC146" s="210"/>
      <c r="AD146" s="210"/>
      <c r="AE146" s="210"/>
      <c r="AF146" s="210"/>
      <c r="AG146" s="210" t="s">
        <v>117</v>
      </c>
      <c r="AH146" s="210">
        <v>0</v>
      </c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>
      <c r="A147" s="227"/>
      <c r="B147" s="228"/>
      <c r="C147" s="255" t="s">
        <v>154</v>
      </c>
      <c r="D147" s="231"/>
      <c r="E147" s="232"/>
      <c r="F147" s="229"/>
      <c r="G147" s="229"/>
      <c r="H147" s="229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10"/>
      <c r="Z147" s="210"/>
      <c r="AA147" s="210"/>
      <c r="AB147" s="210"/>
      <c r="AC147" s="210"/>
      <c r="AD147" s="210"/>
      <c r="AE147" s="210"/>
      <c r="AF147" s="210"/>
      <c r="AG147" s="210" t="s">
        <v>117</v>
      </c>
      <c r="AH147" s="210">
        <v>0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1">
      <c r="A148" s="240">
        <v>37</v>
      </c>
      <c r="B148" s="241" t="s">
        <v>225</v>
      </c>
      <c r="C148" s="254" t="s">
        <v>226</v>
      </c>
      <c r="D148" s="242" t="s">
        <v>111</v>
      </c>
      <c r="E148" s="243">
        <v>140.08000000000001</v>
      </c>
      <c r="F148" s="244"/>
      <c r="G148" s="245">
        <f>ROUND(E148*F148,2)</f>
        <v>0</v>
      </c>
      <c r="H148" s="230"/>
      <c r="I148" s="229">
        <f>ROUND(E148*H148,2)</f>
        <v>0</v>
      </c>
      <c r="J148" s="230"/>
      <c r="K148" s="229">
        <f>ROUND(E148*J148,2)</f>
        <v>0</v>
      </c>
      <c r="L148" s="229">
        <v>21</v>
      </c>
      <c r="M148" s="229">
        <f>G148*(1+L148/100)</f>
        <v>0</v>
      </c>
      <c r="N148" s="229">
        <v>0.441</v>
      </c>
      <c r="O148" s="229">
        <f>ROUND(E148*N148,2)</f>
        <v>61.78</v>
      </c>
      <c r="P148" s="229">
        <v>0</v>
      </c>
      <c r="Q148" s="229">
        <f>ROUND(E148*P148,2)</f>
        <v>0</v>
      </c>
      <c r="R148" s="229"/>
      <c r="S148" s="229" t="s">
        <v>112</v>
      </c>
      <c r="T148" s="229" t="s">
        <v>113</v>
      </c>
      <c r="U148" s="229">
        <v>0</v>
      </c>
      <c r="V148" s="229">
        <f>ROUND(E148*U148,2)</f>
        <v>0</v>
      </c>
      <c r="W148" s="229"/>
      <c r="X148" s="229" t="s">
        <v>114</v>
      </c>
      <c r="Y148" s="210"/>
      <c r="Z148" s="210"/>
      <c r="AA148" s="210"/>
      <c r="AB148" s="210"/>
      <c r="AC148" s="210"/>
      <c r="AD148" s="210"/>
      <c r="AE148" s="210"/>
      <c r="AF148" s="210"/>
      <c r="AG148" s="210" t="s">
        <v>115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ht="22.5" outlineLevel="1">
      <c r="A149" s="227"/>
      <c r="B149" s="228"/>
      <c r="C149" s="255" t="s">
        <v>232</v>
      </c>
      <c r="D149" s="231"/>
      <c r="E149" s="232">
        <v>119.48</v>
      </c>
      <c r="F149" s="229"/>
      <c r="G149" s="229"/>
      <c r="H149" s="229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10"/>
      <c r="Z149" s="210"/>
      <c r="AA149" s="210"/>
      <c r="AB149" s="210"/>
      <c r="AC149" s="210"/>
      <c r="AD149" s="210"/>
      <c r="AE149" s="210"/>
      <c r="AF149" s="210"/>
      <c r="AG149" s="210" t="s">
        <v>117</v>
      </c>
      <c r="AH149" s="210">
        <v>0</v>
      </c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ht="22.5" outlineLevel="1">
      <c r="A150" s="227"/>
      <c r="B150" s="228"/>
      <c r="C150" s="255" t="s">
        <v>233</v>
      </c>
      <c r="D150" s="231"/>
      <c r="E150" s="232">
        <v>8.24</v>
      </c>
      <c r="F150" s="229"/>
      <c r="G150" s="229"/>
      <c r="H150" s="229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10"/>
      <c r="Z150" s="210"/>
      <c r="AA150" s="210"/>
      <c r="AB150" s="210"/>
      <c r="AC150" s="210"/>
      <c r="AD150" s="210"/>
      <c r="AE150" s="210"/>
      <c r="AF150" s="210"/>
      <c r="AG150" s="210" t="s">
        <v>117</v>
      </c>
      <c r="AH150" s="210">
        <v>0</v>
      </c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ht="22.5" outlineLevel="1">
      <c r="A151" s="227"/>
      <c r="B151" s="228"/>
      <c r="C151" s="255" t="s">
        <v>234</v>
      </c>
      <c r="D151" s="231"/>
      <c r="E151" s="232">
        <v>12.36</v>
      </c>
      <c r="F151" s="229"/>
      <c r="G151" s="229"/>
      <c r="H151" s="229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10"/>
      <c r="Z151" s="210"/>
      <c r="AA151" s="210"/>
      <c r="AB151" s="210"/>
      <c r="AC151" s="210"/>
      <c r="AD151" s="210"/>
      <c r="AE151" s="210"/>
      <c r="AF151" s="210"/>
      <c r="AG151" s="210" t="s">
        <v>117</v>
      </c>
      <c r="AH151" s="210">
        <v>0</v>
      </c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1">
      <c r="A152" s="227"/>
      <c r="B152" s="228"/>
      <c r="C152" s="255" t="s">
        <v>154</v>
      </c>
      <c r="D152" s="231"/>
      <c r="E152" s="232"/>
      <c r="F152" s="229"/>
      <c r="G152" s="229"/>
      <c r="H152" s="229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10"/>
      <c r="Z152" s="210"/>
      <c r="AA152" s="210"/>
      <c r="AB152" s="210"/>
      <c r="AC152" s="210"/>
      <c r="AD152" s="210"/>
      <c r="AE152" s="210"/>
      <c r="AF152" s="210"/>
      <c r="AG152" s="210" t="s">
        <v>117</v>
      </c>
      <c r="AH152" s="210">
        <v>0</v>
      </c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1">
      <c r="A153" s="240">
        <v>38</v>
      </c>
      <c r="B153" s="241" t="s">
        <v>235</v>
      </c>
      <c r="C153" s="254" t="s">
        <v>236</v>
      </c>
      <c r="D153" s="242" t="s">
        <v>111</v>
      </c>
      <c r="E153" s="243">
        <v>849.75</v>
      </c>
      <c r="F153" s="244"/>
      <c r="G153" s="245">
        <f>ROUND(E153*F153,2)</f>
        <v>0</v>
      </c>
      <c r="H153" s="230"/>
      <c r="I153" s="229">
        <f>ROUND(E153*H153,2)</f>
        <v>0</v>
      </c>
      <c r="J153" s="230"/>
      <c r="K153" s="229">
        <f>ROUND(E153*J153,2)</f>
        <v>0</v>
      </c>
      <c r="L153" s="229">
        <v>21</v>
      </c>
      <c r="M153" s="229">
        <f>G153*(1+L153/100)</f>
        <v>0</v>
      </c>
      <c r="N153" s="229">
        <v>0.48509999999999998</v>
      </c>
      <c r="O153" s="229">
        <f>ROUND(E153*N153,2)</f>
        <v>412.21</v>
      </c>
      <c r="P153" s="229">
        <v>0</v>
      </c>
      <c r="Q153" s="229">
        <f>ROUND(E153*P153,2)</f>
        <v>0</v>
      </c>
      <c r="R153" s="229"/>
      <c r="S153" s="229" t="s">
        <v>112</v>
      </c>
      <c r="T153" s="229" t="s">
        <v>113</v>
      </c>
      <c r="U153" s="229">
        <v>0</v>
      </c>
      <c r="V153" s="229">
        <f>ROUND(E153*U153,2)</f>
        <v>0</v>
      </c>
      <c r="W153" s="229"/>
      <c r="X153" s="229" t="s">
        <v>114</v>
      </c>
      <c r="Y153" s="210"/>
      <c r="Z153" s="210"/>
      <c r="AA153" s="210"/>
      <c r="AB153" s="210"/>
      <c r="AC153" s="210"/>
      <c r="AD153" s="210"/>
      <c r="AE153" s="210"/>
      <c r="AF153" s="210"/>
      <c r="AG153" s="210" t="s">
        <v>115</v>
      </c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ht="22.5" outlineLevel="1">
      <c r="A154" s="227"/>
      <c r="B154" s="228"/>
      <c r="C154" s="255" t="s">
        <v>237</v>
      </c>
      <c r="D154" s="231"/>
      <c r="E154" s="232">
        <v>849.75</v>
      </c>
      <c r="F154" s="229"/>
      <c r="G154" s="229"/>
      <c r="H154" s="229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10"/>
      <c r="Z154" s="210"/>
      <c r="AA154" s="210"/>
      <c r="AB154" s="210"/>
      <c r="AC154" s="210"/>
      <c r="AD154" s="210"/>
      <c r="AE154" s="210"/>
      <c r="AF154" s="210"/>
      <c r="AG154" s="210" t="s">
        <v>117</v>
      </c>
      <c r="AH154" s="210">
        <v>0</v>
      </c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outlineLevel="1">
      <c r="A155" s="227"/>
      <c r="B155" s="228"/>
      <c r="C155" s="255" t="s">
        <v>154</v>
      </c>
      <c r="D155" s="231"/>
      <c r="E155" s="232"/>
      <c r="F155" s="229"/>
      <c r="G155" s="229"/>
      <c r="H155" s="229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10"/>
      <c r="Z155" s="210"/>
      <c r="AA155" s="210"/>
      <c r="AB155" s="210"/>
      <c r="AC155" s="210"/>
      <c r="AD155" s="210"/>
      <c r="AE155" s="210"/>
      <c r="AF155" s="210"/>
      <c r="AG155" s="210" t="s">
        <v>117</v>
      </c>
      <c r="AH155" s="210">
        <v>0</v>
      </c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1">
      <c r="A156" s="240">
        <v>39</v>
      </c>
      <c r="B156" s="241" t="s">
        <v>238</v>
      </c>
      <c r="C156" s="254" t="s">
        <v>239</v>
      </c>
      <c r="D156" s="242" t="s">
        <v>111</v>
      </c>
      <c r="E156" s="243">
        <v>825</v>
      </c>
      <c r="F156" s="244"/>
      <c r="G156" s="245">
        <f>ROUND(E156*F156,2)</f>
        <v>0</v>
      </c>
      <c r="H156" s="230"/>
      <c r="I156" s="229">
        <f>ROUND(E156*H156,2)</f>
        <v>0</v>
      </c>
      <c r="J156" s="230"/>
      <c r="K156" s="229">
        <f>ROUND(E156*J156,2)</f>
        <v>0</v>
      </c>
      <c r="L156" s="229">
        <v>21</v>
      </c>
      <c r="M156" s="229">
        <f>G156*(1+L156/100)</f>
        <v>0</v>
      </c>
      <c r="N156" s="229">
        <v>0.18462999999999999</v>
      </c>
      <c r="O156" s="229">
        <f>ROUND(E156*N156,2)</f>
        <v>152.32</v>
      </c>
      <c r="P156" s="229">
        <v>0</v>
      </c>
      <c r="Q156" s="229">
        <f>ROUND(E156*P156,2)</f>
        <v>0</v>
      </c>
      <c r="R156" s="229"/>
      <c r="S156" s="229" t="s">
        <v>112</v>
      </c>
      <c r="T156" s="229" t="s">
        <v>113</v>
      </c>
      <c r="U156" s="229">
        <v>0</v>
      </c>
      <c r="V156" s="229">
        <f>ROUND(E156*U156,2)</f>
        <v>0</v>
      </c>
      <c r="W156" s="229"/>
      <c r="X156" s="229" t="s">
        <v>114</v>
      </c>
      <c r="Y156" s="210"/>
      <c r="Z156" s="210"/>
      <c r="AA156" s="210"/>
      <c r="AB156" s="210"/>
      <c r="AC156" s="210"/>
      <c r="AD156" s="210"/>
      <c r="AE156" s="210"/>
      <c r="AF156" s="210"/>
      <c r="AG156" s="210" t="s">
        <v>115</v>
      </c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ht="22.5" outlineLevel="1">
      <c r="A157" s="227"/>
      <c r="B157" s="228"/>
      <c r="C157" s="255" t="s">
        <v>240</v>
      </c>
      <c r="D157" s="231"/>
      <c r="E157" s="232">
        <v>825</v>
      </c>
      <c r="F157" s="229"/>
      <c r="G157" s="229"/>
      <c r="H157" s="229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10"/>
      <c r="Z157" s="210"/>
      <c r="AA157" s="210"/>
      <c r="AB157" s="210"/>
      <c r="AC157" s="210"/>
      <c r="AD157" s="210"/>
      <c r="AE157" s="210"/>
      <c r="AF157" s="210"/>
      <c r="AG157" s="210" t="s">
        <v>117</v>
      </c>
      <c r="AH157" s="210">
        <v>0</v>
      </c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1">
      <c r="A158" s="227"/>
      <c r="B158" s="228"/>
      <c r="C158" s="255" t="s">
        <v>154</v>
      </c>
      <c r="D158" s="231"/>
      <c r="E158" s="232"/>
      <c r="F158" s="229"/>
      <c r="G158" s="229"/>
      <c r="H158" s="229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10"/>
      <c r="Z158" s="210"/>
      <c r="AA158" s="210"/>
      <c r="AB158" s="210"/>
      <c r="AC158" s="210"/>
      <c r="AD158" s="210"/>
      <c r="AE158" s="210"/>
      <c r="AF158" s="210"/>
      <c r="AG158" s="210" t="s">
        <v>117</v>
      </c>
      <c r="AH158" s="210">
        <v>0</v>
      </c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outlineLevel="1">
      <c r="A159" s="240">
        <v>40</v>
      </c>
      <c r="B159" s="241" t="s">
        <v>241</v>
      </c>
      <c r="C159" s="254" t="s">
        <v>242</v>
      </c>
      <c r="D159" s="242" t="s">
        <v>111</v>
      </c>
      <c r="E159" s="243">
        <v>153</v>
      </c>
      <c r="F159" s="244"/>
      <c r="G159" s="245">
        <f>ROUND(E159*F159,2)</f>
        <v>0</v>
      </c>
      <c r="H159" s="230"/>
      <c r="I159" s="229">
        <f>ROUND(E159*H159,2)</f>
        <v>0</v>
      </c>
      <c r="J159" s="230"/>
      <c r="K159" s="229">
        <f>ROUND(E159*J159,2)</f>
        <v>0</v>
      </c>
      <c r="L159" s="229">
        <v>21</v>
      </c>
      <c r="M159" s="229">
        <f>G159*(1+L159/100)</f>
        <v>0</v>
      </c>
      <c r="N159" s="229">
        <v>0</v>
      </c>
      <c r="O159" s="229">
        <f>ROUND(E159*N159,2)</f>
        <v>0</v>
      </c>
      <c r="P159" s="229">
        <v>0</v>
      </c>
      <c r="Q159" s="229">
        <f>ROUND(E159*P159,2)</f>
        <v>0</v>
      </c>
      <c r="R159" s="229"/>
      <c r="S159" s="229" t="s">
        <v>195</v>
      </c>
      <c r="T159" s="229" t="s">
        <v>196</v>
      </c>
      <c r="U159" s="229">
        <v>0</v>
      </c>
      <c r="V159" s="229">
        <f>ROUND(E159*U159,2)</f>
        <v>0</v>
      </c>
      <c r="W159" s="229"/>
      <c r="X159" s="229" t="s">
        <v>114</v>
      </c>
      <c r="Y159" s="210"/>
      <c r="Z159" s="210"/>
      <c r="AA159" s="210"/>
      <c r="AB159" s="210"/>
      <c r="AC159" s="210"/>
      <c r="AD159" s="210"/>
      <c r="AE159" s="210"/>
      <c r="AF159" s="210"/>
      <c r="AG159" s="210" t="s">
        <v>115</v>
      </c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ht="22.5" outlineLevel="1">
      <c r="A160" s="227"/>
      <c r="B160" s="228"/>
      <c r="C160" s="255" t="s">
        <v>243</v>
      </c>
      <c r="D160" s="231"/>
      <c r="E160" s="232">
        <v>75</v>
      </c>
      <c r="F160" s="229"/>
      <c r="G160" s="229"/>
      <c r="H160" s="229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10"/>
      <c r="Z160" s="210"/>
      <c r="AA160" s="210"/>
      <c r="AB160" s="210"/>
      <c r="AC160" s="210"/>
      <c r="AD160" s="210"/>
      <c r="AE160" s="210"/>
      <c r="AF160" s="210"/>
      <c r="AG160" s="210" t="s">
        <v>117</v>
      </c>
      <c r="AH160" s="210">
        <v>0</v>
      </c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ht="22.5" outlineLevel="1">
      <c r="A161" s="227"/>
      <c r="B161" s="228"/>
      <c r="C161" s="255" t="s">
        <v>244</v>
      </c>
      <c r="D161" s="231"/>
      <c r="E161" s="232">
        <v>58</v>
      </c>
      <c r="F161" s="229"/>
      <c r="G161" s="229"/>
      <c r="H161" s="229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10"/>
      <c r="Z161" s="210"/>
      <c r="AA161" s="210"/>
      <c r="AB161" s="210"/>
      <c r="AC161" s="210"/>
      <c r="AD161" s="210"/>
      <c r="AE161" s="210"/>
      <c r="AF161" s="210"/>
      <c r="AG161" s="210" t="s">
        <v>117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ht="22.5" outlineLevel="1">
      <c r="A162" s="227"/>
      <c r="B162" s="228"/>
      <c r="C162" s="255" t="s">
        <v>245</v>
      </c>
      <c r="D162" s="231"/>
      <c r="E162" s="232">
        <v>13</v>
      </c>
      <c r="F162" s="229"/>
      <c r="G162" s="229"/>
      <c r="H162" s="229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10"/>
      <c r="Z162" s="210"/>
      <c r="AA162" s="210"/>
      <c r="AB162" s="210"/>
      <c r="AC162" s="210"/>
      <c r="AD162" s="210"/>
      <c r="AE162" s="210"/>
      <c r="AF162" s="210"/>
      <c r="AG162" s="210" t="s">
        <v>117</v>
      </c>
      <c r="AH162" s="210">
        <v>0</v>
      </c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ht="22.5" outlineLevel="1">
      <c r="A163" s="227"/>
      <c r="B163" s="228"/>
      <c r="C163" s="255" t="s">
        <v>246</v>
      </c>
      <c r="D163" s="231"/>
      <c r="E163" s="232">
        <v>7</v>
      </c>
      <c r="F163" s="229"/>
      <c r="G163" s="229"/>
      <c r="H163" s="229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10"/>
      <c r="Z163" s="210"/>
      <c r="AA163" s="210"/>
      <c r="AB163" s="210"/>
      <c r="AC163" s="210"/>
      <c r="AD163" s="210"/>
      <c r="AE163" s="210"/>
      <c r="AF163" s="210"/>
      <c r="AG163" s="210" t="s">
        <v>117</v>
      </c>
      <c r="AH163" s="210">
        <v>0</v>
      </c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1">
      <c r="A164" s="227"/>
      <c r="B164" s="228"/>
      <c r="C164" s="255" t="s">
        <v>154</v>
      </c>
      <c r="D164" s="231"/>
      <c r="E164" s="232"/>
      <c r="F164" s="229"/>
      <c r="G164" s="229"/>
      <c r="H164" s="229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10"/>
      <c r="Z164" s="210"/>
      <c r="AA164" s="210"/>
      <c r="AB164" s="210"/>
      <c r="AC164" s="210"/>
      <c r="AD164" s="210"/>
      <c r="AE164" s="210"/>
      <c r="AF164" s="210"/>
      <c r="AG164" s="210" t="s">
        <v>117</v>
      </c>
      <c r="AH164" s="210">
        <v>0</v>
      </c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1">
      <c r="A165" s="240">
        <v>41</v>
      </c>
      <c r="B165" s="241" t="s">
        <v>247</v>
      </c>
      <c r="C165" s="254" t="s">
        <v>248</v>
      </c>
      <c r="D165" s="242" t="s">
        <v>111</v>
      </c>
      <c r="E165" s="243">
        <v>837</v>
      </c>
      <c r="F165" s="244"/>
      <c r="G165" s="245">
        <f>ROUND(E165*F165,2)</f>
        <v>0</v>
      </c>
      <c r="H165" s="230"/>
      <c r="I165" s="229">
        <f>ROUND(E165*H165,2)</f>
        <v>0</v>
      </c>
      <c r="J165" s="230"/>
      <c r="K165" s="229">
        <f>ROUND(E165*J165,2)</f>
        <v>0</v>
      </c>
      <c r="L165" s="229">
        <v>21</v>
      </c>
      <c r="M165" s="229">
        <f>G165*(1+L165/100)</f>
        <v>0</v>
      </c>
      <c r="N165" s="229">
        <v>0.33206000000000002</v>
      </c>
      <c r="O165" s="229">
        <f>ROUND(E165*N165,2)</f>
        <v>277.93</v>
      </c>
      <c r="P165" s="229">
        <v>0</v>
      </c>
      <c r="Q165" s="229">
        <f>ROUND(E165*P165,2)</f>
        <v>0</v>
      </c>
      <c r="R165" s="229"/>
      <c r="S165" s="229" t="s">
        <v>112</v>
      </c>
      <c r="T165" s="229" t="s">
        <v>113</v>
      </c>
      <c r="U165" s="229">
        <v>0</v>
      </c>
      <c r="V165" s="229">
        <f>ROUND(E165*U165,2)</f>
        <v>0</v>
      </c>
      <c r="W165" s="229"/>
      <c r="X165" s="229" t="s">
        <v>114</v>
      </c>
      <c r="Y165" s="210"/>
      <c r="Z165" s="210"/>
      <c r="AA165" s="210"/>
      <c r="AB165" s="210"/>
      <c r="AC165" s="210"/>
      <c r="AD165" s="210"/>
      <c r="AE165" s="210"/>
      <c r="AF165" s="210"/>
      <c r="AG165" s="210" t="s">
        <v>115</v>
      </c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ht="22.5" outlineLevel="1">
      <c r="A166" s="227"/>
      <c r="B166" s="228"/>
      <c r="C166" s="255" t="s">
        <v>249</v>
      </c>
      <c r="D166" s="231"/>
      <c r="E166" s="232">
        <v>12</v>
      </c>
      <c r="F166" s="229"/>
      <c r="G166" s="229"/>
      <c r="H166" s="229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10"/>
      <c r="Z166" s="210"/>
      <c r="AA166" s="210"/>
      <c r="AB166" s="210"/>
      <c r="AC166" s="210"/>
      <c r="AD166" s="210"/>
      <c r="AE166" s="210"/>
      <c r="AF166" s="210"/>
      <c r="AG166" s="210" t="s">
        <v>117</v>
      </c>
      <c r="AH166" s="210">
        <v>0</v>
      </c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ht="22.5" outlineLevel="1">
      <c r="A167" s="227"/>
      <c r="B167" s="228"/>
      <c r="C167" s="255" t="s">
        <v>240</v>
      </c>
      <c r="D167" s="231"/>
      <c r="E167" s="232">
        <v>825</v>
      </c>
      <c r="F167" s="229"/>
      <c r="G167" s="229"/>
      <c r="H167" s="229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10"/>
      <c r="Z167" s="210"/>
      <c r="AA167" s="210"/>
      <c r="AB167" s="210"/>
      <c r="AC167" s="210"/>
      <c r="AD167" s="210"/>
      <c r="AE167" s="210"/>
      <c r="AF167" s="210"/>
      <c r="AG167" s="210" t="s">
        <v>117</v>
      </c>
      <c r="AH167" s="210">
        <v>0</v>
      </c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1">
      <c r="A168" s="227"/>
      <c r="B168" s="228"/>
      <c r="C168" s="255" t="s">
        <v>154</v>
      </c>
      <c r="D168" s="231"/>
      <c r="E168" s="232"/>
      <c r="F168" s="229"/>
      <c r="G168" s="229"/>
      <c r="H168" s="229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10"/>
      <c r="Z168" s="210"/>
      <c r="AA168" s="210"/>
      <c r="AB168" s="210"/>
      <c r="AC168" s="210"/>
      <c r="AD168" s="210"/>
      <c r="AE168" s="210"/>
      <c r="AF168" s="210"/>
      <c r="AG168" s="210" t="s">
        <v>117</v>
      </c>
      <c r="AH168" s="210">
        <v>0</v>
      </c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1">
      <c r="A169" s="240">
        <v>42</v>
      </c>
      <c r="B169" s="241" t="s">
        <v>250</v>
      </c>
      <c r="C169" s="254" t="s">
        <v>251</v>
      </c>
      <c r="D169" s="242" t="s">
        <v>111</v>
      </c>
      <c r="E169" s="243">
        <v>825</v>
      </c>
      <c r="F169" s="244"/>
      <c r="G169" s="245">
        <f>ROUND(E169*F169,2)</f>
        <v>0</v>
      </c>
      <c r="H169" s="230"/>
      <c r="I169" s="229">
        <f>ROUND(E169*H169,2)</f>
        <v>0</v>
      </c>
      <c r="J169" s="230"/>
      <c r="K169" s="229">
        <f>ROUND(E169*J169,2)</f>
        <v>0</v>
      </c>
      <c r="L169" s="229">
        <v>21</v>
      </c>
      <c r="M169" s="229">
        <f>G169*(1+L169/100)</f>
        <v>0</v>
      </c>
      <c r="N169" s="229">
        <v>6.0099999999999997E-3</v>
      </c>
      <c r="O169" s="229">
        <f>ROUND(E169*N169,2)</f>
        <v>4.96</v>
      </c>
      <c r="P169" s="229">
        <v>0</v>
      </c>
      <c r="Q169" s="229">
        <f>ROUND(E169*P169,2)</f>
        <v>0</v>
      </c>
      <c r="R169" s="229"/>
      <c r="S169" s="229" t="s">
        <v>112</v>
      </c>
      <c r="T169" s="229" t="s">
        <v>113</v>
      </c>
      <c r="U169" s="229">
        <v>0</v>
      </c>
      <c r="V169" s="229">
        <f>ROUND(E169*U169,2)</f>
        <v>0</v>
      </c>
      <c r="W169" s="229"/>
      <c r="X169" s="229" t="s">
        <v>114</v>
      </c>
      <c r="Y169" s="210"/>
      <c r="Z169" s="210"/>
      <c r="AA169" s="210"/>
      <c r="AB169" s="210"/>
      <c r="AC169" s="210"/>
      <c r="AD169" s="210"/>
      <c r="AE169" s="210"/>
      <c r="AF169" s="210"/>
      <c r="AG169" s="210" t="s">
        <v>115</v>
      </c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ht="22.5" outlineLevel="1">
      <c r="A170" s="227"/>
      <c r="B170" s="228"/>
      <c r="C170" s="255" t="s">
        <v>240</v>
      </c>
      <c r="D170" s="231"/>
      <c r="E170" s="232">
        <v>825</v>
      </c>
      <c r="F170" s="229"/>
      <c r="G170" s="229"/>
      <c r="H170" s="229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10"/>
      <c r="Z170" s="210"/>
      <c r="AA170" s="210"/>
      <c r="AB170" s="210"/>
      <c r="AC170" s="210"/>
      <c r="AD170" s="210"/>
      <c r="AE170" s="210"/>
      <c r="AF170" s="210"/>
      <c r="AG170" s="210" t="s">
        <v>117</v>
      </c>
      <c r="AH170" s="210">
        <v>0</v>
      </c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1">
      <c r="A171" s="227"/>
      <c r="B171" s="228"/>
      <c r="C171" s="255" t="s">
        <v>154</v>
      </c>
      <c r="D171" s="231"/>
      <c r="E171" s="232"/>
      <c r="F171" s="229"/>
      <c r="G171" s="229"/>
      <c r="H171" s="229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10"/>
      <c r="Z171" s="210"/>
      <c r="AA171" s="210"/>
      <c r="AB171" s="210"/>
      <c r="AC171" s="210"/>
      <c r="AD171" s="210"/>
      <c r="AE171" s="210"/>
      <c r="AF171" s="210"/>
      <c r="AG171" s="210" t="s">
        <v>117</v>
      </c>
      <c r="AH171" s="210">
        <v>0</v>
      </c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>
      <c r="A172" s="240">
        <v>43</v>
      </c>
      <c r="B172" s="241" t="s">
        <v>252</v>
      </c>
      <c r="C172" s="254" t="s">
        <v>253</v>
      </c>
      <c r="D172" s="242" t="s">
        <v>111</v>
      </c>
      <c r="E172" s="243">
        <v>836</v>
      </c>
      <c r="F172" s="244"/>
      <c r="G172" s="245">
        <f>ROUND(E172*F172,2)</f>
        <v>0</v>
      </c>
      <c r="H172" s="230"/>
      <c r="I172" s="229">
        <f>ROUND(E172*H172,2)</f>
        <v>0</v>
      </c>
      <c r="J172" s="230"/>
      <c r="K172" s="229">
        <f>ROUND(E172*J172,2)</f>
        <v>0</v>
      </c>
      <c r="L172" s="229">
        <v>21</v>
      </c>
      <c r="M172" s="229">
        <f>G172*(1+L172/100)</f>
        <v>0</v>
      </c>
      <c r="N172" s="229">
        <v>6.0999999999999997E-4</v>
      </c>
      <c r="O172" s="229">
        <f>ROUND(E172*N172,2)</f>
        <v>0.51</v>
      </c>
      <c r="P172" s="229">
        <v>0</v>
      </c>
      <c r="Q172" s="229">
        <f>ROUND(E172*P172,2)</f>
        <v>0</v>
      </c>
      <c r="R172" s="229"/>
      <c r="S172" s="229" t="s">
        <v>112</v>
      </c>
      <c r="T172" s="229" t="s">
        <v>113</v>
      </c>
      <c r="U172" s="229">
        <v>0</v>
      </c>
      <c r="V172" s="229">
        <f>ROUND(E172*U172,2)</f>
        <v>0</v>
      </c>
      <c r="W172" s="229"/>
      <c r="X172" s="229" t="s">
        <v>114</v>
      </c>
      <c r="Y172" s="210"/>
      <c r="Z172" s="210"/>
      <c r="AA172" s="210"/>
      <c r="AB172" s="210"/>
      <c r="AC172" s="210"/>
      <c r="AD172" s="210"/>
      <c r="AE172" s="210"/>
      <c r="AF172" s="210"/>
      <c r="AG172" s="210" t="s">
        <v>115</v>
      </c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ht="22.5" outlineLevel="1">
      <c r="A173" s="227"/>
      <c r="B173" s="228"/>
      <c r="C173" s="255" t="s">
        <v>240</v>
      </c>
      <c r="D173" s="231"/>
      <c r="E173" s="232">
        <v>825</v>
      </c>
      <c r="F173" s="229"/>
      <c r="G173" s="229"/>
      <c r="H173" s="229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10"/>
      <c r="Z173" s="210"/>
      <c r="AA173" s="210"/>
      <c r="AB173" s="210"/>
      <c r="AC173" s="210"/>
      <c r="AD173" s="210"/>
      <c r="AE173" s="210"/>
      <c r="AF173" s="210"/>
      <c r="AG173" s="210" t="s">
        <v>117</v>
      </c>
      <c r="AH173" s="210">
        <v>0</v>
      </c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ht="22.5" outlineLevel="1">
      <c r="A174" s="227"/>
      <c r="B174" s="228"/>
      <c r="C174" s="255" t="s">
        <v>254</v>
      </c>
      <c r="D174" s="231"/>
      <c r="E174" s="232">
        <v>11</v>
      </c>
      <c r="F174" s="229"/>
      <c r="G174" s="229"/>
      <c r="H174" s="229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10"/>
      <c r="Z174" s="210"/>
      <c r="AA174" s="210"/>
      <c r="AB174" s="210"/>
      <c r="AC174" s="210"/>
      <c r="AD174" s="210"/>
      <c r="AE174" s="210"/>
      <c r="AF174" s="210"/>
      <c r="AG174" s="210" t="s">
        <v>117</v>
      </c>
      <c r="AH174" s="210">
        <v>0</v>
      </c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1">
      <c r="A175" s="227"/>
      <c r="B175" s="228"/>
      <c r="C175" s="255" t="s">
        <v>154</v>
      </c>
      <c r="D175" s="231"/>
      <c r="E175" s="232"/>
      <c r="F175" s="229"/>
      <c r="G175" s="229"/>
      <c r="H175" s="229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10"/>
      <c r="Z175" s="210"/>
      <c r="AA175" s="210"/>
      <c r="AB175" s="210"/>
      <c r="AC175" s="210"/>
      <c r="AD175" s="210"/>
      <c r="AE175" s="210"/>
      <c r="AF175" s="210"/>
      <c r="AG175" s="210" t="s">
        <v>117</v>
      </c>
      <c r="AH175" s="210">
        <v>0</v>
      </c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outlineLevel="1">
      <c r="A176" s="240">
        <v>44</v>
      </c>
      <c r="B176" s="241" t="s">
        <v>255</v>
      </c>
      <c r="C176" s="254" t="s">
        <v>256</v>
      </c>
      <c r="D176" s="242" t="s">
        <v>111</v>
      </c>
      <c r="E176" s="243">
        <v>825</v>
      </c>
      <c r="F176" s="244"/>
      <c r="G176" s="245">
        <f>ROUND(E176*F176,2)</f>
        <v>0</v>
      </c>
      <c r="H176" s="230"/>
      <c r="I176" s="229">
        <f>ROUND(E176*H176,2)</f>
        <v>0</v>
      </c>
      <c r="J176" s="230"/>
      <c r="K176" s="229">
        <f>ROUND(E176*J176,2)</f>
        <v>0</v>
      </c>
      <c r="L176" s="229">
        <v>21</v>
      </c>
      <c r="M176" s="229">
        <f>G176*(1+L176/100)</f>
        <v>0</v>
      </c>
      <c r="N176" s="229">
        <v>0.10373</v>
      </c>
      <c r="O176" s="229">
        <f>ROUND(E176*N176,2)</f>
        <v>85.58</v>
      </c>
      <c r="P176" s="229">
        <v>0</v>
      </c>
      <c r="Q176" s="229">
        <f>ROUND(E176*P176,2)</f>
        <v>0</v>
      </c>
      <c r="R176" s="229"/>
      <c r="S176" s="229" t="s">
        <v>112</v>
      </c>
      <c r="T176" s="229" t="s">
        <v>113</v>
      </c>
      <c r="U176" s="229">
        <v>0</v>
      </c>
      <c r="V176" s="229">
        <f>ROUND(E176*U176,2)</f>
        <v>0</v>
      </c>
      <c r="W176" s="229"/>
      <c r="X176" s="229" t="s">
        <v>114</v>
      </c>
      <c r="Y176" s="210"/>
      <c r="Z176" s="210"/>
      <c r="AA176" s="210"/>
      <c r="AB176" s="210"/>
      <c r="AC176" s="210"/>
      <c r="AD176" s="210"/>
      <c r="AE176" s="210"/>
      <c r="AF176" s="210"/>
      <c r="AG176" s="210" t="s">
        <v>115</v>
      </c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ht="22.5" outlineLevel="1">
      <c r="A177" s="227"/>
      <c r="B177" s="228"/>
      <c r="C177" s="255" t="s">
        <v>240</v>
      </c>
      <c r="D177" s="231"/>
      <c r="E177" s="232">
        <v>825</v>
      </c>
      <c r="F177" s="229"/>
      <c r="G177" s="229"/>
      <c r="H177" s="229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10"/>
      <c r="Z177" s="210"/>
      <c r="AA177" s="210"/>
      <c r="AB177" s="210"/>
      <c r="AC177" s="210"/>
      <c r="AD177" s="210"/>
      <c r="AE177" s="210"/>
      <c r="AF177" s="210"/>
      <c r="AG177" s="210" t="s">
        <v>117</v>
      </c>
      <c r="AH177" s="210">
        <v>0</v>
      </c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1">
      <c r="A178" s="227"/>
      <c r="B178" s="228"/>
      <c r="C178" s="255" t="s">
        <v>154</v>
      </c>
      <c r="D178" s="231"/>
      <c r="E178" s="232"/>
      <c r="F178" s="229"/>
      <c r="G178" s="229"/>
      <c r="H178" s="229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10"/>
      <c r="Z178" s="210"/>
      <c r="AA178" s="210"/>
      <c r="AB178" s="210"/>
      <c r="AC178" s="210"/>
      <c r="AD178" s="210"/>
      <c r="AE178" s="210"/>
      <c r="AF178" s="210"/>
      <c r="AG178" s="210" t="s">
        <v>117</v>
      </c>
      <c r="AH178" s="210">
        <v>0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1">
      <c r="A179" s="240">
        <v>45</v>
      </c>
      <c r="B179" s="241" t="s">
        <v>257</v>
      </c>
      <c r="C179" s="254" t="s">
        <v>258</v>
      </c>
      <c r="D179" s="242" t="s">
        <v>111</v>
      </c>
      <c r="E179" s="243">
        <v>11</v>
      </c>
      <c r="F179" s="244"/>
      <c r="G179" s="245">
        <f>ROUND(E179*F179,2)</f>
        <v>0</v>
      </c>
      <c r="H179" s="230"/>
      <c r="I179" s="229">
        <f>ROUND(E179*H179,2)</f>
        <v>0</v>
      </c>
      <c r="J179" s="230"/>
      <c r="K179" s="229">
        <f>ROUND(E179*J179,2)</f>
        <v>0</v>
      </c>
      <c r="L179" s="229">
        <v>21</v>
      </c>
      <c r="M179" s="229">
        <f>G179*(1+L179/100)</f>
        <v>0</v>
      </c>
      <c r="N179" s="229">
        <v>0.12966</v>
      </c>
      <c r="O179" s="229">
        <f>ROUND(E179*N179,2)</f>
        <v>1.43</v>
      </c>
      <c r="P179" s="229">
        <v>0</v>
      </c>
      <c r="Q179" s="229">
        <f>ROUND(E179*P179,2)</f>
        <v>0</v>
      </c>
      <c r="R179" s="229"/>
      <c r="S179" s="229" t="s">
        <v>112</v>
      </c>
      <c r="T179" s="229" t="s">
        <v>113</v>
      </c>
      <c r="U179" s="229">
        <v>0</v>
      </c>
      <c r="V179" s="229">
        <f>ROUND(E179*U179,2)</f>
        <v>0</v>
      </c>
      <c r="W179" s="229"/>
      <c r="X179" s="229" t="s">
        <v>114</v>
      </c>
      <c r="Y179" s="210"/>
      <c r="Z179" s="210"/>
      <c r="AA179" s="210"/>
      <c r="AB179" s="210"/>
      <c r="AC179" s="210"/>
      <c r="AD179" s="210"/>
      <c r="AE179" s="210"/>
      <c r="AF179" s="210"/>
      <c r="AG179" s="210" t="s">
        <v>115</v>
      </c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ht="22.5" outlineLevel="1">
      <c r="A180" s="227"/>
      <c r="B180" s="228"/>
      <c r="C180" s="255" t="s">
        <v>254</v>
      </c>
      <c r="D180" s="231"/>
      <c r="E180" s="232">
        <v>11</v>
      </c>
      <c r="F180" s="229"/>
      <c r="G180" s="229"/>
      <c r="H180" s="229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10"/>
      <c r="Z180" s="210"/>
      <c r="AA180" s="210"/>
      <c r="AB180" s="210"/>
      <c r="AC180" s="210"/>
      <c r="AD180" s="210"/>
      <c r="AE180" s="210"/>
      <c r="AF180" s="210"/>
      <c r="AG180" s="210" t="s">
        <v>117</v>
      </c>
      <c r="AH180" s="210">
        <v>0</v>
      </c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1">
      <c r="A181" s="227"/>
      <c r="B181" s="228"/>
      <c r="C181" s="255" t="s">
        <v>154</v>
      </c>
      <c r="D181" s="231"/>
      <c r="E181" s="232"/>
      <c r="F181" s="229"/>
      <c r="G181" s="229"/>
      <c r="H181" s="229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10"/>
      <c r="Z181" s="210"/>
      <c r="AA181" s="210"/>
      <c r="AB181" s="210"/>
      <c r="AC181" s="210"/>
      <c r="AD181" s="210"/>
      <c r="AE181" s="210"/>
      <c r="AF181" s="210"/>
      <c r="AG181" s="210" t="s">
        <v>117</v>
      </c>
      <c r="AH181" s="210">
        <v>0</v>
      </c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1">
      <c r="A182" s="240">
        <v>46</v>
      </c>
      <c r="B182" s="241" t="s">
        <v>259</v>
      </c>
      <c r="C182" s="254" t="s">
        <v>260</v>
      </c>
      <c r="D182" s="242" t="s">
        <v>111</v>
      </c>
      <c r="E182" s="243">
        <v>12</v>
      </c>
      <c r="F182" s="244"/>
      <c r="G182" s="245">
        <f>ROUND(E182*F182,2)</f>
        <v>0</v>
      </c>
      <c r="H182" s="230"/>
      <c r="I182" s="229">
        <f>ROUND(E182*H182,2)</f>
        <v>0</v>
      </c>
      <c r="J182" s="230"/>
      <c r="K182" s="229">
        <f>ROUND(E182*J182,2)</f>
        <v>0</v>
      </c>
      <c r="L182" s="229">
        <v>21</v>
      </c>
      <c r="M182" s="229">
        <f>G182*(1+L182/100)</f>
        <v>0</v>
      </c>
      <c r="N182" s="229">
        <v>0.11</v>
      </c>
      <c r="O182" s="229">
        <f>ROUND(E182*N182,2)</f>
        <v>1.32</v>
      </c>
      <c r="P182" s="229">
        <v>0</v>
      </c>
      <c r="Q182" s="229">
        <f>ROUND(E182*P182,2)</f>
        <v>0</v>
      </c>
      <c r="R182" s="229"/>
      <c r="S182" s="229" t="s">
        <v>112</v>
      </c>
      <c r="T182" s="229" t="s">
        <v>113</v>
      </c>
      <c r="U182" s="229">
        <v>0</v>
      </c>
      <c r="V182" s="229">
        <f>ROUND(E182*U182,2)</f>
        <v>0</v>
      </c>
      <c r="W182" s="229"/>
      <c r="X182" s="229" t="s">
        <v>114</v>
      </c>
      <c r="Y182" s="210"/>
      <c r="Z182" s="210"/>
      <c r="AA182" s="210"/>
      <c r="AB182" s="210"/>
      <c r="AC182" s="210"/>
      <c r="AD182" s="210"/>
      <c r="AE182" s="210"/>
      <c r="AF182" s="210"/>
      <c r="AG182" s="210" t="s">
        <v>115</v>
      </c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ht="22.5" outlineLevel="1">
      <c r="A183" s="227"/>
      <c r="B183" s="228"/>
      <c r="C183" s="255" t="s">
        <v>249</v>
      </c>
      <c r="D183" s="231"/>
      <c r="E183" s="232">
        <v>12</v>
      </c>
      <c r="F183" s="229"/>
      <c r="G183" s="229"/>
      <c r="H183" s="229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10"/>
      <c r="Z183" s="210"/>
      <c r="AA183" s="210"/>
      <c r="AB183" s="210"/>
      <c r="AC183" s="210"/>
      <c r="AD183" s="210"/>
      <c r="AE183" s="210"/>
      <c r="AF183" s="210"/>
      <c r="AG183" s="210" t="s">
        <v>117</v>
      </c>
      <c r="AH183" s="210">
        <v>0</v>
      </c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1">
      <c r="A184" s="227"/>
      <c r="B184" s="228"/>
      <c r="C184" s="255" t="s">
        <v>154</v>
      </c>
      <c r="D184" s="231"/>
      <c r="E184" s="232"/>
      <c r="F184" s="229"/>
      <c r="G184" s="229"/>
      <c r="H184" s="229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10"/>
      <c r="Z184" s="210"/>
      <c r="AA184" s="210"/>
      <c r="AB184" s="210"/>
      <c r="AC184" s="210"/>
      <c r="AD184" s="210"/>
      <c r="AE184" s="210"/>
      <c r="AF184" s="210"/>
      <c r="AG184" s="210" t="s">
        <v>117</v>
      </c>
      <c r="AH184" s="210">
        <v>0</v>
      </c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1">
      <c r="A185" s="240">
        <v>47</v>
      </c>
      <c r="B185" s="241" t="s">
        <v>261</v>
      </c>
      <c r="C185" s="254" t="s">
        <v>262</v>
      </c>
      <c r="D185" s="242" t="s">
        <v>111</v>
      </c>
      <c r="E185" s="243">
        <v>124</v>
      </c>
      <c r="F185" s="244"/>
      <c r="G185" s="245">
        <f>ROUND(E185*F185,2)</f>
        <v>0</v>
      </c>
      <c r="H185" s="230"/>
      <c r="I185" s="229">
        <f>ROUND(E185*H185,2)</f>
        <v>0</v>
      </c>
      <c r="J185" s="230"/>
      <c r="K185" s="229">
        <f>ROUND(E185*J185,2)</f>
        <v>0</v>
      </c>
      <c r="L185" s="229">
        <v>21</v>
      </c>
      <c r="M185" s="229">
        <f>G185*(1+L185/100)</f>
        <v>0</v>
      </c>
      <c r="N185" s="229">
        <v>7.3899999999999993E-2</v>
      </c>
      <c r="O185" s="229">
        <f>ROUND(E185*N185,2)</f>
        <v>9.16</v>
      </c>
      <c r="P185" s="229">
        <v>0</v>
      </c>
      <c r="Q185" s="229">
        <f>ROUND(E185*P185,2)</f>
        <v>0</v>
      </c>
      <c r="R185" s="229"/>
      <c r="S185" s="229" t="s">
        <v>112</v>
      </c>
      <c r="T185" s="229" t="s">
        <v>113</v>
      </c>
      <c r="U185" s="229">
        <v>0</v>
      </c>
      <c r="V185" s="229">
        <f>ROUND(E185*U185,2)</f>
        <v>0</v>
      </c>
      <c r="W185" s="229"/>
      <c r="X185" s="229" t="s">
        <v>114</v>
      </c>
      <c r="Y185" s="210"/>
      <c r="Z185" s="210"/>
      <c r="AA185" s="210"/>
      <c r="AB185" s="210"/>
      <c r="AC185" s="210"/>
      <c r="AD185" s="210"/>
      <c r="AE185" s="210"/>
      <c r="AF185" s="210"/>
      <c r="AG185" s="210" t="s">
        <v>115</v>
      </c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ht="22.5" outlineLevel="1">
      <c r="A186" s="227"/>
      <c r="B186" s="228"/>
      <c r="C186" s="255" t="s">
        <v>263</v>
      </c>
      <c r="D186" s="231"/>
      <c r="E186" s="232">
        <v>8</v>
      </c>
      <c r="F186" s="229"/>
      <c r="G186" s="229"/>
      <c r="H186" s="229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10"/>
      <c r="Z186" s="210"/>
      <c r="AA186" s="210"/>
      <c r="AB186" s="210"/>
      <c r="AC186" s="210"/>
      <c r="AD186" s="210"/>
      <c r="AE186" s="210"/>
      <c r="AF186" s="210"/>
      <c r="AG186" s="210" t="s">
        <v>117</v>
      </c>
      <c r="AH186" s="210">
        <v>0</v>
      </c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ht="22.5" outlineLevel="1">
      <c r="A187" s="227"/>
      <c r="B187" s="228"/>
      <c r="C187" s="255" t="s">
        <v>264</v>
      </c>
      <c r="D187" s="231"/>
      <c r="E187" s="232">
        <v>116</v>
      </c>
      <c r="F187" s="229"/>
      <c r="G187" s="229"/>
      <c r="H187" s="229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10"/>
      <c r="Z187" s="210"/>
      <c r="AA187" s="210"/>
      <c r="AB187" s="210"/>
      <c r="AC187" s="210"/>
      <c r="AD187" s="210"/>
      <c r="AE187" s="210"/>
      <c r="AF187" s="210"/>
      <c r="AG187" s="210" t="s">
        <v>117</v>
      </c>
      <c r="AH187" s="210">
        <v>0</v>
      </c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outlineLevel="1">
      <c r="A188" s="227"/>
      <c r="B188" s="228"/>
      <c r="C188" s="255" t="s">
        <v>154</v>
      </c>
      <c r="D188" s="231"/>
      <c r="E188" s="232"/>
      <c r="F188" s="229"/>
      <c r="G188" s="229"/>
      <c r="H188" s="229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10"/>
      <c r="Z188" s="210"/>
      <c r="AA188" s="210"/>
      <c r="AB188" s="210"/>
      <c r="AC188" s="210"/>
      <c r="AD188" s="210"/>
      <c r="AE188" s="210"/>
      <c r="AF188" s="210"/>
      <c r="AG188" s="210" t="s">
        <v>117</v>
      </c>
      <c r="AH188" s="210">
        <v>0</v>
      </c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outlineLevel="1">
      <c r="A189" s="240">
        <v>48</v>
      </c>
      <c r="B189" s="241" t="s">
        <v>265</v>
      </c>
      <c r="C189" s="254" t="s">
        <v>266</v>
      </c>
      <c r="D189" s="242" t="s">
        <v>111</v>
      </c>
      <c r="E189" s="243">
        <v>153</v>
      </c>
      <c r="F189" s="244"/>
      <c r="G189" s="245">
        <f>ROUND(E189*F189,2)</f>
        <v>0</v>
      </c>
      <c r="H189" s="230"/>
      <c r="I189" s="229">
        <f>ROUND(E189*H189,2)</f>
        <v>0</v>
      </c>
      <c r="J189" s="230"/>
      <c r="K189" s="229">
        <f>ROUND(E189*J189,2)</f>
        <v>0</v>
      </c>
      <c r="L189" s="229">
        <v>21</v>
      </c>
      <c r="M189" s="229">
        <f>G189*(1+L189/100)</f>
        <v>0</v>
      </c>
      <c r="N189" s="229">
        <v>7.3899999999999993E-2</v>
      </c>
      <c r="O189" s="229">
        <f>ROUND(E189*N189,2)</f>
        <v>11.31</v>
      </c>
      <c r="P189" s="229">
        <v>0</v>
      </c>
      <c r="Q189" s="229">
        <f>ROUND(E189*P189,2)</f>
        <v>0</v>
      </c>
      <c r="R189" s="229"/>
      <c r="S189" s="229" t="s">
        <v>112</v>
      </c>
      <c r="T189" s="229" t="s">
        <v>113</v>
      </c>
      <c r="U189" s="229">
        <v>0</v>
      </c>
      <c r="V189" s="229">
        <f>ROUND(E189*U189,2)</f>
        <v>0</v>
      </c>
      <c r="W189" s="229"/>
      <c r="X189" s="229" t="s">
        <v>114</v>
      </c>
      <c r="Y189" s="210"/>
      <c r="Z189" s="210"/>
      <c r="AA189" s="210"/>
      <c r="AB189" s="210"/>
      <c r="AC189" s="210"/>
      <c r="AD189" s="210"/>
      <c r="AE189" s="210"/>
      <c r="AF189" s="210"/>
      <c r="AG189" s="210" t="s">
        <v>115</v>
      </c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ht="22.5" outlineLevel="1">
      <c r="A190" s="227"/>
      <c r="B190" s="228"/>
      <c r="C190" s="255" t="s">
        <v>243</v>
      </c>
      <c r="D190" s="231"/>
      <c r="E190" s="232">
        <v>75</v>
      </c>
      <c r="F190" s="229"/>
      <c r="G190" s="229"/>
      <c r="H190" s="229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10"/>
      <c r="Z190" s="210"/>
      <c r="AA190" s="210"/>
      <c r="AB190" s="210"/>
      <c r="AC190" s="210"/>
      <c r="AD190" s="210"/>
      <c r="AE190" s="210"/>
      <c r="AF190" s="210"/>
      <c r="AG190" s="210" t="s">
        <v>117</v>
      </c>
      <c r="AH190" s="210">
        <v>0</v>
      </c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ht="22.5" outlineLevel="1">
      <c r="A191" s="227"/>
      <c r="B191" s="228"/>
      <c r="C191" s="255" t="s">
        <v>244</v>
      </c>
      <c r="D191" s="231"/>
      <c r="E191" s="232">
        <v>58</v>
      </c>
      <c r="F191" s="229"/>
      <c r="G191" s="229"/>
      <c r="H191" s="229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10"/>
      <c r="Z191" s="210"/>
      <c r="AA191" s="210"/>
      <c r="AB191" s="210"/>
      <c r="AC191" s="210"/>
      <c r="AD191" s="210"/>
      <c r="AE191" s="210"/>
      <c r="AF191" s="210"/>
      <c r="AG191" s="210" t="s">
        <v>117</v>
      </c>
      <c r="AH191" s="210">
        <v>0</v>
      </c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ht="22.5" outlineLevel="1">
      <c r="A192" s="227"/>
      <c r="B192" s="228"/>
      <c r="C192" s="255" t="s">
        <v>245</v>
      </c>
      <c r="D192" s="231"/>
      <c r="E192" s="232">
        <v>13</v>
      </c>
      <c r="F192" s="229"/>
      <c r="G192" s="229"/>
      <c r="H192" s="229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10"/>
      <c r="Z192" s="210"/>
      <c r="AA192" s="210"/>
      <c r="AB192" s="210"/>
      <c r="AC192" s="210"/>
      <c r="AD192" s="210"/>
      <c r="AE192" s="210"/>
      <c r="AF192" s="210"/>
      <c r="AG192" s="210" t="s">
        <v>117</v>
      </c>
      <c r="AH192" s="210">
        <v>0</v>
      </c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ht="22.5" outlineLevel="1">
      <c r="A193" s="227"/>
      <c r="B193" s="228"/>
      <c r="C193" s="255" t="s">
        <v>246</v>
      </c>
      <c r="D193" s="231"/>
      <c r="E193" s="232">
        <v>7</v>
      </c>
      <c r="F193" s="229"/>
      <c r="G193" s="229"/>
      <c r="H193" s="229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10"/>
      <c r="Z193" s="210"/>
      <c r="AA193" s="210"/>
      <c r="AB193" s="210"/>
      <c r="AC193" s="210"/>
      <c r="AD193" s="210"/>
      <c r="AE193" s="210"/>
      <c r="AF193" s="210"/>
      <c r="AG193" s="210" t="s">
        <v>117</v>
      </c>
      <c r="AH193" s="210">
        <v>0</v>
      </c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outlineLevel="1">
      <c r="A194" s="227"/>
      <c r="B194" s="228"/>
      <c r="C194" s="255" t="s">
        <v>154</v>
      </c>
      <c r="D194" s="231"/>
      <c r="E194" s="232"/>
      <c r="F194" s="229"/>
      <c r="G194" s="229"/>
      <c r="H194" s="229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10"/>
      <c r="Z194" s="210"/>
      <c r="AA194" s="210"/>
      <c r="AB194" s="210"/>
      <c r="AC194" s="210"/>
      <c r="AD194" s="210"/>
      <c r="AE194" s="210"/>
      <c r="AF194" s="210"/>
      <c r="AG194" s="210" t="s">
        <v>117</v>
      </c>
      <c r="AH194" s="210">
        <v>0</v>
      </c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1">
      <c r="A195" s="240">
        <v>49</v>
      </c>
      <c r="B195" s="241" t="s">
        <v>267</v>
      </c>
      <c r="C195" s="254" t="s">
        <v>268</v>
      </c>
      <c r="D195" s="242" t="s">
        <v>111</v>
      </c>
      <c r="E195" s="243">
        <v>12.6</v>
      </c>
      <c r="F195" s="244"/>
      <c r="G195" s="245">
        <f>ROUND(E195*F195,2)</f>
        <v>0</v>
      </c>
      <c r="H195" s="230"/>
      <c r="I195" s="229">
        <f>ROUND(E195*H195,2)</f>
        <v>0</v>
      </c>
      <c r="J195" s="230"/>
      <c r="K195" s="229">
        <f>ROUND(E195*J195,2)</f>
        <v>0</v>
      </c>
      <c r="L195" s="229">
        <v>21</v>
      </c>
      <c r="M195" s="229">
        <f>G195*(1+L195/100)</f>
        <v>0</v>
      </c>
      <c r="N195" s="229">
        <v>0.2</v>
      </c>
      <c r="O195" s="229">
        <f>ROUND(E195*N195,2)</f>
        <v>2.52</v>
      </c>
      <c r="P195" s="229">
        <v>0</v>
      </c>
      <c r="Q195" s="229">
        <f>ROUND(E195*P195,2)</f>
        <v>0</v>
      </c>
      <c r="R195" s="229" t="s">
        <v>269</v>
      </c>
      <c r="S195" s="229" t="s">
        <v>112</v>
      </c>
      <c r="T195" s="229" t="s">
        <v>113</v>
      </c>
      <c r="U195" s="229">
        <v>0</v>
      </c>
      <c r="V195" s="229">
        <f>ROUND(E195*U195,2)</f>
        <v>0</v>
      </c>
      <c r="W195" s="229"/>
      <c r="X195" s="229" t="s">
        <v>270</v>
      </c>
      <c r="Y195" s="210"/>
      <c r="Z195" s="210"/>
      <c r="AA195" s="210"/>
      <c r="AB195" s="210"/>
      <c r="AC195" s="210"/>
      <c r="AD195" s="210"/>
      <c r="AE195" s="210"/>
      <c r="AF195" s="210"/>
      <c r="AG195" s="210" t="s">
        <v>271</v>
      </c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ht="22.5" outlineLevel="1">
      <c r="A196" s="227"/>
      <c r="B196" s="228"/>
      <c r="C196" s="255" t="s">
        <v>190</v>
      </c>
      <c r="D196" s="231"/>
      <c r="E196" s="232">
        <v>12.6</v>
      </c>
      <c r="F196" s="229"/>
      <c r="G196" s="229"/>
      <c r="H196" s="229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10"/>
      <c r="Z196" s="210"/>
      <c r="AA196" s="210"/>
      <c r="AB196" s="210"/>
      <c r="AC196" s="210"/>
      <c r="AD196" s="210"/>
      <c r="AE196" s="210"/>
      <c r="AF196" s="210"/>
      <c r="AG196" s="210" t="s">
        <v>117</v>
      </c>
      <c r="AH196" s="210">
        <v>0</v>
      </c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outlineLevel="1">
      <c r="A197" s="227"/>
      <c r="B197" s="228"/>
      <c r="C197" s="255" t="s">
        <v>154</v>
      </c>
      <c r="D197" s="231"/>
      <c r="E197" s="232"/>
      <c r="F197" s="229"/>
      <c r="G197" s="229"/>
      <c r="H197" s="229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10"/>
      <c r="Z197" s="210"/>
      <c r="AA197" s="210"/>
      <c r="AB197" s="210"/>
      <c r="AC197" s="210"/>
      <c r="AD197" s="210"/>
      <c r="AE197" s="210"/>
      <c r="AF197" s="210"/>
      <c r="AG197" s="210" t="s">
        <v>117</v>
      </c>
      <c r="AH197" s="210">
        <v>0</v>
      </c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outlineLevel="1">
      <c r="A198" s="240">
        <v>50</v>
      </c>
      <c r="B198" s="241" t="s">
        <v>272</v>
      </c>
      <c r="C198" s="254" t="s">
        <v>273</v>
      </c>
      <c r="D198" s="242" t="s">
        <v>111</v>
      </c>
      <c r="E198" s="243">
        <v>153.30000000000001</v>
      </c>
      <c r="F198" s="244"/>
      <c r="G198" s="245">
        <f>ROUND(E198*F198,2)</f>
        <v>0</v>
      </c>
      <c r="H198" s="230"/>
      <c r="I198" s="229">
        <f>ROUND(E198*H198,2)</f>
        <v>0</v>
      </c>
      <c r="J198" s="230"/>
      <c r="K198" s="229">
        <f>ROUND(E198*J198,2)</f>
        <v>0</v>
      </c>
      <c r="L198" s="229">
        <v>21</v>
      </c>
      <c r="M198" s="229">
        <f>G198*(1+L198/100)</f>
        <v>0</v>
      </c>
      <c r="N198" s="229">
        <v>0.17244999999999999</v>
      </c>
      <c r="O198" s="229">
        <f>ROUND(E198*N198,2)</f>
        <v>26.44</v>
      </c>
      <c r="P198" s="229">
        <v>0</v>
      </c>
      <c r="Q198" s="229">
        <f>ROUND(E198*P198,2)</f>
        <v>0</v>
      </c>
      <c r="R198" s="229" t="s">
        <v>269</v>
      </c>
      <c r="S198" s="229" t="s">
        <v>112</v>
      </c>
      <c r="T198" s="229" t="s">
        <v>113</v>
      </c>
      <c r="U198" s="229">
        <v>0</v>
      </c>
      <c r="V198" s="229">
        <f>ROUND(E198*U198,2)</f>
        <v>0</v>
      </c>
      <c r="W198" s="229"/>
      <c r="X198" s="229" t="s">
        <v>270</v>
      </c>
      <c r="Y198" s="210"/>
      <c r="Z198" s="210"/>
      <c r="AA198" s="210"/>
      <c r="AB198" s="210"/>
      <c r="AC198" s="210"/>
      <c r="AD198" s="210"/>
      <c r="AE198" s="210"/>
      <c r="AF198" s="210"/>
      <c r="AG198" s="210" t="s">
        <v>271</v>
      </c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ht="22.5" outlineLevel="1">
      <c r="A199" s="227"/>
      <c r="B199" s="228"/>
      <c r="C199" s="255" t="s">
        <v>186</v>
      </c>
      <c r="D199" s="231"/>
      <c r="E199" s="232">
        <v>78.75</v>
      </c>
      <c r="F199" s="229"/>
      <c r="G199" s="229"/>
      <c r="H199" s="229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10"/>
      <c r="Z199" s="210"/>
      <c r="AA199" s="210"/>
      <c r="AB199" s="210"/>
      <c r="AC199" s="210"/>
      <c r="AD199" s="210"/>
      <c r="AE199" s="210"/>
      <c r="AF199" s="210"/>
      <c r="AG199" s="210" t="s">
        <v>117</v>
      </c>
      <c r="AH199" s="210">
        <v>0</v>
      </c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ht="22.5" outlineLevel="1">
      <c r="A200" s="227"/>
      <c r="B200" s="228"/>
      <c r="C200" s="255" t="s">
        <v>188</v>
      </c>
      <c r="D200" s="231"/>
      <c r="E200" s="232">
        <v>60.9</v>
      </c>
      <c r="F200" s="229"/>
      <c r="G200" s="229"/>
      <c r="H200" s="229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10"/>
      <c r="Z200" s="210"/>
      <c r="AA200" s="210"/>
      <c r="AB200" s="210"/>
      <c r="AC200" s="210"/>
      <c r="AD200" s="210"/>
      <c r="AE200" s="210"/>
      <c r="AF200" s="210"/>
      <c r="AG200" s="210" t="s">
        <v>117</v>
      </c>
      <c r="AH200" s="210">
        <v>0</v>
      </c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ht="22.5" outlineLevel="1">
      <c r="A201" s="227"/>
      <c r="B201" s="228"/>
      <c r="C201" s="255" t="s">
        <v>189</v>
      </c>
      <c r="D201" s="231"/>
      <c r="E201" s="232">
        <v>13.65</v>
      </c>
      <c r="F201" s="229"/>
      <c r="G201" s="229"/>
      <c r="H201" s="229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10"/>
      <c r="Z201" s="210"/>
      <c r="AA201" s="210"/>
      <c r="AB201" s="210"/>
      <c r="AC201" s="210"/>
      <c r="AD201" s="210"/>
      <c r="AE201" s="210"/>
      <c r="AF201" s="210"/>
      <c r="AG201" s="210" t="s">
        <v>117</v>
      </c>
      <c r="AH201" s="210">
        <v>0</v>
      </c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1">
      <c r="A202" s="227"/>
      <c r="B202" s="228"/>
      <c r="C202" s="255" t="s">
        <v>154</v>
      </c>
      <c r="D202" s="231"/>
      <c r="E202" s="232"/>
      <c r="F202" s="229"/>
      <c r="G202" s="229"/>
      <c r="H202" s="229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10"/>
      <c r="Z202" s="210"/>
      <c r="AA202" s="210"/>
      <c r="AB202" s="210"/>
      <c r="AC202" s="210"/>
      <c r="AD202" s="210"/>
      <c r="AE202" s="210"/>
      <c r="AF202" s="210"/>
      <c r="AG202" s="210" t="s">
        <v>117</v>
      </c>
      <c r="AH202" s="210">
        <v>0</v>
      </c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outlineLevel="1">
      <c r="A203" s="240">
        <v>51</v>
      </c>
      <c r="B203" s="241" t="s">
        <v>274</v>
      </c>
      <c r="C203" s="254" t="s">
        <v>275</v>
      </c>
      <c r="D203" s="242" t="s">
        <v>111</v>
      </c>
      <c r="E203" s="243">
        <v>121.8</v>
      </c>
      <c r="F203" s="244"/>
      <c r="G203" s="245">
        <f>ROUND(E203*F203,2)</f>
        <v>0</v>
      </c>
      <c r="H203" s="230"/>
      <c r="I203" s="229">
        <f>ROUND(E203*H203,2)</f>
        <v>0</v>
      </c>
      <c r="J203" s="230"/>
      <c r="K203" s="229">
        <f>ROUND(E203*J203,2)</f>
        <v>0</v>
      </c>
      <c r="L203" s="229">
        <v>21</v>
      </c>
      <c r="M203" s="229">
        <f>G203*(1+L203/100)</f>
        <v>0</v>
      </c>
      <c r="N203" s="229">
        <v>0.1389</v>
      </c>
      <c r="O203" s="229">
        <f>ROUND(E203*N203,2)</f>
        <v>16.920000000000002</v>
      </c>
      <c r="P203" s="229">
        <v>0</v>
      </c>
      <c r="Q203" s="229">
        <f>ROUND(E203*P203,2)</f>
        <v>0</v>
      </c>
      <c r="R203" s="229" t="s">
        <v>269</v>
      </c>
      <c r="S203" s="229" t="s">
        <v>112</v>
      </c>
      <c r="T203" s="229" t="s">
        <v>113</v>
      </c>
      <c r="U203" s="229">
        <v>0</v>
      </c>
      <c r="V203" s="229">
        <f>ROUND(E203*U203,2)</f>
        <v>0</v>
      </c>
      <c r="W203" s="229"/>
      <c r="X203" s="229" t="s">
        <v>270</v>
      </c>
      <c r="Y203" s="210"/>
      <c r="Z203" s="210"/>
      <c r="AA203" s="210"/>
      <c r="AB203" s="210"/>
      <c r="AC203" s="210"/>
      <c r="AD203" s="210"/>
      <c r="AE203" s="210"/>
      <c r="AF203" s="210"/>
      <c r="AG203" s="210" t="s">
        <v>271</v>
      </c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ht="22.5" outlineLevel="1">
      <c r="A204" s="227"/>
      <c r="B204" s="228"/>
      <c r="C204" s="255" t="s">
        <v>187</v>
      </c>
      <c r="D204" s="231"/>
      <c r="E204" s="232">
        <v>121.8</v>
      </c>
      <c r="F204" s="229"/>
      <c r="G204" s="229"/>
      <c r="H204" s="229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10"/>
      <c r="Z204" s="210"/>
      <c r="AA204" s="210"/>
      <c r="AB204" s="210"/>
      <c r="AC204" s="210"/>
      <c r="AD204" s="210"/>
      <c r="AE204" s="210"/>
      <c r="AF204" s="210"/>
      <c r="AG204" s="210" t="s">
        <v>117</v>
      </c>
      <c r="AH204" s="210">
        <v>0</v>
      </c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outlineLevel="1">
      <c r="A205" s="227"/>
      <c r="B205" s="228"/>
      <c r="C205" s="255" t="s">
        <v>154</v>
      </c>
      <c r="D205" s="231"/>
      <c r="E205" s="232"/>
      <c r="F205" s="229"/>
      <c r="G205" s="229"/>
      <c r="H205" s="229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10"/>
      <c r="Z205" s="210"/>
      <c r="AA205" s="210"/>
      <c r="AB205" s="210"/>
      <c r="AC205" s="210"/>
      <c r="AD205" s="210"/>
      <c r="AE205" s="210"/>
      <c r="AF205" s="210"/>
      <c r="AG205" s="210" t="s">
        <v>117</v>
      </c>
      <c r="AH205" s="210">
        <v>0</v>
      </c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ht="22.5" outlineLevel="1">
      <c r="A206" s="240">
        <v>52</v>
      </c>
      <c r="B206" s="241" t="s">
        <v>276</v>
      </c>
      <c r="C206" s="254" t="s">
        <v>277</v>
      </c>
      <c r="D206" s="242" t="s">
        <v>111</v>
      </c>
      <c r="E206" s="243">
        <v>7.35</v>
      </c>
      <c r="F206" s="244"/>
      <c r="G206" s="245">
        <f>ROUND(E206*F206,2)</f>
        <v>0</v>
      </c>
      <c r="H206" s="230"/>
      <c r="I206" s="229">
        <f>ROUND(E206*H206,2)</f>
        <v>0</v>
      </c>
      <c r="J206" s="230"/>
      <c r="K206" s="229">
        <f>ROUND(E206*J206,2)</f>
        <v>0</v>
      </c>
      <c r="L206" s="229">
        <v>21</v>
      </c>
      <c r="M206" s="229">
        <f>G206*(1+L206/100)</f>
        <v>0</v>
      </c>
      <c r="N206" s="229">
        <v>0.17599999999999999</v>
      </c>
      <c r="O206" s="229">
        <f>ROUND(E206*N206,2)</f>
        <v>1.29</v>
      </c>
      <c r="P206" s="229">
        <v>0</v>
      </c>
      <c r="Q206" s="229">
        <f>ROUND(E206*P206,2)</f>
        <v>0</v>
      </c>
      <c r="R206" s="229" t="s">
        <v>269</v>
      </c>
      <c r="S206" s="229" t="s">
        <v>112</v>
      </c>
      <c r="T206" s="229" t="s">
        <v>113</v>
      </c>
      <c r="U206" s="229">
        <v>0</v>
      </c>
      <c r="V206" s="229">
        <f>ROUND(E206*U206,2)</f>
        <v>0</v>
      </c>
      <c r="W206" s="229"/>
      <c r="X206" s="229" t="s">
        <v>270</v>
      </c>
      <c r="Y206" s="210"/>
      <c r="Z206" s="210"/>
      <c r="AA206" s="210"/>
      <c r="AB206" s="210"/>
      <c r="AC206" s="210"/>
      <c r="AD206" s="210"/>
      <c r="AE206" s="210"/>
      <c r="AF206" s="210"/>
      <c r="AG206" s="210" t="s">
        <v>271</v>
      </c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ht="22.5" outlineLevel="1">
      <c r="A207" s="227"/>
      <c r="B207" s="228"/>
      <c r="C207" s="255" t="s">
        <v>278</v>
      </c>
      <c r="D207" s="231"/>
      <c r="E207" s="232">
        <v>7.35</v>
      </c>
      <c r="F207" s="229"/>
      <c r="G207" s="229"/>
      <c r="H207" s="229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10"/>
      <c r="Z207" s="210"/>
      <c r="AA207" s="210"/>
      <c r="AB207" s="210"/>
      <c r="AC207" s="210"/>
      <c r="AD207" s="210"/>
      <c r="AE207" s="210"/>
      <c r="AF207" s="210"/>
      <c r="AG207" s="210" t="s">
        <v>117</v>
      </c>
      <c r="AH207" s="210">
        <v>0</v>
      </c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outlineLevel="1">
      <c r="A208" s="227"/>
      <c r="B208" s="228"/>
      <c r="C208" s="255" t="s">
        <v>154</v>
      </c>
      <c r="D208" s="231"/>
      <c r="E208" s="232"/>
      <c r="F208" s="229"/>
      <c r="G208" s="229"/>
      <c r="H208" s="229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10"/>
      <c r="Z208" s="210"/>
      <c r="AA208" s="210"/>
      <c r="AB208" s="210"/>
      <c r="AC208" s="210"/>
      <c r="AD208" s="210"/>
      <c r="AE208" s="210"/>
      <c r="AF208" s="210"/>
      <c r="AG208" s="210" t="s">
        <v>117</v>
      </c>
      <c r="AH208" s="210">
        <v>0</v>
      </c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ht="22.5" outlineLevel="1">
      <c r="A209" s="240">
        <v>53</v>
      </c>
      <c r="B209" s="241" t="s">
        <v>279</v>
      </c>
      <c r="C209" s="254" t="s">
        <v>280</v>
      </c>
      <c r="D209" s="242" t="s">
        <v>111</v>
      </c>
      <c r="E209" s="243">
        <v>8.4</v>
      </c>
      <c r="F209" s="244"/>
      <c r="G209" s="245">
        <f>ROUND(E209*F209,2)</f>
        <v>0</v>
      </c>
      <c r="H209" s="230"/>
      <c r="I209" s="229">
        <f>ROUND(E209*H209,2)</f>
        <v>0</v>
      </c>
      <c r="J209" s="230"/>
      <c r="K209" s="229">
        <f>ROUND(E209*J209,2)</f>
        <v>0</v>
      </c>
      <c r="L209" s="229">
        <v>21</v>
      </c>
      <c r="M209" s="229">
        <f>G209*(1+L209/100)</f>
        <v>0</v>
      </c>
      <c r="N209" s="229">
        <v>0.13100000000000001</v>
      </c>
      <c r="O209" s="229">
        <f>ROUND(E209*N209,2)</f>
        <v>1.1000000000000001</v>
      </c>
      <c r="P209" s="229">
        <v>0</v>
      </c>
      <c r="Q209" s="229">
        <f>ROUND(E209*P209,2)</f>
        <v>0</v>
      </c>
      <c r="R209" s="229" t="s">
        <v>269</v>
      </c>
      <c r="S209" s="229" t="s">
        <v>112</v>
      </c>
      <c r="T209" s="229" t="s">
        <v>113</v>
      </c>
      <c r="U209" s="229">
        <v>0</v>
      </c>
      <c r="V209" s="229">
        <f>ROUND(E209*U209,2)</f>
        <v>0</v>
      </c>
      <c r="W209" s="229"/>
      <c r="X209" s="229" t="s">
        <v>270</v>
      </c>
      <c r="Y209" s="210"/>
      <c r="Z209" s="210"/>
      <c r="AA209" s="210"/>
      <c r="AB209" s="210"/>
      <c r="AC209" s="210"/>
      <c r="AD209" s="210"/>
      <c r="AE209" s="210"/>
      <c r="AF209" s="210"/>
      <c r="AG209" s="210" t="s">
        <v>271</v>
      </c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ht="22.5" outlineLevel="1">
      <c r="A210" s="227"/>
      <c r="B210" s="228"/>
      <c r="C210" s="255" t="s">
        <v>281</v>
      </c>
      <c r="D210" s="231"/>
      <c r="E210" s="232">
        <v>8.4</v>
      </c>
      <c r="F210" s="229"/>
      <c r="G210" s="229"/>
      <c r="H210" s="229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10"/>
      <c r="Z210" s="210"/>
      <c r="AA210" s="210"/>
      <c r="AB210" s="210"/>
      <c r="AC210" s="210"/>
      <c r="AD210" s="210"/>
      <c r="AE210" s="210"/>
      <c r="AF210" s="210"/>
      <c r="AG210" s="210" t="s">
        <v>117</v>
      </c>
      <c r="AH210" s="210">
        <v>0</v>
      </c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outlineLevel="1">
      <c r="A211" s="227"/>
      <c r="B211" s="228"/>
      <c r="C211" s="255" t="s">
        <v>154</v>
      </c>
      <c r="D211" s="231"/>
      <c r="E211" s="232"/>
      <c r="F211" s="229"/>
      <c r="G211" s="229"/>
      <c r="H211" s="229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10"/>
      <c r="Z211" s="210"/>
      <c r="AA211" s="210"/>
      <c r="AB211" s="210"/>
      <c r="AC211" s="210"/>
      <c r="AD211" s="210"/>
      <c r="AE211" s="210"/>
      <c r="AF211" s="210"/>
      <c r="AG211" s="210" t="s">
        <v>117</v>
      </c>
      <c r="AH211" s="210">
        <v>0</v>
      </c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>
      <c r="A212" s="234" t="s">
        <v>107</v>
      </c>
      <c r="B212" s="235" t="s">
        <v>68</v>
      </c>
      <c r="C212" s="253" t="s">
        <v>69</v>
      </c>
      <c r="D212" s="236"/>
      <c r="E212" s="237"/>
      <c r="F212" s="238"/>
      <c r="G212" s="239">
        <f>SUMIF(AG213:AG227,"&lt;&gt;NOR",G213:G227)</f>
        <v>0</v>
      </c>
      <c r="H212" s="233"/>
      <c r="I212" s="233">
        <f>SUM(I213:I227)</f>
        <v>0</v>
      </c>
      <c r="J212" s="233"/>
      <c r="K212" s="233">
        <f>SUM(K213:K227)</f>
        <v>0</v>
      </c>
      <c r="L212" s="233"/>
      <c r="M212" s="233">
        <f>SUM(M213:M227)</f>
        <v>0</v>
      </c>
      <c r="N212" s="233"/>
      <c r="O212" s="233">
        <f>SUM(O213:O227)</f>
        <v>100.38</v>
      </c>
      <c r="P212" s="233"/>
      <c r="Q212" s="233">
        <f>SUM(Q213:Q227)</f>
        <v>0</v>
      </c>
      <c r="R212" s="233"/>
      <c r="S212" s="233"/>
      <c r="T212" s="233"/>
      <c r="U212" s="233"/>
      <c r="V212" s="233">
        <f>SUM(V213:V227)</f>
        <v>0</v>
      </c>
      <c r="W212" s="233"/>
      <c r="X212" s="233"/>
      <c r="AG212" t="s">
        <v>108</v>
      </c>
    </row>
    <row r="213" spans="1:60" outlineLevel="1">
      <c r="A213" s="240">
        <v>54</v>
      </c>
      <c r="B213" s="241" t="s">
        <v>282</v>
      </c>
      <c r="C213" s="254" t="s">
        <v>283</v>
      </c>
      <c r="D213" s="242" t="s">
        <v>202</v>
      </c>
      <c r="E213" s="243">
        <v>2</v>
      </c>
      <c r="F213" s="244"/>
      <c r="G213" s="245">
        <f>ROUND(E213*F213,2)</f>
        <v>0</v>
      </c>
      <c r="H213" s="230"/>
      <c r="I213" s="229">
        <f>ROUND(E213*H213,2)</f>
        <v>0</v>
      </c>
      <c r="J213" s="230"/>
      <c r="K213" s="229">
        <f>ROUND(E213*J213,2)</f>
        <v>0</v>
      </c>
      <c r="L213" s="229">
        <v>21</v>
      </c>
      <c r="M213" s="229">
        <f>G213*(1+L213/100)</f>
        <v>0</v>
      </c>
      <c r="N213" s="229">
        <v>0.43381999999999998</v>
      </c>
      <c r="O213" s="229">
        <f>ROUND(E213*N213,2)</f>
        <v>0.87</v>
      </c>
      <c r="P213" s="229">
        <v>0</v>
      </c>
      <c r="Q213" s="229">
        <f>ROUND(E213*P213,2)</f>
        <v>0</v>
      </c>
      <c r="R213" s="229"/>
      <c r="S213" s="229" t="s">
        <v>112</v>
      </c>
      <c r="T213" s="229" t="s">
        <v>113</v>
      </c>
      <c r="U213" s="229">
        <v>0</v>
      </c>
      <c r="V213" s="229">
        <f>ROUND(E213*U213,2)</f>
        <v>0</v>
      </c>
      <c r="W213" s="229"/>
      <c r="X213" s="229" t="s">
        <v>114</v>
      </c>
      <c r="Y213" s="210"/>
      <c r="Z213" s="210"/>
      <c r="AA213" s="210"/>
      <c r="AB213" s="210"/>
      <c r="AC213" s="210"/>
      <c r="AD213" s="210"/>
      <c r="AE213" s="210"/>
      <c r="AF213" s="210"/>
      <c r="AG213" s="210" t="s">
        <v>115</v>
      </c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outlineLevel="1">
      <c r="A214" s="227"/>
      <c r="B214" s="228"/>
      <c r="C214" s="255" t="s">
        <v>284</v>
      </c>
      <c r="D214" s="231"/>
      <c r="E214" s="232"/>
      <c r="F214" s="229"/>
      <c r="G214" s="229"/>
      <c r="H214" s="229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10"/>
      <c r="Z214" s="210"/>
      <c r="AA214" s="210"/>
      <c r="AB214" s="210"/>
      <c r="AC214" s="210"/>
      <c r="AD214" s="210"/>
      <c r="AE214" s="210"/>
      <c r="AF214" s="210"/>
      <c r="AG214" s="210" t="s">
        <v>117</v>
      </c>
      <c r="AH214" s="210">
        <v>0</v>
      </c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</row>
    <row r="215" spans="1:60" outlineLevel="1">
      <c r="A215" s="227"/>
      <c r="B215" s="228"/>
      <c r="C215" s="255" t="s">
        <v>285</v>
      </c>
      <c r="D215" s="231"/>
      <c r="E215" s="232">
        <v>1</v>
      </c>
      <c r="F215" s="229"/>
      <c r="G215" s="229"/>
      <c r="H215" s="229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10"/>
      <c r="Z215" s="210"/>
      <c r="AA215" s="210"/>
      <c r="AB215" s="210"/>
      <c r="AC215" s="210"/>
      <c r="AD215" s="210"/>
      <c r="AE215" s="210"/>
      <c r="AF215" s="210"/>
      <c r="AG215" s="210" t="s">
        <v>117</v>
      </c>
      <c r="AH215" s="210">
        <v>0</v>
      </c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outlineLevel="1">
      <c r="A216" s="227"/>
      <c r="B216" s="228"/>
      <c r="C216" s="255" t="s">
        <v>286</v>
      </c>
      <c r="D216" s="231"/>
      <c r="E216" s="232">
        <v>1</v>
      </c>
      <c r="F216" s="229"/>
      <c r="G216" s="229"/>
      <c r="H216" s="229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10"/>
      <c r="Z216" s="210"/>
      <c r="AA216" s="210"/>
      <c r="AB216" s="210"/>
      <c r="AC216" s="210"/>
      <c r="AD216" s="210"/>
      <c r="AE216" s="210"/>
      <c r="AF216" s="210"/>
      <c r="AG216" s="210" t="s">
        <v>117</v>
      </c>
      <c r="AH216" s="210">
        <v>0</v>
      </c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outlineLevel="1">
      <c r="A217" s="227"/>
      <c r="B217" s="228"/>
      <c r="C217" s="255" t="s">
        <v>154</v>
      </c>
      <c r="D217" s="231"/>
      <c r="E217" s="232"/>
      <c r="F217" s="229"/>
      <c r="G217" s="229"/>
      <c r="H217" s="229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10"/>
      <c r="Z217" s="210"/>
      <c r="AA217" s="210"/>
      <c r="AB217" s="210"/>
      <c r="AC217" s="210"/>
      <c r="AD217" s="210"/>
      <c r="AE217" s="210"/>
      <c r="AF217" s="210"/>
      <c r="AG217" s="210" t="s">
        <v>117</v>
      </c>
      <c r="AH217" s="210">
        <v>0</v>
      </c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ht="22.5" outlineLevel="1">
      <c r="A218" s="240">
        <v>55</v>
      </c>
      <c r="B218" s="241" t="s">
        <v>287</v>
      </c>
      <c r="C218" s="254" t="s">
        <v>288</v>
      </c>
      <c r="D218" s="242" t="s">
        <v>145</v>
      </c>
      <c r="E218" s="243">
        <v>180</v>
      </c>
      <c r="F218" s="244"/>
      <c r="G218" s="245">
        <f>ROUND(E218*F218,2)</f>
        <v>0</v>
      </c>
      <c r="H218" s="230"/>
      <c r="I218" s="229">
        <f>ROUND(E218*H218,2)</f>
        <v>0</v>
      </c>
      <c r="J218" s="230"/>
      <c r="K218" s="229">
        <f>ROUND(E218*J218,2)</f>
        <v>0</v>
      </c>
      <c r="L218" s="229">
        <v>21</v>
      </c>
      <c r="M218" s="229">
        <f>G218*(1+L218/100)</f>
        <v>0</v>
      </c>
      <c r="N218" s="229">
        <v>0.43651000000000001</v>
      </c>
      <c r="O218" s="229">
        <f>ROUND(E218*N218,2)</f>
        <v>78.569999999999993</v>
      </c>
      <c r="P218" s="229">
        <v>0</v>
      </c>
      <c r="Q218" s="229">
        <f>ROUND(E218*P218,2)</f>
        <v>0</v>
      </c>
      <c r="R218" s="229"/>
      <c r="S218" s="229" t="s">
        <v>112</v>
      </c>
      <c r="T218" s="229" t="s">
        <v>113</v>
      </c>
      <c r="U218" s="229">
        <v>0</v>
      </c>
      <c r="V218" s="229">
        <f>ROUND(E218*U218,2)</f>
        <v>0</v>
      </c>
      <c r="W218" s="229"/>
      <c r="X218" s="229" t="s">
        <v>203</v>
      </c>
      <c r="Y218" s="210"/>
      <c r="Z218" s="210"/>
      <c r="AA218" s="210"/>
      <c r="AB218" s="210"/>
      <c r="AC218" s="210"/>
      <c r="AD218" s="210"/>
      <c r="AE218" s="210"/>
      <c r="AF218" s="210"/>
      <c r="AG218" s="210" t="s">
        <v>204</v>
      </c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outlineLevel="1">
      <c r="A219" s="227"/>
      <c r="B219" s="228"/>
      <c r="C219" s="255" t="s">
        <v>289</v>
      </c>
      <c r="D219" s="231"/>
      <c r="E219" s="232">
        <v>180</v>
      </c>
      <c r="F219" s="229"/>
      <c r="G219" s="229"/>
      <c r="H219" s="229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10"/>
      <c r="Z219" s="210"/>
      <c r="AA219" s="210"/>
      <c r="AB219" s="210"/>
      <c r="AC219" s="210"/>
      <c r="AD219" s="210"/>
      <c r="AE219" s="210"/>
      <c r="AF219" s="210"/>
      <c r="AG219" s="210" t="s">
        <v>117</v>
      </c>
      <c r="AH219" s="210">
        <v>0</v>
      </c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outlineLevel="1">
      <c r="A220" s="227"/>
      <c r="B220" s="228"/>
      <c r="C220" s="255" t="s">
        <v>154</v>
      </c>
      <c r="D220" s="231"/>
      <c r="E220" s="232"/>
      <c r="F220" s="229"/>
      <c r="G220" s="229"/>
      <c r="H220" s="229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10"/>
      <c r="Z220" s="210"/>
      <c r="AA220" s="210"/>
      <c r="AB220" s="210"/>
      <c r="AC220" s="210"/>
      <c r="AD220" s="210"/>
      <c r="AE220" s="210"/>
      <c r="AF220" s="210"/>
      <c r="AG220" s="210" t="s">
        <v>117</v>
      </c>
      <c r="AH220" s="210">
        <v>0</v>
      </c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outlineLevel="1">
      <c r="A221" s="240">
        <v>56</v>
      </c>
      <c r="B221" s="241" t="s">
        <v>290</v>
      </c>
      <c r="C221" s="254" t="s">
        <v>291</v>
      </c>
      <c r="D221" s="242" t="s">
        <v>145</v>
      </c>
      <c r="E221" s="243">
        <v>35</v>
      </c>
      <c r="F221" s="244"/>
      <c r="G221" s="245">
        <f>ROUND(E221*F221,2)</f>
        <v>0</v>
      </c>
      <c r="H221" s="230"/>
      <c r="I221" s="229">
        <f>ROUND(E221*H221,2)</f>
        <v>0</v>
      </c>
      <c r="J221" s="230"/>
      <c r="K221" s="229">
        <f>ROUND(E221*J221,2)</f>
        <v>0</v>
      </c>
      <c r="L221" s="229">
        <v>21</v>
      </c>
      <c r="M221" s="229">
        <f>G221*(1+L221/100)</f>
        <v>0</v>
      </c>
      <c r="N221" s="229">
        <v>0.45800999999999997</v>
      </c>
      <c r="O221" s="229">
        <f>ROUND(E221*N221,2)</f>
        <v>16.03</v>
      </c>
      <c r="P221" s="229">
        <v>0</v>
      </c>
      <c r="Q221" s="229">
        <f>ROUND(E221*P221,2)</f>
        <v>0</v>
      </c>
      <c r="R221" s="229"/>
      <c r="S221" s="229" t="s">
        <v>112</v>
      </c>
      <c r="T221" s="229" t="s">
        <v>113</v>
      </c>
      <c r="U221" s="229">
        <v>0</v>
      </c>
      <c r="V221" s="229">
        <f>ROUND(E221*U221,2)</f>
        <v>0</v>
      </c>
      <c r="W221" s="229"/>
      <c r="X221" s="229" t="s">
        <v>203</v>
      </c>
      <c r="Y221" s="210"/>
      <c r="Z221" s="210"/>
      <c r="AA221" s="210"/>
      <c r="AB221" s="210"/>
      <c r="AC221" s="210"/>
      <c r="AD221" s="210"/>
      <c r="AE221" s="210"/>
      <c r="AF221" s="210"/>
      <c r="AG221" s="210" t="s">
        <v>204</v>
      </c>
      <c r="AH221" s="210"/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ht="22.5" outlineLevel="1">
      <c r="A222" s="227"/>
      <c r="B222" s="228"/>
      <c r="C222" s="255" t="s">
        <v>292</v>
      </c>
      <c r="D222" s="231"/>
      <c r="E222" s="232">
        <v>35</v>
      </c>
      <c r="F222" s="229"/>
      <c r="G222" s="229"/>
      <c r="H222" s="229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10"/>
      <c r="Z222" s="210"/>
      <c r="AA222" s="210"/>
      <c r="AB222" s="210"/>
      <c r="AC222" s="210"/>
      <c r="AD222" s="210"/>
      <c r="AE222" s="210"/>
      <c r="AF222" s="210"/>
      <c r="AG222" s="210" t="s">
        <v>117</v>
      </c>
      <c r="AH222" s="210">
        <v>0</v>
      </c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outlineLevel="1">
      <c r="A223" s="227"/>
      <c r="B223" s="228"/>
      <c r="C223" s="255" t="s">
        <v>154</v>
      </c>
      <c r="D223" s="231"/>
      <c r="E223" s="232"/>
      <c r="F223" s="229"/>
      <c r="G223" s="229"/>
      <c r="H223" s="229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10"/>
      <c r="Z223" s="210"/>
      <c r="AA223" s="210"/>
      <c r="AB223" s="210"/>
      <c r="AC223" s="210"/>
      <c r="AD223" s="210"/>
      <c r="AE223" s="210"/>
      <c r="AF223" s="210"/>
      <c r="AG223" s="210" t="s">
        <v>117</v>
      </c>
      <c r="AH223" s="210">
        <v>0</v>
      </c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ht="22.5" outlineLevel="1">
      <c r="A224" s="240">
        <v>57</v>
      </c>
      <c r="B224" s="241" t="s">
        <v>293</v>
      </c>
      <c r="C224" s="254" t="s">
        <v>294</v>
      </c>
      <c r="D224" s="242" t="s">
        <v>202</v>
      </c>
      <c r="E224" s="243">
        <v>6</v>
      </c>
      <c r="F224" s="244"/>
      <c r="G224" s="245">
        <f>ROUND(E224*F224,2)</f>
        <v>0</v>
      </c>
      <c r="H224" s="230"/>
      <c r="I224" s="229">
        <f>ROUND(E224*H224,2)</f>
        <v>0</v>
      </c>
      <c r="J224" s="230"/>
      <c r="K224" s="229">
        <f>ROUND(E224*J224,2)</f>
        <v>0</v>
      </c>
      <c r="L224" s="229">
        <v>21</v>
      </c>
      <c r="M224" s="229">
        <f>G224*(1+L224/100)</f>
        <v>0</v>
      </c>
      <c r="N224" s="229">
        <v>0.81886000000000003</v>
      </c>
      <c r="O224" s="229">
        <f>ROUND(E224*N224,2)</f>
        <v>4.91</v>
      </c>
      <c r="P224" s="229">
        <v>0</v>
      </c>
      <c r="Q224" s="229">
        <f>ROUND(E224*P224,2)</f>
        <v>0</v>
      </c>
      <c r="R224" s="229"/>
      <c r="S224" s="229" t="s">
        <v>195</v>
      </c>
      <c r="T224" s="229" t="s">
        <v>113</v>
      </c>
      <c r="U224" s="229">
        <v>0</v>
      </c>
      <c r="V224" s="229">
        <f>ROUND(E224*U224,2)</f>
        <v>0</v>
      </c>
      <c r="W224" s="229"/>
      <c r="X224" s="229" t="s">
        <v>203</v>
      </c>
      <c r="Y224" s="210"/>
      <c r="Z224" s="210"/>
      <c r="AA224" s="210"/>
      <c r="AB224" s="210"/>
      <c r="AC224" s="210"/>
      <c r="AD224" s="210"/>
      <c r="AE224" s="210"/>
      <c r="AF224" s="210"/>
      <c r="AG224" s="210" t="s">
        <v>204</v>
      </c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  <c r="BH224" s="210"/>
    </row>
    <row r="225" spans="1:60" outlineLevel="1">
      <c r="A225" s="227"/>
      <c r="B225" s="228"/>
      <c r="C225" s="255" t="s">
        <v>295</v>
      </c>
      <c r="D225" s="231"/>
      <c r="E225" s="232"/>
      <c r="F225" s="229"/>
      <c r="G225" s="229"/>
      <c r="H225" s="229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10"/>
      <c r="Z225" s="210"/>
      <c r="AA225" s="210"/>
      <c r="AB225" s="210"/>
      <c r="AC225" s="210"/>
      <c r="AD225" s="210"/>
      <c r="AE225" s="210"/>
      <c r="AF225" s="210"/>
      <c r="AG225" s="210" t="s">
        <v>117</v>
      </c>
      <c r="AH225" s="210">
        <v>0</v>
      </c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ht="22.5" outlineLevel="1">
      <c r="A226" s="227"/>
      <c r="B226" s="228"/>
      <c r="C226" s="255" t="s">
        <v>296</v>
      </c>
      <c r="D226" s="231"/>
      <c r="E226" s="232">
        <v>6</v>
      </c>
      <c r="F226" s="229"/>
      <c r="G226" s="229"/>
      <c r="H226" s="229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10"/>
      <c r="Z226" s="210"/>
      <c r="AA226" s="210"/>
      <c r="AB226" s="210"/>
      <c r="AC226" s="210"/>
      <c r="AD226" s="210"/>
      <c r="AE226" s="210"/>
      <c r="AF226" s="210"/>
      <c r="AG226" s="210" t="s">
        <v>117</v>
      </c>
      <c r="AH226" s="210">
        <v>0</v>
      </c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</row>
    <row r="227" spans="1:60" outlineLevel="1">
      <c r="A227" s="227"/>
      <c r="B227" s="228"/>
      <c r="C227" s="255" t="s">
        <v>154</v>
      </c>
      <c r="D227" s="231"/>
      <c r="E227" s="232"/>
      <c r="F227" s="229"/>
      <c r="G227" s="229"/>
      <c r="H227" s="229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10"/>
      <c r="Z227" s="210"/>
      <c r="AA227" s="210"/>
      <c r="AB227" s="210"/>
      <c r="AC227" s="210"/>
      <c r="AD227" s="210"/>
      <c r="AE227" s="210"/>
      <c r="AF227" s="210"/>
      <c r="AG227" s="210" t="s">
        <v>117</v>
      </c>
      <c r="AH227" s="210">
        <v>0</v>
      </c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>
      <c r="A228" s="234" t="s">
        <v>107</v>
      </c>
      <c r="B228" s="235" t="s">
        <v>70</v>
      </c>
      <c r="C228" s="253" t="s">
        <v>71</v>
      </c>
      <c r="D228" s="236"/>
      <c r="E228" s="237"/>
      <c r="F228" s="238"/>
      <c r="G228" s="239">
        <f>SUMIF(AG229:AG289,"&lt;&gt;NOR",G229:G289)</f>
        <v>0</v>
      </c>
      <c r="H228" s="233"/>
      <c r="I228" s="233">
        <f>SUM(I229:I289)</f>
        <v>0</v>
      </c>
      <c r="J228" s="233"/>
      <c r="K228" s="233">
        <f>SUM(K229:K289)</f>
        <v>0</v>
      </c>
      <c r="L228" s="233"/>
      <c r="M228" s="233">
        <f>SUM(M229:M289)</f>
        <v>0</v>
      </c>
      <c r="N228" s="233"/>
      <c r="O228" s="233">
        <f>SUM(O229:O289)</f>
        <v>153.39000000000004</v>
      </c>
      <c r="P228" s="233"/>
      <c r="Q228" s="233">
        <f>SUM(Q229:Q289)</f>
        <v>0</v>
      </c>
      <c r="R228" s="233"/>
      <c r="S228" s="233"/>
      <c r="T228" s="233"/>
      <c r="U228" s="233"/>
      <c r="V228" s="233">
        <f>SUM(V229:V289)</f>
        <v>0</v>
      </c>
      <c r="W228" s="233"/>
      <c r="X228" s="233"/>
      <c r="AG228" t="s">
        <v>108</v>
      </c>
    </row>
    <row r="229" spans="1:60" outlineLevel="1">
      <c r="A229" s="240">
        <v>58</v>
      </c>
      <c r="B229" s="241" t="s">
        <v>297</v>
      </c>
      <c r="C229" s="254" t="s">
        <v>298</v>
      </c>
      <c r="D229" s="242" t="s">
        <v>202</v>
      </c>
      <c r="E229" s="243">
        <v>6</v>
      </c>
      <c r="F229" s="244"/>
      <c r="G229" s="245">
        <f>ROUND(E229*F229,2)</f>
        <v>0</v>
      </c>
      <c r="H229" s="230"/>
      <c r="I229" s="229">
        <f>ROUND(E229*H229,2)</f>
        <v>0</v>
      </c>
      <c r="J229" s="230"/>
      <c r="K229" s="229">
        <f>ROUND(E229*J229,2)</f>
        <v>0</v>
      </c>
      <c r="L229" s="229">
        <v>21</v>
      </c>
      <c r="M229" s="229">
        <f>G229*(1+L229/100)</f>
        <v>0</v>
      </c>
      <c r="N229" s="229">
        <v>0.25</v>
      </c>
      <c r="O229" s="229">
        <f>ROUND(E229*N229,2)</f>
        <v>1.5</v>
      </c>
      <c r="P229" s="229">
        <v>0</v>
      </c>
      <c r="Q229" s="229">
        <f>ROUND(E229*P229,2)</f>
        <v>0</v>
      </c>
      <c r="R229" s="229"/>
      <c r="S229" s="229" t="s">
        <v>112</v>
      </c>
      <c r="T229" s="229" t="s">
        <v>113</v>
      </c>
      <c r="U229" s="229">
        <v>0</v>
      </c>
      <c r="V229" s="229">
        <f>ROUND(E229*U229,2)</f>
        <v>0</v>
      </c>
      <c r="W229" s="229"/>
      <c r="X229" s="229" t="s">
        <v>114</v>
      </c>
      <c r="Y229" s="210"/>
      <c r="Z229" s="210"/>
      <c r="AA229" s="210"/>
      <c r="AB229" s="210"/>
      <c r="AC229" s="210"/>
      <c r="AD229" s="210"/>
      <c r="AE229" s="210"/>
      <c r="AF229" s="210"/>
      <c r="AG229" s="210" t="s">
        <v>115</v>
      </c>
      <c r="AH229" s="210"/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  <c r="BH229" s="210"/>
    </row>
    <row r="230" spans="1:60" outlineLevel="1">
      <c r="A230" s="227"/>
      <c r="B230" s="228"/>
      <c r="C230" s="255" t="s">
        <v>299</v>
      </c>
      <c r="D230" s="231"/>
      <c r="E230" s="232">
        <v>6</v>
      </c>
      <c r="F230" s="229"/>
      <c r="G230" s="229"/>
      <c r="H230" s="229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10"/>
      <c r="Z230" s="210"/>
      <c r="AA230" s="210"/>
      <c r="AB230" s="210"/>
      <c r="AC230" s="210"/>
      <c r="AD230" s="210"/>
      <c r="AE230" s="210"/>
      <c r="AF230" s="210"/>
      <c r="AG230" s="210" t="s">
        <v>117</v>
      </c>
      <c r="AH230" s="210">
        <v>0</v>
      </c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</row>
    <row r="231" spans="1:60" outlineLevel="1">
      <c r="A231" s="227"/>
      <c r="B231" s="228"/>
      <c r="C231" s="255" t="s">
        <v>118</v>
      </c>
      <c r="D231" s="231"/>
      <c r="E231" s="232"/>
      <c r="F231" s="229"/>
      <c r="G231" s="229"/>
      <c r="H231" s="229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10"/>
      <c r="Z231" s="210"/>
      <c r="AA231" s="210"/>
      <c r="AB231" s="210"/>
      <c r="AC231" s="210"/>
      <c r="AD231" s="210"/>
      <c r="AE231" s="210"/>
      <c r="AF231" s="210"/>
      <c r="AG231" s="210" t="s">
        <v>117</v>
      </c>
      <c r="AH231" s="210">
        <v>0</v>
      </c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</row>
    <row r="232" spans="1:60" ht="22.5" outlineLevel="1">
      <c r="A232" s="240">
        <v>59</v>
      </c>
      <c r="B232" s="241" t="s">
        <v>300</v>
      </c>
      <c r="C232" s="254" t="s">
        <v>301</v>
      </c>
      <c r="D232" s="242" t="s">
        <v>202</v>
      </c>
      <c r="E232" s="243">
        <v>6</v>
      </c>
      <c r="F232" s="244"/>
      <c r="G232" s="245">
        <f>ROUND(E232*F232,2)</f>
        <v>0</v>
      </c>
      <c r="H232" s="230"/>
      <c r="I232" s="229">
        <f>ROUND(E232*H232,2)</f>
        <v>0</v>
      </c>
      <c r="J232" s="230"/>
      <c r="K232" s="229">
        <f>ROUND(E232*J232,2)</f>
        <v>0</v>
      </c>
      <c r="L232" s="229">
        <v>21</v>
      </c>
      <c r="M232" s="229">
        <f>G232*(1+L232/100)</f>
        <v>0</v>
      </c>
      <c r="N232" s="229">
        <v>0</v>
      </c>
      <c r="O232" s="229">
        <f>ROUND(E232*N232,2)</f>
        <v>0</v>
      </c>
      <c r="P232" s="229">
        <v>0</v>
      </c>
      <c r="Q232" s="229">
        <f>ROUND(E232*P232,2)</f>
        <v>0</v>
      </c>
      <c r="R232" s="229"/>
      <c r="S232" s="229" t="s">
        <v>112</v>
      </c>
      <c r="T232" s="229" t="s">
        <v>113</v>
      </c>
      <c r="U232" s="229">
        <v>0</v>
      </c>
      <c r="V232" s="229">
        <f>ROUND(E232*U232,2)</f>
        <v>0</v>
      </c>
      <c r="W232" s="229"/>
      <c r="X232" s="229" t="s">
        <v>114</v>
      </c>
      <c r="Y232" s="210"/>
      <c r="Z232" s="210"/>
      <c r="AA232" s="210"/>
      <c r="AB232" s="210"/>
      <c r="AC232" s="210"/>
      <c r="AD232" s="210"/>
      <c r="AE232" s="210"/>
      <c r="AF232" s="210"/>
      <c r="AG232" s="210" t="s">
        <v>115</v>
      </c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</row>
    <row r="233" spans="1:60" outlineLevel="1">
      <c r="A233" s="227"/>
      <c r="B233" s="228"/>
      <c r="C233" s="255" t="s">
        <v>299</v>
      </c>
      <c r="D233" s="231"/>
      <c r="E233" s="232">
        <v>6</v>
      </c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10"/>
      <c r="Z233" s="210"/>
      <c r="AA233" s="210"/>
      <c r="AB233" s="210"/>
      <c r="AC233" s="210"/>
      <c r="AD233" s="210"/>
      <c r="AE233" s="210"/>
      <c r="AF233" s="210"/>
      <c r="AG233" s="210" t="s">
        <v>117</v>
      </c>
      <c r="AH233" s="210">
        <v>0</v>
      </c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</row>
    <row r="234" spans="1:60" outlineLevel="1">
      <c r="A234" s="227"/>
      <c r="B234" s="228"/>
      <c r="C234" s="255" t="s">
        <v>118</v>
      </c>
      <c r="D234" s="231"/>
      <c r="E234" s="232"/>
      <c r="F234" s="229"/>
      <c r="G234" s="229"/>
      <c r="H234" s="229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10"/>
      <c r="Z234" s="210"/>
      <c r="AA234" s="210"/>
      <c r="AB234" s="210"/>
      <c r="AC234" s="210"/>
      <c r="AD234" s="210"/>
      <c r="AE234" s="210"/>
      <c r="AF234" s="210"/>
      <c r="AG234" s="210" t="s">
        <v>117</v>
      </c>
      <c r="AH234" s="210">
        <v>0</v>
      </c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</row>
    <row r="235" spans="1:60" outlineLevel="1">
      <c r="A235" s="240">
        <v>60</v>
      </c>
      <c r="B235" s="241" t="s">
        <v>302</v>
      </c>
      <c r="C235" s="254" t="s">
        <v>303</v>
      </c>
      <c r="D235" s="242" t="s">
        <v>145</v>
      </c>
      <c r="E235" s="243">
        <v>592</v>
      </c>
      <c r="F235" s="244"/>
      <c r="G235" s="245">
        <f>ROUND(E235*F235,2)</f>
        <v>0</v>
      </c>
      <c r="H235" s="230"/>
      <c r="I235" s="229">
        <f>ROUND(E235*H235,2)</f>
        <v>0</v>
      </c>
      <c r="J235" s="230"/>
      <c r="K235" s="229">
        <f>ROUND(E235*J235,2)</f>
        <v>0</v>
      </c>
      <c r="L235" s="229">
        <v>21</v>
      </c>
      <c r="M235" s="229">
        <f>G235*(1+L235/100)</f>
        <v>0</v>
      </c>
      <c r="N235" s="229">
        <v>0.188</v>
      </c>
      <c r="O235" s="229">
        <f>ROUND(E235*N235,2)</f>
        <v>111.3</v>
      </c>
      <c r="P235" s="229">
        <v>0</v>
      </c>
      <c r="Q235" s="229">
        <f>ROUND(E235*P235,2)</f>
        <v>0</v>
      </c>
      <c r="R235" s="229"/>
      <c r="S235" s="229" t="s">
        <v>112</v>
      </c>
      <c r="T235" s="229" t="s">
        <v>113</v>
      </c>
      <c r="U235" s="229">
        <v>0</v>
      </c>
      <c r="V235" s="229">
        <f>ROUND(E235*U235,2)</f>
        <v>0</v>
      </c>
      <c r="W235" s="229"/>
      <c r="X235" s="229" t="s">
        <v>114</v>
      </c>
      <c r="Y235" s="210"/>
      <c r="Z235" s="210"/>
      <c r="AA235" s="210"/>
      <c r="AB235" s="210"/>
      <c r="AC235" s="210"/>
      <c r="AD235" s="210"/>
      <c r="AE235" s="210"/>
      <c r="AF235" s="210"/>
      <c r="AG235" s="210" t="s">
        <v>115</v>
      </c>
      <c r="AH235" s="210"/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</row>
    <row r="236" spans="1:60" ht="22.5" outlineLevel="1">
      <c r="A236" s="227"/>
      <c r="B236" s="228"/>
      <c r="C236" s="255" t="s">
        <v>304</v>
      </c>
      <c r="D236" s="231"/>
      <c r="E236" s="232">
        <v>242</v>
      </c>
      <c r="F236" s="229"/>
      <c r="G236" s="229"/>
      <c r="H236" s="229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10"/>
      <c r="Z236" s="210"/>
      <c r="AA236" s="210"/>
      <c r="AB236" s="210"/>
      <c r="AC236" s="210"/>
      <c r="AD236" s="210"/>
      <c r="AE236" s="210"/>
      <c r="AF236" s="210"/>
      <c r="AG236" s="210" t="s">
        <v>117</v>
      </c>
      <c r="AH236" s="210">
        <v>0</v>
      </c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</row>
    <row r="237" spans="1:60" ht="22.5" outlineLevel="1">
      <c r="A237" s="227"/>
      <c r="B237" s="228"/>
      <c r="C237" s="255" t="s">
        <v>305</v>
      </c>
      <c r="D237" s="231"/>
      <c r="E237" s="232">
        <v>105</v>
      </c>
      <c r="F237" s="229"/>
      <c r="G237" s="229"/>
      <c r="H237" s="229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10"/>
      <c r="Z237" s="210"/>
      <c r="AA237" s="210"/>
      <c r="AB237" s="210"/>
      <c r="AC237" s="210"/>
      <c r="AD237" s="210"/>
      <c r="AE237" s="210"/>
      <c r="AF237" s="210"/>
      <c r="AG237" s="210" t="s">
        <v>117</v>
      </c>
      <c r="AH237" s="210">
        <v>0</v>
      </c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</row>
    <row r="238" spans="1:60" outlineLevel="1">
      <c r="A238" s="227"/>
      <c r="B238" s="228"/>
      <c r="C238" s="255" t="s">
        <v>306</v>
      </c>
      <c r="D238" s="231"/>
      <c r="E238" s="232">
        <v>25</v>
      </c>
      <c r="F238" s="229"/>
      <c r="G238" s="229"/>
      <c r="H238" s="229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10"/>
      <c r="Z238" s="210"/>
      <c r="AA238" s="210"/>
      <c r="AB238" s="210"/>
      <c r="AC238" s="210"/>
      <c r="AD238" s="210"/>
      <c r="AE238" s="210"/>
      <c r="AF238" s="210"/>
      <c r="AG238" s="210" t="s">
        <v>117</v>
      </c>
      <c r="AH238" s="210">
        <v>0</v>
      </c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</row>
    <row r="239" spans="1:60" ht="22.5" outlineLevel="1">
      <c r="A239" s="227"/>
      <c r="B239" s="228"/>
      <c r="C239" s="255" t="s">
        <v>307</v>
      </c>
      <c r="D239" s="231"/>
      <c r="E239" s="232">
        <v>75</v>
      </c>
      <c r="F239" s="229"/>
      <c r="G239" s="229"/>
      <c r="H239" s="229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10"/>
      <c r="Z239" s="210"/>
      <c r="AA239" s="210"/>
      <c r="AB239" s="210"/>
      <c r="AC239" s="210"/>
      <c r="AD239" s="210"/>
      <c r="AE239" s="210"/>
      <c r="AF239" s="210"/>
      <c r="AG239" s="210" t="s">
        <v>117</v>
      </c>
      <c r="AH239" s="210">
        <v>0</v>
      </c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</row>
    <row r="240" spans="1:60" ht="22.5" outlineLevel="1">
      <c r="A240" s="227"/>
      <c r="B240" s="228"/>
      <c r="C240" s="255" t="s">
        <v>308</v>
      </c>
      <c r="D240" s="231"/>
      <c r="E240" s="232">
        <v>145</v>
      </c>
      <c r="F240" s="229"/>
      <c r="G240" s="229"/>
      <c r="H240" s="229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10"/>
      <c r="Z240" s="210"/>
      <c r="AA240" s="210"/>
      <c r="AB240" s="210"/>
      <c r="AC240" s="210"/>
      <c r="AD240" s="210"/>
      <c r="AE240" s="210"/>
      <c r="AF240" s="210"/>
      <c r="AG240" s="210" t="s">
        <v>117</v>
      </c>
      <c r="AH240" s="210">
        <v>0</v>
      </c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</row>
    <row r="241" spans="1:60" outlineLevel="1">
      <c r="A241" s="227"/>
      <c r="B241" s="228"/>
      <c r="C241" s="255" t="s">
        <v>154</v>
      </c>
      <c r="D241" s="231"/>
      <c r="E241" s="232"/>
      <c r="F241" s="229"/>
      <c r="G241" s="229"/>
      <c r="H241" s="229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10"/>
      <c r="Z241" s="210"/>
      <c r="AA241" s="210"/>
      <c r="AB241" s="210"/>
      <c r="AC241" s="210"/>
      <c r="AD241" s="210"/>
      <c r="AE241" s="210"/>
      <c r="AF241" s="210"/>
      <c r="AG241" s="210" t="s">
        <v>117</v>
      </c>
      <c r="AH241" s="210">
        <v>0</v>
      </c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</row>
    <row r="242" spans="1:60" outlineLevel="1">
      <c r="A242" s="240">
        <v>61</v>
      </c>
      <c r="B242" s="241" t="s">
        <v>309</v>
      </c>
      <c r="C242" s="254" t="s">
        <v>310</v>
      </c>
      <c r="D242" s="242" t="s">
        <v>145</v>
      </c>
      <c r="E242" s="243">
        <v>22</v>
      </c>
      <c r="F242" s="244"/>
      <c r="G242" s="245">
        <f>ROUND(E242*F242,2)</f>
        <v>0</v>
      </c>
      <c r="H242" s="230"/>
      <c r="I242" s="229">
        <f>ROUND(E242*H242,2)</f>
        <v>0</v>
      </c>
      <c r="J242" s="230"/>
      <c r="K242" s="229">
        <f>ROUND(E242*J242,2)</f>
        <v>0</v>
      </c>
      <c r="L242" s="229">
        <v>21</v>
      </c>
      <c r="M242" s="229">
        <f>G242*(1+L242/100)</f>
        <v>0</v>
      </c>
      <c r="N242" s="229">
        <v>2.0000000000000002E-5</v>
      </c>
      <c r="O242" s="229">
        <f>ROUND(E242*N242,2)</f>
        <v>0</v>
      </c>
      <c r="P242" s="229">
        <v>0</v>
      </c>
      <c r="Q242" s="229">
        <f>ROUND(E242*P242,2)</f>
        <v>0</v>
      </c>
      <c r="R242" s="229"/>
      <c r="S242" s="229" t="s">
        <v>112</v>
      </c>
      <c r="T242" s="229" t="s">
        <v>113</v>
      </c>
      <c r="U242" s="229">
        <v>0</v>
      </c>
      <c r="V242" s="229">
        <f>ROUND(E242*U242,2)</f>
        <v>0</v>
      </c>
      <c r="W242" s="229"/>
      <c r="X242" s="229" t="s">
        <v>114</v>
      </c>
      <c r="Y242" s="210"/>
      <c r="Z242" s="210"/>
      <c r="AA242" s="210"/>
      <c r="AB242" s="210"/>
      <c r="AC242" s="210"/>
      <c r="AD242" s="210"/>
      <c r="AE242" s="210"/>
      <c r="AF242" s="210"/>
      <c r="AG242" s="210" t="s">
        <v>115</v>
      </c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</row>
    <row r="243" spans="1:60" ht="22.5" outlineLevel="1">
      <c r="A243" s="227"/>
      <c r="B243" s="228"/>
      <c r="C243" s="255" t="s">
        <v>311</v>
      </c>
      <c r="D243" s="231"/>
      <c r="E243" s="232">
        <v>22</v>
      </c>
      <c r="F243" s="229"/>
      <c r="G243" s="229"/>
      <c r="H243" s="229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10"/>
      <c r="Z243" s="210"/>
      <c r="AA243" s="210"/>
      <c r="AB243" s="210"/>
      <c r="AC243" s="210"/>
      <c r="AD243" s="210"/>
      <c r="AE243" s="210"/>
      <c r="AF243" s="210"/>
      <c r="AG243" s="210" t="s">
        <v>117</v>
      </c>
      <c r="AH243" s="210">
        <v>0</v>
      </c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</row>
    <row r="244" spans="1:60" outlineLevel="1">
      <c r="A244" s="227"/>
      <c r="B244" s="228"/>
      <c r="C244" s="255" t="s">
        <v>154</v>
      </c>
      <c r="D244" s="231"/>
      <c r="E244" s="232"/>
      <c r="F244" s="229"/>
      <c r="G244" s="229"/>
      <c r="H244" s="229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10"/>
      <c r="Z244" s="210"/>
      <c r="AA244" s="210"/>
      <c r="AB244" s="210"/>
      <c r="AC244" s="210"/>
      <c r="AD244" s="210"/>
      <c r="AE244" s="210"/>
      <c r="AF244" s="210"/>
      <c r="AG244" s="210" t="s">
        <v>117</v>
      </c>
      <c r="AH244" s="210">
        <v>0</v>
      </c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</row>
    <row r="245" spans="1:60" outlineLevel="1">
      <c r="A245" s="240">
        <v>62</v>
      </c>
      <c r="B245" s="241" t="s">
        <v>312</v>
      </c>
      <c r="C245" s="254" t="s">
        <v>313</v>
      </c>
      <c r="D245" s="242" t="s">
        <v>145</v>
      </c>
      <c r="E245" s="243">
        <v>22</v>
      </c>
      <c r="F245" s="244"/>
      <c r="G245" s="245">
        <f>ROUND(E245*F245,2)</f>
        <v>0</v>
      </c>
      <c r="H245" s="230"/>
      <c r="I245" s="229">
        <f>ROUND(E245*H245,2)</f>
        <v>0</v>
      </c>
      <c r="J245" s="230"/>
      <c r="K245" s="229">
        <f>ROUND(E245*J245,2)</f>
        <v>0</v>
      </c>
      <c r="L245" s="229">
        <v>21</v>
      </c>
      <c r="M245" s="229">
        <f>G245*(1+L245/100)</f>
        <v>0</v>
      </c>
      <c r="N245" s="229">
        <v>0</v>
      </c>
      <c r="O245" s="229">
        <f>ROUND(E245*N245,2)</f>
        <v>0</v>
      </c>
      <c r="P245" s="229">
        <v>0</v>
      </c>
      <c r="Q245" s="229">
        <f>ROUND(E245*P245,2)</f>
        <v>0</v>
      </c>
      <c r="R245" s="229"/>
      <c r="S245" s="229" t="s">
        <v>112</v>
      </c>
      <c r="T245" s="229" t="s">
        <v>113</v>
      </c>
      <c r="U245" s="229">
        <v>0</v>
      </c>
      <c r="V245" s="229">
        <f>ROUND(E245*U245,2)</f>
        <v>0</v>
      </c>
      <c r="W245" s="229"/>
      <c r="X245" s="229" t="s">
        <v>114</v>
      </c>
      <c r="Y245" s="210"/>
      <c r="Z245" s="210"/>
      <c r="AA245" s="210"/>
      <c r="AB245" s="210"/>
      <c r="AC245" s="210"/>
      <c r="AD245" s="210"/>
      <c r="AE245" s="210"/>
      <c r="AF245" s="210"/>
      <c r="AG245" s="210" t="s">
        <v>115</v>
      </c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</row>
    <row r="246" spans="1:60" outlineLevel="1">
      <c r="A246" s="227"/>
      <c r="B246" s="228"/>
      <c r="C246" s="255" t="s">
        <v>314</v>
      </c>
      <c r="D246" s="231"/>
      <c r="E246" s="232">
        <v>22</v>
      </c>
      <c r="F246" s="229"/>
      <c r="G246" s="229"/>
      <c r="H246" s="229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10"/>
      <c r="Z246" s="210"/>
      <c r="AA246" s="210"/>
      <c r="AB246" s="210"/>
      <c r="AC246" s="210"/>
      <c r="AD246" s="210"/>
      <c r="AE246" s="210"/>
      <c r="AF246" s="210"/>
      <c r="AG246" s="210" t="s">
        <v>117</v>
      </c>
      <c r="AH246" s="210">
        <v>0</v>
      </c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</row>
    <row r="247" spans="1:60" outlineLevel="1">
      <c r="A247" s="227"/>
      <c r="B247" s="228"/>
      <c r="C247" s="255" t="s">
        <v>118</v>
      </c>
      <c r="D247" s="231"/>
      <c r="E247" s="232"/>
      <c r="F247" s="229"/>
      <c r="G247" s="229"/>
      <c r="H247" s="229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10"/>
      <c r="Z247" s="210"/>
      <c r="AA247" s="210"/>
      <c r="AB247" s="210"/>
      <c r="AC247" s="210"/>
      <c r="AD247" s="210"/>
      <c r="AE247" s="210"/>
      <c r="AF247" s="210"/>
      <c r="AG247" s="210" t="s">
        <v>117</v>
      </c>
      <c r="AH247" s="210">
        <v>0</v>
      </c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</row>
    <row r="248" spans="1:60" outlineLevel="1">
      <c r="A248" s="240">
        <v>63</v>
      </c>
      <c r="B248" s="241" t="s">
        <v>315</v>
      </c>
      <c r="C248" s="254" t="s">
        <v>316</v>
      </c>
      <c r="D248" s="242" t="s">
        <v>317</v>
      </c>
      <c r="E248" s="243">
        <v>5.4999999999999997E-3</v>
      </c>
      <c r="F248" s="244"/>
      <c r="G248" s="245">
        <f>ROUND(E248*F248,2)</f>
        <v>0</v>
      </c>
      <c r="H248" s="230"/>
      <c r="I248" s="229">
        <f>ROUND(E248*H248,2)</f>
        <v>0</v>
      </c>
      <c r="J248" s="230"/>
      <c r="K248" s="229">
        <f>ROUND(E248*J248,2)</f>
        <v>0</v>
      </c>
      <c r="L248" s="229">
        <v>21</v>
      </c>
      <c r="M248" s="229">
        <f>G248*(1+L248/100)</f>
        <v>0</v>
      </c>
      <c r="N248" s="229">
        <v>1</v>
      </c>
      <c r="O248" s="229">
        <f>ROUND(E248*N248,2)</f>
        <v>0.01</v>
      </c>
      <c r="P248" s="229">
        <v>0</v>
      </c>
      <c r="Q248" s="229">
        <f>ROUND(E248*P248,2)</f>
        <v>0</v>
      </c>
      <c r="R248" s="229" t="s">
        <v>269</v>
      </c>
      <c r="S248" s="229" t="s">
        <v>112</v>
      </c>
      <c r="T248" s="229" t="s">
        <v>113</v>
      </c>
      <c r="U248" s="229">
        <v>0</v>
      </c>
      <c r="V248" s="229">
        <f>ROUND(E248*U248,2)</f>
        <v>0</v>
      </c>
      <c r="W248" s="229"/>
      <c r="X248" s="229" t="s">
        <v>270</v>
      </c>
      <c r="Y248" s="210"/>
      <c r="Z248" s="210"/>
      <c r="AA248" s="210"/>
      <c r="AB248" s="210"/>
      <c r="AC248" s="210"/>
      <c r="AD248" s="210"/>
      <c r="AE248" s="210"/>
      <c r="AF248" s="210"/>
      <c r="AG248" s="210" t="s">
        <v>271</v>
      </c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</row>
    <row r="249" spans="1:60" ht="22.5" outlineLevel="1">
      <c r="A249" s="227"/>
      <c r="B249" s="228"/>
      <c r="C249" s="255" t="s">
        <v>318</v>
      </c>
      <c r="D249" s="231"/>
      <c r="E249" s="232">
        <v>5.4999999999999997E-3</v>
      </c>
      <c r="F249" s="229"/>
      <c r="G249" s="229"/>
      <c r="H249" s="229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10"/>
      <c r="Z249" s="210"/>
      <c r="AA249" s="210"/>
      <c r="AB249" s="210"/>
      <c r="AC249" s="210"/>
      <c r="AD249" s="210"/>
      <c r="AE249" s="210"/>
      <c r="AF249" s="210"/>
      <c r="AG249" s="210" t="s">
        <v>117</v>
      </c>
      <c r="AH249" s="210">
        <v>0</v>
      </c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</row>
    <row r="250" spans="1:60" outlineLevel="1">
      <c r="A250" s="227"/>
      <c r="B250" s="228"/>
      <c r="C250" s="255" t="s">
        <v>154</v>
      </c>
      <c r="D250" s="231"/>
      <c r="E250" s="232"/>
      <c r="F250" s="229"/>
      <c r="G250" s="229"/>
      <c r="H250" s="229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10"/>
      <c r="Z250" s="210"/>
      <c r="AA250" s="210"/>
      <c r="AB250" s="210"/>
      <c r="AC250" s="210"/>
      <c r="AD250" s="210"/>
      <c r="AE250" s="210"/>
      <c r="AF250" s="210"/>
      <c r="AG250" s="210" t="s">
        <v>117</v>
      </c>
      <c r="AH250" s="210">
        <v>0</v>
      </c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</row>
    <row r="251" spans="1:60" ht="22.5" outlineLevel="1">
      <c r="A251" s="240">
        <v>64</v>
      </c>
      <c r="B251" s="241" t="s">
        <v>319</v>
      </c>
      <c r="C251" s="254" t="s">
        <v>320</v>
      </c>
      <c r="D251" s="242" t="s">
        <v>202</v>
      </c>
      <c r="E251" s="243">
        <v>1</v>
      </c>
      <c r="F251" s="244"/>
      <c r="G251" s="245">
        <f>ROUND(E251*F251,2)</f>
        <v>0</v>
      </c>
      <c r="H251" s="230"/>
      <c r="I251" s="229">
        <f>ROUND(E251*H251,2)</f>
        <v>0</v>
      </c>
      <c r="J251" s="230"/>
      <c r="K251" s="229">
        <f>ROUND(E251*J251,2)</f>
        <v>0</v>
      </c>
      <c r="L251" s="229">
        <v>21</v>
      </c>
      <c r="M251" s="229">
        <f>G251*(1+L251/100)</f>
        <v>0</v>
      </c>
      <c r="N251" s="229">
        <v>5.1000000000000004E-3</v>
      </c>
      <c r="O251" s="229">
        <f>ROUND(E251*N251,2)</f>
        <v>0.01</v>
      </c>
      <c r="P251" s="229">
        <v>0</v>
      </c>
      <c r="Q251" s="229">
        <f>ROUND(E251*P251,2)</f>
        <v>0</v>
      </c>
      <c r="R251" s="229" t="s">
        <v>269</v>
      </c>
      <c r="S251" s="229" t="s">
        <v>112</v>
      </c>
      <c r="T251" s="229" t="s">
        <v>113</v>
      </c>
      <c r="U251" s="229">
        <v>0</v>
      </c>
      <c r="V251" s="229">
        <f>ROUND(E251*U251,2)</f>
        <v>0</v>
      </c>
      <c r="W251" s="229"/>
      <c r="X251" s="229" t="s">
        <v>270</v>
      </c>
      <c r="Y251" s="210"/>
      <c r="Z251" s="210"/>
      <c r="AA251" s="210"/>
      <c r="AB251" s="210"/>
      <c r="AC251" s="210"/>
      <c r="AD251" s="210"/>
      <c r="AE251" s="210"/>
      <c r="AF251" s="210"/>
      <c r="AG251" s="210" t="s">
        <v>271</v>
      </c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</row>
    <row r="252" spans="1:60" outlineLevel="1">
      <c r="A252" s="227"/>
      <c r="B252" s="228"/>
      <c r="C252" s="255" t="s">
        <v>321</v>
      </c>
      <c r="D252" s="231"/>
      <c r="E252" s="232">
        <v>1</v>
      </c>
      <c r="F252" s="229"/>
      <c r="G252" s="229"/>
      <c r="H252" s="229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10"/>
      <c r="Z252" s="210"/>
      <c r="AA252" s="210"/>
      <c r="AB252" s="210"/>
      <c r="AC252" s="210"/>
      <c r="AD252" s="210"/>
      <c r="AE252" s="210"/>
      <c r="AF252" s="210"/>
      <c r="AG252" s="210" t="s">
        <v>117</v>
      </c>
      <c r="AH252" s="210">
        <v>0</v>
      </c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</row>
    <row r="253" spans="1:60" outlineLevel="1">
      <c r="A253" s="227"/>
      <c r="B253" s="228"/>
      <c r="C253" s="255" t="s">
        <v>118</v>
      </c>
      <c r="D253" s="231"/>
      <c r="E253" s="232"/>
      <c r="F253" s="229"/>
      <c r="G253" s="229"/>
      <c r="H253" s="229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10"/>
      <c r="Z253" s="210"/>
      <c r="AA253" s="210"/>
      <c r="AB253" s="210"/>
      <c r="AC253" s="210"/>
      <c r="AD253" s="210"/>
      <c r="AE253" s="210"/>
      <c r="AF253" s="210"/>
      <c r="AG253" s="210" t="s">
        <v>117</v>
      </c>
      <c r="AH253" s="210">
        <v>0</v>
      </c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  <c r="BH253" s="210"/>
    </row>
    <row r="254" spans="1:60" outlineLevel="1">
      <c r="A254" s="240">
        <v>65</v>
      </c>
      <c r="B254" s="241" t="s">
        <v>322</v>
      </c>
      <c r="C254" s="254" t="s">
        <v>323</v>
      </c>
      <c r="D254" s="242" t="s">
        <v>202</v>
      </c>
      <c r="E254" s="243">
        <v>1</v>
      </c>
      <c r="F254" s="244"/>
      <c r="G254" s="245">
        <f>ROUND(E254*F254,2)</f>
        <v>0</v>
      </c>
      <c r="H254" s="230"/>
      <c r="I254" s="229">
        <f>ROUND(E254*H254,2)</f>
        <v>0</v>
      </c>
      <c r="J254" s="230"/>
      <c r="K254" s="229">
        <f>ROUND(E254*J254,2)</f>
        <v>0</v>
      </c>
      <c r="L254" s="229">
        <v>21</v>
      </c>
      <c r="M254" s="229">
        <f>G254*(1+L254/100)</f>
        <v>0</v>
      </c>
      <c r="N254" s="229">
        <v>5.1000000000000004E-3</v>
      </c>
      <c r="O254" s="229">
        <f>ROUND(E254*N254,2)</f>
        <v>0.01</v>
      </c>
      <c r="P254" s="229">
        <v>0</v>
      </c>
      <c r="Q254" s="229">
        <f>ROUND(E254*P254,2)</f>
        <v>0</v>
      </c>
      <c r="R254" s="229" t="s">
        <v>269</v>
      </c>
      <c r="S254" s="229" t="s">
        <v>112</v>
      </c>
      <c r="T254" s="229" t="s">
        <v>113</v>
      </c>
      <c r="U254" s="229">
        <v>0</v>
      </c>
      <c r="V254" s="229">
        <f>ROUND(E254*U254,2)</f>
        <v>0</v>
      </c>
      <c r="W254" s="229"/>
      <c r="X254" s="229" t="s">
        <v>270</v>
      </c>
      <c r="Y254" s="210"/>
      <c r="Z254" s="210"/>
      <c r="AA254" s="210"/>
      <c r="AB254" s="210"/>
      <c r="AC254" s="210"/>
      <c r="AD254" s="210"/>
      <c r="AE254" s="210"/>
      <c r="AF254" s="210"/>
      <c r="AG254" s="210" t="s">
        <v>271</v>
      </c>
      <c r="AH254" s="210"/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F254" s="210"/>
      <c r="BG254" s="210"/>
      <c r="BH254" s="210"/>
    </row>
    <row r="255" spans="1:60" outlineLevel="1">
      <c r="A255" s="227"/>
      <c r="B255" s="228"/>
      <c r="C255" s="255" t="s">
        <v>324</v>
      </c>
      <c r="D255" s="231"/>
      <c r="E255" s="232">
        <v>1</v>
      </c>
      <c r="F255" s="229"/>
      <c r="G255" s="229"/>
      <c r="H255" s="229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10"/>
      <c r="Z255" s="210"/>
      <c r="AA255" s="210"/>
      <c r="AB255" s="210"/>
      <c r="AC255" s="210"/>
      <c r="AD255" s="210"/>
      <c r="AE255" s="210"/>
      <c r="AF255" s="210"/>
      <c r="AG255" s="210" t="s">
        <v>117</v>
      </c>
      <c r="AH255" s="210">
        <v>0</v>
      </c>
      <c r="AI255" s="210"/>
      <c r="AJ255" s="210"/>
      <c r="AK255" s="210"/>
      <c r="AL255" s="210"/>
      <c r="AM255" s="210"/>
      <c r="AN255" s="210"/>
      <c r="AO255" s="210"/>
      <c r="AP255" s="210"/>
      <c r="AQ255" s="210"/>
      <c r="AR255" s="210"/>
      <c r="AS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0"/>
      <c r="BG255" s="210"/>
      <c r="BH255" s="210"/>
    </row>
    <row r="256" spans="1:60" outlineLevel="1">
      <c r="A256" s="227"/>
      <c r="B256" s="228"/>
      <c r="C256" s="255" t="s">
        <v>118</v>
      </c>
      <c r="D256" s="231"/>
      <c r="E256" s="232"/>
      <c r="F256" s="229"/>
      <c r="G256" s="229"/>
      <c r="H256" s="229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10"/>
      <c r="Z256" s="210"/>
      <c r="AA256" s="210"/>
      <c r="AB256" s="210"/>
      <c r="AC256" s="210"/>
      <c r="AD256" s="210"/>
      <c r="AE256" s="210"/>
      <c r="AF256" s="210"/>
      <c r="AG256" s="210" t="s">
        <v>117</v>
      </c>
      <c r="AH256" s="210">
        <v>0</v>
      </c>
      <c r="AI256" s="210"/>
      <c r="AJ256" s="210"/>
      <c r="AK256" s="210"/>
      <c r="AL256" s="210"/>
      <c r="AM256" s="210"/>
      <c r="AN256" s="210"/>
      <c r="AO256" s="210"/>
      <c r="AP256" s="210"/>
      <c r="AQ256" s="210"/>
      <c r="AR256" s="210"/>
      <c r="AS256" s="210"/>
      <c r="AT256" s="210"/>
      <c r="AU256" s="210"/>
      <c r="AV256" s="210"/>
      <c r="AW256" s="210"/>
      <c r="AX256" s="210"/>
      <c r="AY256" s="210"/>
      <c r="AZ256" s="210"/>
      <c r="BA256" s="210"/>
      <c r="BB256" s="210"/>
      <c r="BC256" s="210"/>
      <c r="BD256" s="210"/>
      <c r="BE256" s="210"/>
      <c r="BF256" s="210"/>
      <c r="BG256" s="210"/>
      <c r="BH256" s="210"/>
    </row>
    <row r="257" spans="1:60" outlineLevel="1">
      <c r="A257" s="240">
        <v>66</v>
      </c>
      <c r="B257" s="241" t="s">
        <v>325</v>
      </c>
      <c r="C257" s="254" t="s">
        <v>326</v>
      </c>
      <c r="D257" s="242" t="s">
        <v>202</v>
      </c>
      <c r="E257" s="243">
        <v>1</v>
      </c>
      <c r="F257" s="244"/>
      <c r="G257" s="245">
        <f>ROUND(E257*F257,2)</f>
        <v>0</v>
      </c>
      <c r="H257" s="230"/>
      <c r="I257" s="229">
        <f>ROUND(E257*H257,2)</f>
        <v>0</v>
      </c>
      <c r="J257" s="230"/>
      <c r="K257" s="229">
        <f>ROUND(E257*J257,2)</f>
        <v>0</v>
      </c>
      <c r="L257" s="229">
        <v>21</v>
      </c>
      <c r="M257" s="229">
        <f>G257*(1+L257/100)</f>
        <v>0</v>
      </c>
      <c r="N257" s="229">
        <v>5.1000000000000004E-3</v>
      </c>
      <c r="O257" s="229">
        <f>ROUND(E257*N257,2)</f>
        <v>0.01</v>
      </c>
      <c r="P257" s="229">
        <v>0</v>
      </c>
      <c r="Q257" s="229">
        <f>ROUND(E257*P257,2)</f>
        <v>0</v>
      </c>
      <c r="R257" s="229" t="s">
        <v>269</v>
      </c>
      <c r="S257" s="229" t="s">
        <v>112</v>
      </c>
      <c r="T257" s="229" t="s">
        <v>113</v>
      </c>
      <c r="U257" s="229">
        <v>0</v>
      </c>
      <c r="V257" s="229">
        <f>ROUND(E257*U257,2)</f>
        <v>0</v>
      </c>
      <c r="W257" s="229"/>
      <c r="X257" s="229" t="s">
        <v>270</v>
      </c>
      <c r="Y257" s="210"/>
      <c r="Z257" s="210"/>
      <c r="AA257" s="210"/>
      <c r="AB257" s="210"/>
      <c r="AC257" s="210"/>
      <c r="AD257" s="210"/>
      <c r="AE257" s="210"/>
      <c r="AF257" s="210"/>
      <c r="AG257" s="210" t="s">
        <v>271</v>
      </c>
      <c r="AH257" s="210"/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F257" s="210"/>
      <c r="BG257" s="210"/>
      <c r="BH257" s="210"/>
    </row>
    <row r="258" spans="1:60" outlineLevel="1">
      <c r="A258" s="227"/>
      <c r="B258" s="228"/>
      <c r="C258" s="255" t="s">
        <v>327</v>
      </c>
      <c r="D258" s="231"/>
      <c r="E258" s="232">
        <v>1</v>
      </c>
      <c r="F258" s="229"/>
      <c r="G258" s="229"/>
      <c r="H258" s="229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10"/>
      <c r="Z258" s="210"/>
      <c r="AA258" s="210"/>
      <c r="AB258" s="210"/>
      <c r="AC258" s="210"/>
      <c r="AD258" s="210"/>
      <c r="AE258" s="210"/>
      <c r="AF258" s="210"/>
      <c r="AG258" s="210" t="s">
        <v>117</v>
      </c>
      <c r="AH258" s="210">
        <v>0</v>
      </c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  <c r="BH258" s="210"/>
    </row>
    <row r="259" spans="1:60" outlineLevel="1">
      <c r="A259" s="227"/>
      <c r="B259" s="228"/>
      <c r="C259" s="255" t="s">
        <v>118</v>
      </c>
      <c r="D259" s="231"/>
      <c r="E259" s="232"/>
      <c r="F259" s="229"/>
      <c r="G259" s="229"/>
      <c r="H259" s="229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10"/>
      <c r="Z259" s="210"/>
      <c r="AA259" s="210"/>
      <c r="AB259" s="210"/>
      <c r="AC259" s="210"/>
      <c r="AD259" s="210"/>
      <c r="AE259" s="210"/>
      <c r="AF259" s="210"/>
      <c r="AG259" s="210" t="s">
        <v>117</v>
      </c>
      <c r="AH259" s="210">
        <v>0</v>
      </c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F259" s="210"/>
      <c r="BG259" s="210"/>
      <c r="BH259" s="210"/>
    </row>
    <row r="260" spans="1:60" outlineLevel="1">
      <c r="A260" s="240">
        <v>67</v>
      </c>
      <c r="B260" s="241" t="s">
        <v>325</v>
      </c>
      <c r="C260" s="254" t="s">
        <v>326</v>
      </c>
      <c r="D260" s="242" t="s">
        <v>202</v>
      </c>
      <c r="E260" s="243">
        <v>1</v>
      </c>
      <c r="F260" s="244"/>
      <c r="G260" s="245">
        <f>ROUND(E260*F260,2)</f>
        <v>0</v>
      </c>
      <c r="H260" s="230"/>
      <c r="I260" s="229">
        <f>ROUND(E260*H260,2)</f>
        <v>0</v>
      </c>
      <c r="J260" s="230"/>
      <c r="K260" s="229">
        <f>ROUND(E260*J260,2)</f>
        <v>0</v>
      </c>
      <c r="L260" s="229">
        <v>21</v>
      </c>
      <c r="M260" s="229">
        <f>G260*(1+L260/100)</f>
        <v>0</v>
      </c>
      <c r="N260" s="229">
        <v>5.1000000000000004E-3</v>
      </c>
      <c r="O260" s="229">
        <f>ROUND(E260*N260,2)</f>
        <v>0.01</v>
      </c>
      <c r="P260" s="229">
        <v>0</v>
      </c>
      <c r="Q260" s="229">
        <f>ROUND(E260*P260,2)</f>
        <v>0</v>
      </c>
      <c r="R260" s="229" t="s">
        <v>269</v>
      </c>
      <c r="S260" s="229" t="s">
        <v>112</v>
      </c>
      <c r="T260" s="229" t="s">
        <v>113</v>
      </c>
      <c r="U260" s="229">
        <v>0</v>
      </c>
      <c r="V260" s="229">
        <f>ROUND(E260*U260,2)</f>
        <v>0</v>
      </c>
      <c r="W260" s="229"/>
      <c r="X260" s="229" t="s">
        <v>270</v>
      </c>
      <c r="Y260" s="210"/>
      <c r="Z260" s="210"/>
      <c r="AA260" s="210"/>
      <c r="AB260" s="210"/>
      <c r="AC260" s="210"/>
      <c r="AD260" s="210"/>
      <c r="AE260" s="210"/>
      <c r="AF260" s="210"/>
      <c r="AG260" s="210" t="s">
        <v>271</v>
      </c>
      <c r="AH260" s="210"/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</row>
    <row r="261" spans="1:60" outlineLevel="1">
      <c r="A261" s="227"/>
      <c r="B261" s="228"/>
      <c r="C261" s="255" t="s">
        <v>328</v>
      </c>
      <c r="D261" s="231"/>
      <c r="E261" s="232">
        <v>1</v>
      </c>
      <c r="F261" s="229"/>
      <c r="G261" s="229"/>
      <c r="H261" s="229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10"/>
      <c r="Z261" s="210"/>
      <c r="AA261" s="210"/>
      <c r="AB261" s="210"/>
      <c r="AC261" s="210"/>
      <c r="AD261" s="210"/>
      <c r="AE261" s="210"/>
      <c r="AF261" s="210"/>
      <c r="AG261" s="210" t="s">
        <v>117</v>
      </c>
      <c r="AH261" s="210">
        <v>0</v>
      </c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  <c r="BH261" s="210"/>
    </row>
    <row r="262" spans="1:60" outlineLevel="1">
      <c r="A262" s="227"/>
      <c r="B262" s="228"/>
      <c r="C262" s="255" t="s">
        <v>118</v>
      </c>
      <c r="D262" s="231"/>
      <c r="E262" s="232"/>
      <c r="F262" s="229"/>
      <c r="G262" s="229"/>
      <c r="H262" s="229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10"/>
      <c r="Z262" s="210"/>
      <c r="AA262" s="210"/>
      <c r="AB262" s="210"/>
      <c r="AC262" s="210"/>
      <c r="AD262" s="210"/>
      <c r="AE262" s="210"/>
      <c r="AF262" s="210"/>
      <c r="AG262" s="210" t="s">
        <v>117</v>
      </c>
      <c r="AH262" s="210">
        <v>0</v>
      </c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  <c r="BH262" s="210"/>
    </row>
    <row r="263" spans="1:60" outlineLevel="1">
      <c r="A263" s="240">
        <v>68</v>
      </c>
      <c r="B263" s="241" t="s">
        <v>329</v>
      </c>
      <c r="C263" s="254" t="s">
        <v>330</v>
      </c>
      <c r="D263" s="242" t="s">
        <v>202</v>
      </c>
      <c r="E263" s="243">
        <v>2</v>
      </c>
      <c r="F263" s="244"/>
      <c r="G263" s="245">
        <f>ROUND(E263*F263,2)</f>
        <v>0</v>
      </c>
      <c r="H263" s="230"/>
      <c r="I263" s="229">
        <f>ROUND(E263*H263,2)</f>
        <v>0</v>
      </c>
      <c r="J263" s="230"/>
      <c r="K263" s="229">
        <f>ROUND(E263*J263,2)</f>
        <v>0</v>
      </c>
      <c r="L263" s="229">
        <v>21</v>
      </c>
      <c r="M263" s="229">
        <f>G263*(1+L263/100)</f>
        <v>0</v>
      </c>
      <c r="N263" s="229">
        <v>7.0000000000000001E-3</v>
      </c>
      <c r="O263" s="229">
        <f>ROUND(E263*N263,2)</f>
        <v>0.01</v>
      </c>
      <c r="P263" s="229">
        <v>0</v>
      </c>
      <c r="Q263" s="229">
        <f>ROUND(E263*P263,2)</f>
        <v>0</v>
      </c>
      <c r="R263" s="229" t="s">
        <v>269</v>
      </c>
      <c r="S263" s="229" t="s">
        <v>112</v>
      </c>
      <c r="T263" s="229" t="s">
        <v>113</v>
      </c>
      <c r="U263" s="229">
        <v>0</v>
      </c>
      <c r="V263" s="229">
        <f>ROUND(E263*U263,2)</f>
        <v>0</v>
      </c>
      <c r="W263" s="229"/>
      <c r="X263" s="229" t="s">
        <v>270</v>
      </c>
      <c r="Y263" s="210"/>
      <c r="Z263" s="210"/>
      <c r="AA263" s="210"/>
      <c r="AB263" s="210"/>
      <c r="AC263" s="210"/>
      <c r="AD263" s="210"/>
      <c r="AE263" s="210"/>
      <c r="AF263" s="210"/>
      <c r="AG263" s="210" t="s">
        <v>271</v>
      </c>
      <c r="AH263" s="210"/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F263" s="210"/>
      <c r="BG263" s="210"/>
      <c r="BH263" s="210"/>
    </row>
    <row r="264" spans="1:60" outlineLevel="1">
      <c r="A264" s="227"/>
      <c r="B264" s="228"/>
      <c r="C264" s="255" t="s">
        <v>331</v>
      </c>
      <c r="D264" s="231"/>
      <c r="E264" s="232"/>
      <c r="F264" s="229"/>
      <c r="G264" s="229"/>
      <c r="H264" s="229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10"/>
      <c r="Z264" s="210"/>
      <c r="AA264" s="210"/>
      <c r="AB264" s="210"/>
      <c r="AC264" s="210"/>
      <c r="AD264" s="210"/>
      <c r="AE264" s="210"/>
      <c r="AF264" s="210"/>
      <c r="AG264" s="210" t="s">
        <v>117</v>
      </c>
      <c r="AH264" s="210">
        <v>0</v>
      </c>
      <c r="AI264" s="210"/>
      <c r="AJ264" s="210"/>
      <c r="AK264" s="210"/>
      <c r="AL264" s="210"/>
      <c r="AM264" s="210"/>
      <c r="AN264" s="210"/>
      <c r="AO264" s="210"/>
      <c r="AP264" s="210"/>
      <c r="AQ264" s="210"/>
      <c r="AR264" s="210"/>
      <c r="AS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F264" s="210"/>
      <c r="BG264" s="210"/>
      <c r="BH264" s="210"/>
    </row>
    <row r="265" spans="1:60" outlineLevel="1">
      <c r="A265" s="227"/>
      <c r="B265" s="228"/>
      <c r="C265" s="255" t="s">
        <v>332</v>
      </c>
      <c r="D265" s="231"/>
      <c r="E265" s="232">
        <v>1</v>
      </c>
      <c r="F265" s="229"/>
      <c r="G265" s="229"/>
      <c r="H265" s="229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10"/>
      <c r="Z265" s="210"/>
      <c r="AA265" s="210"/>
      <c r="AB265" s="210"/>
      <c r="AC265" s="210"/>
      <c r="AD265" s="210"/>
      <c r="AE265" s="210"/>
      <c r="AF265" s="210"/>
      <c r="AG265" s="210" t="s">
        <v>117</v>
      </c>
      <c r="AH265" s="210">
        <v>0</v>
      </c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  <c r="BH265" s="210"/>
    </row>
    <row r="266" spans="1:60" outlineLevel="1">
      <c r="A266" s="227"/>
      <c r="B266" s="228"/>
      <c r="C266" s="255" t="s">
        <v>333</v>
      </c>
      <c r="D266" s="231"/>
      <c r="E266" s="232">
        <v>1</v>
      </c>
      <c r="F266" s="229"/>
      <c r="G266" s="229"/>
      <c r="H266" s="229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10"/>
      <c r="Z266" s="210"/>
      <c r="AA266" s="210"/>
      <c r="AB266" s="210"/>
      <c r="AC266" s="210"/>
      <c r="AD266" s="210"/>
      <c r="AE266" s="210"/>
      <c r="AF266" s="210"/>
      <c r="AG266" s="210" t="s">
        <v>117</v>
      </c>
      <c r="AH266" s="210">
        <v>0</v>
      </c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</row>
    <row r="267" spans="1:60" outlineLevel="1">
      <c r="A267" s="227"/>
      <c r="B267" s="228"/>
      <c r="C267" s="255" t="s">
        <v>118</v>
      </c>
      <c r="D267" s="231"/>
      <c r="E267" s="232"/>
      <c r="F267" s="229"/>
      <c r="G267" s="229"/>
      <c r="H267" s="229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10"/>
      <c r="Z267" s="210"/>
      <c r="AA267" s="210"/>
      <c r="AB267" s="210"/>
      <c r="AC267" s="210"/>
      <c r="AD267" s="210"/>
      <c r="AE267" s="210"/>
      <c r="AF267" s="210"/>
      <c r="AG267" s="210" t="s">
        <v>117</v>
      </c>
      <c r="AH267" s="210">
        <v>0</v>
      </c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</row>
    <row r="268" spans="1:60" outlineLevel="1">
      <c r="A268" s="240">
        <v>69</v>
      </c>
      <c r="B268" s="241" t="s">
        <v>334</v>
      </c>
      <c r="C268" s="254" t="s">
        <v>335</v>
      </c>
      <c r="D268" s="242" t="s">
        <v>202</v>
      </c>
      <c r="E268" s="243">
        <v>6</v>
      </c>
      <c r="F268" s="244"/>
      <c r="G268" s="245">
        <f>ROUND(E268*F268,2)</f>
        <v>0</v>
      </c>
      <c r="H268" s="230"/>
      <c r="I268" s="229">
        <f>ROUND(E268*H268,2)</f>
        <v>0</v>
      </c>
      <c r="J268" s="230"/>
      <c r="K268" s="229">
        <f>ROUND(E268*J268,2)</f>
        <v>0</v>
      </c>
      <c r="L268" s="229">
        <v>21</v>
      </c>
      <c r="M268" s="229">
        <f>G268*(1+L268/100)</f>
        <v>0</v>
      </c>
      <c r="N268" s="229">
        <v>1.2600000000000001E-3</v>
      </c>
      <c r="O268" s="229">
        <f>ROUND(E268*N268,2)</f>
        <v>0.01</v>
      </c>
      <c r="P268" s="229">
        <v>0</v>
      </c>
      <c r="Q268" s="229">
        <f>ROUND(E268*P268,2)</f>
        <v>0</v>
      </c>
      <c r="R268" s="229" t="s">
        <v>269</v>
      </c>
      <c r="S268" s="229" t="s">
        <v>336</v>
      </c>
      <c r="T268" s="229" t="s">
        <v>336</v>
      </c>
      <c r="U268" s="229">
        <v>0</v>
      </c>
      <c r="V268" s="229">
        <f>ROUND(E268*U268,2)</f>
        <v>0</v>
      </c>
      <c r="W268" s="229"/>
      <c r="X268" s="229" t="s">
        <v>270</v>
      </c>
      <c r="Y268" s="210"/>
      <c r="Z268" s="210"/>
      <c r="AA268" s="210"/>
      <c r="AB268" s="210"/>
      <c r="AC268" s="210"/>
      <c r="AD268" s="210"/>
      <c r="AE268" s="210"/>
      <c r="AF268" s="210"/>
      <c r="AG268" s="210" t="s">
        <v>271</v>
      </c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</row>
    <row r="269" spans="1:60" outlineLevel="1">
      <c r="A269" s="227"/>
      <c r="B269" s="228"/>
      <c r="C269" s="255" t="s">
        <v>299</v>
      </c>
      <c r="D269" s="231"/>
      <c r="E269" s="232">
        <v>6</v>
      </c>
      <c r="F269" s="229"/>
      <c r="G269" s="229"/>
      <c r="H269" s="229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10"/>
      <c r="Z269" s="210"/>
      <c r="AA269" s="210"/>
      <c r="AB269" s="210"/>
      <c r="AC269" s="210"/>
      <c r="AD269" s="210"/>
      <c r="AE269" s="210"/>
      <c r="AF269" s="210"/>
      <c r="AG269" s="210" t="s">
        <v>117</v>
      </c>
      <c r="AH269" s="210">
        <v>0</v>
      </c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</row>
    <row r="270" spans="1:60" outlineLevel="1">
      <c r="A270" s="227"/>
      <c r="B270" s="228"/>
      <c r="C270" s="255" t="s">
        <v>118</v>
      </c>
      <c r="D270" s="231"/>
      <c r="E270" s="232"/>
      <c r="F270" s="229"/>
      <c r="G270" s="229"/>
      <c r="H270" s="229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10"/>
      <c r="Z270" s="210"/>
      <c r="AA270" s="210"/>
      <c r="AB270" s="210"/>
      <c r="AC270" s="210"/>
      <c r="AD270" s="210"/>
      <c r="AE270" s="210"/>
      <c r="AF270" s="210"/>
      <c r="AG270" s="210" t="s">
        <v>117</v>
      </c>
      <c r="AH270" s="210">
        <v>0</v>
      </c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</row>
    <row r="271" spans="1:60" outlineLevel="1">
      <c r="A271" s="240">
        <v>70</v>
      </c>
      <c r="B271" s="241" t="s">
        <v>337</v>
      </c>
      <c r="C271" s="254" t="s">
        <v>338</v>
      </c>
      <c r="D271" s="242" t="s">
        <v>202</v>
      </c>
      <c r="E271" s="243">
        <v>6</v>
      </c>
      <c r="F271" s="244"/>
      <c r="G271" s="245">
        <f>ROUND(E271*F271,2)</f>
        <v>0</v>
      </c>
      <c r="H271" s="230"/>
      <c r="I271" s="229">
        <f>ROUND(E271*H271,2)</f>
        <v>0</v>
      </c>
      <c r="J271" s="230"/>
      <c r="K271" s="229">
        <f>ROUND(E271*J271,2)</f>
        <v>0</v>
      </c>
      <c r="L271" s="229">
        <v>21</v>
      </c>
      <c r="M271" s="229">
        <f>G271*(1+L271/100)</f>
        <v>0</v>
      </c>
      <c r="N271" s="229">
        <v>5.4999999999999997E-3</v>
      </c>
      <c r="O271" s="229">
        <f>ROUND(E271*N271,2)</f>
        <v>0.03</v>
      </c>
      <c r="P271" s="229">
        <v>0</v>
      </c>
      <c r="Q271" s="229">
        <f>ROUND(E271*P271,2)</f>
        <v>0</v>
      </c>
      <c r="R271" s="229" t="s">
        <v>269</v>
      </c>
      <c r="S271" s="229" t="s">
        <v>112</v>
      </c>
      <c r="T271" s="229" t="s">
        <v>113</v>
      </c>
      <c r="U271" s="229">
        <v>0</v>
      </c>
      <c r="V271" s="229">
        <f>ROUND(E271*U271,2)</f>
        <v>0</v>
      </c>
      <c r="W271" s="229"/>
      <c r="X271" s="229" t="s">
        <v>270</v>
      </c>
      <c r="Y271" s="210"/>
      <c r="Z271" s="210"/>
      <c r="AA271" s="210"/>
      <c r="AB271" s="210"/>
      <c r="AC271" s="210"/>
      <c r="AD271" s="210"/>
      <c r="AE271" s="210"/>
      <c r="AF271" s="210"/>
      <c r="AG271" s="210" t="s">
        <v>271</v>
      </c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</row>
    <row r="272" spans="1:60" outlineLevel="1">
      <c r="A272" s="227"/>
      <c r="B272" s="228"/>
      <c r="C272" s="255" t="s">
        <v>299</v>
      </c>
      <c r="D272" s="231"/>
      <c r="E272" s="232">
        <v>6</v>
      </c>
      <c r="F272" s="229"/>
      <c r="G272" s="229"/>
      <c r="H272" s="229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10"/>
      <c r="Z272" s="210"/>
      <c r="AA272" s="210"/>
      <c r="AB272" s="210"/>
      <c r="AC272" s="210"/>
      <c r="AD272" s="210"/>
      <c r="AE272" s="210"/>
      <c r="AF272" s="210"/>
      <c r="AG272" s="210" t="s">
        <v>117</v>
      </c>
      <c r="AH272" s="210">
        <v>0</v>
      </c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</row>
    <row r="273" spans="1:60" outlineLevel="1">
      <c r="A273" s="227"/>
      <c r="B273" s="228"/>
      <c r="C273" s="255" t="s">
        <v>118</v>
      </c>
      <c r="D273" s="231"/>
      <c r="E273" s="232"/>
      <c r="F273" s="229"/>
      <c r="G273" s="229"/>
      <c r="H273" s="229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10"/>
      <c r="Z273" s="210"/>
      <c r="AA273" s="210"/>
      <c r="AB273" s="210"/>
      <c r="AC273" s="210"/>
      <c r="AD273" s="210"/>
      <c r="AE273" s="210"/>
      <c r="AF273" s="210"/>
      <c r="AG273" s="210" t="s">
        <v>117</v>
      </c>
      <c r="AH273" s="210">
        <v>0</v>
      </c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</row>
    <row r="274" spans="1:60" outlineLevel="1">
      <c r="A274" s="240">
        <v>71</v>
      </c>
      <c r="B274" s="241" t="s">
        <v>339</v>
      </c>
      <c r="C274" s="254" t="s">
        <v>340</v>
      </c>
      <c r="D274" s="242" t="s">
        <v>202</v>
      </c>
      <c r="E274" s="243">
        <v>231</v>
      </c>
      <c r="F274" s="244"/>
      <c r="G274" s="245">
        <f>ROUND(E274*F274,2)</f>
        <v>0</v>
      </c>
      <c r="H274" s="230"/>
      <c r="I274" s="229">
        <f>ROUND(E274*H274,2)</f>
        <v>0</v>
      </c>
      <c r="J274" s="230"/>
      <c r="K274" s="229">
        <f>ROUND(E274*J274,2)</f>
        <v>0</v>
      </c>
      <c r="L274" s="229">
        <v>21</v>
      </c>
      <c r="M274" s="229">
        <f>G274*(1+L274/100)</f>
        <v>0</v>
      </c>
      <c r="N274" s="229">
        <v>5.4170000000000003E-2</v>
      </c>
      <c r="O274" s="229">
        <f>ROUND(E274*N274,2)</f>
        <v>12.51</v>
      </c>
      <c r="P274" s="229">
        <v>0</v>
      </c>
      <c r="Q274" s="229">
        <f>ROUND(E274*P274,2)</f>
        <v>0</v>
      </c>
      <c r="R274" s="229" t="s">
        <v>269</v>
      </c>
      <c r="S274" s="229" t="s">
        <v>112</v>
      </c>
      <c r="T274" s="229" t="s">
        <v>113</v>
      </c>
      <c r="U274" s="229">
        <v>0</v>
      </c>
      <c r="V274" s="229">
        <f>ROUND(E274*U274,2)</f>
        <v>0</v>
      </c>
      <c r="W274" s="229"/>
      <c r="X274" s="229" t="s">
        <v>270</v>
      </c>
      <c r="Y274" s="210"/>
      <c r="Z274" s="210"/>
      <c r="AA274" s="210"/>
      <c r="AB274" s="210"/>
      <c r="AC274" s="210"/>
      <c r="AD274" s="210"/>
      <c r="AE274" s="210"/>
      <c r="AF274" s="210"/>
      <c r="AG274" s="210" t="s">
        <v>271</v>
      </c>
      <c r="AH274" s="210"/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</row>
    <row r="275" spans="1:60" ht="22.5" outlineLevel="1">
      <c r="A275" s="227"/>
      <c r="B275" s="228"/>
      <c r="C275" s="255" t="s">
        <v>341</v>
      </c>
      <c r="D275" s="231"/>
      <c r="E275" s="232">
        <v>78.75</v>
      </c>
      <c r="F275" s="229"/>
      <c r="G275" s="229"/>
      <c r="H275" s="229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10"/>
      <c r="Z275" s="210"/>
      <c r="AA275" s="210"/>
      <c r="AB275" s="210"/>
      <c r="AC275" s="210"/>
      <c r="AD275" s="210"/>
      <c r="AE275" s="210"/>
      <c r="AF275" s="210"/>
      <c r="AG275" s="210" t="s">
        <v>117</v>
      </c>
      <c r="AH275" s="210">
        <v>0</v>
      </c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</row>
    <row r="276" spans="1:60" ht="22.5" outlineLevel="1">
      <c r="A276" s="227"/>
      <c r="B276" s="228"/>
      <c r="C276" s="255" t="s">
        <v>342</v>
      </c>
      <c r="D276" s="231"/>
      <c r="E276" s="232">
        <v>152.25</v>
      </c>
      <c r="F276" s="229"/>
      <c r="G276" s="229"/>
      <c r="H276" s="229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10"/>
      <c r="Z276" s="210"/>
      <c r="AA276" s="210"/>
      <c r="AB276" s="210"/>
      <c r="AC276" s="210"/>
      <c r="AD276" s="210"/>
      <c r="AE276" s="210"/>
      <c r="AF276" s="210"/>
      <c r="AG276" s="210" t="s">
        <v>117</v>
      </c>
      <c r="AH276" s="210">
        <v>0</v>
      </c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</row>
    <row r="277" spans="1:60" outlineLevel="1">
      <c r="A277" s="227"/>
      <c r="B277" s="228"/>
      <c r="C277" s="255" t="s">
        <v>154</v>
      </c>
      <c r="D277" s="231"/>
      <c r="E277" s="232"/>
      <c r="F277" s="229"/>
      <c r="G277" s="229"/>
      <c r="H277" s="229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10"/>
      <c r="Z277" s="210"/>
      <c r="AA277" s="210"/>
      <c r="AB277" s="210"/>
      <c r="AC277" s="210"/>
      <c r="AD277" s="210"/>
      <c r="AE277" s="210"/>
      <c r="AF277" s="210"/>
      <c r="AG277" s="210" t="s">
        <v>117</v>
      </c>
      <c r="AH277" s="210">
        <v>0</v>
      </c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</row>
    <row r="278" spans="1:60" outlineLevel="1">
      <c r="A278" s="240">
        <v>72</v>
      </c>
      <c r="B278" s="241" t="s">
        <v>343</v>
      </c>
      <c r="C278" s="254" t="s">
        <v>344</v>
      </c>
      <c r="D278" s="242" t="s">
        <v>202</v>
      </c>
      <c r="E278" s="243">
        <v>254.1</v>
      </c>
      <c r="F278" s="244"/>
      <c r="G278" s="245">
        <f>ROUND(E278*F278,2)</f>
        <v>0</v>
      </c>
      <c r="H278" s="230"/>
      <c r="I278" s="229">
        <f>ROUND(E278*H278,2)</f>
        <v>0</v>
      </c>
      <c r="J278" s="230"/>
      <c r="K278" s="229">
        <f>ROUND(E278*J278,2)</f>
        <v>0</v>
      </c>
      <c r="L278" s="229">
        <v>21</v>
      </c>
      <c r="M278" s="229">
        <f>G278*(1+L278/100)</f>
        <v>0</v>
      </c>
      <c r="N278" s="229">
        <v>8.1970000000000001E-2</v>
      </c>
      <c r="O278" s="229">
        <f>ROUND(E278*N278,2)</f>
        <v>20.83</v>
      </c>
      <c r="P278" s="229">
        <v>0</v>
      </c>
      <c r="Q278" s="229">
        <f>ROUND(E278*P278,2)</f>
        <v>0</v>
      </c>
      <c r="R278" s="229" t="s">
        <v>269</v>
      </c>
      <c r="S278" s="229" t="s">
        <v>112</v>
      </c>
      <c r="T278" s="229" t="s">
        <v>113</v>
      </c>
      <c r="U278" s="229">
        <v>0</v>
      </c>
      <c r="V278" s="229">
        <f>ROUND(E278*U278,2)</f>
        <v>0</v>
      </c>
      <c r="W278" s="229"/>
      <c r="X278" s="229" t="s">
        <v>270</v>
      </c>
      <c r="Y278" s="210"/>
      <c r="Z278" s="210"/>
      <c r="AA278" s="210"/>
      <c r="AB278" s="210"/>
      <c r="AC278" s="210"/>
      <c r="AD278" s="210"/>
      <c r="AE278" s="210"/>
      <c r="AF278" s="210"/>
      <c r="AG278" s="210" t="s">
        <v>271</v>
      </c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</row>
    <row r="279" spans="1:60" ht="22.5" outlineLevel="1">
      <c r="A279" s="227"/>
      <c r="B279" s="228"/>
      <c r="C279" s="255" t="s">
        <v>345</v>
      </c>
      <c r="D279" s="231"/>
      <c r="E279" s="232">
        <v>254.1</v>
      </c>
      <c r="F279" s="229"/>
      <c r="G279" s="229"/>
      <c r="H279" s="229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10"/>
      <c r="Z279" s="210"/>
      <c r="AA279" s="210"/>
      <c r="AB279" s="210"/>
      <c r="AC279" s="210"/>
      <c r="AD279" s="210"/>
      <c r="AE279" s="210"/>
      <c r="AF279" s="210"/>
      <c r="AG279" s="210" t="s">
        <v>117</v>
      </c>
      <c r="AH279" s="210">
        <v>0</v>
      </c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</row>
    <row r="280" spans="1:60" outlineLevel="1">
      <c r="A280" s="227"/>
      <c r="B280" s="228"/>
      <c r="C280" s="255" t="s">
        <v>154</v>
      </c>
      <c r="D280" s="231"/>
      <c r="E280" s="232"/>
      <c r="F280" s="229"/>
      <c r="G280" s="229"/>
      <c r="H280" s="229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10"/>
      <c r="Z280" s="210"/>
      <c r="AA280" s="210"/>
      <c r="AB280" s="210"/>
      <c r="AC280" s="210"/>
      <c r="AD280" s="210"/>
      <c r="AE280" s="210"/>
      <c r="AF280" s="210"/>
      <c r="AG280" s="210" t="s">
        <v>117</v>
      </c>
      <c r="AH280" s="210">
        <v>0</v>
      </c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</row>
    <row r="281" spans="1:60" outlineLevel="1">
      <c r="A281" s="240">
        <v>73</v>
      </c>
      <c r="B281" s="241" t="s">
        <v>346</v>
      </c>
      <c r="C281" s="254" t="s">
        <v>347</v>
      </c>
      <c r="D281" s="242" t="s">
        <v>202</v>
      </c>
      <c r="E281" s="243">
        <v>110.25</v>
      </c>
      <c r="F281" s="244"/>
      <c r="G281" s="245">
        <f>ROUND(E281*F281,2)</f>
        <v>0</v>
      </c>
      <c r="H281" s="230"/>
      <c r="I281" s="229">
        <f>ROUND(E281*H281,2)</f>
        <v>0</v>
      </c>
      <c r="J281" s="230"/>
      <c r="K281" s="229">
        <f>ROUND(E281*J281,2)</f>
        <v>0</v>
      </c>
      <c r="L281" s="229">
        <v>21</v>
      </c>
      <c r="M281" s="229">
        <f>G281*(1+L281/100)</f>
        <v>0</v>
      </c>
      <c r="N281" s="229">
        <v>4.8300000000000003E-2</v>
      </c>
      <c r="O281" s="229">
        <f>ROUND(E281*N281,2)</f>
        <v>5.33</v>
      </c>
      <c r="P281" s="229">
        <v>0</v>
      </c>
      <c r="Q281" s="229">
        <f>ROUND(E281*P281,2)</f>
        <v>0</v>
      </c>
      <c r="R281" s="229" t="s">
        <v>269</v>
      </c>
      <c r="S281" s="229" t="s">
        <v>112</v>
      </c>
      <c r="T281" s="229" t="s">
        <v>113</v>
      </c>
      <c r="U281" s="229">
        <v>0</v>
      </c>
      <c r="V281" s="229">
        <f>ROUND(E281*U281,2)</f>
        <v>0</v>
      </c>
      <c r="W281" s="229"/>
      <c r="X281" s="229" t="s">
        <v>270</v>
      </c>
      <c r="Y281" s="210"/>
      <c r="Z281" s="210"/>
      <c r="AA281" s="210"/>
      <c r="AB281" s="210"/>
      <c r="AC281" s="210"/>
      <c r="AD281" s="210"/>
      <c r="AE281" s="210"/>
      <c r="AF281" s="210"/>
      <c r="AG281" s="210" t="s">
        <v>271</v>
      </c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</row>
    <row r="282" spans="1:60" ht="22.5" outlineLevel="1">
      <c r="A282" s="227"/>
      <c r="B282" s="228"/>
      <c r="C282" s="255" t="s">
        <v>348</v>
      </c>
      <c r="D282" s="231"/>
      <c r="E282" s="232">
        <v>110.25</v>
      </c>
      <c r="F282" s="229"/>
      <c r="G282" s="229"/>
      <c r="H282" s="229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10"/>
      <c r="Z282" s="210"/>
      <c r="AA282" s="210"/>
      <c r="AB282" s="210"/>
      <c r="AC282" s="210"/>
      <c r="AD282" s="210"/>
      <c r="AE282" s="210"/>
      <c r="AF282" s="210"/>
      <c r="AG282" s="210" t="s">
        <v>117</v>
      </c>
      <c r="AH282" s="210">
        <v>0</v>
      </c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</row>
    <row r="283" spans="1:60" outlineLevel="1">
      <c r="A283" s="227"/>
      <c r="B283" s="228"/>
      <c r="C283" s="255" t="s">
        <v>154</v>
      </c>
      <c r="D283" s="231"/>
      <c r="E283" s="232"/>
      <c r="F283" s="229"/>
      <c r="G283" s="229"/>
      <c r="H283" s="229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10"/>
      <c r="Z283" s="210"/>
      <c r="AA283" s="210"/>
      <c r="AB283" s="210"/>
      <c r="AC283" s="210"/>
      <c r="AD283" s="210"/>
      <c r="AE283" s="210"/>
      <c r="AF283" s="210"/>
      <c r="AG283" s="210" t="s">
        <v>117</v>
      </c>
      <c r="AH283" s="210">
        <v>0</v>
      </c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</row>
    <row r="284" spans="1:60" outlineLevel="1">
      <c r="A284" s="240">
        <v>74</v>
      </c>
      <c r="B284" s="241" t="s">
        <v>349</v>
      </c>
      <c r="C284" s="254" t="s">
        <v>350</v>
      </c>
      <c r="D284" s="242" t="s">
        <v>202</v>
      </c>
      <c r="E284" s="243">
        <v>13.65</v>
      </c>
      <c r="F284" s="244"/>
      <c r="G284" s="245">
        <f>ROUND(E284*F284,2)</f>
        <v>0</v>
      </c>
      <c r="H284" s="230"/>
      <c r="I284" s="229">
        <f>ROUND(E284*H284,2)</f>
        <v>0</v>
      </c>
      <c r="J284" s="230"/>
      <c r="K284" s="229">
        <f>ROUND(E284*J284,2)</f>
        <v>0</v>
      </c>
      <c r="L284" s="229">
        <v>21</v>
      </c>
      <c r="M284" s="229">
        <f>G284*(1+L284/100)</f>
        <v>0</v>
      </c>
      <c r="N284" s="229">
        <v>6.7000000000000004E-2</v>
      </c>
      <c r="O284" s="229">
        <f>ROUND(E284*N284,2)</f>
        <v>0.91</v>
      </c>
      <c r="P284" s="229">
        <v>0</v>
      </c>
      <c r="Q284" s="229">
        <f>ROUND(E284*P284,2)</f>
        <v>0</v>
      </c>
      <c r="R284" s="229" t="s">
        <v>269</v>
      </c>
      <c r="S284" s="229" t="s">
        <v>112</v>
      </c>
      <c r="T284" s="229" t="s">
        <v>113</v>
      </c>
      <c r="U284" s="229">
        <v>0</v>
      </c>
      <c r="V284" s="229">
        <f>ROUND(E284*U284,2)</f>
        <v>0</v>
      </c>
      <c r="W284" s="229"/>
      <c r="X284" s="229" t="s">
        <v>270</v>
      </c>
      <c r="Y284" s="210"/>
      <c r="Z284" s="210"/>
      <c r="AA284" s="210"/>
      <c r="AB284" s="210"/>
      <c r="AC284" s="210"/>
      <c r="AD284" s="210"/>
      <c r="AE284" s="210"/>
      <c r="AF284" s="210"/>
      <c r="AG284" s="210" t="s">
        <v>271</v>
      </c>
      <c r="AH284" s="210"/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</row>
    <row r="285" spans="1:60" outlineLevel="1">
      <c r="A285" s="227"/>
      <c r="B285" s="228"/>
      <c r="C285" s="255" t="s">
        <v>351</v>
      </c>
      <c r="D285" s="231"/>
      <c r="E285" s="232">
        <v>13.65</v>
      </c>
      <c r="F285" s="229"/>
      <c r="G285" s="229"/>
      <c r="H285" s="229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10"/>
      <c r="Z285" s="210"/>
      <c r="AA285" s="210"/>
      <c r="AB285" s="210"/>
      <c r="AC285" s="210"/>
      <c r="AD285" s="210"/>
      <c r="AE285" s="210"/>
      <c r="AF285" s="210"/>
      <c r="AG285" s="210" t="s">
        <v>117</v>
      </c>
      <c r="AH285" s="210">
        <v>0</v>
      </c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</row>
    <row r="286" spans="1:60" outlineLevel="1">
      <c r="A286" s="227"/>
      <c r="B286" s="228"/>
      <c r="C286" s="255" t="s">
        <v>154</v>
      </c>
      <c r="D286" s="231"/>
      <c r="E286" s="232"/>
      <c r="F286" s="229"/>
      <c r="G286" s="229"/>
      <c r="H286" s="229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10"/>
      <c r="Z286" s="210"/>
      <c r="AA286" s="210"/>
      <c r="AB286" s="210"/>
      <c r="AC286" s="210"/>
      <c r="AD286" s="210"/>
      <c r="AE286" s="210"/>
      <c r="AF286" s="210"/>
      <c r="AG286" s="210" t="s">
        <v>117</v>
      </c>
      <c r="AH286" s="210">
        <v>0</v>
      </c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</row>
    <row r="287" spans="1:60" outlineLevel="1">
      <c r="A287" s="240">
        <v>75</v>
      </c>
      <c r="B287" s="241" t="s">
        <v>352</v>
      </c>
      <c r="C287" s="254" t="s">
        <v>353</v>
      </c>
      <c r="D287" s="242" t="s">
        <v>202</v>
      </c>
      <c r="E287" s="243">
        <v>13.65</v>
      </c>
      <c r="F287" s="244"/>
      <c r="G287" s="245">
        <f>ROUND(E287*F287,2)</f>
        <v>0</v>
      </c>
      <c r="H287" s="230"/>
      <c r="I287" s="229">
        <f>ROUND(E287*H287,2)</f>
        <v>0</v>
      </c>
      <c r="J287" s="230"/>
      <c r="K287" s="229">
        <f>ROUND(E287*J287,2)</f>
        <v>0</v>
      </c>
      <c r="L287" s="229">
        <v>21</v>
      </c>
      <c r="M287" s="229">
        <f>G287*(1+L287/100)</f>
        <v>0</v>
      </c>
      <c r="N287" s="229">
        <v>6.7000000000000004E-2</v>
      </c>
      <c r="O287" s="229">
        <f>ROUND(E287*N287,2)</f>
        <v>0.91</v>
      </c>
      <c r="P287" s="229">
        <v>0</v>
      </c>
      <c r="Q287" s="229">
        <f>ROUND(E287*P287,2)</f>
        <v>0</v>
      </c>
      <c r="R287" s="229" t="s">
        <v>269</v>
      </c>
      <c r="S287" s="229" t="s">
        <v>112</v>
      </c>
      <c r="T287" s="229" t="s">
        <v>113</v>
      </c>
      <c r="U287" s="229">
        <v>0</v>
      </c>
      <c r="V287" s="229">
        <f>ROUND(E287*U287,2)</f>
        <v>0</v>
      </c>
      <c r="W287" s="229"/>
      <c r="X287" s="229" t="s">
        <v>270</v>
      </c>
      <c r="Y287" s="210"/>
      <c r="Z287" s="210"/>
      <c r="AA287" s="210"/>
      <c r="AB287" s="210"/>
      <c r="AC287" s="210"/>
      <c r="AD287" s="210"/>
      <c r="AE287" s="210"/>
      <c r="AF287" s="210"/>
      <c r="AG287" s="210" t="s">
        <v>271</v>
      </c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</row>
    <row r="288" spans="1:60" outlineLevel="1">
      <c r="A288" s="227"/>
      <c r="B288" s="228"/>
      <c r="C288" s="255" t="s">
        <v>351</v>
      </c>
      <c r="D288" s="231"/>
      <c r="E288" s="232">
        <v>13.65</v>
      </c>
      <c r="F288" s="229"/>
      <c r="G288" s="229"/>
      <c r="H288" s="229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10"/>
      <c r="Z288" s="210"/>
      <c r="AA288" s="210"/>
      <c r="AB288" s="210"/>
      <c r="AC288" s="210"/>
      <c r="AD288" s="210"/>
      <c r="AE288" s="210"/>
      <c r="AF288" s="210"/>
      <c r="AG288" s="210" t="s">
        <v>117</v>
      </c>
      <c r="AH288" s="210">
        <v>0</v>
      </c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</row>
    <row r="289" spans="1:60" outlineLevel="1">
      <c r="A289" s="227"/>
      <c r="B289" s="228"/>
      <c r="C289" s="255" t="s">
        <v>154</v>
      </c>
      <c r="D289" s="231"/>
      <c r="E289" s="232"/>
      <c r="F289" s="229"/>
      <c r="G289" s="229"/>
      <c r="H289" s="229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10"/>
      <c r="Z289" s="210"/>
      <c r="AA289" s="210"/>
      <c r="AB289" s="210"/>
      <c r="AC289" s="210"/>
      <c r="AD289" s="210"/>
      <c r="AE289" s="210"/>
      <c r="AF289" s="210"/>
      <c r="AG289" s="210" t="s">
        <v>117</v>
      </c>
      <c r="AH289" s="210">
        <v>0</v>
      </c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</row>
    <row r="290" spans="1:60">
      <c r="A290" s="234" t="s">
        <v>107</v>
      </c>
      <c r="B290" s="235" t="s">
        <v>72</v>
      </c>
      <c r="C290" s="253" t="s">
        <v>73</v>
      </c>
      <c r="D290" s="236"/>
      <c r="E290" s="237"/>
      <c r="F290" s="238"/>
      <c r="G290" s="239">
        <f>SUMIF(AG291:AG296,"&lt;&gt;NOR",G291:G296)</f>
        <v>0</v>
      </c>
      <c r="H290" s="233"/>
      <c r="I290" s="233">
        <f>SUM(I291:I296)</f>
        <v>0</v>
      </c>
      <c r="J290" s="233"/>
      <c r="K290" s="233">
        <f>SUM(K291:K296)</f>
        <v>0</v>
      </c>
      <c r="L290" s="233"/>
      <c r="M290" s="233">
        <f>SUM(M291:M296)</f>
        <v>0</v>
      </c>
      <c r="N290" s="233"/>
      <c r="O290" s="233">
        <f>SUM(O291:O296)</f>
        <v>0.1</v>
      </c>
      <c r="P290" s="233"/>
      <c r="Q290" s="233">
        <f>SUM(Q291:Q296)</f>
        <v>0.57999999999999996</v>
      </c>
      <c r="R290" s="233"/>
      <c r="S290" s="233"/>
      <c r="T290" s="233"/>
      <c r="U290" s="233"/>
      <c r="V290" s="233">
        <f>SUM(V291:V296)</f>
        <v>0</v>
      </c>
      <c r="W290" s="233"/>
      <c r="X290" s="233"/>
      <c r="AG290" t="s">
        <v>108</v>
      </c>
    </row>
    <row r="291" spans="1:60" outlineLevel="1">
      <c r="A291" s="240">
        <v>76</v>
      </c>
      <c r="B291" s="241" t="s">
        <v>354</v>
      </c>
      <c r="C291" s="254" t="s">
        <v>355</v>
      </c>
      <c r="D291" s="242" t="s">
        <v>202</v>
      </c>
      <c r="E291" s="243">
        <v>1</v>
      </c>
      <c r="F291" s="244"/>
      <c r="G291" s="245">
        <f>ROUND(E291*F291,2)</f>
        <v>0</v>
      </c>
      <c r="H291" s="230"/>
      <c r="I291" s="229">
        <f>ROUND(E291*H291,2)</f>
        <v>0</v>
      </c>
      <c r="J291" s="230"/>
      <c r="K291" s="229">
        <f>ROUND(E291*J291,2)</f>
        <v>0</v>
      </c>
      <c r="L291" s="229">
        <v>21</v>
      </c>
      <c r="M291" s="229">
        <f>G291*(1+L291/100)</f>
        <v>0</v>
      </c>
      <c r="N291" s="229">
        <v>0.1</v>
      </c>
      <c r="O291" s="229">
        <f>ROUND(E291*N291,2)</f>
        <v>0.1</v>
      </c>
      <c r="P291" s="229">
        <v>0.5</v>
      </c>
      <c r="Q291" s="229">
        <f>ROUND(E291*P291,2)</f>
        <v>0.5</v>
      </c>
      <c r="R291" s="229"/>
      <c r="S291" s="229" t="s">
        <v>195</v>
      </c>
      <c r="T291" s="229" t="s">
        <v>196</v>
      </c>
      <c r="U291" s="229">
        <v>0</v>
      </c>
      <c r="V291" s="229">
        <f>ROUND(E291*U291,2)</f>
        <v>0</v>
      </c>
      <c r="W291" s="229"/>
      <c r="X291" s="229" t="s">
        <v>114</v>
      </c>
      <c r="Y291" s="210"/>
      <c r="Z291" s="210"/>
      <c r="AA291" s="210"/>
      <c r="AB291" s="210"/>
      <c r="AC291" s="210"/>
      <c r="AD291" s="210"/>
      <c r="AE291" s="210"/>
      <c r="AF291" s="210"/>
      <c r="AG291" s="210" t="s">
        <v>115</v>
      </c>
      <c r="AH291" s="210"/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  <c r="BH291" s="210"/>
    </row>
    <row r="292" spans="1:60" outlineLevel="1">
      <c r="A292" s="227"/>
      <c r="B292" s="228"/>
      <c r="C292" s="255" t="s">
        <v>356</v>
      </c>
      <c r="D292" s="231"/>
      <c r="E292" s="232">
        <v>1</v>
      </c>
      <c r="F292" s="229"/>
      <c r="G292" s="229"/>
      <c r="H292" s="229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10"/>
      <c r="Z292" s="210"/>
      <c r="AA292" s="210"/>
      <c r="AB292" s="210"/>
      <c r="AC292" s="210"/>
      <c r="AD292" s="210"/>
      <c r="AE292" s="210"/>
      <c r="AF292" s="210"/>
      <c r="AG292" s="210" t="s">
        <v>117</v>
      </c>
      <c r="AH292" s="210">
        <v>0</v>
      </c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  <c r="BH292" s="210"/>
    </row>
    <row r="293" spans="1:60" outlineLevel="1">
      <c r="A293" s="227"/>
      <c r="B293" s="228"/>
      <c r="C293" s="255" t="s">
        <v>357</v>
      </c>
      <c r="D293" s="231"/>
      <c r="E293" s="232"/>
      <c r="F293" s="229"/>
      <c r="G293" s="229"/>
      <c r="H293" s="229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10"/>
      <c r="Z293" s="210"/>
      <c r="AA293" s="210"/>
      <c r="AB293" s="210"/>
      <c r="AC293" s="210"/>
      <c r="AD293" s="210"/>
      <c r="AE293" s="210"/>
      <c r="AF293" s="210"/>
      <c r="AG293" s="210" t="s">
        <v>117</v>
      </c>
      <c r="AH293" s="210">
        <v>0</v>
      </c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F293" s="210"/>
      <c r="BG293" s="210"/>
      <c r="BH293" s="210"/>
    </row>
    <row r="294" spans="1:60" outlineLevel="1">
      <c r="A294" s="240">
        <v>77</v>
      </c>
      <c r="B294" s="241" t="s">
        <v>358</v>
      </c>
      <c r="C294" s="254" t="s">
        <v>359</v>
      </c>
      <c r="D294" s="242" t="s">
        <v>202</v>
      </c>
      <c r="E294" s="243">
        <v>1</v>
      </c>
      <c r="F294" s="244"/>
      <c r="G294" s="245">
        <f>ROUND(E294*F294,2)</f>
        <v>0</v>
      </c>
      <c r="H294" s="230"/>
      <c r="I294" s="229">
        <f>ROUND(E294*H294,2)</f>
        <v>0</v>
      </c>
      <c r="J294" s="230"/>
      <c r="K294" s="229">
        <f>ROUND(E294*J294,2)</f>
        <v>0</v>
      </c>
      <c r="L294" s="229">
        <v>21</v>
      </c>
      <c r="M294" s="229">
        <f>G294*(1+L294/100)</f>
        <v>0</v>
      </c>
      <c r="N294" s="229">
        <v>0</v>
      </c>
      <c r="O294" s="229">
        <f>ROUND(E294*N294,2)</f>
        <v>0</v>
      </c>
      <c r="P294" s="229">
        <v>8.2000000000000003E-2</v>
      </c>
      <c r="Q294" s="229">
        <f>ROUND(E294*P294,2)</f>
        <v>0.08</v>
      </c>
      <c r="R294" s="229"/>
      <c r="S294" s="229" t="s">
        <v>112</v>
      </c>
      <c r="T294" s="229" t="s">
        <v>113</v>
      </c>
      <c r="U294" s="229">
        <v>0</v>
      </c>
      <c r="V294" s="229">
        <f>ROUND(E294*U294,2)</f>
        <v>0</v>
      </c>
      <c r="W294" s="229"/>
      <c r="X294" s="229" t="s">
        <v>114</v>
      </c>
      <c r="Y294" s="210"/>
      <c r="Z294" s="210"/>
      <c r="AA294" s="210"/>
      <c r="AB294" s="210"/>
      <c r="AC294" s="210"/>
      <c r="AD294" s="210"/>
      <c r="AE294" s="210"/>
      <c r="AF294" s="210"/>
      <c r="AG294" s="210" t="s">
        <v>115</v>
      </c>
      <c r="AH294" s="210"/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F294" s="210"/>
      <c r="BG294" s="210"/>
      <c r="BH294" s="210"/>
    </row>
    <row r="295" spans="1:60" outlineLevel="1">
      <c r="A295" s="227"/>
      <c r="B295" s="228"/>
      <c r="C295" s="255" t="s">
        <v>360</v>
      </c>
      <c r="D295" s="231"/>
      <c r="E295" s="232">
        <v>1</v>
      </c>
      <c r="F295" s="229"/>
      <c r="G295" s="229"/>
      <c r="H295" s="229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10"/>
      <c r="Z295" s="210"/>
      <c r="AA295" s="210"/>
      <c r="AB295" s="210"/>
      <c r="AC295" s="210"/>
      <c r="AD295" s="210"/>
      <c r="AE295" s="210"/>
      <c r="AF295" s="210"/>
      <c r="AG295" s="210" t="s">
        <v>117</v>
      </c>
      <c r="AH295" s="210">
        <v>0</v>
      </c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  <c r="BH295" s="210"/>
    </row>
    <row r="296" spans="1:60" outlineLevel="1">
      <c r="A296" s="227"/>
      <c r="B296" s="228"/>
      <c r="C296" s="255" t="s">
        <v>118</v>
      </c>
      <c r="D296" s="231"/>
      <c r="E296" s="232"/>
      <c r="F296" s="229"/>
      <c r="G296" s="229"/>
      <c r="H296" s="229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10"/>
      <c r="Z296" s="210"/>
      <c r="AA296" s="210"/>
      <c r="AB296" s="210"/>
      <c r="AC296" s="210"/>
      <c r="AD296" s="210"/>
      <c r="AE296" s="210"/>
      <c r="AF296" s="210"/>
      <c r="AG296" s="210" t="s">
        <v>117</v>
      </c>
      <c r="AH296" s="210">
        <v>0</v>
      </c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  <c r="BH296" s="210"/>
    </row>
    <row r="297" spans="1:60">
      <c r="A297" s="234" t="s">
        <v>107</v>
      </c>
      <c r="B297" s="235" t="s">
        <v>74</v>
      </c>
      <c r="C297" s="253" t="s">
        <v>75</v>
      </c>
      <c r="D297" s="236"/>
      <c r="E297" s="237"/>
      <c r="F297" s="238"/>
      <c r="G297" s="239">
        <f>SUMIF(AG298:AG298,"&lt;&gt;NOR",G298:G298)</f>
        <v>0</v>
      </c>
      <c r="H297" s="233"/>
      <c r="I297" s="233">
        <f>SUM(I298:I298)</f>
        <v>0</v>
      </c>
      <c r="J297" s="233"/>
      <c r="K297" s="233">
        <f>SUM(K298:K298)</f>
        <v>0</v>
      </c>
      <c r="L297" s="233"/>
      <c r="M297" s="233">
        <f>SUM(M298:M298)</f>
        <v>0</v>
      </c>
      <c r="N297" s="233"/>
      <c r="O297" s="233">
        <f>SUM(O298:O298)</f>
        <v>0</v>
      </c>
      <c r="P297" s="233"/>
      <c r="Q297" s="233">
        <f>SUM(Q298:Q298)</f>
        <v>0</v>
      </c>
      <c r="R297" s="233"/>
      <c r="S297" s="233"/>
      <c r="T297" s="233"/>
      <c r="U297" s="233"/>
      <c r="V297" s="233">
        <f>SUM(V298:V298)</f>
        <v>0</v>
      </c>
      <c r="W297" s="233"/>
      <c r="X297" s="233"/>
      <c r="AG297" t="s">
        <v>108</v>
      </c>
    </row>
    <row r="298" spans="1:60" outlineLevel="1">
      <c r="A298" s="246">
        <v>78</v>
      </c>
      <c r="B298" s="247" t="s">
        <v>361</v>
      </c>
      <c r="C298" s="256" t="s">
        <v>362</v>
      </c>
      <c r="D298" s="248" t="s">
        <v>317</v>
      </c>
      <c r="E298" s="249">
        <v>2233.1397000000002</v>
      </c>
      <c r="F298" s="250"/>
      <c r="G298" s="251">
        <f>ROUND(E298*F298,2)</f>
        <v>0</v>
      </c>
      <c r="H298" s="230"/>
      <c r="I298" s="229">
        <f>ROUND(E298*H298,2)</f>
        <v>0</v>
      </c>
      <c r="J298" s="230"/>
      <c r="K298" s="229">
        <f>ROUND(E298*J298,2)</f>
        <v>0</v>
      </c>
      <c r="L298" s="229">
        <v>21</v>
      </c>
      <c r="M298" s="229">
        <f>G298*(1+L298/100)</f>
        <v>0</v>
      </c>
      <c r="N298" s="229">
        <v>0</v>
      </c>
      <c r="O298" s="229">
        <f>ROUND(E298*N298,2)</f>
        <v>0</v>
      </c>
      <c r="P298" s="229">
        <v>0</v>
      </c>
      <c r="Q298" s="229">
        <f>ROUND(E298*P298,2)</f>
        <v>0</v>
      </c>
      <c r="R298" s="229"/>
      <c r="S298" s="229" t="s">
        <v>112</v>
      </c>
      <c r="T298" s="229" t="s">
        <v>113</v>
      </c>
      <c r="U298" s="229">
        <v>0</v>
      </c>
      <c r="V298" s="229">
        <f>ROUND(E298*U298,2)</f>
        <v>0</v>
      </c>
      <c r="W298" s="229"/>
      <c r="X298" s="229" t="s">
        <v>114</v>
      </c>
      <c r="Y298" s="210"/>
      <c r="Z298" s="210"/>
      <c r="AA298" s="210"/>
      <c r="AB298" s="210"/>
      <c r="AC298" s="210"/>
      <c r="AD298" s="210"/>
      <c r="AE298" s="210"/>
      <c r="AF298" s="210"/>
      <c r="AG298" s="210" t="s">
        <v>115</v>
      </c>
      <c r="AH298" s="210"/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  <c r="BH298" s="210"/>
    </row>
    <row r="299" spans="1:60">
      <c r="A299" s="234" t="s">
        <v>107</v>
      </c>
      <c r="B299" s="235" t="s">
        <v>79</v>
      </c>
      <c r="C299" s="253" t="s">
        <v>80</v>
      </c>
      <c r="D299" s="236"/>
      <c r="E299" s="237"/>
      <c r="F299" s="238"/>
      <c r="G299" s="239">
        <f>SUMIF(AG300:AG302,"&lt;&gt;NOR",G300:G302)</f>
        <v>0</v>
      </c>
      <c r="H299" s="233"/>
      <c r="I299" s="233">
        <f>SUM(I300:I302)</f>
        <v>0</v>
      </c>
      <c r="J299" s="233"/>
      <c r="K299" s="233">
        <f>SUM(K300:K302)</f>
        <v>0</v>
      </c>
      <c r="L299" s="233"/>
      <c r="M299" s="233">
        <f>SUM(M300:M302)</f>
        <v>0</v>
      </c>
      <c r="N299" s="233"/>
      <c r="O299" s="233">
        <f>SUM(O300:O302)</f>
        <v>0</v>
      </c>
      <c r="P299" s="233"/>
      <c r="Q299" s="233">
        <f>SUM(Q300:Q302)</f>
        <v>0</v>
      </c>
      <c r="R299" s="233"/>
      <c r="S299" s="233"/>
      <c r="T299" s="233"/>
      <c r="U299" s="233"/>
      <c r="V299" s="233">
        <f>SUM(V300:V302)</f>
        <v>0</v>
      </c>
      <c r="W299" s="233"/>
      <c r="X299" s="233"/>
      <c r="AG299" t="s">
        <v>108</v>
      </c>
    </row>
    <row r="300" spans="1:60" outlineLevel="1">
      <c r="A300" s="246">
        <v>79</v>
      </c>
      <c r="B300" s="247" t="s">
        <v>363</v>
      </c>
      <c r="C300" s="256" t="s">
        <v>364</v>
      </c>
      <c r="D300" s="248" t="s">
        <v>317</v>
      </c>
      <c r="E300" s="249">
        <v>98.606999999999999</v>
      </c>
      <c r="F300" s="250"/>
      <c r="G300" s="251">
        <f>ROUND(E300*F300,2)</f>
        <v>0</v>
      </c>
      <c r="H300" s="230"/>
      <c r="I300" s="229">
        <f>ROUND(E300*H300,2)</f>
        <v>0</v>
      </c>
      <c r="J300" s="230"/>
      <c r="K300" s="229">
        <f>ROUND(E300*J300,2)</f>
        <v>0</v>
      </c>
      <c r="L300" s="229">
        <v>21</v>
      </c>
      <c r="M300" s="229">
        <f>G300*(1+L300/100)</f>
        <v>0</v>
      </c>
      <c r="N300" s="229">
        <v>0</v>
      </c>
      <c r="O300" s="229">
        <f>ROUND(E300*N300,2)</f>
        <v>0</v>
      </c>
      <c r="P300" s="229">
        <v>0</v>
      </c>
      <c r="Q300" s="229">
        <f>ROUND(E300*P300,2)</f>
        <v>0</v>
      </c>
      <c r="R300" s="229"/>
      <c r="S300" s="229" t="s">
        <v>112</v>
      </c>
      <c r="T300" s="229" t="s">
        <v>113</v>
      </c>
      <c r="U300" s="229">
        <v>0</v>
      </c>
      <c r="V300" s="229">
        <f>ROUND(E300*U300,2)</f>
        <v>0</v>
      </c>
      <c r="W300" s="229"/>
      <c r="X300" s="229" t="s">
        <v>114</v>
      </c>
      <c r="Y300" s="210"/>
      <c r="Z300" s="210"/>
      <c r="AA300" s="210"/>
      <c r="AB300" s="210"/>
      <c r="AC300" s="210"/>
      <c r="AD300" s="210"/>
      <c r="AE300" s="210"/>
      <c r="AF300" s="210"/>
      <c r="AG300" s="210" t="s">
        <v>365</v>
      </c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</row>
    <row r="301" spans="1:60" outlineLevel="1">
      <c r="A301" s="246">
        <v>80</v>
      </c>
      <c r="B301" s="247" t="s">
        <v>366</v>
      </c>
      <c r="C301" s="256" t="s">
        <v>367</v>
      </c>
      <c r="D301" s="248" t="s">
        <v>317</v>
      </c>
      <c r="E301" s="249">
        <v>887.46299999999997</v>
      </c>
      <c r="F301" s="250"/>
      <c r="G301" s="251">
        <f>ROUND(E301*F301,2)</f>
        <v>0</v>
      </c>
      <c r="H301" s="230"/>
      <c r="I301" s="229">
        <f>ROUND(E301*H301,2)</f>
        <v>0</v>
      </c>
      <c r="J301" s="230"/>
      <c r="K301" s="229">
        <f>ROUND(E301*J301,2)</f>
        <v>0</v>
      </c>
      <c r="L301" s="229">
        <v>21</v>
      </c>
      <c r="M301" s="229">
        <f>G301*(1+L301/100)</f>
        <v>0</v>
      </c>
      <c r="N301" s="229">
        <v>0</v>
      </c>
      <c r="O301" s="229">
        <f>ROUND(E301*N301,2)</f>
        <v>0</v>
      </c>
      <c r="P301" s="229">
        <v>0</v>
      </c>
      <c r="Q301" s="229">
        <f>ROUND(E301*P301,2)</f>
        <v>0</v>
      </c>
      <c r="R301" s="229"/>
      <c r="S301" s="229" t="s">
        <v>112</v>
      </c>
      <c r="T301" s="229" t="s">
        <v>113</v>
      </c>
      <c r="U301" s="229">
        <v>0</v>
      </c>
      <c r="V301" s="229">
        <f>ROUND(E301*U301,2)</f>
        <v>0</v>
      </c>
      <c r="W301" s="229"/>
      <c r="X301" s="229" t="s">
        <v>114</v>
      </c>
      <c r="Y301" s="210"/>
      <c r="Z301" s="210"/>
      <c r="AA301" s="210"/>
      <c r="AB301" s="210"/>
      <c r="AC301" s="210"/>
      <c r="AD301" s="210"/>
      <c r="AE301" s="210"/>
      <c r="AF301" s="210"/>
      <c r="AG301" s="210" t="s">
        <v>365</v>
      </c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</row>
    <row r="302" spans="1:60" outlineLevel="1">
      <c r="A302" s="240">
        <v>81</v>
      </c>
      <c r="B302" s="241" t="s">
        <v>368</v>
      </c>
      <c r="C302" s="254" t="s">
        <v>369</v>
      </c>
      <c r="D302" s="242" t="s">
        <v>317</v>
      </c>
      <c r="E302" s="243">
        <v>98.606999999999999</v>
      </c>
      <c r="F302" s="244"/>
      <c r="G302" s="245">
        <f>ROUND(E302*F302,2)</f>
        <v>0</v>
      </c>
      <c r="H302" s="230"/>
      <c r="I302" s="229">
        <f>ROUND(E302*H302,2)</f>
        <v>0</v>
      </c>
      <c r="J302" s="230"/>
      <c r="K302" s="229">
        <f>ROUND(E302*J302,2)</f>
        <v>0</v>
      </c>
      <c r="L302" s="229">
        <v>21</v>
      </c>
      <c r="M302" s="229">
        <f>G302*(1+L302/100)</f>
        <v>0</v>
      </c>
      <c r="N302" s="229">
        <v>0</v>
      </c>
      <c r="O302" s="229">
        <f>ROUND(E302*N302,2)</f>
        <v>0</v>
      </c>
      <c r="P302" s="229">
        <v>0</v>
      </c>
      <c r="Q302" s="229">
        <f>ROUND(E302*P302,2)</f>
        <v>0</v>
      </c>
      <c r="R302" s="229"/>
      <c r="S302" s="229" t="s">
        <v>112</v>
      </c>
      <c r="T302" s="229" t="s">
        <v>370</v>
      </c>
      <c r="U302" s="229">
        <v>0</v>
      </c>
      <c r="V302" s="229">
        <f>ROUND(E302*U302,2)</f>
        <v>0</v>
      </c>
      <c r="W302" s="229"/>
      <c r="X302" s="229" t="s">
        <v>114</v>
      </c>
      <c r="Y302" s="210"/>
      <c r="Z302" s="210"/>
      <c r="AA302" s="210"/>
      <c r="AB302" s="210"/>
      <c r="AC302" s="210"/>
      <c r="AD302" s="210"/>
      <c r="AE302" s="210"/>
      <c r="AF302" s="210"/>
      <c r="AG302" s="210" t="s">
        <v>365</v>
      </c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</row>
    <row r="303" spans="1:60">
      <c r="A303" s="3"/>
      <c r="B303" s="4"/>
      <c r="C303" s="257"/>
      <c r="D303" s="6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AE303">
        <v>15</v>
      </c>
      <c r="AF303">
        <v>21</v>
      </c>
      <c r="AG303" t="s">
        <v>94</v>
      </c>
    </row>
    <row r="304" spans="1:60">
      <c r="A304" s="213"/>
      <c r="B304" s="214" t="s">
        <v>31</v>
      </c>
      <c r="C304" s="258"/>
      <c r="D304" s="215"/>
      <c r="E304" s="216"/>
      <c r="F304" s="216"/>
      <c r="G304" s="252">
        <f>G8+G104+G141+G212+G228+G290+G297+G299</f>
        <v>0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AE304">
        <f>SUMIF(L7:L302,AE303,G7:G302)</f>
        <v>0</v>
      </c>
      <c r="AF304">
        <f>SUMIF(L7:L302,AF303,G7:G302)</f>
        <v>0</v>
      </c>
      <c r="AG304" t="s">
        <v>371</v>
      </c>
    </row>
    <row r="305" spans="1:33">
      <c r="A305" s="3"/>
      <c r="B305" s="4"/>
      <c r="C305" s="257"/>
      <c r="D305" s="6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33">
      <c r="A306" s="3"/>
      <c r="B306" s="4"/>
      <c r="C306" s="257"/>
      <c r="D306" s="6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33">
      <c r="A307" s="217" t="s">
        <v>372</v>
      </c>
      <c r="B307" s="217"/>
      <c r="C307" s="259"/>
      <c r="D307" s="6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33">
      <c r="A308" s="218"/>
      <c r="B308" s="219"/>
      <c r="C308" s="260"/>
      <c r="D308" s="219"/>
      <c r="E308" s="219"/>
      <c r="F308" s="219"/>
      <c r="G308" s="220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AG308" t="s">
        <v>373</v>
      </c>
    </row>
    <row r="309" spans="1:33">
      <c r="A309" s="221"/>
      <c r="B309" s="222"/>
      <c r="C309" s="261"/>
      <c r="D309" s="222"/>
      <c r="E309" s="222"/>
      <c r="F309" s="222"/>
      <c r="G309" s="22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33">
      <c r="A310" s="221"/>
      <c r="B310" s="222"/>
      <c r="C310" s="261"/>
      <c r="D310" s="222"/>
      <c r="E310" s="222"/>
      <c r="F310" s="222"/>
      <c r="G310" s="22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33">
      <c r="A311" s="221"/>
      <c r="B311" s="222"/>
      <c r="C311" s="261"/>
      <c r="D311" s="222"/>
      <c r="E311" s="222"/>
      <c r="F311" s="222"/>
      <c r="G311" s="22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33">
      <c r="A312" s="224"/>
      <c r="B312" s="225"/>
      <c r="C312" s="262"/>
      <c r="D312" s="225"/>
      <c r="E312" s="225"/>
      <c r="F312" s="225"/>
      <c r="G312" s="226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33">
      <c r="A313" s="3"/>
      <c r="B313" s="4"/>
      <c r="C313" s="257"/>
      <c r="D313" s="6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33">
      <c r="C314" s="263"/>
      <c r="D314" s="10"/>
      <c r="AG314" t="s">
        <v>374</v>
      </c>
    </row>
    <row r="315" spans="1:33">
      <c r="D315" s="10"/>
    </row>
    <row r="316" spans="1:33">
      <c r="D316" s="10"/>
    </row>
    <row r="317" spans="1:33">
      <c r="D317" s="10"/>
    </row>
    <row r="318" spans="1:33">
      <c r="D318" s="10"/>
    </row>
    <row r="319" spans="1:33">
      <c r="D319" s="10"/>
    </row>
    <row r="320" spans="1:33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6">
    <mergeCell ref="A1:G1"/>
    <mergeCell ref="C2:G2"/>
    <mergeCell ref="C3:G3"/>
    <mergeCell ref="C4:G4"/>
    <mergeCell ref="A307:C307"/>
    <mergeCell ref="A308:G312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75" customWidth="1"/>
    <col min="3" max="3" width="38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195" t="s">
        <v>7</v>
      </c>
      <c r="B1" s="195"/>
      <c r="C1" s="195"/>
      <c r="D1" s="195"/>
      <c r="E1" s="195"/>
      <c r="F1" s="195"/>
      <c r="G1" s="195"/>
      <c r="AG1" t="s">
        <v>82</v>
      </c>
    </row>
    <row r="2" spans="1:60" ht="24.95" customHeight="1">
      <c r="A2" s="196" t="s">
        <v>8</v>
      </c>
      <c r="B2" s="49" t="s">
        <v>44</v>
      </c>
      <c r="C2" s="199" t="s">
        <v>45</v>
      </c>
      <c r="D2" s="197"/>
      <c r="E2" s="197"/>
      <c r="F2" s="197"/>
      <c r="G2" s="198"/>
      <c r="AG2" t="s">
        <v>83</v>
      </c>
    </row>
    <row r="3" spans="1:60" ht="24.95" customHeight="1">
      <c r="A3" s="196" t="s">
        <v>9</v>
      </c>
      <c r="B3" s="49" t="s">
        <v>51</v>
      </c>
      <c r="C3" s="199" t="s">
        <v>52</v>
      </c>
      <c r="D3" s="197"/>
      <c r="E3" s="197"/>
      <c r="F3" s="197"/>
      <c r="G3" s="198"/>
      <c r="AC3" s="175" t="s">
        <v>83</v>
      </c>
      <c r="AG3" t="s">
        <v>84</v>
      </c>
    </row>
    <row r="4" spans="1:60" ht="24.95" customHeight="1">
      <c r="A4" s="200" t="s">
        <v>10</v>
      </c>
      <c r="B4" s="201" t="s">
        <v>53</v>
      </c>
      <c r="C4" s="202" t="s">
        <v>54</v>
      </c>
      <c r="D4" s="203"/>
      <c r="E4" s="203"/>
      <c r="F4" s="203"/>
      <c r="G4" s="204"/>
      <c r="AG4" t="s">
        <v>85</v>
      </c>
    </row>
    <row r="5" spans="1:60">
      <c r="D5" s="10"/>
    </row>
    <row r="6" spans="1:60" ht="38.25">
      <c r="A6" s="206" t="s">
        <v>86</v>
      </c>
      <c r="B6" s="208" t="s">
        <v>87</v>
      </c>
      <c r="C6" s="208" t="s">
        <v>88</v>
      </c>
      <c r="D6" s="207" t="s">
        <v>89</v>
      </c>
      <c r="E6" s="206" t="s">
        <v>90</v>
      </c>
      <c r="F6" s="205" t="s">
        <v>91</v>
      </c>
      <c r="G6" s="206" t="s">
        <v>31</v>
      </c>
      <c r="H6" s="209" t="s">
        <v>32</v>
      </c>
      <c r="I6" s="209" t="s">
        <v>92</v>
      </c>
      <c r="J6" s="209" t="s">
        <v>33</v>
      </c>
      <c r="K6" s="209" t="s">
        <v>93</v>
      </c>
      <c r="L6" s="209" t="s">
        <v>94</v>
      </c>
      <c r="M6" s="209" t="s">
        <v>95</v>
      </c>
      <c r="N6" s="209" t="s">
        <v>96</v>
      </c>
      <c r="O6" s="209" t="s">
        <v>97</v>
      </c>
      <c r="P6" s="209" t="s">
        <v>98</v>
      </c>
      <c r="Q6" s="209" t="s">
        <v>99</v>
      </c>
      <c r="R6" s="209" t="s">
        <v>100</v>
      </c>
      <c r="S6" s="209" t="s">
        <v>101</v>
      </c>
      <c r="T6" s="209" t="s">
        <v>102</v>
      </c>
      <c r="U6" s="209" t="s">
        <v>103</v>
      </c>
      <c r="V6" s="209" t="s">
        <v>104</v>
      </c>
      <c r="W6" s="209" t="s">
        <v>105</v>
      </c>
      <c r="X6" s="209" t="s">
        <v>106</v>
      </c>
    </row>
    <row r="7" spans="1:60" hidden="1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>
      <c r="A8" s="234" t="s">
        <v>107</v>
      </c>
      <c r="B8" s="235" t="s">
        <v>62</v>
      </c>
      <c r="C8" s="253" t="s">
        <v>63</v>
      </c>
      <c r="D8" s="236"/>
      <c r="E8" s="237"/>
      <c r="F8" s="238"/>
      <c r="G8" s="239">
        <f>SUMIF(AG9:AG49,"&lt;&gt;NOR",G9:G49)</f>
        <v>0</v>
      </c>
      <c r="H8" s="233"/>
      <c r="I8" s="233">
        <f>SUM(I9:I49)</f>
        <v>0</v>
      </c>
      <c r="J8" s="233"/>
      <c r="K8" s="233">
        <f>SUM(K9:K49)</f>
        <v>0</v>
      </c>
      <c r="L8" s="233"/>
      <c r="M8" s="233">
        <f>SUM(M9:M49)</f>
        <v>0</v>
      </c>
      <c r="N8" s="233"/>
      <c r="O8" s="233">
        <f>SUM(O9:O49)</f>
        <v>0</v>
      </c>
      <c r="P8" s="233"/>
      <c r="Q8" s="233">
        <f>SUM(Q9:Q49)</f>
        <v>0</v>
      </c>
      <c r="R8" s="233"/>
      <c r="S8" s="233"/>
      <c r="T8" s="233"/>
      <c r="U8" s="233"/>
      <c r="V8" s="233">
        <f>SUM(V9:V49)</f>
        <v>0.83</v>
      </c>
      <c r="W8" s="233"/>
      <c r="X8" s="233"/>
      <c r="AG8" t="s">
        <v>108</v>
      </c>
    </row>
    <row r="9" spans="1:60" outlineLevel="1">
      <c r="A9" s="240">
        <v>1</v>
      </c>
      <c r="B9" s="241" t="s">
        <v>151</v>
      </c>
      <c r="C9" s="254" t="s">
        <v>152</v>
      </c>
      <c r="D9" s="242" t="s">
        <v>149</v>
      </c>
      <c r="E9" s="243">
        <v>62</v>
      </c>
      <c r="F9" s="244"/>
      <c r="G9" s="245">
        <f>ROUND(E9*F9,2)</f>
        <v>0</v>
      </c>
      <c r="H9" s="230"/>
      <c r="I9" s="229">
        <f>ROUND(E9*H9,2)</f>
        <v>0</v>
      </c>
      <c r="J9" s="230"/>
      <c r="K9" s="229">
        <f>ROUND(E9*J9,2)</f>
        <v>0</v>
      </c>
      <c r="L9" s="229">
        <v>21</v>
      </c>
      <c r="M9" s="229">
        <f>G9*(1+L9/100)</f>
        <v>0</v>
      </c>
      <c r="N9" s="229">
        <v>0</v>
      </c>
      <c r="O9" s="229">
        <f>ROUND(E9*N9,2)</f>
        <v>0</v>
      </c>
      <c r="P9" s="229">
        <v>0</v>
      </c>
      <c r="Q9" s="229">
        <f>ROUND(E9*P9,2)</f>
        <v>0</v>
      </c>
      <c r="R9" s="229"/>
      <c r="S9" s="229" t="s">
        <v>112</v>
      </c>
      <c r="T9" s="229" t="s">
        <v>113</v>
      </c>
      <c r="U9" s="229">
        <v>0</v>
      </c>
      <c r="V9" s="229">
        <f>ROUND(E9*U9,2)</f>
        <v>0</v>
      </c>
      <c r="W9" s="229"/>
      <c r="X9" s="229" t="s">
        <v>114</v>
      </c>
      <c r="Y9" s="210"/>
      <c r="Z9" s="210"/>
      <c r="AA9" s="210"/>
      <c r="AB9" s="210"/>
      <c r="AC9" s="210"/>
      <c r="AD9" s="210"/>
      <c r="AE9" s="210"/>
      <c r="AF9" s="210"/>
      <c r="AG9" s="210" t="s">
        <v>115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>
      <c r="A10" s="227"/>
      <c r="B10" s="228"/>
      <c r="C10" s="255" t="s">
        <v>375</v>
      </c>
      <c r="D10" s="231"/>
      <c r="E10" s="232">
        <v>62</v>
      </c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10"/>
      <c r="Z10" s="210"/>
      <c r="AA10" s="210"/>
      <c r="AB10" s="210"/>
      <c r="AC10" s="210"/>
      <c r="AD10" s="210"/>
      <c r="AE10" s="210"/>
      <c r="AF10" s="210"/>
      <c r="AG10" s="210" t="s">
        <v>117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>
      <c r="A11" s="227"/>
      <c r="B11" s="228"/>
      <c r="C11" s="255" t="s">
        <v>154</v>
      </c>
      <c r="D11" s="231"/>
      <c r="E11" s="232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10"/>
      <c r="Z11" s="210"/>
      <c r="AA11" s="210"/>
      <c r="AB11" s="210"/>
      <c r="AC11" s="210"/>
      <c r="AD11" s="210"/>
      <c r="AE11" s="210"/>
      <c r="AF11" s="210"/>
      <c r="AG11" s="210" t="s">
        <v>117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>
      <c r="A12" s="240">
        <v>2</v>
      </c>
      <c r="B12" s="241" t="s">
        <v>155</v>
      </c>
      <c r="C12" s="254" t="s">
        <v>156</v>
      </c>
      <c r="D12" s="242" t="s">
        <v>149</v>
      </c>
      <c r="E12" s="243">
        <v>62</v>
      </c>
      <c r="F12" s="244"/>
      <c r="G12" s="245">
        <f>ROUND(E12*F12,2)</f>
        <v>0</v>
      </c>
      <c r="H12" s="230"/>
      <c r="I12" s="229">
        <f>ROUND(E12*H12,2)</f>
        <v>0</v>
      </c>
      <c r="J12" s="230"/>
      <c r="K12" s="229">
        <f>ROUND(E12*J12,2)</f>
        <v>0</v>
      </c>
      <c r="L12" s="229">
        <v>21</v>
      </c>
      <c r="M12" s="229">
        <f>G12*(1+L12/100)</f>
        <v>0</v>
      </c>
      <c r="N12" s="229">
        <v>0</v>
      </c>
      <c r="O12" s="229">
        <f>ROUND(E12*N12,2)</f>
        <v>0</v>
      </c>
      <c r="P12" s="229">
        <v>0</v>
      </c>
      <c r="Q12" s="229">
        <f>ROUND(E12*P12,2)</f>
        <v>0</v>
      </c>
      <c r="R12" s="229"/>
      <c r="S12" s="229" t="s">
        <v>112</v>
      </c>
      <c r="T12" s="229" t="s">
        <v>113</v>
      </c>
      <c r="U12" s="229">
        <v>0</v>
      </c>
      <c r="V12" s="229">
        <f>ROUND(E12*U12,2)</f>
        <v>0</v>
      </c>
      <c r="W12" s="229"/>
      <c r="X12" s="229" t="s">
        <v>114</v>
      </c>
      <c r="Y12" s="210"/>
      <c r="Z12" s="210"/>
      <c r="AA12" s="210"/>
      <c r="AB12" s="210"/>
      <c r="AC12" s="210"/>
      <c r="AD12" s="210"/>
      <c r="AE12" s="210"/>
      <c r="AF12" s="210"/>
      <c r="AG12" s="210" t="s">
        <v>115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>
      <c r="A13" s="227"/>
      <c r="B13" s="228"/>
      <c r="C13" s="255" t="s">
        <v>376</v>
      </c>
      <c r="D13" s="231"/>
      <c r="E13" s="232">
        <v>62</v>
      </c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10"/>
      <c r="Z13" s="210"/>
      <c r="AA13" s="210"/>
      <c r="AB13" s="210"/>
      <c r="AC13" s="210"/>
      <c r="AD13" s="210"/>
      <c r="AE13" s="210"/>
      <c r="AF13" s="210"/>
      <c r="AG13" s="210" t="s">
        <v>117</v>
      </c>
      <c r="AH13" s="210">
        <v>0</v>
      </c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22.5" outlineLevel="1">
      <c r="A14" s="240">
        <v>3</v>
      </c>
      <c r="B14" s="241" t="s">
        <v>166</v>
      </c>
      <c r="C14" s="254" t="s">
        <v>167</v>
      </c>
      <c r="D14" s="242" t="s">
        <v>149</v>
      </c>
      <c r="E14" s="243">
        <v>75.599999999999994</v>
      </c>
      <c r="F14" s="244"/>
      <c r="G14" s="245">
        <f>ROUND(E14*F14,2)</f>
        <v>0</v>
      </c>
      <c r="H14" s="230"/>
      <c r="I14" s="229">
        <f>ROUND(E14*H14,2)</f>
        <v>0</v>
      </c>
      <c r="J14" s="230"/>
      <c r="K14" s="229">
        <f>ROUND(E14*J14,2)</f>
        <v>0</v>
      </c>
      <c r="L14" s="229">
        <v>21</v>
      </c>
      <c r="M14" s="229">
        <f>G14*(1+L14/100)</f>
        <v>0</v>
      </c>
      <c r="N14" s="229">
        <v>0</v>
      </c>
      <c r="O14" s="229">
        <f>ROUND(E14*N14,2)</f>
        <v>0</v>
      </c>
      <c r="P14" s="229">
        <v>0</v>
      </c>
      <c r="Q14" s="229">
        <f>ROUND(E14*P14,2)</f>
        <v>0</v>
      </c>
      <c r="R14" s="229"/>
      <c r="S14" s="229" t="s">
        <v>112</v>
      </c>
      <c r="T14" s="229" t="s">
        <v>113</v>
      </c>
      <c r="U14" s="229">
        <v>1.0999999999999999E-2</v>
      </c>
      <c r="V14" s="229">
        <f>ROUND(E14*U14,2)</f>
        <v>0.83</v>
      </c>
      <c r="W14" s="229"/>
      <c r="X14" s="229" t="s">
        <v>114</v>
      </c>
      <c r="Y14" s="210"/>
      <c r="Z14" s="210"/>
      <c r="AA14" s="210"/>
      <c r="AB14" s="210"/>
      <c r="AC14" s="210"/>
      <c r="AD14" s="210"/>
      <c r="AE14" s="210"/>
      <c r="AF14" s="210"/>
      <c r="AG14" s="210" t="s">
        <v>115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1">
      <c r="A15" s="227"/>
      <c r="B15" s="228"/>
      <c r="C15" s="255" t="s">
        <v>377</v>
      </c>
      <c r="D15" s="231"/>
      <c r="E15" s="232">
        <v>60</v>
      </c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10"/>
      <c r="Z15" s="210"/>
      <c r="AA15" s="210"/>
      <c r="AB15" s="210"/>
      <c r="AC15" s="210"/>
      <c r="AD15" s="210"/>
      <c r="AE15" s="210"/>
      <c r="AF15" s="210"/>
      <c r="AG15" s="210" t="s">
        <v>117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>
      <c r="A16" s="227"/>
      <c r="B16" s="228"/>
      <c r="C16" s="255" t="s">
        <v>378</v>
      </c>
      <c r="D16" s="231"/>
      <c r="E16" s="232">
        <v>15.6</v>
      </c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10"/>
      <c r="Z16" s="210"/>
      <c r="AA16" s="210"/>
      <c r="AB16" s="210"/>
      <c r="AC16" s="210"/>
      <c r="AD16" s="210"/>
      <c r="AE16" s="210"/>
      <c r="AF16" s="210"/>
      <c r="AG16" s="210" t="s">
        <v>117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>
      <c r="A17" s="227"/>
      <c r="B17" s="228"/>
      <c r="C17" s="255" t="s">
        <v>379</v>
      </c>
      <c r="D17" s="231"/>
      <c r="E17" s="232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10"/>
      <c r="Z17" s="210"/>
      <c r="AA17" s="210"/>
      <c r="AB17" s="210"/>
      <c r="AC17" s="210"/>
      <c r="AD17" s="210"/>
      <c r="AE17" s="210"/>
      <c r="AF17" s="210"/>
      <c r="AG17" s="210" t="s">
        <v>117</v>
      </c>
      <c r="AH17" s="210">
        <v>0</v>
      </c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>
      <c r="A18" s="240">
        <v>4</v>
      </c>
      <c r="B18" s="241" t="s">
        <v>171</v>
      </c>
      <c r="C18" s="254" t="s">
        <v>172</v>
      </c>
      <c r="D18" s="242" t="s">
        <v>149</v>
      </c>
      <c r="E18" s="243">
        <v>378</v>
      </c>
      <c r="F18" s="244"/>
      <c r="G18" s="245">
        <f>ROUND(E18*F18,2)</f>
        <v>0</v>
      </c>
      <c r="H18" s="230"/>
      <c r="I18" s="229">
        <f>ROUND(E18*H18,2)</f>
        <v>0</v>
      </c>
      <c r="J18" s="230"/>
      <c r="K18" s="229">
        <f>ROUND(E18*J18,2)</f>
        <v>0</v>
      </c>
      <c r="L18" s="229">
        <v>21</v>
      </c>
      <c r="M18" s="229">
        <f>G18*(1+L18/100)</f>
        <v>0</v>
      </c>
      <c r="N18" s="229">
        <v>0</v>
      </c>
      <c r="O18" s="229">
        <f>ROUND(E18*N18,2)</f>
        <v>0</v>
      </c>
      <c r="P18" s="229">
        <v>0</v>
      </c>
      <c r="Q18" s="229">
        <f>ROUND(E18*P18,2)</f>
        <v>0</v>
      </c>
      <c r="R18" s="229"/>
      <c r="S18" s="229" t="s">
        <v>112</v>
      </c>
      <c r="T18" s="229" t="s">
        <v>113</v>
      </c>
      <c r="U18" s="229">
        <v>0</v>
      </c>
      <c r="V18" s="229">
        <f>ROUND(E18*U18,2)</f>
        <v>0</v>
      </c>
      <c r="W18" s="229"/>
      <c r="X18" s="229" t="s">
        <v>114</v>
      </c>
      <c r="Y18" s="210"/>
      <c r="Z18" s="210"/>
      <c r="AA18" s="210"/>
      <c r="AB18" s="210"/>
      <c r="AC18" s="210"/>
      <c r="AD18" s="210"/>
      <c r="AE18" s="210"/>
      <c r="AF18" s="210"/>
      <c r="AG18" s="210" t="s">
        <v>173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>
      <c r="A19" s="227"/>
      <c r="B19" s="228"/>
      <c r="C19" s="255" t="s">
        <v>380</v>
      </c>
      <c r="D19" s="231"/>
      <c r="E19" s="232">
        <v>378</v>
      </c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10"/>
      <c r="Z19" s="210"/>
      <c r="AA19" s="210"/>
      <c r="AB19" s="210"/>
      <c r="AC19" s="210"/>
      <c r="AD19" s="210"/>
      <c r="AE19" s="210"/>
      <c r="AF19" s="210"/>
      <c r="AG19" s="210" t="s">
        <v>117</v>
      </c>
      <c r="AH19" s="210">
        <v>5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>
      <c r="A20" s="240">
        <v>5</v>
      </c>
      <c r="B20" s="241" t="s">
        <v>381</v>
      </c>
      <c r="C20" s="254" t="s">
        <v>382</v>
      </c>
      <c r="D20" s="242" t="s">
        <v>149</v>
      </c>
      <c r="E20" s="243">
        <v>75.599999999999994</v>
      </c>
      <c r="F20" s="244"/>
      <c r="G20" s="245">
        <f>ROUND(E20*F20,2)</f>
        <v>0</v>
      </c>
      <c r="H20" s="230"/>
      <c r="I20" s="229">
        <f>ROUND(E20*H20,2)</f>
        <v>0</v>
      </c>
      <c r="J20" s="230"/>
      <c r="K20" s="229">
        <f>ROUND(E20*J20,2)</f>
        <v>0</v>
      </c>
      <c r="L20" s="229">
        <v>21</v>
      </c>
      <c r="M20" s="229">
        <f>G20*(1+L20/100)</f>
        <v>0</v>
      </c>
      <c r="N20" s="229">
        <v>0</v>
      </c>
      <c r="O20" s="229">
        <f>ROUND(E20*N20,2)</f>
        <v>0</v>
      </c>
      <c r="P20" s="229">
        <v>0</v>
      </c>
      <c r="Q20" s="229">
        <f>ROUND(E20*P20,2)</f>
        <v>0</v>
      </c>
      <c r="R20" s="229"/>
      <c r="S20" s="229" t="s">
        <v>112</v>
      </c>
      <c r="T20" s="229" t="s">
        <v>113</v>
      </c>
      <c r="U20" s="229">
        <v>0</v>
      </c>
      <c r="V20" s="229">
        <f>ROUND(E20*U20,2)</f>
        <v>0</v>
      </c>
      <c r="W20" s="229"/>
      <c r="X20" s="229" t="s">
        <v>114</v>
      </c>
      <c r="Y20" s="210"/>
      <c r="Z20" s="210"/>
      <c r="AA20" s="210"/>
      <c r="AB20" s="210"/>
      <c r="AC20" s="210"/>
      <c r="AD20" s="210"/>
      <c r="AE20" s="210"/>
      <c r="AF20" s="210"/>
      <c r="AG20" s="210" t="s">
        <v>115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>
      <c r="A21" s="227"/>
      <c r="B21" s="228"/>
      <c r="C21" s="255" t="s">
        <v>377</v>
      </c>
      <c r="D21" s="231"/>
      <c r="E21" s="232">
        <v>60</v>
      </c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10"/>
      <c r="Z21" s="210"/>
      <c r="AA21" s="210"/>
      <c r="AB21" s="210"/>
      <c r="AC21" s="210"/>
      <c r="AD21" s="210"/>
      <c r="AE21" s="210"/>
      <c r="AF21" s="210"/>
      <c r="AG21" s="210" t="s">
        <v>117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>
      <c r="A22" s="227"/>
      <c r="B22" s="228"/>
      <c r="C22" s="255" t="s">
        <v>378</v>
      </c>
      <c r="D22" s="231"/>
      <c r="E22" s="232">
        <v>15.6</v>
      </c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10"/>
      <c r="Z22" s="210"/>
      <c r="AA22" s="210"/>
      <c r="AB22" s="210"/>
      <c r="AC22" s="210"/>
      <c r="AD22" s="210"/>
      <c r="AE22" s="210"/>
      <c r="AF22" s="210"/>
      <c r="AG22" s="210" t="s">
        <v>117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>
      <c r="A23" s="227"/>
      <c r="B23" s="228"/>
      <c r="C23" s="255" t="s">
        <v>379</v>
      </c>
      <c r="D23" s="231"/>
      <c r="E23" s="232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10"/>
      <c r="Z23" s="210"/>
      <c r="AA23" s="210"/>
      <c r="AB23" s="210"/>
      <c r="AC23" s="210"/>
      <c r="AD23" s="210"/>
      <c r="AE23" s="210"/>
      <c r="AF23" s="210"/>
      <c r="AG23" s="210" t="s">
        <v>117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>
      <c r="A24" s="240">
        <v>6</v>
      </c>
      <c r="B24" s="241" t="s">
        <v>175</v>
      </c>
      <c r="C24" s="254" t="s">
        <v>176</v>
      </c>
      <c r="D24" s="242" t="s">
        <v>149</v>
      </c>
      <c r="E24" s="243">
        <v>2</v>
      </c>
      <c r="F24" s="244"/>
      <c r="G24" s="245">
        <f>ROUND(E24*F24,2)</f>
        <v>0</v>
      </c>
      <c r="H24" s="230"/>
      <c r="I24" s="229">
        <f>ROUND(E24*H24,2)</f>
        <v>0</v>
      </c>
      <c r="J24" s="230"/>
      <c r="K24" s="229">
        <f>ROUND(E24*J24,2)</f>
        <v>0</v>
      </c>
      <c r="L24" s="229">
        <v>21</v>
      </c>
      <c r="M24" s="229">
        <f>G24*(1+L24/100)</f>
        <v>0</v>
      </c>
      <c r="N24" s="229">
        <v>0</v>
      </c>
      <c r="O24" s="229">
        <f>ROUND(E24*N24,2)</f>
        <v>0</v>
      </c>
      <c r="P24" s="229">
        <v>0</v>
      </c>
      <c r="Q24" s="229">
        <f>ROUND(E24*P24,2)</f>
        <v>0</v>
      </c>
      <c r="R24" s="229"/>
      <c r="S24" s="229" t="s">
        <v>112</v>
      </c>
      <c r="T24" s="229" t="s">
        <v>113</v>
      </c>
      <c r="U24" s="229">
        <v>0</v>
      </c>
      <c r="V24" s="229">
        <f>ROUND(E24*U24,2)</f>
        <v>0</v>
      </c>
      <c r="W24" s="229"/>
      <c r="X24" s="229" t="s">
        <v>114</v>
      </c>
      <c r="Y24" s="210"/>
      <c r="Z24" s="210"/>
      <c r="AA24" s="210"/>
      <c r="AB24" s="210"/>
      <c r="AC24" s="210"/>
      <c r="AD24" s="210"/>
      <c r="AE24" s="210"/>
      <c r="AF24" s="210"/>
      <c r="AG24" s="210" t="s">
        <v>115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ht="22.5" outlineLevel="1">
      <c r="A25" s="227"/>
      <c r="B25" s="228"/>
      <c r="C25" s="255" t="s">
        <v>383</v>
      </c>
      <c r="D25" s="231"/>
      <c r="E25" s="232">
        <v>2</v>
      </c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10"/>
      <c r="Z25" s="210"/>
      <c r="AA25" s="210"/>
      <c r="AB25" s="210"/>
      <c r="AC25" s="210"/>
      <c r="AD25" s="210"/>
      <c r="AE25" s="210"/>
      <c r="AF25" s="210"/>
      <c r="AG25" s="210" t="s">
        <v>117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>
      <c r="A26" s="227"/>
      <c r="B26" s="228"/>
      <c r="C26" s="255" t="s">
        <v>154</v>
      </c>
      <c r="D26" s="231"/>
      <c r="E26" s="232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10"/>
      <c r="Z26" s="210"/>
      <c r="AA26" s="210"/>
      <c r="AB26" s="210"/>
      <c r="AC26" s="210"/>
      <c r="AD26" s="210"/>
      <c r="AE26" s="210"/>
      <c r="AF26" s="210"/>
      <c r="AG26" s="210" t="s">
        <v>117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>
      <c r="A27" s="240">
        <v>7</v>
      </c>
      <c r="B27" s="241" t="s">
        <v>181</v>
      </c>
      <c r="C27" s="254" t="s">
        <v>182</v>
      </c>
      <c r="D27" s="242" t="s">
        <v>149</v>
      </c>
      <c r="E27" s="243">
        <v>75.599999999999994</v>
      </c>
      <c r="F27" s="244"/>
      <c r="G27" s="245">
        <f>ROUND(E27*F27,2)</f>
        <v>0</v>
      </c>
      <c r="H27" s="230"/>
      <c r="I27" s="229">
        <f>ROUND(E27*H27,2)</f>
        <v>0</v>
      </c>
      <c r="J27" s="230"/>
      <c r="K27" s="229">
        <f>ROUND(E27*J27,2)</f>
        <v>0</v>
      </c>
      <c r="L27" s="229">
        <v>21</v>
      </c>
      <c r="M27" s="229">
        <f>G27*(1+L27/100)</f>
        <v>0</v>
      </c>
      <c r="N27" s="229">
        <v>0</v>
      </c>
      <c r="O27" s="229">
        <f>ROUND(E27*N27,2)</f>
        <v>0</v>
      </c>
      <c r="P27" s="229">
        <v>0</v>
      </c>
      <c r="Q27" s="229">
        <f>ROUND(E27*P27,2)</f>
        <v>0</v>
      </c>
      <c r="R27" s="229"/>
      <c r="S27" s="229" t="s">
        <v>112</v>
      </c>
      <c r="T27" s="229" t="s">
        <v>113</v>
      </c>
      <c r="U27" s="229">
        <v>0</v>
      </c>
      <c r="V27" s="229">
        <f>ROUND(E27*U27,2)</f>
        <v>0</v>
      </c>
      <c r="W27" s="229"/>
      <c r="X27" s="229" t="s">
        <v>114</v>
      </c>
      <c r="Y27" s="210"/>
      <c r="Z27" s="210"/>
      <c r="AA27" s="210"/>
      <c r="AB27" s="210"/>
      <c r="AC27" s="210"/>
      <c r="AD27" s="210"/>
      <c r="AE27" s="210"/>
      <c r="AF27" s="210"/>
      <c r="AG27" s="210" t="s">
        <v>115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>
      <c r="A28" s="227"/>
      <c r="B28" s="228"/>
      <c r="C28" s="255" t="s">
        <v>377</v>
      </c>
      <c r="D28" s="231"/>
      <c r="E28" s="232">
        <v>60</v>
      </c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10"/>
      <c r="Z28" s="210"/>
      <c r="AA28" s="210"/>
      <c r="AB28" s="210"/>
      <c r="AC28" s="210"/>
      <c r="AD28" s="210"/>
      <c r="AE28" s="210"/>
      <c r="AF28" s="210"/>
      <c r="AG28" s="210" t="s">
        <v>117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>
      <c r="A29" s="227"/>
      <c r="B29" s="228"/>
      <c r="C29" s="255" t="s">
        <v>378</v>
      </c>
      <c r="D29" s="231"/>
      <c r="E29" s="232">
        <v>15.6</v>
      </c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10"/>
      <c r="Z29" s="210"/>
      <c r="AA29" s="210"/>
      <c r="AB29" s="210"/>
      <c r="AC29" s="210"/>
      <c r="AD29" s="210"/>
      <c r="AE29" s="210"/>
      <c r="AF29" s="210"/>
      <c r="AG29" s="210" t="s">
        <v>117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>
      <c r="A30" s="227"/>
      <c r="B30" s="228"/>
      <c r="C30" s="255" t="s">
        <v>379</v>
      </c>
      <c r="D30" s="231"/>
      <c r="E30" s="232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10"/>
      <c r="Z30" s="210"/>
      <c r="AA30" s="210"/>
      <c r="AB30" s="210"/>
      <c r="AC30" s="210"/>
      <c r="AD30" s="210"/>
      <c r="AE30" s="210"/>
      <c r="AF30" s="210"/>
      <c r="AG30" s="210" t="s">
        <v>117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>
      <c r="A31" s="240">
        <v>8</v>
      </c>
      <c r="B31" s="241" t="s">
        <v>183</v>
      </c>
      <c r="C31" s="254" t="s">
        <v>184</v>
      </c>
      <c r="D31" s="242" t="s">
        <v>111</v>
      </c>
      <c r="E31" s="243">
        <v>128.1</v>
      </c>
      <c r="F31" s="244"/>
      <c r="G31" s="245">
        <f>ROUND(E31*F31,2)</f>
        <v>0</v>
      </c>
      <c r="H31" s="230"/>
      <c r="I31" s="229">
        <f>ROUND(E31*H31,2)</f>
        <v>0</v>
      </c>
      <c r="J31" s="230"/>
      <c r="K31" s="229">
        <f>ROUND(E31*J31,2)</f>
        <v>0</v>
      </c>
      <c r="L31" s="229">
        <v>21</v>
      </c>
      <c r="M31" s="229">
        <f>G31*(1+L31/100)</f>
        <v>0</v>
      </c>
      <c r="N31" s="229">
        <v>0</v>
      </c>
      <c r="O31" s="229">
        <f>ROUND(E31*N31,2)</f>
        <v>0</v>
      </c>
      <c r="P31" s="229">
        <v>0</v>
      </c>
      <c r="Q31" s="229">
        <f>ROUND(E31*P31,2)</f>
        <v>0</v>
      </c>
      <c r="R31" s="229"/>
      <c r="S31" s="229" t="s">
        <v>112</v>
      </c>
      <c r="T31" s="229" t="s">
        <v>113</v>
      </c>
      <c r="U31" s="229">
        <v>0</v>
      </c>
      <c r="V31" s="229">
        <f>ROUND(E31*U31,2)</f>
        <v>0</v>
      </c>
      <c r="W31" s="229"/>
      <c r="X31" s="229" t="s">
        <v>114</v>
      </c>
      <c r="Y31" s="210"/>
      <c r="Z31" s="210"/>
      <c r="AA31" s="210"/>
      <c r="AB31" s="210"/>
      <c r="AC31" s="210"/>
      <c r="AD31" s="210"/>
      <c r="AE31" s="210"/>
      <c r="AF31" s="210"/>
      <c r="AG31" s="210" t="s">
        <v>115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ht="22.5" outlineLevel="1">
      <c r="A32" s="227"/>
      <c r="B32" s="228"/>
      <c r="C32" s="255" t="s">
        <v>384</v>
      </c>
      <c r="D32" s="231"/>
      <c r="E32" s="232">
        <v>128.1</v>
      </c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10"/>
      <c r="Z32" s="210"/>
      <c r="AA32" s="210"/>
      <c r="AB32" s="210"/>
      <c r="AC32" s="210"/>
      <c r="AD32" s="210"/>
      <c r="AE32" s="210"/>
      <c r="AF32" s="210"/>
      <c r="AG32" s="210" t="s">
        <v>117</v>
      </c>
      <c r="AH32" s="210">
        <v>0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>
      <c r="A33" s="227"/>
      <c r="B33" s="228"/>
      <c r="C33" s="255" t="s">
        <v>154</v>
      </c>
      <c r="D33" s="231"/>
      <c r="E33" s="232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10"/>
      <c r="Z33" s="210"/>
      <c r="AA33" s="210"/>
      <c r="AB33" s="210"/>
      <c r="AC33" s="210"/>
      <c r="AD33" s="210"/>
      <c r="AE33" s="210"/>
      <c r="AF33" s="210"/>
      <c r="AG33" s="210" t="s">
        <v>117</v>
      </c>
      <c r="AH33" s="210">
        <v>0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>
      <c r="A34" s="240">
        <v>9</v>
      </c>
      <c r="B34" s="241" t="s">
        <v>192</v>
      </c>
      <c r="C34" s="254" t="s">
        <v>193</v>
      </c>
      <c r="D34" s="242" t="s">
        <v>194</v>
      </c>
      <c r="E34" s="243">
        <v>1</v>
      </c>
      <c r="F34" s="244"/>
      <c r="G34" s="245">
        <f>ROUND(E34*F34,2)</f>
        <v>0</v>
      </c>
      <c r="H34" s="230"/>
      <c r="I34" s="229">
        <f>ROUND(E34*H34,2)</f>
        <v>0</v>
      </c>
      <c r="J34" s="230"/>
      <c r="K34" s="229">
        <f>ROUND(E34*J34,2)</f>
        <v>0</v>
      </c>
      <c r="L34" s="229">
        <v>21</v>
      </c>
      <c r="M34" s="229">
        <f>G34*(1+L34/100)</f>
        <v>0</v>
      </c>
      <c r="N34" s="229">
        <v>0</v>
      </c>
      <c r="O34" s="229">
        <f>ROUND(E34*N34,2)</f>
        <v>0</v>
      </c>
      <c r="P34" s="229">
        <v>0</v>
      </c>
      <c r="Q34" s="229">
        <f>ROUND(E34*P34,2)</f>
        <v>0</v>
      </c>
      <c r="R34" s="229"/>
      <c r="S34" s="229" t="s">
        <v>195</v>
      </c>
      <c r="T34" s="229" t="s">
        <v>196</v>
      </c>
      <c r="U34" s="229">
        <v>0</v>
      </c>
      <c r="V34" s="229">
        <f>ROUND(E34*U34,2)</f>
        <v>0</v>
      </c>
      <c r="W34" s="229"/>
      <c r="X34" s="229" t="s">
        <v>114</v>
      </c>
      <c r="Y34" s="210"/>
      <c r="Z34" s="210"/>
      <c r="AA34" s="210"/>
      <c r="AB34" s="210"/>
      <c r="AC34" s="210"/>
      <c r="AD34" s="210"/>
      <c r="AE34" s="210"/>
      <c r="AF34" s="210"/>
      <c r="AG34" s="210" t="s">
        <v>115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>
      <c r="A35" s="227"/>
      <c r="B35" s="228"/>
      <c r="C35" s="255" t="s">
        <v>385</v>
      </c>
      <c r="D35" s="231"/>
      <c r="E35" s="232">
        <v>1</v>
      </c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10"/>
      <c r="Z35" s="210"/>
      <c r="AA35" s="210"/>
      <c r="AB35" s="210"/>
      <c r="AC35" s="210"/>
      <c r="AD35" s="210"/>
      <c r="AE35" s="210"/>
      <c r="AF35" s="210"/>
      <c r="AG35" s="210" t="s">
        <v>117</v>
      </c>
      <c r="AH35" s="210">
        <v>0</v>
      </c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>
      <c r="A36" s="227"/>
      <c r="B36" s="228"/>
      <c r="C36" s="255" t="s">
        <v>118</v>
      </c>
      <c r="D36" s="231"/>
      <c r="E36" s="232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10"/>
      <c r="Z36" s="210"/>
      <c r="AA36" s="210"/>
      <c r="AB36" s="210"/>
      <c r="AC36" s="210"/>
      <c r="AD36" s="210"/>
      <c r="AE36" s="210"/>
      <c r="AF36" s="210"/>
      <c r="AG36" s="210" t="s">
        <v>117</v>
      </c>
      <c r="AH36" s="210">
        <v>0</v>
      </c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ht="22.5" outlineLevel="1">
      <c r="A37" s="240">
        <v>10</v>
      </c>
      <c r="B37" s="241" t="s">
        <v>200</v>
      </c>
      <c r="C37" s="254" t="s">
        <v>201</v>
      </c>
      <c r="D37" s="242" t="s">
        <v>202</v>
      </c>
      <c r="E37" s="243">
        <v>1</v>
      </c>
      <c r="F37" s="244"/>
      <c r="G37" s="245">
        <f>ROUND(E37*F37,2)</f>
        <v>0</v>
      </c>
      <c r="H37" s="230"/>
      <c r="I37" s="229">
        <f>ROUND(E37*H37,2)</f>
        <v>0</v>
      </c>
      <c r="J37" s="230"/>
      <c r="K37" s="229">
        <f>ROUND(E37*J37,2)</f>
        <v>0</v>
      </c>
      <c r="L37" s="229">
        <v>21</v>
      </c>
      <c r="M37" s="229">
        <f>G37*(1+L37/100)</f>
        <v>0</v>
      </c>
      <c r="N37" s="229">
        <v>3.0400000000000002E-3</v>
      </c>
      <c r="O37" s="229">
        <f>ROUND(E37*N37,2)</f>
        <v>0</v>
      </c>
      <c r="P37" s="229">
        <v>0</v>
      </c>
      <c r="Q37" s="229">
        <f>ROUND(E37*P37,2)</f>
        <v>0</v>
      </c>
      <c r="R37" s="229"/>
      <c r="S37" s="229" t="s">
        <v>112</v>
      </c>
      <c r="T37" s="229" t="s">
        <v>113</v>
      </c>
      <c r="U37" s="229">
        <v>0</v>
      </c>
      <c r="V37" s="229">
        <f>ROUND(E37*U37,2)</f>
        <v>0</v>
      </c>
      <c r="W37" s="229"/>
      <c r="X37" s="229" t="s">
        <v>203</v>
      </c>
      <c r="Y37" s="210"/>
      <c r="Z37" s="210"/>
      <c r="AA37" s="210"/>
      <c r="AB37" s="210"/>
      <c r="AC37" s="210"/>
      <c r="AD37" s="210"/>
      <c r="AE37" s="210"/>
      <c r="AF37" s="210"/>
      <c r="AG37" s="210" t="s">
        <v>204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>
      <c r="A38" s="227"/>
      <c r="B38" s="228"/>
      <c r="C38" s="255" t="s">
        <v>386</v>
      </c>
      <c r="D38" s="231"/>
      <c r="E38" s="232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10"/>
      <c r="Z38" s="210"/>
      <c r="AA38" s="210"/>
      <c r="AB38" s="210"/>
      <c r="AC38" s="210"/>
      <c r="AD38" s="210"/>
      <c r="AE38" s="210"/>
      <c r="AF38" s="210"/>
      <c r="AG38" s="210" t="s">
        <v>117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>
      <c r="A39" s="227"/>
      <c r="B39" s="228"/>
      <c r="C39" s="255" t="s">
        <v>205</v>
      </c>
      <c r="D39" s="231"/>
      <c r="E39" s="232">
        <v>1</v>
      </c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10"/>
      <c r="Z39" s="210"/>
      <c r="AA39" s="210"/>
      <c r="AB39" s="210"/>
      <c r="AC39" s="210"/>
      <c r="AD39" s="210"/>
      <c r="AE39" s="210"/>
      <c r="AF39" s="210"/>
      <c r="AG39" s="210" t="s">
        <v>117</v>
      </c>
      <c r="AH39" s="210">
        <v>0</v>
      </c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>
      <c r="A40" s="227"/>
      <c r="B40" s="228"/>
      <c r="C40" s="255" t="s">
        <v>118</v>
      </c>
      <c r="D40" s="231"/>
      <c r="E40" s="232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10"/>
      <c r="Z40" s="210"/>
      <c r="AA40" s="210"/>
      <c r="AB40" s="210"/>
      <c r="AC40" s="210"/>
      <c r="AD40" s="210"/>
      <c r="AE40" s="210"/>
      <c r="AF40" s="210"/>
      <c r="AG40" s="210" t="s">
        <v>117</v>
      </c>
      <c r="AH40" s="210">
        <v>0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>
      <c r="A41" s="240">
        <v>11</v>
      </c>
      <c r="B41" s="241" t="s">
        <v>387</v>
      </c>
      <c r="C41" s="254" t="s">
        <v>388</v>
      </c>
      <c r="D41" s="242" t="s">
        <v>149</v>
      </c>
      <c r="E41" s="243">
        <v>18.149999999999999</v>
      </c>
      <c r="F41" s="244"/>
      <c r="G41" s="245">
        <f>ROUND(E41*F41,2)</f>
        <v>0</v>
      </c>
      <c r="H41" s="230"/>
      <c r="I41" s="229">
        <f>ROUND(E41*H41,2)</f>
        <v>0</v>
      </c>
      <c r="J41" s="230"/>
      <c r="K41" s="229">
        <f>ROUND(E41*J41,2)</f>
        <v>0</v>
      </c>
      <c r="L41" s="229">
        <v>21</v>
      </c>
      <c r="M41" s="229">
        <f>G41*(1+L41/100)</f>
        <v>0</v>
      </c>
      <c r="N41" s="229">
        <v>0</v>
      </c>
      <c r="O41" s="229">
        <f>ROUND(E41*N41,2)</f>
        <v>0</v>
      </c>
      <c r="P41" s="229">
        <v>0</v>
      </c>
      <c r="Q41" s="229">
        <f>ROUND(E41*P41,2)</f>
        <v>0</v>
      </c>
      <c r="R41" s="229"/>
      <c r="S41" s="229" t="s">
        <v>112</v>
      </c>
      <c r="T41" s="229" t="s">
        <v>113</v>
      </c>
      <c r="U41" s="229">
        <v>0</v>
      </c>
      <c r="V41" s="229">
        <f>ROUND(E41*U41,2)</f>
        <v>0</v>
      </c>
      <c r="W41" s="229"/>
      <c r="X41" s="229" t="s">
        <v>203</v>
      </c>
      <c r="Y41" s="210"/>
      <c r="Z41" s="210"/>
      <c r="AA41" s="210"/>
      <c r="AB41" s="210"/>
      <c r="AC41" s="210"/>
      <c r="AD41" s="210"/>
      <c r="AE41" s="210"/>
      <c r="AF41" s="210"/>
      <c r="AG41" s="210" t="s">
        <v>204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>
      <c r="A42" s="227"/>
      <c r="B42" s="228"/>
      <c r="C42" s="255" t="s">
        <v>389</v>
      </c>
      <c r="D42" s="231"/>
      <c r="E42" s="232">
        <v>18.149999999999999</v>
      </c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10"/>
      <c r="Z42" s="210"/>
      <c r="AA42" s="210"/>
      <c r="AB42" s="210"/>
      <c r="AC42" s="210"/>
      <c r="AD42" s="210"/>
      <c r="AE42" s="210"/>
      <c r="AF42" s="210"/>
      <c r="AG42" s="210" t="s">
        <v>117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>
      <c r="A43" s="227"/>
      <c r="B43" s="228"/>
      <c r="C43" s="255" t="s">
        <v>154</v>
      </c>
      <c r="D43" s="231"/>
      <c r="E43" s="232"/>
      <c r="F43" s="229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10"/>
      <c r="Z43" s="210"/>
      <c r="AA43" s="210"/>
      <c r="AB43" s="210"/>
      <c r="AC43" s="210"/>
      <c r="AD43" s="210"/>
      <c r="AE43" s="210"/>
      <c r="AF43" s="210"/>
      <c r="AG43" s="210" t="s">
        <v>117</v>
      </c>
      <c r="AH43" s="210">
        <v>0</v>
      </c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ht="22.5" outlineLevel="1">
      <c r="A44" s="240">
        <v>12</v>
      </c>
      <c r="B44" s="241" t="s">
        <v>210</v>
      </c>
      <c r="C44" s="254" t="s">
        <v>211</v>
      </c>
      <c r="D44" s="242" t="s">
        <v>111</v>
      </c>
      <c r="E44" s="243">
        <v>17</v>
      </c>
      <c r="F44" s="244"/>
      <c r="G44" s="245">
        <f>ROUND(E44*F44,2)</f>
        <v>0</v>
      </c>
      <c r="H44" s="230"/>
      <c r="I44" s="229">
        <f>ROUND(E44*H44,2)</f>
        <v>0</v>
      </c>
      <c r="J44" s="230"/>
      <c r="K44" s="229">
        <f>ROUND(E44*J44,2)</f>
        <v>0</v>
      </c>
      <c r="L44" s="229">
        <v>21</v>
      </c>
      <c r="M44" s="229">
        <f>G44*(1+L44/100)</f>
        <v>0</v>
      </c>
      <c r="N44" s="229">
        <v>3.0000000000000001E-5</v>
      </c>
      <c r="O44" s="229">
        <f>ROUND(E44*N44,2)</f>
        <v>0</v>
      </c>
      <c r="P44" s="229">
        <v>0</v>
      </c>
      <c r="Q44" s="229">
        <f>ROUND(E44*P44,2)</f>
        <v>0</v>
      </c>
      <c r="R44" s="229"/>
      <c r="S44" s="229" t="s">
        <v>112</v>
      </c>
      <c r="T44" s="229" t="s">
        <v>113</v>
      </c>
      <c r="U44" s="229">
        <v>0</v>
      </c>
      <c r="V44" s="229">
        <f>ROUND(E44*U44,2)</f>
        <v>0</v>
      </c>
      <c r="W44" s="229"/>
      <c r="X44" s="229" t="s">
        <v>203</v>
      </c>
      <c r="Y44" s="210"/>
      <c r="Z44" s="210"/>
      <c r="AA44" s="210"/>
      <c r="AB44" s="210"/>
      <c r="AC44" s="210"/>
      <c r="AD44" s="210"/>
      <c r="AE44" s="210"/>
      <c r="AF44" s="210"/>
      <c r="AG44" s="210" t="s">
        <v>204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>
      <c r="A45" s="227"/>
      <c r="B45" s="228"/>
      <c r="C45" s="255" t="s">
        <v>390</v>
      </c>
      <c r="D45" s="231"/>
      <c r="E45" s="232">
        <v>17</v>
      </c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10"/>
      <c r="Z45" s="210"/>
      <c r="AA45" s="210"/>
      <c r="AB45" s="210"/>
      <c r="AC45" s="210"/>
      <c r="AD45" s="210"/>
      <c r="AE45" s="210"/>
      <c r="AF45" s="210"/>
      <c r="AG45" s="210" t="s">
        <v>117</v>
      </c>
      <c r="AH45" s="210">
        <v>0</v>
      </c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>
      <c r="A46" s="227"/>
      <c r="B46" s="228"/>
      <c r="C46" s="255" t="s">
        <v>154</v>
      </c>
      <c r="D46" s="231"/>
      <c r="E46" s="232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10"/>
      <c r="Z46" s="210"/>
      <c r="AA46" s="210"/>
      <c r="AB46" s="210"/>
      <c r="AC46" s="210"/>
      <c r="AD46" s="210"/>
      <c r="AE46" s="210"/>
      <c r="AF46" s="210"/>
      <c r="AG46" s="210" t="s">
        <v>117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ht="22.5" outlineLevel="1">
      <c r="A47" s="240">
        <v>13</v>
      </c>
      <c r="B47" s="241" t="s">
        <v>213</v>
      </c>
      <c r="C47" s="254" t="s">
        <v>214</v>
      </c>
      <c r="D47" s="242" t="s">
        <v>111</v>
      </c>
      <c r="E47" s="243">
        <v>17</v>
      </c>
      <c r="F47" s="244"/>
      <c r="G47" s="245">
        <f>ROUND(E47*F47,2)</f>
        <v>0</v>
      </c>
      <c r="H47" s="230"/>
      <c r="I47" s="229">
        <f>ROUND(E47*H47,2)</f>
        <v>0</v>
      </c>
      <c r="J47" s="230"/>
      <c r="K47" s="229">
        <f>ROUND(E47*J47,2)</f>
        <v>0</v>
      </c>
      <c r="L47" s="229">
        <v>21</v>
      </c>
      <c r="M47" s="229">
        <f>G47*(1+L47/100)</f>
        <v>0</v>
      </c>
      <c r="N47" s="229">
        <v>2.0000000000000001E-4</v>
      </c>
      <c r="O47" s="229">
        <f>ROUND(E47*N47,2)</f>
        <v>0</v>
      </c>
      <c r="P47" s="229">
        <v>0</v>
      </c>
      <c r="Q47" s="229">
        <f>ROUND(E47*P47,2)</f>
        <v>0</v>
      </c>
      <c r="R47" s="229"/>
      <c r="S47" s="229" t="s">
        <v>112</v>
      </c>
      <c r="T47" s="229" t="s">
        <v>113</v>
      </c>
      <c r="U47" s="229">
        <v>0</v>
      </c>
      <c r="V47" s="229">
        <f>ROUND(E47*U47,2)</f>
        <v>0</v>
      </c>
      <c r="W47" s="229"/>
      <c r="X47" s="229" t="s">
        <v>203</v>
      </c>
      <c r="Y47" s="210"/>
      <c r="Z47" s="210"/>
      <c r="AA47" s="210"/>
      <c r="AB47" s="210"/>
      <c r="AC47" s="210"/>
      <c r="AD47" s="210"/>
      <c r="AE47" s="210"/>
      <c r="AF47" s="210"/>
      <c r="AG47" s="210" t="s">
        <v>204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>
      <c r="A48" s="227"/>
      <c r="B48" s="228"/>
      <c r="C48" s="255" t="s">
        <v>390</v>
      </c>
      <c r="D48" s="231"/>
      <c r="E48" s="232">
        <v>17</v>
      </c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10"/>
      <c r="Z48" s="210"/>
      <c r="AA48" s="210"/>
      <c r="AB48" s="210"/>
      <c r="AC48" s="210"/>
      <c r="AD48" s="210"/>
      <c r="AE48" s="210"/>
      <c r="AF48" s="210"/>
      <c r="AG48" s="210" t="s">
        <v>117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>
      <c r="A49" s="227"/>
      <c r="B49" s="228"/>
      <c r="C49" s="255" t="s">
        <v>154</v>
      </c>
      <c r="D49" s="231"/>
      <c r="E49" s="232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10"/>
      <c r="Z49" s="210"/>
      <c r="AA49" s="210"/>
      <c r="AB49" s="210"/>
      <c r="AC49" s="210"/>
      <c r="AD49" s="210"/>
      <c r="AE49" s="210"/>
      <c r="AF49" s="210"/>
      <c r="AG49" s="210" t="s">
        <v>117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>
      <c r="A50" s="234" t="s">
        <v>107</v>
      </c>
      <c r="B50" s="235" t="s">
        <v>64</v>
      </c>
      <c r="C50" s="253" t="s">
        <v>65</v>
      </c>
      <c r="D50" s="236"/>
      <c r="E50" s="237"/>
      <c r="F50" s="238"/>
      <c r="G50" s="239">
        <f>SUMIF(AG51:AG76,"&lt;&gt;NOR",G51:G76)</f>
        <v>0</v>
      </c>
      <c r="H50" s="233"/>
      <c r="I50" s="233">
        <f>SUM(I51:I76)</f>
        <v>0</v>
      </c>
      <c r="J50" s="233"/>
      <c r="K50" s="233">
        <f>SUM(K51:K76)</f>
        <v>0</v>
      </c>
      <c r="L50" s="233"/>
      <c r="M50" s="233">
        <f>SUM(M51:M76)</f>
        <v>0</v>
      </c>
      <c r="N50" s="233"/>
      <c r="O50" s="233">
        <f>SUM(O51:O76)</f>
        <v>112.98</v>
      </c>
      <c r="P50" s="233"/>
      <c r="Q50" s="233">
        <f>SUM(Q51:Q76)</f>
        <v>0</v>
      </c>
      <c r="R50" s="233"/>
      <c r="S50" s="233"/>
      <c r="T50" s="233"/>
      <c r="U50" s="233"/>
      <c r="V50" s="233">
        <f>SUM(V51:V76)</f>
        <v>0.56000000000000005</v>
      </c>
      <c r="W50" s="233"/>
      <c r="X50" s="233"/>
      <c r="AG50" t="s">
        <v>108</v>
      </c>
    </row>
    <row r="51" spans="1:60" outlineLevel="1">
      <c r="A51" s="240">
        <v>14</v>
      </c>
      <c r="B51" s="241" t="s">
        <v>151</v>
      </c>
      <c r="C51" s="254" t="s">
        <v>152</v>
      </c>
      <c r="D51" s="242" t="s">
        <v>149</v>
      </c>
      <c r="E51" s="243">
        <v>51.24</v>
      </c>
      <c r="F51" s="244"/>
      <c r="G51" s="245">
        <f>ROUND(E51*F51,2)</f>
        <v>0</v>
      </c>
      <c r="H51" s="230"/>
      <c r="I51" s="229">
        <f>ROUND(E51*H51,2)</f>
        <v>0</v>
      </c>
      <c r="J51" s="230"/>
      <c r="K51" s="229">
        <f>ROUND(E51*J51,2)</f>
        <v>0</v>
      </c>
      <c r="L51" s="229">
        <v>21</v>
      </c>
      <c r="M51" s="229">
        <f>G51*(1+L51/100)</f>
        <v>0</v>
      </c>
      <c r="N51" s="229">
        <v>0</v>
      </c>
      <c r="O51" s="229">
        <f>ROUND(E51*N51,2)</f>
        <v>0</v>
      </c>
      <c r="P51" s="229">
        <v>0</v>
      </c>
      <c r="Q51" s="229">
        <f>ROUND(E51*P51,2)</f>
        <v>0</v>
      </c>
      <c r="R51" s="229"/>
      <c r="S51" s="229" t="s">
        <v>112</v>
      </c>
      <c r="T51" s="229" t="s">
        <v>113</v>
      </c>
      <c r="U51" s="229">
        <v>0</v>
      </c>
      <c r="V51" s="229">
        <f>ROUND(E51*U51,2)</f>
        <v>0</v>
      </c>
      <c r="W51" s="229"/>
      <c r="X51" s="229" t="s">
        <v>114</v>
      </c>
      <c r="Y51" s="210"/>
      <c r="Z51" s="210"/>
      <c r="AA51" s="210"/>
      <c r="AB51" s="210"/>
      <c r="AC51" s="210"/>
      <c r="AD51" s="210"/>
      <c r="AE51" s="210"/>
      <c r="AF51" s="210"/>
      <c r="AG51" s="210" t="s">
        <v>115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ht="22.5" outlineLevel="1">
      <c r="A52" s="227"/>
      <c r="B52" s="228"/>
      <c r="C52" s="255" t="s">
        <v>391</v>
      </c>
      <c r="D52" s="231"/>
      <c r="E52" s="232">
        <v>51.24</v>
      </c>
      <c r="F52" s="229"/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10"/>
      <c r="Z52" s="210"/>
      <c r="AA52" s="210"/>
      <c r="AB52" s="210"/>
      <c r="AC52" s="210"/>
      <c r="AD52" s="210"/>
      <c r="AE52" s="210"/>
      <c r="AF52" s="210"/>
      <c r="AG52" s="210" t="s">
        <v>117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ht="22.5" outlineLevel="1">
      <c r="A53" s="227"/>
      <c r="B53" s="228"/>
      <c r="C53" s="255" t="s">
        <v>218</v>
      </c>
      <c r="D53" s="231"/>
      <c r="E53" s="232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10"/>
      <c r="Z53" s="210"/>
      <c r="AA53" s="210"/>
      <c r="AB53" s="210"/>
      <c r="AC53" s="210"/>
      <c r="AD53" s="210"/>
      <c r="AE53" s="210"/>
      <c r="AF53" s="210"/>
      <c r="AG53" s="210" t="s">
        <v>117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>
      <c r="A54" s="227"/>
      <c r="B54" s="228"/>
      <c r="C54" s="255" t="s">
        <v>154</v>
      </c>
      <c r="D54" s="231"/>
      <c r="E54" s="232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10"/>
      <c r="Z54" s="210"/>
      <c r="AA54" s="210"/>
      <c r="AB54" s="210"/>
      <c r="AC54" s="210"/>
      <c r="AD54" s="210"/>
      <c r="AE54" s="210"/>
      <c r="AF54" s="210"/>
      <c r="AG54" s="210" t="s">
        <v>117</v>
      </c>
      <c r="AH54" s="210">
        <v>0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1">
      <c r="A55" s="240">
        <v>15</v>
      </c>
      <c r="B55" s="241" t="s">
        <v>155</v>
      </c>
      <c r="C55" s="254" t="s">
        <v>156</v>
      </c>
      <c r="D55" s="242" t="s">
        <v>149</v>
      </c>
      <c r="E55" s="243">
        <v>51.24</v>
      </c>
      <c r="F55" s="244"/>
      <c r="G55" s="245">
        <f>ROUND(E55*F55,2)</f>
        <v>0</v>
      </c>
      <c r="H55" s="230"/>
      <c r="I55" s="229">
        <f>ROUND(E55*H55,2)</f>
        <v>0</v>
      </c>
      <c r="J55" s="230"/>
      <c r="K55" s="229">
        <f>ROUND(E55*J55,2)</f>
        <v>0</v>
      </c>
      <c r="L55" s="229">
        <v>21</v>
      </c>
      <c r="M55" s="229">
        <f>G55*(1+L55/100)</f>
        <v>0</v>
      </c>
      <c r="N55" s="229">
        <v>0</v>
      </c>
      <c r="O55" s="229">
        <f>ROUND(E55*N55,2)</f>
        <v>0</v>
      </c>
      <c r="P55" s="229">
        <v>0</v>
      </c>
      <c r="Q55" s="229">
        <f>ROUND(E55*P55,2)</f>
        <v>0</v>
      </c>
      <c r="R55" s="229"/>
      <c r="S55" s="229" t="s">
        <v>112</v>
      </c>
      <c r="T55" s="229" t="s">
        <v>113</v>
      </c>
      <c r="U55" s="229">
        <v>0</v>
      </c>
      <c r="V55" s="229">
        <f>ROUND(E55*U55,2)</f>
        <v>0</v>
      </c>
      <c r="W55" s="229"/>
      <c r="X55" s="229" t="s">
        <v>114</v>
      </c>
      <c r="Y55" s="210"/>
      <c r="Z55" s="210"/>
      <c r="AA55" s="210"/>
      <c r="AB55" s="210"/>
      <c r="AC55" s="210"/>
      <c r="AD55" s="210"/>
      <c r="AE55" s="210"/>
      <c r="AF55" s="210"/>
      <c r="AG55" s="210" t="s">
        <v>115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ht="22.5" outlineLevel="1">
      <c r="A56" s="227"/>
      <c r="B56" s="228"/>
      <c r="C56" s="255" t="s">
        <v>391</v>
      </c>
      <c r="D56" s="231"/>
      <c r="E56" s="232">
        <v>51.24</v>
      </c>
      <c r="F56" s="229"/>
      <c r="G56" s="229"/>
      <c r="H56" s="229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10"/>
      <c r="Z56" s="210"/>
      <c r="AA56" s="210"/>
      <c r="AB56" s="210"/>
      <c r="AC56" s="210"/>
      <c r="AD56" s="210"/>
      <c r="AE56" s="210"/>
      <c r="AF56" s="210"/>
      <c r="AG56" s="210" t="s">
        <v>117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>
      <c r="A57" s="227"/>
      <c r="B57" s="228"/>
      <c r="C57" s="255" t="s">
        <v>154</v>
      </c>
      <c r="D57" s="231"/>
      <c r="E57" s="232"/>
      <c r="F57" s="229"/>
      <c r="G57" s="229"/>
      <c r="H57" s="229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10"/>
      <c r="Z57" s="210"/>
      <c r="AA57" s="210"/>
      <c r="AB57" s="210"/>
      <c r="AC57" s="210"/>
      <c r="AD57" s="210"/>
      <c r="AE57" s="210"/>
      <c r="AF57" s="210"/>
      <c r="AG57" s="210" t="s">
        <v>117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ht="22.5" outlineLevel="1">
      <c r="A58" s="240">
        <v>16</v>
      </c>
      <c r="B58" s="241" t="s">
        <v>166</v>
      </c>
      <c r="C58" s="254" t="s">
        <v>167</v>
      </c>
      <c r="D58" s="242" t="s">
        <v>149</v>
      </c>
      <c r="E58" s="243">
        <v>51.24</v>
      </c>
      <c r="F58" s="244"/>
      <c r="G58" s="245">
        <f>ROUND(E58*F58,2)</f>
        <v>0</v>
      </c>
      <c r="H58" s="230"/>
      <c r="I58" s="229">
        <f>ROUND(E58*H58,2)</f>
        <v>0</v>
      </c>
      <c r="J58" s="230"/>
      <c r="K58" s="229">
        <f>ROUND(E58*J58,2)</f>
        <v>0</v>
      </c>
      <c r="L58" s="229">
        <v>21</v>
      </c>
      <c r="M58" s="229">
        <f>G58*(1+L58/100)</f>
        <v>0</v>
      </c>
      <c r="N58" s="229">
        <v>0</v>
      </c>
      <c r="O58" s="229">
        <f>ROUND(E58*N58,2)</f>
        <v>0</v>
      </c>
      <c r="P58" s="229">
        <v>0</v>
      </c>
      <c r="Q58" s="229">
        <f>ROUND(E58*P58,2)</f>
        <v>0</v>
      </c>
      <c r="R58" s="229"/>
      <c r="S58" s="229" t="s">
        <v>112</v>
      </c>
      <c r="T58" s="229" t="s">
        <v>113</v>
      </c>
      <c r="U58" s="229">
        <v>1.0999999999999999E-2</v>
      </c>
      <c r="V58" s="229">
        <f>ROUND(E58*U58,2)</f>
        <v>0.56000000000000005</v>
      </c>
      <c r="W58" s="229"/>
      <c r="X58" s="229" t="s">
        <v>114</v>
      </c>
      <c r="Y58" s="210"/>
      <c r="Z58" s="210"/>
      <c r="AA58" s="210"/>
      <c r="AB58" s="210"/>
      <c r="AC58" s="210"/>
      <c r="AD58" s="210"/>
      <c r="AE58" s="210"/>
      <c r="AF58" s="210"/>
      <c r="AG58" s="210" t="s">
        <v>115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ht="22.5" outlineLevel="1">
      <c r="A59" s="227"/>
      <c r="B59" s="228"/>
      <c r="C59" s="255" t="s">
        <v>391</v>
      </c>
      <c r="D59" s="231"/>
      <c r="E59" s="232">
        <v>51.24</v>
      </c>
      <c r="F59" s="229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10"/>
      <c r="Z59" s="210"/>
      <c r="AA59" s="210"/>
      <c r="AB59" s="210"/>
      <c r="AC59" s="210"/>
      <c r="AD59" s="210"/>
      <c r="AE59" s="210"/>
      <c r="AF59" s="210"/>
      <c r="AG59" s="210" t="s">
        <v>117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>
      <c r="A60" s="227"/>
      <c r="B60" s="228"/>
      <c r="C60" s="255" t="s">
        <v>154</v>
      </c>
      <c r="D60" s="231"/>
      <c r="E60" s="232"/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10"/>
      <c r="Z60" s="210"/>
      <c r="AA60" s="210"/>
      <c r="AB60" s="210"/>
      <c r="AC60" s="210"/>
      <c r="AD60" s="210"/>
      <c r="AE60" s="210"/>
      <c r="AF60" s="210"/>
      <c r="AG60" s="210" t="s">
        <v>117</v>
      </c>
      <c r="AH60" s="210">
        <v>0</v>
      </c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>
      <c r="A61" s="240">
        <v>17</v>
      </c>
      <c r="B61" s="241" t="s">
        <v>171</v>
      </c>
      <c r="C61" s="254" t="s">
        <v>172</v>
      </c>
      <c r="D61" s="242" t="s">
        <v>149</v>
      </c>
      <c r="E61" s="243">
        <v>256.2</v>
      </c>
      <c r="F61" s="244"/>
      <c r="G61" s="245">
        <f>ROUND(E61*F61,2)</f>
        <v>0</v>
      </c>
      <c r="H61" s="230"/>
      <c r="I61" s="229">
        <f>ROUND(E61*H61,2)</f>
        <v>0</v>
      </c>
      <c r="J61" s="230"/>
      <c r="K61" s="229">
        <f>ROUND(E61*J61,2)</f>
        <v>0</v>
      </c>
      <c r="L61" s="229">
        <v>21</v>
      </c>
      <c r="M61" s="229">
        <f>G61*(1+L61/100)</f>
        <v>0</v>
      </c>
      <c r="N61" s="229">
        <v>0</v>
      </c>
      <c r="O61" s="229">
        <f>ROUND(E61*N61,2)</f>
        <v>0</v>
      </c>
      <c r="P61" s="229">
        <v>0</v>
      </c>
      <c r="Q61" s="229">
        <f>ROUND(E61*P61,2)</f>
        <v>0</v>
      </c>
      <c r="R61" s="229"/>
      <c r="S61" s="229" t="s">
        <v>112</v>
      </c>
      <c r="T61" s="229" t="s">
        <v>113</v>
      </c>
      <c r="U61" s="229">
        <v>0</v>
      </c>
      <c r="V61" s="229">
        <f>ROUND(E61*U61,2)</f>
        <v>0</v>
      </c>
      <c r="W61" s="229"/>
      <c r="X61" s="229" t="s">
        <v>114</v>
      </c>
      <c r="Y61" s="210"/>
      <c r="Z61" s="210"/>
      <c r="AA61" s="210"/>
      <c r="AB61" s="210"/>
      <c r="AC61" s="210"/>
      <c r="AD61" s="210"/>
      <c r="AE61" s="210"/>
      <c r="AF61" s="210"/>
      <c r="AG61" s="210" t="s">
        <v>173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>
      <c r="A62" s="227"/>
      <c r="B62" s="228"/>
      <c r="C62" s="255" t="s">
        <v>392</v>
      </c>
      <c r="D62" s="231"/>
      <c r="E62" s="232">
        <v>256.2</v>
      </c>
      <c r="F62" s="229"/>
      <c r="G62" s="229"/>
      <c r="H62" s="229"/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10"/>
      <c r="Z62" s="210"/>
      <c r="AA62" s="210"/>
      <c r="AB62" s="210"/>
      <c r="AC62" s="210"/>
      <c r="AD62" s="210"/>
      <c r="AE62" s="210"/>
      <c r="AF62" s="210"/>
      <c r="AG62" s="210" t="s">
        <v>117</v>
      </c>
      <c r="AH62" s="210">
        <v>5</v>
      </c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>
      <c r="A63" s="240">
        <v>18</v>
      </c>
      <c r="B63" s="241" t="s">
        <v>181</v>
      </c>
      <c r="C63" s="254" t="s">
        <v>182</v>
      </c>
      <c r="D63" s="242" t="s">
        <v>149</v>
      </c>
      <c r="E63" s="243">
        <v>51.24</v>
      </c>
      <c r="F63" s="244"/>
      <c r="G63" s="245">
        <f>ROUND(E63*F63,2)</f>
        <v>0</v>
      </c>
      <c r="H63" s="230"/>
      <c r="I63" s="229">
        <f>ROUND(E63*H63,2)</f>
        <v>0</v>
      </c>
      <c r="J63" s="230"/>
      <c r="K63" s="229">
        <f>ROUND(E63*J63,2)</f>
        <v>0</v>
      </c>
      <c r="L63" s="229">
        <v>21</v>
      </c>
      <c r="M63" s="229">
        <f>G63*(1+L63/100)</f>
        <v>0</v>
      </c>
      <c r="N63" s="229">
        <v>0</v>
      </c>
      <c r="O63" s="229">
        <f>ROUND(E63*N63,2)</f>
        <v>0</v>
      </c>
      <c r="P63" s="229">
        <v>0</v>
      </c>
      <c r="Q63" s="229">
        <f>ROUND(E63*P63,2)</f>
        <v>0</v>
      </c>
      <c r="R63" s="229"/>
      <c r="S63" s="229" t="s">
        <v>112</v>
      </c>
      <c r="T63" s="229" t="s">
        <v>113</v>
      </c>
      <c r="U63" s="229">
        <v>0</v>
      </c>
      <c r="V63" s="229">
        <f>ROUND(E63*U63,2)</f>
        <v>0</v>
      </c>
      <c r="W63" s="229"/>
      <c r="X63" s="229" t="s">
        <v>114</v>
      </c>
      <c r="Y63" s="210"/>
      <c r="Z63" s="210"/>
      <c r="AA63" s="210"/>
      <c r="AB63" s="210"/>
      <c r="AC63" s="210"/>
      <c r="AD63" s="210"/>
      <c r="AE63" s="210"/>
      <c r="AF63" s="210"/>
      <c r="AG63" s="210" t="s">
        <v>115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ht="22.5" outlineLevel="1">
      <c r="A64" s="227"/>
      <c r="B64" s="228"/>
      <c r="C64" s="255" t="s">
        <v>391</v>
      </c>
      <c r="D64" s="231"/>
      <c r="E64" s="232">
        <v>51.24</v>
      </c>
      <c r="F64" s="229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10"/>
      <c r="Z64" s="210"/>
      <c r="AA64" s="210"/>
      <c r="AB64" s="210"/>
      <c r="AC64" s="210"/>
      <c r="AD64" s="210"/>
      <c r="AE64" s="210"/>
      <c r="AF64" s="210"/>
      <c r="AG64" s="210" t="s">
        <v>117</v>
      </c>
      <c r="AH64" s="210">
        <v>0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1">
      <c r="A65" s="227"/>
      <c r="B65" s="228"/>
      <c r="C65" s="255" t="s">
        <v>154</v>
      </c>
      <c r="D65" s="231"/>
      <c r="E65" s="232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10"/>
      <c r="Z65" s="210"/>
      <c r="AA65" s="210"/>
      <c r="AB65" s="210"/>
      <c r="AC65" s="210"/>
      <c r="AD65" s="210"/>
      <c r="AE65" s="210"/>
      <c r="AF65" s="210"/>
      <c r="AG65" s="210" t="s">
        <v>117</v>
      </c>
      <c r="AH65" s="210">
        <v>0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>
      <c r="A66" s="240">
        <v>19</v>
      </c>
      <c r="B66" s="241" t="s">
        <v>183</v>
      </c>
      <c r="C66" s="254" t="s">
        <v>184</v>
      </c>
      <c r="D66" s="242" t="s">
        <v>111</v>
      </c>
      <c r="E66" s="243">
        <v>128.1</v>
      </c>
      <c r="F66" s="244"/>
      <c r="G66" s="245">
        <f>ROUND(E66*F66,2)</f>
        <v>0</v>
      </c>
      <c r="H66" s="230"/>
      <c r="I66" s="229">
        <f>ROUND(E66*H66,2)</f>
        <v>0</v>
      </c>
      <c r="J66" s="230"/>
      <c r="K66" s="229">
        <f>ROUND(E66*J66,2)</f>
        <v>0</v>
      </c>
      <c r="L66" s="229">
        <v>21</v>
      </c>
      <c r="M66" s="229">
        <f>G66*(1+L66/100)</f>
        <v>0</v>
      </c>
      <c r="N66" s="229">
        <v>0</v>
      </c>
      <c r="O66" s="229">
        <f>ROUND(E66*N66,2)</f>
        <v>0</v>
      </c>
      <c r="P66" s="229">
        <v>0</v>
      </c>
      <c r="Q66" s="229">
        <f>ROUND(E66*P66,2)</f>
        <v>0</v>
      </c>
      <c r="R66" s="229"/>
      <c r="S66" s="229" t="s">
        <v>112</v>
      </c>
      <c r="T66" s="229" t="s">
        <v>113</v>
      </c>
      <c r="U66" s="229">
        <v>0</v>
      </c>
      <c r="V66" s="229">
        <f>ROUND(E66*U66,2)</f>
        <v>0</v>
      </c>
      <c r="W66" s="229"/>
      <c r="X66" s="229" t="s">
        <v>114</v>
      </c>
      <c r="Y66" s="210"/>
      <c r="Z66" s="210"/>
      <c r="AA66" s="210"/>
      <c r="AB66" s="210"/>
      <c r="AC66" s="210"/>
      <c r="AD66" s="210"/>
      <c r="AE66" s="210"/>
      <c r="AF66" s="210"/>
      <c r="AG66" s="210" t="s">
        <v>115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1">
      <c r="A67" s="227"/>
      <c r="B67" s="228"/>
      <c r="C67" s="255" t="s">
        <v>220</v>
      </c>
      <c r="D67" s="231"/>
      <c r="E67" s="232"/>
      <c r="F67" s="229"/>
      <c r="G67" s="229"/>
      <c r="H67" s="229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10"/>
      <c r="Z67" s="210"/>
      <c r="AA67" s="210"/>
      <c r="AB67" s="210"/>
      <c r="AC67" s="210"/>
      <c r="AD67" s="210"/>
      <c r="AE67" s="210"/>
      <c r="AF67" s="210"/>
      <c r="AG67" s="210" t="s">
        <v>117</v>
      </c>
      <c r="AH67" s="210">
        <v>0</v>
      </c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ht="22.5" outlineLevel="1">
      <c r="A68" s="227"/>
      <c r="B68" s="228"/>
      <c r="C68" s="255" t="s">
        <v>393</v>
      </c>
      <c r="D68" s="231"/>
      <c r="E68" s="232">
        <v>128.1</v>
      </c>
      <c r="F68" s="229"/>
      <c r="G68" s="229"/>
      <c r="H68" s="229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10"/>
      <c r="Z68" s="210"/>
      <c r="AA68" s="210"/>
      <c r="AB68" s="210"/>
      <c r="AC68" s="210"/>
      <c r="AD68" s="210"/>
      <c r="AE68" s="210"/>
      <c r="AF68" s="210"/>
      <c r="AG68" s="210" t="s">
        <v>117</v>
      </c>
      <c r="AH68" s="210">
        <v>0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>
      <c r="A69" s="227"/>
      <c r="B69" s="228"/>
      <c r="C69" s="255" t="s">
        <v>154</v>
      </c>
      <c r="D69" s="231"/>
      <c r="E69" s="232"/>
      <c r="F69" s="229"/>
      <c r="G69" s="229"/>
      <c r="H69" s="229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10"/>
      <c r="Z69" s="210"/>
      <c r="AA69" s="210"/>
      <c r="AB69" s="210"/>
      <c r="AC69" s="210"/>
      <c r="AD69" s="210"/>
      <c r="AE69" s="210"/>
      <c r="AF69" s="210"/>
      <c r="AG69" s="210" t="s">
        <v>117</v>
      </c>
      <c r="AH69" s="210">
        <v>0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>
      <c r="A70" s="240">
        <v>20</v>
      </c>
      <c r="B70" s="241" t="s">
        <v>198</v>
      </c>
      <c r="C70" s="254" t="s">
        <v>199</v>
      </c>
      <c r="D70" s="242" t="s">
        <v>149</v>
      </c>
      <c r="E70" s="243">
        <v>51.24</v>
      </c>
      <c r="F70" s="244"/>
      <c r="G70" s="245">
        <f>ROUND(E70*F70,2)</f>
        <v>0</v>
      </c>
      <c r="H70" s="230"/>
      <c r="I70" s="229">
        <f>ROUND(E70*H70,2)</f>
        <v>0</v>
      </c>
      <c r="J70" s="230"/>
      <c r="K70" s="229">
        <f>ROUND(E70*J70,2)</f>
        <v>0</v>
      </c>
      <c r="L70" s="229">
        <v>21</v>
      </c>
      <c r="M70" s="229">
        <f>G70*(1+L70/100)</f>
        <v>0</v>
      </c>
      <c r="N70" s="229">
        <v>0</v>
      </c>
      <c r="O70" s="229">
        <f>ROUND(E70*N70,2)</f>
        <v>0</v>
      </c>
      <c r="P70" s="229">
        <v>0</v>
      </c>
      <c r="Q70" s="229">
        <f>ROUND(E70*P70,2)</f>
        <v>0</v>
      </c>
      <c r="R70" s="229"/>
      <c r="S70" s="229" t="s">
        <v>112</v>
      </c>
      <c r="T70" s="229" t="s">
        <v>113</v>
      </c>
      <c r="U70" s="229">
        <v>0</v>
      </c>
      <c r="V70" s="229">
        <f>ROUND(E70*U70,2)</f>
        <v>0</v>
      </c>
      <c r="W70" s="229"/>
      <c r="X70" s="229" t="s">
        <v>114</v>
      </c>
      <c r="Y70" s="210"/>
      <c r="Z70" s="210"/>
      <c r="AA70" s="210"/>
      <c r="AB70" s="210"/>
      <c r="AC70" s="210"/>
      <c r="AD70" s="210"/>
      <c r="AE70" s="210"/>
      <c r="AF70" s="210"/>
      <c r="AG70" s="210" t="s">
        <v>115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ht="22.5" outlineLevel="1">
      <c r="A71" s="227"/>
      <c r="B71" s="228"/>
      <c r="C71" s="255" t="s">
        <v>391</v>
      </c>
      <c r="D71" s="231"/>
      <c r="E71" s="232">
        <v>51.24</v>
      </c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10"/>
      <c r="Z71" s="210"/>
      <c r="AA71" s="210"/>
      <c r="AB71" s="210"/>
      <c r="AC71" s="210"/>
      <c r="AD71" s="210"/>
      <c r="AE71" s="210"/>
      <c r="AF71" s="210"/>
      <c r="AG71" s="210" t="s">
        <v>117</v>
      </c>
      <c r="AH71" s="210">
        <v>0</v>
      </c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>
      <c r="A72" s="227"/>
      <c r="B72" s="228"/>
      <c r="C72" s="255" t="s">
        <v>154</v>
      </c>
      <c r="D72" s="231"/>
      <c r="E72" s="232"/>
      <c r="F72" s="229"/>
      <c r="G72" s="229"/>
      <c r="H72" s="229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10"/>
      <c r="Z72" s="210"/>
      <c r="AA72" s="210"/>
      <c r="AB72" s="210"/>
      <c r="AC72" s="210"/>
      <c r="AD72" s="210"/>
      <c r="AE72" s="210"/>
      <c r="AF72" s="210"/>
      <c r="AG72" s="210" t="s">
        <v>117</v>
      </c>
      <c r="AH72" s="210">
        <v>0</v>
      </c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>
      <c r="A73" s="240">
        <v>21</v>
      </c>
      <c r="B73" s="241" t="s">
        <v>225</v>
      </c>
      <c r="C73" s="254" t="s">
        <v>226</v>
      </c>
      <c r="D73" s="242" t="s">
        <v>111</v>
      </c>
      <c r="E73" s="243">
        <v>256.2</v>
      </c>
      <c r="F73" s="244"/>
      <c r="G73" s="245">
        <f>ROUND(E73*F73,2)</f>
        <v>0</v>
      </c>
      <c r="H73" s="230"/>
      <c r="I73" s="229">
        <f>ROUND(E73*H73,2)</f>
        <v>0</v>
      </c>
      <c r="J73" s="230"/>
      <c r="K73" s="229">
        <f>ROUND(E73*J73,2)</f>
        <v>0</v>
      </c>
      <c r="L73" s="229">
        <v>21</v>
      </c>
      <c r="M73" s="229">
        <f>G73*(1+L73/100)</f>
        <v>0</v>
      </c>
      <c r="N73" s="229">
        <v>0.441</v>
      </c>
      <c r="O73" s="229">
        <f>ROUND(E73*N73,2)</f>
        <v>112.98</v>
      </c>
      <c r="P73" s="229">
        <v>0</v>
      </c>
      <c r="Q73" s="229">
        <f>ROUND(E73*P73,2)</f>
        <v>0</v>
      </c>
      <c r="R73" s="229"/>
      <c r="S73" s="229" t="s">
        <v>112</v>
      </c>
      <c r="T73" s="229" t="s">
        <v>113</v>
      </c>
      <c r="U73" s="229">
        <v>0</v>
      </c>
      <c r="V73" s="229">
        <f>ROUND(E73*U73,2)</f>
        <v>0</v>
      </c>
      <c r="W73" s="229"/>
      <c r="X73" s="229" t="s">
        <v>114</v>
      </c>
      <c r="Y73" s="210"/>
      <c r="Z73" s="210"/>
      <c r="AA73" s="210"/>
      <c r="AB73" s="210"/>
      <c r="AC73" s="210"/>
      <c r="AD73" s="210"/>
      <c r="AE73" s="210"/>
      <c r="AF73" s="210"/>
      <c r="AG73" s="210" t="s">
        <v>115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ht="22.5" outlineLevel="1">
      <c r="A74" s="227"/>
      <c r="B74" s="228"/>
      <c r="C74" s="255" t="s">
        <v>394</v>
      </c>
      <c r="D74" s="231"/>
      <c r="E74" s="232">
        <v>256.2</v>
      </c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10"/>
      <c r="Z74" s="210"/>
      <c r="AA74" s="210"/>
      <c r="AB74" s="210"/>
      <c r="AC74" s="210"/>
      <c r="AD74" s="210"/>
      <c r="AE74" s="210"/>
      <c r="AF74" s="210"/>
      <c r="AG74" s="210" t="s">
        <v>117</v>
      </c>
      <c r="AH74" s="210">
        <v>0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ht="22.5" outlineLevel="1">
      <c r="A75" s="227"/>
      <c r="B75" s="228"/>
      <c r="C75" s="255" t="s">
        <v>218</v>
      </c>
      <c r="D75" s="231"/>
      <c r="E75" s="232"/>
      <c r="F75" s="229"/>
      <c r="G75" s="229"/>
      <c r="H75" s="229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10"/>
      <c r="Z75" s="210"/>
      <c r="AA75" s="210"/>
      <c r="AB75" s="210"/>
      <c r="AC75" s="210"/>
      <c r="AD75" s="210"/>
      <c r="AE75" s="210"/>
      <c r="AF75" s="210"/>
      <c r="AG75" s="210" t="s">
        <v>117</v>
      </c>
      <c r="AH75" s="210">
        <v>0</v>
      </c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>
      <c r="A76" s="227"/>
      <c r="B76" s="228"/>
      <c r="C76" s="255" t="s">
        <v>154</v>
      </c>
      <c r="D76" s="231"/>
      <c r="E76" s="232"/>
      <c r="F76" s="229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10"/>
      <c r="Z76" s="210"/>
      <c r="AA76" s="210"/>
      <c r="AB76" s="210"/>
      <c r="AC76" s="210"/>
      <c r="AD76" s="210"/>
      <c r="AE76" s="210"/>
      <c r="AF76" s="210"/>
      <c r="AG76" s="210" t="s">
        <v>117</v>
      </c>
      <c r="AH76" s="210">
        <v>0</v>
      </c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>
      <c r="A77" s="234" t="s">
        <v>107</v>
      </c>
      <c r="B77" s="235" t="s">
        <v>66</v>
      </c>
      <c r="C77" s="253" t="s">
        <v>67</v>
      </c>
      <c r="D77" s="236"/>
      <c r="E77" s="237"/>
      <c r="F77" s="238"/>
      <c r="G77" s="239">
        <f>SUMIF(AG78:AG89,"&lt;&gt;NOR",G78:G89)</f>
        <v>0</v>
      </c>
      <c r="H77" s="233"/>
      <c r="I77" s="233">
        <f>SUM(I78:I89)</f>
        <v>0</v>
      </c>
      <c r="J77" s="233"/>
      <c r="K77" s="233">
        <f>SUM(K78:K89)</f>
        <v>0</v>
      </c>
      <c r="L77" s="233"/>
      <c r="M77" s="233">
        <f>SUM(M78:M89)</f>
        <v>0</v>
      </c>
      <c r="N77" s="233"/>
      <c r="O77" s="233">
        <f>SUM(O78:O89)</f>
        <v>72.67</v>
      </c>
      <c r="P77" s="233"/>
      <c r="Q77" s="233">
        <f>SUM(Q78:Q89)</f>
        <v>0</v>
      </c>
      <c r="R77" s="233"/>
      <c r="S77" s="233"/>
      <c r="T77" s="233"/>
      <c r="U77" s="233"/>
      <c r="V77" s="233">
        <f>SUM(V78:V89)</f>
        <v>0</v>
      </c>
      <c r="W77" s="233"/>
      <c r="X77" s="233"/>
      <c r="AG77" t="s">
        <v>108</v>
      </c>
    </row>
    <row r="78" spans="1:60" outlineLevel="1">
      <c r="A78" s="240">
        <v>22</v>
      </c>
      <c r="B78" s="241" t="s">
        <v>223</v>
      </c>
      <c r="C78" s="254" t="s">
        <v>224</v>
      </c>
      <c r="D78" s="242" t="s">
        <v>111</v>
      </c>
      <c r="E78" s="243">
        <v>125.66</v>
      </c>
      <c r="F78" s="244"/>
      <c r="G78" s="245">
        <f>ROUND(E78*F78,2)</f>
        <v>0</v>
      </c>
      <c r="H78" s="230"/>
      <c r="I78" s="229">
        <f>ROUND(E78*H78,2)</f>
        <v>0</v>
      </c>
      <c r="J78" s="230"/>
      <c r="K78" s="229">
        <f>ROUND(E78*J78,2)</f>
        <v>0</v>
      </c>
      <c r="L78" s="229">
        <v>21</v>
      </c>
      <c r="M78" s="229">
        <f>G78*(1+L78/100)</f>
        <v>0</v>
      </c>
      <c r="N78" s="229">
        <v>0.33074999999999999</v>
      </c>
      <c r="O78" s="229">
        <f>ROUND(E78*N78,2)</f>
        <v>41.56</v>
      </c>
      <c r="P78" s="229">
        <v>0</v>
      </c>
      <c r="Q78" s="229">
        <f>ROUND(E78*P78,2)</f>
        <v>0</v>
      </c>
      <c r="R78" s="229"/>
      <c r="S78" s="229" t="s">
        <v>112</v>
      </c>
      <c r="T78" s="229" t="s">
        <v>113</v>
      </c>
      <c r="U78" s="229">
        <v>0</v>
      </c>
      <c r="V78" s="229">
        <f>ROUND(E78*U78,2)</f>
        <v>0</v>
      </c>
      <c r="W78" s="229"/>
      <c r="X78" s="229" t="s">
        <v>114</v>
      </c>
      <c r="Y78" s="210"/>
      <c r="Z78" s="210"/>
      <c r="AA78" s="210"/>
      <c r="AB78" s="210"/>
      <c r="AC78" s="210"/>
      <c r="AD78" s="210"/>
      <c r="AE78" s="210"/>
      <c r="AF78" s="210"/>
      <c r="AG78" s="210" t="s">
        <v>115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ht="22.5" outlineLevel="1">
      <c r="A79" s="227"/>
      <c r="B79" s="228"/>
      <c r="C79" s="255" t="s">
        <v>395</v>
      </c>
      <c r="D79" s="231"/>
      <c r="E79" s="232">
        <v>125.66</v>
      </c>
      <c r="F79" s="229"/>
      <c r="G79" s="229"/>
      <c r="H79" s="229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10"/>
      <c r="Z79" s="210"/>
      <c r="AA79" s="210"/>
      <c r="AB79" s="210"/>
      <c r="AC79" s="210"/>
      <c r="AD79" s="210"/>
      <c r="AE79" s="210"/>
      <c r="AF79" s="210"/>
      <c r="AG79" s="210" t="s">
        <v>117</v>
      </c>
      <c r="AH79" s="210">
        <v>0</v>
      </c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>
      <c r="A80" s="227"/>
      <c r="B80" s="228"/>
      <c r="C80" s="255" t="s">
        <v>154</v>
      </c>
      <c r="D80" s="231"/>
      <c r="E80" s="232"/>
      <c r="F80" s="229"/>
      <c r="G80" s="229"/>
      <c r="H80" s="229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10"/>
      <c r="Z80" s="210"/>
      <c r="AA80" s="210"/>
      <c r="AB80" s="210"/>
      <c r="AC80" s="210"/>
      <c r="AD80" s="210"/>
      <c r="AE80" s="210"/>
      <c r="AF80" s="210"/>
      <c r="AG80" s="210" t="s">
        <v>117</v>
      </c>
      <c r="AH80" s="210">
        <v>0</v>
      </c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>
      <c r="A81" s="240">
        <v>23</v>
      </c>
      <c r="B81" s="241" t="s">
        <v>241</v>
      </c>
      <c r="C81" s="254" t="s">
        <v>242</v>
      </c>
      <c r="D81" s="242" t="s">
        <v>111</v>
      </c>
      <c r="E81" s="243">
        <v>122</v>
      </c>
      <c r="F81" s="244"/>
      <c r="G81" s="245">
        <f>ROUND(E81*F81,2)</f>
        <v>0</v>
      </c>
      <c r="H81" s="230"/>
      <c r="I81" s="229">
        <f>ROUND(E81*H81,2)</f>
        <v>0</v>
      </c>
      <c r="J81" s="230"/>
      <c r="K81" s="229">
        <f>ROUND(E81*J81,2)</f>
        <v>0</v>
      </c>
      <c r="L81" s="229">
        <v>21</v>
      </c>
      <c r="M81" s="229">
        <f>G81*(1+L81/100)</f>
        <v>0</v>
      </c>
      <c r="N81" s="229">
        <v>0</v>
      </c>
      <c r="O81" s="229">
        <f>ROUND(E81*N81,2)</f>
        <v>0</v>
      </c>
      <c r="P81" s="229">
        <v>0</v>
      </c>
      <c r="Q81" s="229">
        <f>ROUND(E81*P81,2)</f>
        <v>0</v>
      </c>
      <c r="R81" s="229"/>
      <c r="S81" s="229" t="s">
        <v>195</v>
      </c>
      <c r="T81" s="229" t="s">
        <v>196</v>
      </c>
      <c r="U81" s="229">
        <v>0</v>
      </c>
      <c r="V81" s="229">
        <f>ROUND(E81*U81,2)</f>
        <v>0</v>
      </c>
      <c r="W81" s="229"/>
      <c r="X81" s="229" t="s">
        <v>114</v>
      </c>
      <c r="Y81" s="210"/>
      <c r="Z81" s="210"/>
      <c r="AA81" s="210"/>
      <c r="AB81" s="210"/>
      <c r="AC81" s="210"/>
      <c r="AD81" s="210"/>
      <c r="AE81" s="210"/>
      <c r="AF81" s="210"/>
      <c r="AG81" s="210" t="s">
        <v>115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ht="22.5" outlineLevel="1">
      <c r="A82" s="227"/>
      <c r="B82" s="228"/>
      <c r="C82" s="255" t="s">
        <v>396</v>
      </c>
      <c r="D82" s="231"/>
      <c r="E82" s="232">
        <v>122</v>
      </c>
      <c r="F82" s="229"/>
      <c r="G82" s="229"/>
      <c r="H82" s="229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10"/>
      <c r="Z82" s="210"/>
      <c r="AA82" s="210"/>
      <c r="AB82" s="210"/>
      <c r="AC82" s="210"/>
      <c r="AD82" s="210"/>
      <c r="AE82" s="210"/>
      <c r="AF82" s="210"/>
      <c r="AG82" s="210" t="s">
        <v>117</v>
      </c>
      <c r="AH82" s="210">
        <v>0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>
      <c r="A83" s="227"/>
      <c r="B83" s="228"/>
      <c r="C83" s="255" t="s">
        <v>154</v>
      </c>
      <c r="D83" s="231"/>
      <c r="E83" s="232"/>
      <c r="F83" s="229"/>
      <c r="G83" s="229"/>
      <c r="H83" s="229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10"/>
      <c r="Z83" s="210"/>
      <c r="AA83" s="210"/>
      <c r="AB83" s="210"/>
      <c r="AC83" s="210"/>
      <c r="AD83" s="210"/>
      <c r="AE83" s="210"/>
      <c r="AF83" s="210"/>
      <c r="AG83" s="210" t="s">
        <v>117</v>
      </c>
      <c r="AH83" s="210">
        <v>0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1">
      <c r="A84" s="240">
        <v>24</v>
      </c>
      <c r="B84" s="241" t="s">
        <v>265</v>
      </c>
      <c r="C84" s="254" t="s">
        <v>266</v>
      </c>
      <c r="D84" s="242" t="s">
        <v>111</v>
      </c>
      <c r="E84" s="243">
        <v>122</v>
      </c>
      <c r="F84" s="244"/>
      <c r="G84" s="245">
        <f>ROUND(E84*F84,2)</f>
        <v>0</v>
      </c>
      <c r="H84" s="230"/>
      <c r="I84" s="229">
        <f>ROUND(E84*H84,2)</f>
        <v>0</v>
      </c>
      <c r="J84" s="230"/>
      <c r="K84" s="229">
        <f>ROUND(E84*J84,2)</f>
        <v>0</v>
      </c>
      <c r="L84" s="229">
        <v>21</v>
      </c>
      <c r="M84" s="229">
        <f>G84*(1+L84/100)</f>
        <v>0</v>
      </c>
      <c r="N84" s="229">
        <v>7.3899999999999993E-2</v>
      </c>
      <c r="O84" s="229">
        <f>ROUND(E84*N84,2)</f>
        <v>9.02</v>
      </c>
      <c r="P84" s="229">
        <v>0</v>
      </c>
      <c r="Q84" s="229">
        <f>ROUND(E84*P84,2)</f>
        <v>0</v>
      </c>
      <c r="R84" s="229"/>
      <c r="S84" s="229" t="s">
        <v>112</v>
      </c>
      <c r="T84" s="229" t="s">
        <v>113</v>
      </c>
      <c r="U84" s="229">
        <v>0</v>
      </c>
      <c r="V84" s="229">
        <f>ROUND(E84*U84,2)</f>
        <v>0</v>
      </c>
      <c r="W84" s="229"/>
      <c r="X84" s="229" t="s">
        <v>114</v>
      </c>
      <c r="Y84" s="210"/>
      <c r="Z84" s="210"/>
      <c r="AA84" s="210"/>
      <c r="AB84" s="210"/>
      <c r="AC84" s="210"/>
      <c r="AD84" s="210"/>
      <c r="AE84" s="210"/>
      <c r="AF84" s="210"/>
      <c r="AG84" s="210" t="s">
        <v>115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ht="22.5" outlineLevel="1">
      <c r="A85" s="227"/>
      <c r="B85" s="228"/>
      <c r="C85" s="255" t="s">
        <v>396</v>
      </c>
      <c r="D85" s="231"/>
      <c r="E85" s="232">
        <v>122</v>
      </c>
      <c r="F85" s="229"/>
      <c r="G85" s="229"/>
      <c r="H85" s="229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10"/>
      <c r="Z85" s="210"/>
      <c r="AA85" s="210"/>
      <c r="AB85" s="210"/>
      <c r="AC85" s="210"/>
      <c r="AD85" s="210"/>
      <c r="AE85" s="210"/>
      <c r="AF85" s="210"/>
      <c r="AG85" s="210" t="s">
        <v>117</v>
      </c>
      <c r="AH85" s="210">
        <v>0</v>
      </c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>
      <c r="A86" s="227"/>
      <c r="B86" s="228"/>
      <c r="C86" s="255" t="s">
        <v>154</v>
      </c>
      <c r="D86" s="231"/>
      <c r="E86" s="232"/>
      <c r="F86" s="229"/>
      <c r="G86" s="229"/>
      <c r="H86" s="229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10"/>
      <c r="Z86" s="210"/>
      <c r="AA86" s="210"/>
      <c r="AB86" s="210"/>
      <c r="AC86" s="210"/>
      <c r="AD86" s="210"/>
      <c r="AE86" s="210"/>
      <c r="AF86" s="210"/>
      <c r="AG86" s="210" t="s">
        <v>117</v>
      </c>
      <c r="AH86" s="210">
        <v>0</v>
      </c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>
      <c r="A87" s="240">
        <v>25</v>
      </c>
      <c r="B87" s="241" t="s">
        <v>272</v>
      </c>
      <c r="C87" s="254" t="s">
        <v>273</v>
      </c>
      <c r="D87" s="242" t="s">
        <v>111</v>
      </c>
      <c r="E87" s="243">
        <v>128.1</v>
      </c>
      <c r="F87" s="244"/>
      <c r="G87" s="245">
        <f>ROUND(E87*F87,2)</f>
        <v>0</v>
      </c>
      <c r="H87" s="230"/>
      <c r="I87" s="229">
        <f>ROUND(E87*H87,2)</f>
        <v>0</v>
      </c>
      <c r="J87" s="230"/>
      <c r="K87" s="229">
        <f>ROUND(E87*J87,2)</f>
        <v>0</v>
      </c>
      <c r="L87" s="229">
        <v>21</v>
      </c>
      <c r="M87" s="229">
        <f>G87*(1+L87/100)</f>
        <v>0</v>
      </c>
      <c r="N87" s="229">
        <v>0.17244999999999999</v>
      </c>
      <c r="O87" s="229">
        <f>ROUND(E87*N87,2)</f>
        <v>22.09</v>
      </c>
      <c r="P87" s="229">
        <v>0</v>
      </c>
      <c r="Q87" s="229">
        <f>ROUND(E87*P87,2)</f>
        <v>0</v>
      </c>
      <c r="R87" s="229" t="s">
        <v>269</v>
      </c>
      <c r="S87" s="229" t="s">
        <v>112</v>
      </c>
      <c r="T87" s="229" t="s">
        <v>113</v>
      </c>
      <c r="U87" s="229">
        <v>0</v>
      </c>
      <c r="V87" s="229">
        <f>ROUND(E87*U87,2)</f>
        <v>0</v>
      </c>
      <c r="W87" s="229"/>
      <c r="X87" s="229" t="s">
        <v>270</v>
      </c>
      <c r="Y87" s="210"/>
      <c r="Z87" s="210"/>
      <c r="AA87" s="210"/>
      <c r="AB87" s="210"/>
      <c r="AC87" s="210"/>
      <c r="AD87" s="210"/>
      <c r="AE87" s="210"/>
      <c r="AF87" s="210"/>
      <c r="AG87" s="210" t="s">
        <v>271</v>
      </c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ht="22.5" outlineLevel="1">
      <c r="A88" s="227"/>
      <c r="B88" s="228"/>
      <c r="C88" s="255" t="s">
        <v>384</v>
      </c>
      <c r="D88" s="231"/>
      <c r="E88" s="232">
        <v>128.1</v>
      </c>
      <c r="F88" s="229"/>
      <c r="G88" s="229"/>
      <c r="H88" s="229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10"/>
      <c r="Z88" s="210"/>
      <c r="AA88" s="210"/>
      <c r="AB88" s="210"/>
      <c r="AC88" s="210"/>
      <c r="AD88" s="210"/>
      <c r="AE88" s="210"/>
      <c r="AF88" s="210"/>
      <c r="AG88" s="210" t="s">
        <v>117</v>
      </c>
      <c r="AH88" s="210">
        <v>0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>
      <c r="A89" s="227"/>
      <c r="B89" s="228"/>
      <c r="C89" s="255" t="s">
        <v>154</v>
      </c>
      <c r="D89" s="231"/>
      <c r="E89" s="232"/>
      <c r="F89" s="229"/>
      <c r="G89" s="229"/>
      <c r="H89" s="229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10"/>
      <c r="Z89" s="210"/>
      <c r="AA89" s="210"/>
      <c r="AB89" s="210"/>
      <c r="AC89" s="210"/>
      <c r="AD89" s="210"/>
      <c r="AE89" s="210"/>
      <c r="AF89" s="210"/>
      <c r="AG89" s="210" t="s">
        <v>117</v>
      </c>
      <c r="AH89" s="210">
        <v>0</v>
      </c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>
      <c r="A90" s="234" t="s">
        <v>107</v>
      </c>
      <c r="B90" s="235" t="s">
        <v>68</v>
      </c>
      <c r="C90" s="253" t="s">
        <v>69</v>
      </c>
      <c r="D90" s="236"/>
      <c r="E90" s="237"/>
      <c r="F90" s="238"/>
      <c r="G90" s="239">
        <f>SUMIF(AG91:AG94,"&lt;&gt;NOR",G91:G94)</f>
        <v>0</v>
      </c>
      <c r="H90" s="233"/>
      <c r="I90" s="233">
        <f>SUM(I91:I94)</f>
        <v>0</v>
      </c>
      <c r="J90" s="233"/>
      <c r="K90" s="233">
        <f>SUM(K91:K94)</f>
        <v>0</v>
      </c>
      <c r="L90" s="233"/>
      <c r="M90" s="233">
        <f>SUM(M91:M94)</f>
        <v>0</v>
      </c>
      <c r="N90" s="233"/>
      <c r="O90" s="233">
        <f>SUM(O91:O94)</f>
        <v>0.43</v>
      </c>
      <c r="P90" s="233"/>
      <c r="Q90" s="233">
        <f>SUM(Q91:Q94)</f>
        <v>0</v>
      </c>
      <c r="R90" s="233"/>
      <c r="S90" s="233"/>
      <c r="T90" s="233"/>
      <c r="U90" s="233"/>
      <c r="V90" s="233">
        <f>SUM(V91:V94)</f>
        <v>0</v>
      </c>
      <c r="W90" s="233"/>
      <c r="X90" s="233"/>
      <c r="AG90" t="s">
        <v>108</v>
      </c>
    </row>
    <row r="91" spans="1:60" outlineLevel="1">
      <c r="A91" s="240">
        <v>26</v>
      </c>
      <c r="B91" s="241" t="s">
        <v>397</v>
      </c>
      <c r="C91" s="254" t="s">
        <v>398</v>
      </c>
      <c r="D91" s="242" t="s">
        <v>202</v>
      </c>
      <c r="E91" s="243">
        <v>1</v>
      </c>
      <c r="F91" s="244"/>
      <c r="G91" s="245">
        <f>ROUND(E91*F91,2)</f>
        <v>0</v>
      </c>
      <c r="H91" s="230"/>
      <c r="I91" s="229">
        <f>ROUND(E91*H91,2)</f>
        <v>0</v>
      </c>
      <c r="J91" s="230"/>
      <c r="K91" s="229">
        <f>ROUND(E91*J91,2)</f>
        <v>0</v>
      </c>
      <c r="L91" s="229">
        <v>21</v>
      </c>
      <c r="M91" s="229">
        <f>G91*(1+L91/100)</f>
        <v>0</v>
      </c>
      <c r="N91" s="229">
        <v>0.43093999999999999</v>
      </c>
      <c r="O91" s="229">
        <f>ROUND(E91*N91,2)</f>
        <v>0.43</v>
      </c>
      <c r="P91" s="229">
        <v>0</v>
      </c>
      <c r="Q91" s="229">
        <f>ROUND(E91*P91,2)</f>
        <v>0</v>
      </c>
      <c r="R91" s="229"/>
      <c r="S91" s="229" t="s">
        <v>112</v>
      </c>
      <c r="T91" s="229" t="s">
        <v>113</v>
      </c>
      <c r="U91" s="229">
        <v>0</v>
      </c>
      <c r="V91" s="229">
        <f>ROUND(E91*U91,2)</f>
        <v>0</v>
      </c>
      <c r="W91" s="229"/>
      <c r="X91" s="229" t="s">
        <v>114</v>
      </c>
      <c r="Y91" s="210"/>
      <c r="Z91" s="210"/>
      <c r="AA91" s="210"/>
      <c r="AB91" s="210"/>
      <c r="AC91" s="210"/>
      <c r="AD91" s="210"/>
      <c r="AE91" s="210"/>
      <c r="AF91" s="210"/>
      <c r="AG91" s="210" t="s">
        <v>115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>
      <c r="A92" s="227"/>
      <c r="B92" s="228"/>
      <c r="C92" s="255" t="s">
        <v>284</v>
      </c>
      <c r="D92" s="231"/>
      <c r="E92" s="232"/>
      <c r="F92" s="229"/>
      <c r="G92" s="229"/>
      <c r="H92" s="229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10"/>
      <c r="Z92" s="210"/>
      <c r="AA92" s="210"/>
      <c r="AB92" s="210"/>
      <c r="AC92" s="210"/>
      <c r="AD92" s="210"/>
      <c r="AE92" s="210"/>
      <c r="AF92" s="210"/>
      <c r="AG92" s="210" t="s">
        <v>117</v>
      </c>
      <c r="AH92" s="210">
        <v>0</v>
      </c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>
      <c r="A93" s="227"/>
      <c r="B93" s="228"/>
      <c r="C93" s="255" t="s">
        <v>399</v>
      </c>
      <c r="D93" s="231"/>
      <c r="E93" s="232">
        <v>1</v>
      </c>
      <c r="F93" s="229"/>
      <c r="G93" s="229"/>
      <c r="H93" s="229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10"/>
      <c r="Z93" s="210"/>
      <c r="AA93" s="210"/>
      <c r="AB93" s="210"/>
      <c r="AC93" s="210"/>
      <c r="AD93" s="210"/>
      <c r="AE93" s="210"/>
      <c r="AF93" s="210"/>
      <c r="AG93" s="210" t="s">
        <v>117</v>
      </c>
      <c r="AH93" s="210">
        <v>0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>
      <c r="A94" s="227"/>
      <c r="B94" s="228"/>
      <c r="C94" s="255" t="s">
        <v>154</v>
      </c>
      <c r="D94" s="231"/>
      <c r="E94" s="232"/>
      <c r="F94" s="229"/>
      <c r="G94" s="229"/>
      <c r="H94" s="229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10"/>
      <c r="Z94" s="210"/>
      <c r="AA94" s="210"/>
      <c r="AB94" s="210"/>
      <c r="AC94" s="210"/>
      <c r="AD94" s="210"/>
      <c r="AE94" s="210"/>
      <c r="AF94" s="210"/>
      <c r="AG94" s="210" t="s">
        <v>117</v>
      </c>
      <c r="AH94" s="210">
        <v>0</v>
      </c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>
      <c r="A95" s="234" t="s">
        <v>107</v>
      </c>
      <c r="B95" s="235" t="s">
        <v>70</v>
      </c>
      <c r="C95" s="253" t="s">
        <v>71</v>
      </c>
      <c r="D95" s="236"/>
      <c r="E95" s="237"/>
      <c r="F95" s="238"/>
      <c r="G95" s="239">
        <f>SUMIF(AG96:AG153,"&lt;&gt;NOR",G96:G153)</f>
        <v>0</v>
      </c>
      <c r="H95" s="233"/>
      <c r="I95" s="233">
        <f>SUM(I96:I153)</f>
        <v>0</v>
      </c>
      <c r="J95" s="233"/>
      <c r="K95" s="233">
        <f>SUM(K96:K153)</f>
        <v>0</v>
      </c>
      <c r="L95" s="233"/>
      <c r="M95" s="233">
        <f>SUM(M96:M153)</f>
        <v>0</v>
      </c>
      <c r="N95" s="233"/>
      <c r="O95" s="233">
        <f>SUM(O96:O153)</f>
        <v>13.249999999999998</v>
      </c>
      <c r="P95" s="233"/>
      <c r="Q95" s="233">
        <f>SUM(Q96:Q153)</f>
        <v>0</v>
      </c>
      <c r="R95" s="233"/>
      <c r="S95" s="233"/>
      <c r="T95" s="233"/>
      <c r="U95" s="233"/>
      <c r="V95" s="233">
        <f>SUM(V96:V153)</f>
        <v>0</v>
      </c>
      <c r="W95" s="233"/>
      <c r="X95" s="233"/>
      <c r="AG95" t="s">
        <v>108</v>
      </c>
    </row>
    <row r="96" spans="1:60" outlineLevel="1">
      <c r="A96" s="240">
        <v>27</v>
      </c>
      <c r="B96" s="241" t="s">
        <v>297</v>
      </c>
      <c r="C96" s="254" t="s">
        <v>298</v>
      </c>
      <c r="D96" s="242" t="s">
        <v>202</v>
      </c>
      <c r="E96" s="243">
        <v>1</v>
      </c>
      <c r="F96" s="244"/>
      <c r="G96" s="245">
        <f>ROUND(E96*F96,2)</f>
        <v>0</v>
      </c>
      <c r="H96" s="230"/>
      <c r="I96" s="229">
        <f>ROUND(E96*H96,2)</f>
        <v>0</v>
      </c>
      <c r="J96" s="230"/>
      <c r="K96" s="229">
        <f>ROUND(E96*J96,2)</f>
        <v>0</v>
      </c>
      <c r="L96" s="229">
        <v>21</v>
      </c>
      <c r="M96" s="229">
        <f>G96*(1+L96/100)</f>
        <v>0</v>
      </c>
      <c r="N96" s="229">
        <v>0.25</v>
      </c>
      <c r="O96" s="229">
        <f>ROUND(E96*N96,2)</f>
        <v>0.25</v>
      </c>
      <c r="P96" s="229">
        <v>0</v>
      </c>
      <c r="Q96" s="229">
        <f>ROUND(E96*P96,2)</f>
        <v>0</v>
      </c>
      <c r="R96" s="229"/>
      <c r="S96" s="229" t="s">
        <v>112</v>
      </c>
      <c r="T96" s="229" t="s">
        <v>113</v>
      </c>
      <c r="U96" s="229">
        <v>0</v>
      </c>
      <c r="V96" s="229">
        <f>ROUND(E96*U96,2)</f>
        <v>0</v>
      </c>
      <c r="W96" s="229"/>
      <c r="X96" s="229" t="s">
        <v>114</v>
      </c>
      <c r="Y96" s="210"/>
      <c r="Z96" s="210"/>
      <c r="AA96" s="210"/>
      <c r="AB96" s="210"/>
      <c r="AC96" s="210"/>
      <c r="AD96" s="210"/>
      <c r="AE96" s="210"/>
      <c r="AF96" s="210"/>
      <c r="AG96" s="210" t="s">
        <v>115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>
      <c r="A97" s="227"/>
      <c r="B97" s="228"/>
      <c r="C97" s="255" t="s">
        <v>400</v>
      </c>
      <c r="D97" s="231"/>
      <c r="E97" s="232"/>
      <c r="F97" s="229"/>
      <c r="G97" s="229"/>
      <c r="H97" s="229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10"/>
      <c r="Z97" s="210"/>
      <c r="AA97" s="210"/>
      <c r="AB97" s="210"/>
      <c r="AC97" s="210"/>
      <c r="AD97" s="210"/>
      <c r="AE97" s="210"/>
      <c r="AF97" s="210"/>
      <c r="AG97" s="210" t="s">
        <v>117</v>
      </c>
      <c r="AH97" s="210">
        <v>0</v>
      </c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1">
      <c r="A98" s="227"/>
      <c r="B98" s="228"/>
      <c r="C98" s="255" t="s">
        <v>401</v>
      </c>
      <c r="D98" s="231"/>
      <c r="E98" s="232">
        <v>1</v>
      </c>
      <c r="F98" s="229"/>
      <c r="G98" s="229"/>
      <c r="H98" s="229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10"/>
      <c r="Z98" s="210"/>
      <c r="AA98" s="210"/>
      <c r="AB98" s="210"/>
      <c r="AC98" s="210"/>
      <c r="AD98" s="210"/>
      <c r="AE98" s="210"/>
      <c r="AF98" s="210"/>
      <c r="AG98" s="210" t="s">
        <v>117</v>
      </c>
      <c r="AH98" s="210">
        <v>0</v>
      </c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1">
      <c r="A99" s="227"/>
      <c r="B99" s="228"/>
      <c r="C99" s="255" t="s">
        <v>154</v>
      </c>
      <c r="D99" s="231"/>
      <c r="E99" s="232"/>
      <c r="F99" s="229"/>
      <c r="G99" s="229"/>
      <c r="H99" s="229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10"/>
      <c r="Z99" s="210"/>
      <c r="AA99" s="210"/>
      <c r="AB99" s="210"/>
      <c r="AC99" s="210"/>
      <c r="AD99" s="210"/>
      <c r="AE99" s="210"/>
      <c r="AF99" s="210"/>
      <c r="AG99" s="210" t="s">
        <v>117</v>
      </c>
      <c r="AH99" s="210">
        <v>0</v>
      </c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ht="22.5" outlineLevel="1">
      <c r="A100" s="240">
        <v>28</v>
      </c>
      <c r="B100" s="241" t="s">
        <v>300</v>
      </c>
      <c r="C100" s="254" t="s">
        <v>301</v>
      </c>
      <c r="D100" s="242" t="s">
        <v>202</v>
      </c>
      <c r="E100" s="243">
        <v>2</v>
      </c>
      <c r="F100" s="244"/>
      <c r="G100" s="245">
        <f>ROUND(E100*F100,2)</f>
        <v>0</v>
      </c>
      <c r="H100" s="230"/>
      <c r="I100" s="229">
        <f>ROUND(E100*H100,2)</f>
        <v>0</v>
      </c>
      <c r="J100" s="230"/>
      <c r="K100" s="229">
        <f>ROUND(E100*J100,2)</f>
        <v>0</v>
      </c>
      <c r="L100" s="229">
        <v>21</v>
      </c>
      <c r="M100" s="229">
        <f>G100*(1+L100/100)</f>
        <v>0</v>
      </c>
      <c r="N100" s="229">
        <v>0</v>
      </c>
      <c r="O100" s="229">
        <f>ROUND(E100*N100,2)</f>
        <v>0</v>
      </c>
      <c r="P100" s="229">
        <v>0</v>
      </c>
      <c r="Q100" s="229">
        <f>ROUND(E100*P100,2)</f>
        <v>0</v>
      </c>
      <c r="R100" s="229"/>
      <c r="S100" s="229" t="s">
        <v>112</v>
      </c>
      <c r="T100" s="229" t="s">
        <v>113</v>
      </c>
      <c r="U100" s="229">
        <v>0</v>
      </c>
      <c r="V100" s="229">
        <f>ROUND(E100*U100,2)</f>
        <v>0</v>
      </c>
      <c r="W100" s="229"/>
      <c r="X100" s="229" t="s">
        <v>114</v>
      </c>
      <c r="Y100" s="210"/>
      <c r="Z100" s="210"/>
      <c r="AA100" s="210"/>
      <c r="AB100" s="210"/>
      <c r="AC100" s="210"/>
      <c r="AD100" s="210"/>
      <c r="AE100" s="210"/>
      <c r="AF100" s="210"/>
      <c r="AG100" s="210" t="s">
        <v>115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>
      <c r="A101" s="227"/>
      <c r="B101" s="228"/>
      <c r="C101" s="255" t="s">
        <v>400</v>
      </c>
      <c r="D101" s="231"/>
      <c r="E101" s="232"/>
      <c r="F101" s="229"/>
      <c r="G101" s="229"/>
      <c r="H101" s="229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10"/>
      <c r="Z101" s="210"/>
      <c r="AA101" s="210"/>
      <c r="AB101" s="210"/>
      <c r="AC101" s="210"/>
      <c r="AD101" s="210"/>
      <c r="AE101" s="210"/>
      <c r="AF101" s="210"/>
      <c r="AG101" s="210" t="s">
        <v>117</v>
      </c>
      <c r="AH101" s="210">
        <v>0</v>
      </c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>
      <c r="A102" s="227"/>
      <c r="B102" s="228"/>
      <c r="C102" s="255" t="s">
        <v>402</v>
      </c>
      <c r="D102" s="231"/>
      <c r="E102" s="232">
        <v>1</v>
      </c>
      <c r="F102" s="229"/>
      <c r="G102" s="229"/>
      <c r="H102" s="229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10"/>
      <c r="Z102" s="210"/>
      <c r="AA102" s="210"/>
      <c r="AB102" s="210"/>
      <c r="AC102" s="210"/>
      <c r="AD102" s="210"/>
      <c r="AE102" s="210"/>
      <c r="AF102" s="210"/>
      <c r="AG102" s="210" t="s">
        <v>117</v>
      </c>
      <c r="AH102" s="210">
        <v>0</v>
      </c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1">
      <c r="A103" s="227"/>
      <c r="B103" s="228"/>
      <c r="C103" s="255" t="s">
        <v>403</v>
      </c>
      <c r="D103" s="231"/>
      <c r="E103" s="232">
        <v>1</v>
      </c>
      <c r="F103" s="229"/>
      <c r="G103" s="229"/>
      <c r="H103" s="229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10"/>
      <c r="Z103" s="210"/>
      <c r="AA103" s="210"/>
      <c r="AB103" s="210"/>
      <c r="AC103" s="210"/>
      <c r="AD103" s="210"/>
      <c r="AE103" s="210"/>
      <c r="AF103" s="210"/>
      <c r="AG103" s="210" t="s">
        <v>117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1">
      <c r="A104" s="227"/>
      <c r="B104" s="228"/>
      <c r="C104" s="255" t="s">
        <v>154</v>
      </c>
      <c r="D104" s="231"/>
      <c r="E104" s="232"/>
      <c r="F104" s="229"/>
      <c r="G104" s="229"/>
      <c r="H104" s="229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10"/>
      <c r="Z104" s="210"/>
      <c r="AA104" s="210"/>
      <c r="AB104" s="210"/>
      <c r="AC104" s="210"/>
      <c r="AD104" s="210"/>
      <c r="AE104" s="210"/>
      <c r="AF104" s="210"/>
      <c r="AG104" s="210" t="s">
        <v>117</v>
      </c>
      <c r="AH104" s="210">
        <v>0</v>
      </c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>
      <c r="A105" s="240">
        <v>29</v>
      </c>
      <c r="B105" s="241" t="s">
        <v>404</v>
      </c>
      <c r="C105" s="254" t="s">
        <v>405</v>
      </c>
      <c r="D105" s="242" t="s">
        <v>145</v>
      </c>
      <c r="E105" s="243">
        <v>35</v>
      </c>
      <c r="F105" s="244"/>
      <c r="G105" s="245">
        <f>ROUND(E105*F105,2)</f>
        <v>0</v>
      </c>
      <c r="H105" s="230"/>
      <c r="I105" s="229">
        <f>ROUND(E105*H105,2)</f>
        <v>0</v>
      </c>
      <c r="J105" s="230"/>
      <c r="K105" s="229">
        <f>ROUND(E105*J105,2)</f>
        <v>0</v>
      </c>
      <c r="L105" s="229">
        <v>21</v>
      </c>
      <c r="M105" s="229">
        <f>G105*(1+L105/100)</f>
        <v>0</v>
      </c>
      <c r="N105" s="229">
        <v>9.0000000000000006E-5</v>
      </c>
      <c r="O105" s="229">
        <f>ROUND(E105*N105,2)</f>
        <v>0</v>
      </c>
      <c r="P105" s="229">
        <v>0</v>
      </c>
      <c r="Q105" s="229">
        <f>ROUND(E105*P105,2)</f>
        <v>0</v>
      </c>
      <c r="R105" s="229"/>
      <c r="S105" s="229" t="s">
        <v>112</v>
      </c>
      <c r="T105" s="229" t="s">
        <v>113</v>
      </c>
      <c r="U105" s="229">
        <v>0</v>
      </c>
      <c r="V105" s="229">
        <f>ROUND(E105*U105,2)</f>
        <v>0</v>
      </c>
      <c r="W105" s="229"/>
      <c r="X105" s="229" t="s">
        <v>114</v>
      </c>
      <c r="Y105" s="210"/>
      <c r="Z105" s="210"/>
      <c r="AA105" s="210"/>
      <c r="AB105" s="210"/>
      <c r="AC105" s="210"/>
      <c r="AD105" s="210"/>
      <c r="AE105" s="210"/>
      <c r="AF105" s="210"/>
      <c r="AG105" s="210" t="s">
        <v>115</v>
      </c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>
      <c r="A106" s="227"/>
      <c r="B106" s="228"/>
      <c r="C106" s="255" t="s">
        <v>406</v>
      </c>
      <c r="D106" s="231"/>
      <c r="E106" s="232"/>
      <c r="F106" s="229"/>
      <c r="G106" s="229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10"/>
      <c r="Z106" s="210"/>
      <c r="AA106" s="210"/>
      <c r="AB106" s="210"/>
      <c r="AC106" s="210"/>
      <c r="AD106" s="210"/>
      <c r="AE106" s="210"/>
      <c r="AF106" s="210"/>
      <c r="AG106" s="210" t="s">
        <v>117</v>
      </c>
      <c r="AH106" s="210">
        <v>0</v>
      </c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1">
      <c r="A107" s="227"/>
      <c r="B107" s="228"/>
      <c r="C107" s="255" t="s">
        <v>407</v>
      </c>
      <c r="D107" s="231"/>
      <c r="E107" s="232">
        <v>35</v>
      </c>
      <c r="F107" s="229"/>
      <c r="G107" s="229"/>
      <c r="H107" s="229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10"/>
      <c r="Z107" s="210"/>
      <c r="AA107" s="210"/>
      <c r="AB107" s="210"/>
      <c r="AC107" s="210"/>
      <c r="AD107" s="210"/>
      <c r="AE107" s="210"/>
      <c r="AF107" s="210"/>
      <c r="AG107" s="210" t="s">
        <v>117</v>
      </c>
      <c r="AH107" s="210">
        <v>0</v>
      </c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1">
      <c r="A108" s="227"/>
      <c r="B108" s="228"/>
      <c r="C108" s="255" t="s">
        <v>118</v>
      </c>
      <c r="D108" s="231"/>
      <c r="E108" s="232"/>
      <c r="F108" s="229"/>
      <c r="G108" s="229"/>
      <c r="H108" s="229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10"/>
      <c r="Z108" s="210"/>
      <c r="AA108" s="210"/>
      <c r="AB108" s="210"/>
      <c r="AC108" s="210"/>
      <c r="AD108" s="210"/>
      <c r="AE108" s="210"/>
      <c r="AF108" s="210"/>
      <c r="AG108" s="210" t="s">
        <v>117</v>
      </c>
      <c r="AH108" s="210">
        <v>0</v>
      </c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ht="22.5" outlineLevel="1">
      <c r="A109" s="240">
        <v>30</v>
      </c>
      <c r="B109" s="241" t="s">
        <v>408</v>
      </c>
      <c r="C109" s="254" t="s">
        <v>409</v>
      </c>
      <c r="D109" s="242" t="s">
        <v>111</v>
      </c>
      <c r="E109" s="243">
        <v>2.5</v>
      </c>
      <c r="F109" s="244"/>
      <c r="G109" s="245">
        <f>ROUND(E109*F109,2)</f>
        <v>0</v>
      </c>
      <c r="H109" s="230"/>
      <c r="I109" s="229">
        <f>ROUND(E109*H109,2)</f>
        <v>0</v>
      </c>
      <c r="J109" s="230"/>
      <c r="K109" s="229">
        <f>ROUND(E109*J109,2)</f>
        <v>0</v>
      </c>
      <c r="L109" s="229">
        <v>21</v>
      </c>
      <c r="M109" s="229">
        <f>G109*(1+L109/100)</f>
        <v>0</v>
      </c>
      <c r="N109" s="229">
        <v>3.7000000000000002E-3</v>
      </c>
      <c r="O109" s="229">
        <f>ROUND(E109*N109,2)</f>
        <v>0.01</v>
      </c>
      <c r="P109" s="229">
        <v>0</v>
      </c>
      <c r="Q109" s="229">
        <f>ROUND(E109*P109,2)</f>
        <v>0</v>
      </c>
      <c r="R109" s="229"/>
      <c r="S109" s="229" t="s">
        <v>112</v>
      </c>
      <c r="T109" s="229" t="s">
        <v>113</v>
      </c>
      <c r="U109" s="229">
        <v>0</v>
      </c>
      <c r="V109" s="229">
        <f>ROUND(E109*U109,2)</f>
        <v>0</v>
      </c>
      <c r="W109" s="229"/>
      <c r="X109" s="229" t="s">
        <v>114</v>
      </c>
      <c r="Y109" s="210"/>
      <c r="Z109" s="210"/>
      <c r="AA109" s="210"/>
      <c r="AB109" s="210"/>
      <c r="AC109" s="210"/>
      <c r="AD109" s="210"/>
      <c r="AE109" s="210"/>
      <c r="AF109" s="210"/>
      <c r="AG109" s="210" t="s">
        <v>115</v>
      </c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>
      <c r="A110" s="227"/>
      <c r="B110" s="228"/>
      <c r="C110" s="255" t="s">
        <v>406</v>
      </c>
      <c r="D110" s="231"/>
      <c r="E110" s="232"/>
      <c r="F110" s="229"/>
      <c r="G110" s="229"/>
      <c r="H110" s="229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10"/>
      <c r="Z110" s="210"/>
      <c r="AA110" s="210"/>
      <c r="AB110" s="210"/>
      <c r="AC110" s="210"/>
      <c r="AD110" s="210"/>
      <c r="AE110" s="210"/>
      <c r="AF110" s="210"/>
      <c r="AG110" s="210" t="s">
        <v>117</v>
      </c>
      <c r="AH110" s="210">
        <v>0</v>
      </c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>
      <c r="A111" s="227"/>
      <c r="B111" s="228"/>
      <c r="C111" s="255" t="s">
        <v>410</v>
      </c>
      <c r="D111" s="231"/>
      <c r="E111" s="232">
        <v>2.5</v>
      </c>
      <c r="F111" s="229"/>
      <c r="G111" s="229"/>
      <c r="H111" s="229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10"/>
      <c r="Z111" s="210"/>
      <c r="AA111" s="210"/>
      <c r="AB111" s="210"/>
      <c r="AC111" s="210"/>
      <c r="AD111" s="210"/>
      <c r="AE111" s="210"/>
      <c r="AF111" s="210"/>
      <c r="AG111" s="210" t="s">
        <v>117</v>
      </c>
      <c r="AH111" s="210">
        <v>0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1">
      <c r="A112" s="227"/>
      <c r="B112" s="228"/>
      <c r="C112" s="255" t="s">
        <v>118</v>
      </c>
      <c r="D112" s="231"/>
      <c r="E112" s="232"/>
      <c r="F112" s="229"/>
      <c r="G112" s="229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10"/>
      <c r="Z112" s="210"/>
      <c r="AA112" s="210"/>
      <c r="AB112" s="210"/>
      <c r="AC112" s="210"/>
      <c r="AD112" s="210"/>
      <c r="AE112" s="210"/>
      <c r="AF112" s="210"/>
      <c r="AG112" s="210" t="s">
        <v>117</v>
      </c>
      <c r="AH112" s="210">
        <v>0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>
      <c r="A113" s="240">
        <v>31</v>
      </c>
      <c r="B113" s="241" t="s">
        <v>411</v>
      </c>
      <c r="C113" s="254" t="s">
        <v>412</v>
      </c>
      <c r="D113" s="242" t="s">
        <v>145</v>
      </c>
      <c r="E113" s="243">
        <v>35</v>
      </c>
      <c r="F113" s="244"/>
      <c r="G113" s="245">
        <f>ROUND(E113*F113,2)</f>
        <v>0</v>
      </c>
      <c r="H113" s="230"/>
      <c r="I113" s="229">
        <f>ROUND(E113*H113,2)</f>
        <v>0</v>
      </c>
      <c r="J113" s="230"/>
      <c r="K113" s="229">
        <f>ROUND(E113*J113,2)</f>
        <v>0</v>
      </c>
      <c r="L113" s="229">
        <v>21</v>
      </c>
      <c r="M113" s="229">
        <f>G113*(1+L113/100)</f>
        <v>0</v>
      </c>
      <c r="N113" s="229">
        <v>0</v>
      </c>
      <c r="O113" s="229">
        <f>ROUND(E113*N113,2)</f>
        <v>0</v>
      </c>
      <c r="P113" s="229">
        <v>0</v>
      </c>
      <c r="Q113" s="229">
        <f>ROUND(E113*P113,2)</f>
        <v>0</v>
      </c>
      <c r="R113" s="229"/>
      <c r="S113" s="229" t="s">
        <v>112</v>
      </c>
      <c r="T113" s="229" t="s">
        <v>113</v>
      </c>
      <c r="U113" s="229">
        <v>0</v>
      </c>
      <c r="V113" s="229">
        <f>ROUND(E113*U113,2)</f>
        <v>0</v>
      </c>
      <c r="W113" s="229"/>
      <c r="X113" s="229" t="s">
        <v>114</v>
      </c>
      <c r="Y113" s="210"/>
      <c r="Z113" s="210"/>
      <c r="AA113" s="210"/>
      <c r="AB113" s="210"/>
      <c r="AC113" s="210"/>
      <c r="AD113" s="210"/>
      <c r="AE113" s="210"/>
      <c r="AF113" s="210"/>
      <c r="AG113" s="210" t="s">
        <v>115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1">
      <c r="A114" s="227"/>
      <c r="B114" s="228"/>
      <c r="C114" s="255" t="s">
        <v>406</v>
      </c>
      <c r="D114" s="231"/>
      <c r="E114" s="232"/>
      <c r="F114" s="229"/>
      <c r="G114" s="229"/>
      <c r="H114" s="229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10"/>
      <c r="Z114" s="210"/>
      <c r="AA114" s="210"/>
      <c r="AB114" s="210"/>
      <c r="AC114" s="210"/>
      <c r="AD114" s="210"/>
      <c r="AE114" s="210"/>
      <c r="AF114" s="210"/>
      <c r="AG114" s="210" t="s">
        <v>117</v>
      </c>
      <c r="AH114" s="210">
        <v>0</v>
      </c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>
      <c r="A115" s="227"/>
      <c r="B115" s="228"/>
      <c r="C115" s="255" t="s">
        <v>407</v>
      </c>
      <c r="D115" s="231"/>
      <c r="E115" s="232">
        <v>35</v>
      </c>
      <c r="F115" s="229"/>
      <c r="G115" s="229"/>
      <c r="H115" s="229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10"/>
      <c r="Z115" s="210"/>
      <c r="AA115" s="210"/>
      <c r="AB115" s="210"/>
      <c r="AC115" s="210"/>
      <c r="AD115" s="210"/>
      <c r="AE115" s="210"/>
      <c r="AF115" s="210"/>
      <c r="AG115" s="210" t="s">
        <v>117</v>
      </c>
      <c r="AH115" s="210">
        <v>0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1">
      <c r="A116" s="227"/>
      <c r="B116" s="228"/>
      <c r="C116" s="255" t="s">
        <v>118</v>
      </c>
      <c r="D116" s="231"/>
      <c r="E116" s="232"/>
      <c r="F116" s="229"/>
      <c r="G116" s="229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10"/>
      <c r="Z116" s="210"/>
      <c r="AA116" s="210"/>
      <c r="AB116" s="210"/>
      <c r="AC116" s="210"/>
      <c r="AD116" s="210"/>
      <c r="AE116" s="210"/>
      <c r="AF116" s="210"/>
      <c r="AG116" s="210" t="s">
        <v>117</v>
      </c>
      <c r="AH116" s="210">
        <v>0</v>
      </c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1">
      <c r="A117" s="240">
        <v>32</v>
      </c>
      <c r="B117" s="241" t="s">
        <v>413</v>
      </c>
      <c r="C117" s="254" t="s">
        <v>414</v>
      </c>
      <c r="D117" s="242" t="s">
        <v>111</v>
      </c>
      <c r="E117" s="243">
        <v>2.5</v>
      </c>
      <c r="F117" s="244"/>
      <c r="G117" s="245">
        <f>ROUND(E117*F117,2)</f>
        <v>0</v>
      </c>
      <c r="H117" s="230"/>
      <c r="I117" s="229">
        <f>ROUND(E117*H117,2)</f>
        <v>0</v>
      </c>
      <c r="J117" s="230"/>
      <c r="K117" s="229">
        <f>ROUND(E117*J117,2)</f>
        <v>0</v>
      </c>
      <c r="L117" s="229">
        <v>21</v>
      </c>
      <c r="M117" s="229">
        <f>G117*(1+L117/100)</f>
        <v>0</v>
      </c>
      <c r="N117" s="229">
        <v>0</v>
      </c>
      <c r="O117" s="229">
        <f>ROUND(E117*N117,2)</f>
        <v>0</v>
      </c>
      <c r="P117" s="229">
        <v>0</v>
      </c>
      <c r="Q117" s="229">
        <f>ROUND(E117*P117,2)</f>
        <v>0</v>
      </c>
      <c r="R117" s="229"/>
      <c r="S117" s="229" t="s">
        <v>112</v>
      </c>
      <c r="T117" s="229" t="s">
        <v>113</v>
      </c>
      <c r="U117" s="229">
        <v>0</v>
      </c>
      <c r="V117" s="229">
        <f>ROUND(E117*U117,2)</f>
        <v>0</v>
      </c>
      <c r="W117" s="229"/>
      <c r="X117" s="229" t="s">
        <v>114</v>
      </c>
      <c r="Y117" s="210"/>
      <c r="Z117" s="210"/>
      <c r="AA117" s="210"/>
      <c r="AB117" s="210"/>
      <c r="AC117" s="210"/>
      <c r="AD117" s="210"/>
      <c r="AE117" s="210"/>
      <c r="AF117" s="210"/>
      <c r="AG117" s="210" t="s">
        <v>115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>
      <c r="A118" s="227"/>
      <c r="B118" s="228"/>
      <c r="C118" s="255" t="s">
        <v>406</v>
      </c>
      <c r="D118" s="231"/>
      <c r="E118" s="232"/>
      <c r="F118" s="229"/>
      <c r="G118" s="229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10"/>
      <c r="Z118" s="210"/>
      <c r="AA118" s="210"/>
      <c r="AB118" s="210"/>
      <c r="AC118" s="210"/>
      <c r="AD118" s="210"/>
      <c r="AE118" s="210"/>
      <c r="AF118" s="210"/>
      <c r="AG118" s="210" t="s">
        <v>117</v>
      </c>
      <c r="AH118" s="210">
        <v>0</v>
      </c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1">
      <c r="A119" s="227"/>
      <c r="B119" s="228"/>
      <c r="C119" s="255" t="s">
        <v>410</v>
      </c>
      <c r="D119" s="231"/>
      <c r="E119" s="232">
        <v>2.5</v>
      </c>
      <c r="F119" s="229"/>
      <c r="G119" s="229"/>
      <c r="H119" s="229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10"/>
      <c r="Z119" s="210"/>
      <c r="AA119" s="210"/>
      <c r="AB119" s="210"/>
      <c r="AC119" s="210"/>
      <c r="AD119" s="210"/>
      <c r="AE119" s="210"/>
      <c r="AF119" s="210"/>
      <c r="AG119" s="210" t="s">
        <v>117</v>
      </c>
      <c r="AH119" s="210">
        <v>0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1">
      <c r="A120" s="227"/>
      <c r="B120" s="228"/>
      <c r="C120" s="255" t="s">
        <v>118</v>
      </c>
      <c r="D120" s="231"/>
      <c r="E120" s="232"/>
      <c r="F120" s="229"/>
      <c r="G120" s="229"/>
      <c r="H120" s="229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10"/>
      <c r="Z120" s="210"/>
      <c r="AA120" s="210"/>
      <c r="AB120" s="210"/>
      <c r="AC120" s="210"/>
      <c r="AD120" s="210"/>
      <c r="AE120" s="210"/>
      <c r="AF120" s="210"/>
      <c r="AG120" s="210" t="s">
        <v>117</v>
      </c>
      <c r="AH120" s="210">
        <v>0</v>
      </c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>
      <c r="A121" s="240">
        <v>33</v>
      </c>
      <c r="B121" s="241" t="s">
        <v>302</v>
      </c>
      <c r="C121" s="254" t="s">
        <v>303</v>
      </c>
      <c r="D121" s="242" t="s">
        <v>145</v>
      </c>
      <c r="E121" s="243">
        <v>48</v>
      </c>
      <c r="F121" s="244"/>
      <c r="G121" s="245">
        <f>ROUND(E121*F121,2)</f>
        <v>0</v>
      </c>
      <c r="H121" s="230"/>
      <c r="I121" s="229">
        <f>ROUND(E121*H121,2)</f>
        <v>0</v>
      </c>
      <c r="J121" s="230"/>
      <c r="K121" s="229">
        <f>ROUND(E121*J121,2)</f>
        <v>0</v>
      </c>
      <c r="L121" s="229">
        <v>21</v>
      </c>
      <c r="M121" s="229">
        <f>G121*(1+L121/100)</f>
        <v>0</v>
      </c>
      <c r="N121" s="229">
        <v>0.188</v>
      </c>
      <c r="O121" s="229">
        <f>ROUND(E121*N121,2)</f>
        <v>9.02</v>
      </c>
      <c r="P121" s="229">
        <v>0</v>
      </c>
      <c r="Q121" s="229">
        <f>ROUND(E121*P121,2)</f>
        <v>0</v>
      </c>
      <c r="R121" s="229"/>
      <c r="S121" s="229" t="s">
        <v>112</v>
      </c>
      <c r="T121" s="229" t="s">
        <v>113</v>
      </c>
      <c r="U121" s="229">
        <v>0</v>
      </c>
      <c r="V121" s="229">
        <f>ROUND(E121*U121,2)</f>
        <v>0</v>
      </c>
      <c r="W121" s="229"/>
      <c r="X121" s="229" t="s">
        <v>114</v>
      </c>
      <c r="Y121" s="210"/>
      <c r="Z121" s="210"/>
      <c r="AA121" s="210"/>
      <c r="AB121" s="210"/>
      <c r="AC121" s="210"/>
      <c r="AD121" s="210"/>
      <c r="AE121" s="210"/>
      <c r="AF121" s="210"/>
      <c r="AG121" s="210" t="s">
        <v>115</v>
      </c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ht="22.5" outlineLevel="1">
      <c r="A122" s="227"/>
      <c r="B122" s="228"/>
      <c r="C122" s="255" t="s">
        <v>415</v>
      </c>
      <c r="D122" s="231"/>
      <c r="E122" s="232">
        <v>42</v>
      </c>
      <c r="F122" s="229"/>
      <c r="G122" s="229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10"/>
      <c r="Z122" s="210"/>
      <c r="AA122" s="210"/>
      <c r="AB122" s="210"/>
      <c r="AC122" s="210"/>
      <c r="AD122" s="210"/>
      <c r="AE122" s="210"/>
      <c r="AF122" s="210"/>
      <c r="AG122" s="210" t="s">
        <v>117</v>
      </c>
      <c r="AH122" s="210">
        <v>0</v>
      </c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ht="22.5" outlineLevel="1">
      <c r="A123" s="227"/>
      <c r="B123" s="228"/>
      <c r="C123" s="255" t="s">
        <v>416</v>
      </c>
      <c r="D123" s="231"/>
      <c r="E123" s="232">
        <v>4</v>
      </c>
      <c r="F123" s="229"/>
      <c r="G123" s="229"/>
      <c r="H123" s="229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10"/>
      <c r="Z123" s="210"/>
      <c r="AA123" s="210"/>
      <c r="AB123" s="210"/>
      <c r="AC123" s="210"/>
      <c r="AD123" s="210"/>
      <c r="AE123" s="210"/>
      <c r="AF123" s="210"/>
      <c r="AG123" s="210" t="s">
        <v>117</v>
      </c>
      <c r="AH123" s="210">
        <v>0</v>
      </c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>
      <c r="A124" s="227"/>
      <c r="B124" s="228"/>
      <c r="C124" s="255" t="s">
        <v>417</v>
      </c>
      <c r="D124" s="231"/>
      <c r="E124" s="232">
        <v>2</v>
      </c>
      <c r="F124" s="229"/>
      <c r="G124" s="229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10"/>
      <c r="Z124" s="210"/>
      <c r="AA124" s="210"/>
      <c r="AB124" s="210"/>
      <c r="AC124" s="210"/>
      <c r="AD124" s="210"/>
      <c r="AE124" s="210"/>
      <c r="AF124" s="210"/>
      <c r="AG124" s="210" t="s">
        <v>117</v>
      </c>
      <c r="AH124" s="210">
        <v>0</v>
      </c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>
      <c r="A125" s="227"/>
      <c r="B125" s="228"/>
      <c r="C125" s="255" t="s">
        <v>118</v>
      </c>
      <c r="D125" s="231"/>
      <c r="E125" s="232"/>
      <c r="F125" s="229"/>
      <c r="G125" s="229"/>
      <c r="H125" s="229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10"/>
      <c r="Z125" s="210"/>
      <c r="AA125" s="210"/>
      <c r="AB125" s="210"/>
      <c r="AC125" s="210"/>
      <c r="AD125" s="210"/>
      <c r="AE125" s="210"/>
      <c r="AF125" s="210"/>
      <c r="AG125" s="210" t="s">
        <v>117</v>
      </c>
      <c r="AH125" s="210">
        <v>0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1">
      <c r="A126" s="240">
        <v>34</v>
      </c>
      <c r="B126" s="241" t="s">
        <v>418</v>
      </c>
      <c r="C126" s="254" t="s">
        <v>419</v>
      </c>
      <c r="D126" s="242" t="s">
        <v>202</v>
      </c>
      <c r="E126" s="243">
        <v>1</v>
      </c>
      <c r="F126" s="244"/>
      <c r="G126" s="245">
        <f>ROUND(E126*F126,2)</f>
        <v>0</v>
      </c>
      <c r="H126" s="230"/>
      <c r="I126" s="229">
        <f>ROUND(E126*H126,2)</f>
        <v>0</v>
      </c>
      <c r="J126" s="230"/>
      <c r="K126" s="229">
        <f>ROUND(E126*J126,2)</f>
        <v>0</v>
      </c>
      <c r="L126" s="229">
        <v>21</v>
      </c>
      <c r="M126" s="229">
        <f>G126*(1+L126/100)</f>
        <v>0</v>
      </c>
      <c r="N126" s="229">
        <v>5.1000000000000004E-3</v>
      </c>
      <c r="O126" s="229">
        <f>ROUND(E126*N126,2)</f>
        <v>0.01</v>
      </c>
      <c r="P126" s="229">
        <v>0</v>
      </c>
      <c r="Q126" s="229">
        <f>ROUND(E126*P126,2)</f>
        <v>0</v>
      </c>
      <c r="R126" s="229" t="s">
        <v>269</v>
      </c>
      <c r="S126" s="229" t="s">
        <v>112</v>
      </c>
      <c r="T126" s="229" t="s">
        <v>113</v>
      </c>
      <c r="U126" s="229">
        <v>0</v>
      </c>
      <c r="V126" s="229">
        <f>ROUND(E126*U126,2)</f>
        <v>0</v>
      </c>
      <c r="W126" s="229"/>
      <c r="X126" s="229" t="s">
        <v>270</v>
      </c>
      <c r="Y126" s="210"/>
      <c r="Z126" s="210"/>
      <c r="AA126" s="210"/>
      <c r="AB126" s="210"/>
      <c r="AC126" s="210"/>
      <c r="AD126" s="210"/>
      <c r="AE126" s="210"/>
      <c r="AF126" s="210"/>
      <c r="AG126" s="210" t="s">
        <v>271</v>
      </c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>
      <c r="A127" s="227"/>
      <c r="B127" s="228"/>
      <c r="C127" s="255" t="s">
        <v>400</v>
      </c>
      <c r="D127" s="231"/>
      <c r="E127" s="232"/>
      <c r="F127" s="229"/>
      <c r="G127" s="229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10"/>
      <c r="Z127" s="210"/>
      <c r="AA127" s="210"/>
      <c r="AB127" s="210"/>
      <c r="AC127" s="210"/>
      <c r="AD127" s="210"/>
      <c r="AE127" s="210"/>
      <c r="AF127" s="210"/>
      <c r="AG127" s="210" t="s">
        <v>117</v>
      </c>
      <c r="AH127" s="210">
        <v>0</v>
      </c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>
      <c r="A128" s="227"/>
      <c r="B128" s="228"/>
      <c r="C128" s="255" t="s">
        <v>420</v>
      </c>
      <c r="D128" s="231"/>
      <c r="E128" s="232">
        <v>1</v>
      </c>
      <c r="F128" s="229"/>
      <c r="G128" s="229"/>
      <c r="H128" s="229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10"/>
      <c r="Z128" s="210"/>
      <c r="AA128" s="210"/>
      <c r="AB128" s="210"/>
      <c r="AC128" s="210"/>
      <c r="AD128" s="210"/>
      <c r="AE128" s="210"/>
      <c r="AF128" s="210"/>
      <c r="AG128" s="210" t="s">
        <v>117</v>
      </c>
      <c r="AH128" s="210">
        <v>0</v>
      </c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>
      <c r="A129" s="227"/>
      <c r="B129" s="228"/>
      <c r="C129" s="255" t="s">
        <v>154</v>
      </c>
      <c r="D129" s="231"/>
      <c r="E129" s="232"/>
      <c r="F129" s="229"/>
      <c r="G129" s="229"/>
      <c r="H129" s="229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10"/>
      <c r="Z129" s="210"/>
      <c r="AA129" s="210"/>
      <c r="AB129" s="210"/>
      <c r="AC129" s="210"/>
      <c r="AD129" s="210"/>
      <c r="AE129" s="210"/>
      <c r="AF129" s="210"/>
      <c r="AG129" s="210" t="s">
        <v>117</v>
      </c>
      <c r="AH129" s="210">
        <v>0</v>
      </c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1">
      <c r="A130" s="240">
        <v>35</v>
      </c>
      <c r="B130" s="241" t="s">
        <v>421</v>
      </c>
      <c r="C130" s="254" t="s">
        <v>422</v>
      </c>
      <c r="D130" s="242" t="s">
        <v>202</v>
      </c>
      <c r="E130" s="243">
        <v>1</v>
      </c>
      <c r="F130" s="244"/>
      <c r="G130" s="245">
        <f>ROUND(E130*F130,2)</f>
        <v>0</v>
      </c>
      <c r="H130" s="230"/>
      <c r="I130" s="229">
        <f>ROUND(E130*H130,2)</f>
        <v>0</v>
      </c>
      <c r="J130" s="230"/>
      <c r="K130" s="229">
        <f>ROUND(E130*J130,2)</f>
        <v>0</v>
      </c>
      <c r="L130" s="229">
        <v>21</v>
      </c>
      <c r="M130" s="229">
        <f>G130*(1+L130/100)</f>
        <v>0</v>
      </c>
      <c r="N130" s="229">
        <v>3.0000000000000001E-3</v>
      </c>
      <c r="O130" s="229">
        <f>ROUND(E130*N130,2)</f>
        <v>0</v>
      </c>
      <c r="P130" s="229">
        <v>0</v>
      </c>
      <c r="Q130" s="229">
        <f>ROUND(E130*P130,2)</f>
        <v>0</v>
      </c>
      <c r="R130" s="229" t="s">
        <v>269</v>
      </c>
      <c r="S130" s="229" t="s">
        <v>112</v>
      </c>
      <c r="T130" s="229" t="s">
        <v>113</v>
      </c>
      <c r="U130" s="229">
        <v>0</v>
      </c>
      <c r="V130" s="229">
        <f>ROUND(E130*U130,2)</f>
        <v>0</v>
      </c>
      <c r="W130" s="229"/>
      <c r="X130" s="229" t="s">
        <v>270</v>
      </c>
      <c r="Y130" s="210"/>
      <c r="Z130" s="210"/>
      <c r="AA130" s="210"/>
      <c r="AB130" s="210"/>
      <c r="AC130" s="210"/>
      <c r="AD130" s="210"/>
      <c r="AE130" s="210"/>
      <c r="AF130" s="210"/>
      <c r="AG130" s="210" t="s">
        <v>271</v>
      </c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1">
      <c r="A131" s="227"/>
      <c r="B131" s="228"/>
      <c r="C131" s="255" t="s">
        <v>400</v>
      </c>
      <c r="D131" s="231"/>
      <c r="E131" s="232"/>
      <c r="F131" s="229"/>
      <c r="G131" s="229"/>
      <c r="H131" s="229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10"/>
      <c r="Z131" s="210"/>
      <c r="AA131" s="210"/>
      <c r="AB131" s="210"/>
      <c r="AC131" s="210"/>
      <c r="AD131" s="210"/>
      <c r="AE131" s="210"/>
      <c r="AF131" s="210"/>
      <c r="AG131" s="210" t="s">
        <v>117</v>
      </c>
      <c r="AH131" s="210">
        <v>0</v>
      </c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1">
      <c r="A132" s="227"/>
      <c r="B132" s="228"/>
      <c r="C132" s="255" t="s">
        <v>423</v>
      </c>
      <c r="D132" s="231"/>
      <c r="E132" s="232">
        <v>1</v>
      </c>
      <c r="F132" s="229"/>
      <c r="G132" s="229"/>
      <c r="H132" s="229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10"/>
      <c r="Z132" s="210"/>
      <c r="AA132" s="210"/>
      <c r="AB132" s="210"/>
      <c r="AC132" s="210"/>
      <c r="AD132" s="210"/>
      <c r="AE132" s="210"/>
      <c r="AF132" s="210"/>
      <c r="AG132" s="210" t="s">
        <v>117</v>
      </c>
      <c r="AH132" s="210">
        <v>0</v>
      </c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>
      <c r="A133" s="227"/>
      <c r="B133" s="228"/>
      <c r="C133" s="255" t="s">
        <v>154</v>
      </c>
      <c r="D133" s="231"/>
      <c r="E133" s="232"/>
      <c r="F133" s="229"/>
      <c r="G133" s="229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10"/>
      <c r="Z133" s="210"/>
      <c r="AA133" s="210"/>
      <c r="AB133" s="210"/>
      <c r="AC133" s="210"/>
      <c r="AD133" s="210"/>
      <c r="AE133" s="210"/>
      <c r="AF133" s="210"/>
      <c r="AG133" s="210" t="s">
        <v>117</v>
      </c>
      <c r="AH133" s="210">
        <v>0</v>
      </c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1">
      <c r="A134" s="240">
        <v>36</v>
      </c>
      <c r="B134" s="241" t="s">
        <v>334</v>
      </c>
      <c r="C134" s="254" t="s">
        <v>335</v>
      </c>
      <c r="D134" s="242" t="s">
        <v>202</v>
      </c>
      <c r="E134" s="243">
        <v>1</v>
      </c>
      <c r="F134" s="244"/>
      <c r="G134" s="245">
        <f>ROUND(E134*F134,2)</f>
        <v>0</v>
      </c>
      <c r="H134" s="230"/>
      <c r="I134" s="229">
        <f>ROUND(E134*H134,2)</f>
        <v>0</v>
      </c>
      <c r="J134" s="230"/>
      <c r="K134" s="229">
        <f>ROUND(E134*J134,2)</f>
        <v>0</v>
      </c>
      <c r="L134" s="229">
        <v>21</v>
      </c>
      <c r="M134" s="229">
        <f>G134*(1+L134/100)</f>
        <v>0</v>
      </c>
      <c r="N134" s="229">
        <v>1.2600000000000001E-3</v>
      </c>
      <c r="O134" s="229">
        <f>ROUND(E134*N134,2)</f>
        <v>0</v>
      </c>
      <c r="P134" s="229">
        <v>0</v>
      </c>
      <c r="Q134" s="229">
        <f>ROUND(E134*P134,2)</f>
        <v>0</v>
      </c>
      <c r="R134" s="229" t="s">
        <v>269</v>
      </c>
      <c r="S134" s="229" t="s">
        <v>336</v>
      </c>
      <c r="T134" s="229" t="s">
        <v>336</v>
      </c>
      <c r="U134" s="229">
        <v>0</v>
      </c>
      <c r="V134" s="229">
        <f>ROUND(E134*U134,2)</f>
        <v>0</v>
      </c>
      <c r="W134" s="229"/>
      <c r="X134" s="229" t="s">
        <v>270</v>
      </c>
      <c r="Y134" s="210"/>
      <c r="Z134" s="210"/>
      <c r="AA134" s="210"/>
      <c r="AB134" s="210"/>
      <c r="AC134" s="210"/>
      <c r="AD134" s="210"/>
      <c r="AE134" s="210"/>
      <c r="AF134" s="210"/>
      <c r="AG134" s="210" t="s">
        <v>271</v>
      </c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1">
      <c r="A135" s="227"/>
      <c r="B135" s="228"/>
      <c r="C135" s="255" t="s">
        <v>400</v>
      </c>
      <c r="D135" s="231"/>
      <c r="E135" s="232"/>
      <c r="F135" s="229"/>
      <c r="G135" s="229"/>
      <c r="H135" s="229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10"/>
      <c r="Z135" s="210"/>
      <c r="AA135" s="210"/>
      <c r="AB135" s="210"/>
      <c r="AC135" s="210"/>
      <c r="AD135" s="210"/>
      <c r="AE135" s="210"/>
      <c r="AF135" s="210"/>
      <c r="AG135" s="210" t="s">
        <v>117</v>
      </c>
      <c r="AH135" s="210">
        <v>0</v>
      </c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>
      <c r="A136" s="227"/>
      <c r="B136" s="228"/>
      <c r="C136" s="255" t="s">
        <v>401</v>
      </c>
      <c r="D136" s="231"/>
      <c r="E136" s="232">
        <v>1</v>
      </c>
      <c r="F136" s="229"/>
      <c r="G136" s="229"/>
      <c r="H136" s="229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10"/>
      <c r="Z136" s="210"/>
      <c r="AA136" s="210"/>
      <c r="AB136" s="210"/>
      <c r="AC136" s="210"/>
      <c r="AD136" s="210"/>
      <c r="AE136" s="210"/>
      <c r="AF136" s="210"/>
      <c r="AG136" s="210" t="s">
        <v>117</v>
      </c>
      <c r="AH136" s="210">
        <v>0</v>
      </c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1">
      <c r="A137" s="227"/>
      <c r="B137" s="228"/>
      <c r="C137" s="255" t="s">
        <v>154</v>
      </c>
      <c r="D137" s="231"/>
      <c r="E137" s="232"/>
      <c r="F137" s="229"/>
      <c r="G137" s="229"/>
      <c r="H137" s="229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10"/>
      <c r="Z137" s="210"/>
      <c r="AA137" s="210"/>
      <c r="AB137" s="210"/>
      <c r="AC137" s="210"/>
      <c r="AD137" s="210"/>
      <c r="AE137" s="210"/>
      <c r="AF137" s="210"/>
      <c r="AG137" s="210" t="s">
        <v>117</v>
      </c>
      <c r="AH137" s="210">
        <v>0</v>
      </c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1">
      <c r="A138" s="240">
        <v>37</v>
      </c>
      <c r="B138" s="241" t="s">
        <v>337</v>
      </c>
      <c r="C138" s="254" t="s">
        <v>338</v>
      </c>
      <c r="D138" s="242" t="s">
        <v>202</v>
      </c>
      <c r="E138" s="243">
        <v>1</v>
      </c>
      <c r="F138" s="244"/>
      <c r="G138" s="245">
        <f>ROUND(E138*F138,2)</f>
        <v>0</v>
      </c>
      <c r="H138" s="230"/>
      <c r="I138" s="229">
        <f>ROUND(E138*H138,2)</f>
        <v>0</v>
      </c>
      <c r="J138" s="230"/>
      <c r="K138" s="229">
        <f>ROUND(E138*J138,2)</f>
        <v>0</v>
      </c>
      <c r="L138" s="229">
        <v>21</v>
      </c>
      <c r="M138" s="229">
        <f>G138*(1+L138/100)</f>
        <v>0</v>
      </c>
      <c r="N138" s="229">
        <v>5.4999999999999997E-3</v>
      </c>
      <c r="O138" s="229">
        <f>ROUND(E138*N138,2)</f>
        <v>0.01</v>
      </c>
      <c r="P138" s="229">
        <v>0</v>
      </c>
      <c r="Q138" s="229">
        <f>ROUND(E138*P138,2)</f>
        <v>0</v>
      </c>
      <c r="R138" s="229" t="s">
        <v>269</v>
      </c>
      <c r="S138" s="229" t="s">
        <v>112</v>
      </c>
      <c r="T138" s="229" t="s">
        <v>113</v>
      </c>
      <c r="U138" s="229">
        <v>0</v>
      </c>
      <c r="V138" s="229">
        <f>ROUND(E138*U138,2)</f>
        <v>0</v>
      </c>
      <c r="W138" s="229"/>
      <c r="X138" s="229" t="s">
        <v>270</v>
      </c>
      <c r="Y138" s="210"/>
      <c r="Z138" s="210"/>
      <c r="AA138" s="210"/>
      <c r="AB138" s="210"/>
      <c r="AC138" s="210"/>
      <c r="AD138" s="210"/>
      <c r="AE138" s="210"/>
      <c r="AF138" s="210"/>
      <c r="AG138" s="210" t="s">
        <v>271</v>
      </c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1">
      <c r="A139" s="227"/>
      <c r="B139" s="228"/>
      <c r="C139" s="255" t="s">
        <v>400</v>
      </c>
      <c r="D139" s="231"/>
      <c r="E139" s="232"/>
      <c r="F139" s="229"/>
      <c r="G139" s="229"/>
      <c r="H139" s="229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10"/>
      <c r="Z139" s="210"/>
      <c r="AA139" s="210"/>
      <c r="AB139" s="210"/>
      <c r="AC139" s="210"/>
      <c r="AD139" s="210"/>
      <c r="AE139" s="210"/>
      <c r="AF139" s="210"/>
      <c r="AG139" s="210" t="s">
        <v>117</v>
      </c>
      <c r="AH139" s="210">
        <v>0</v>
      </c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1">
      <c r="A140" s="227"/>
      <c r="B140" s="228"/>
      <c r="C140" s="255" t="s">
        <v>401</v>
      </c>
      <c r="D140" s="231"/>
      <c r="E140" s="232">
        <v>1</v>
      </c>
      <c r="F140" s="229"/>
      <c r="G140" s="229"/>
      <c r="H140" s="229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10"/>
      <c r="Z140" s="210"/>
      <c r="AA140" s="210"/>
      <c r="AB140" s="210"/>
      <c r="AC140" s="210"/>
      <c r="AD140" s="210"/>
      <c r="AE140" s="210"/>
      <c r="AF140" s="210"/>
      <c r="AG140" s="210" t="s">
        <v>117</v>
      </c>
      <c r="AH140" s="210">
        <v>0</v>
      </c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1">
      <c r="A141" s="227"/>
      <c r="B141" s="228"/>
      <c r="C141" s="255" t="s">
        <v>154</v>
      </c>
      <c r="D141" s="231"/>
      <c r="E141" s="232"/>
      <c r="F141" s="229"/>
      <c r="G141" s="229"/>
      <c r="H141" s="229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10"/>
      <c r="Z141" s="210"/>
      <c r="AA141" s="210"/>
      <c r="AB141" s="210"/>
      <c r="AC141" s="210"/>
      <c r="AD141" s="210"/>
      <c r="AE141" s="210"/>
      <c r="AF141" s="210"/>
      <c r="AG141" s="210" t="s">
        <v>117</v>
      </c>
      <c r="AH141" s="210">
        <v>0</v>
      </c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>
      <c r="A142" s="240">
        <v>38</v>
      </c>
      <c r="B142" s="241" t="s">
        <v>343</v>
      </c>
      <c r="C142" s="254" t="s">
        <v>344</v>
      </c>
      <c r="D142" s="242" t="s">
        <v>202</v>
      </c>
      <c r="E142" s="243">
        <v>44.1</v>
      </c>
      <c r="F142" s="244"/>
      <c r="G142" s="245">
        <f>ROUND(E142*F142,2)</f>
        <v>0</v>
      </c>
      <c r="H142" s="230"/>
      <c r="I142" s="229">
        <f>ROUND(E142*H142,2)</f>
        <v>0</v>
      </c>
      <c r="J142" s="230"/>
      <c r="K142" s="229">
        <f>ROUND(E142*J142,2)</f>
        <v>0</v>
      </c>
      <c r="L142" s="229">
        <v>21</v>
      </c>
      <c r="M142" s="229">
        <f>G142*(1+L142/100)</f>
        <v>0</v>
      </c>
      <c r="N142" s="229">
        <v>8.1970000000000001E-2</v>
      </c>
      <c r="O142" s="229">
        <f>ROUND(E142*N142,2)</f>
        <v>3.61</v>
      </c>
      <c r="P142" s="229">
        <v>0</v>
      </c>
      <c r="Q142" s="229">
        <f>ROUND(E142*P142,2)</f>
        <v>0</v>
      </c>
      <c r="R142" s="229" t="s">
        <v>269</v>
      </c>
      <c r="S142" s="229" t="s">
        <v>112</v>
      </c>
      <c r="T142" s="229" t="s">
        <v>113</v>
      </c>
      <c r="U142" s="229">
        <v>0</v>
      </c>
      <c r="V142" s="229">
        <f>ROUND(E142*U142,2)</f>
        <v>0</v>
      </c>
      <c r="W142" s="229"/>
      <c r="X142" s="229" t="s">
        <v>270</v>
      </c>
      <c r="Y142" s="210"/>
      <c r="Z142" s="210"/>
      <c r="AA142" s="210"/>
      <c r="AB142" s="210"/>
      <c r="AC142" s="210"/>
      <c r="AD142" s="210"/>
      <c r="AE142" s="210"/>
      <c r="AF142" s="210"/>
      <c r="AG142" s="210" t="s">
        <v>271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ht="22.5" outlineLevel="1">
      <c r="A143" s="227"/>
      <c r="B143" s="228"/>
      <c r="C143" s="255" t="s">
        <v>424</v>
      </c>
      <c r="D143" s="231"/>
      <c r="E143" s="232">
        <v>44.1</v>
      </c>
      <c r="F143" s="229"/>
      <c r="G143" s="229"/>
      <c r="H143" s="229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10"/>
      <c r="Z143" s="210"/>
      <c r="AA143" s="210"/>
      <c r="AB143" s="210"/>
      <c r="AC143" s="210"/>
      <c r="AD143" s="210"/>
      <c r="AE143" s="210"/>
      <c r="AF143" s="210"/>
      <c r="AG143" s="210" t="s">
        <v>117</v>
      </c>
      <c r="AH143" s="210">
        <v>0</v>
      </c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>
      <c r="A144" s="227"/>
      <c r="B144" s="228"/>
      <c r="C144" s="255" t="s">
        <v>118</v>
      </c>
      <c r="D144" s="231"/>
      <c r="E144" s="232"/>
      <c r="F144" s="229"/>
      <c r="G144" s="229"/>
      <c r="H144" s="229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10"/>
      <c r="Z144" s="210"/>
      <c r="AA144" s="210"/>
      <c r="AB144" s="210"/>
      <c r="AC144" s="210"/>
      <c r="AD144" s="210"/>
      <c r="AE144" s="210"/>
      <c r="AF144" s="210"/>
      <c r="AG144" s="210" t="s">
        <v>117</v>
      </c>
      <c r="AH144" s="210">
        <v>0</v>
      </c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1">
      <c r="A145" s="240">
        <v>39</v>
      </c>
      <c r="B145" s="241" t="s">
        <v>346</v>
      </c>
      <c r="C145" s="254" t="s">
        <v>347</v>
      </c>
      <c r="D145" s="242" t="s">
        <v>202</v>
      </c>
      <c r="E145" s="243">
        <v>4.2</v>
      </c>
      <c r="F145" s="244"/>
      <c r="G145" s="245">
        <f>ROUND(E145*F145,2)</f>
        <v>0</v>
      </c>
      <c r="H145" s="230"/>
      <c r="I145" s="229">
        <f>ROUND(E145*H145,2)</f>
        <v>0</v>
      </c>
      <c r="J145" s="230"/>
      <c r="K145" s="229">
        <f>ROUND(E145*J145,2)</f>
        <v>0</v>
      </c>
      <c r="L145" s="229">
        <v>21</v>
      </c>
      <c r="M145" s="229">
        <f>G145*(1+L145/100)</f>
        <v>0</v>
      </c>
      <c r="N145" s="229">
        <v>4.8300000000000003E-2</v>
      </c>
      <c r="O145" s="229">
        <f>ROUND(E145*N145,2)</f>
        <v>0.2</v>
      </c>
      <c r="P145" s="229">
        <v>0</v>
      </c>
      <c r="Q145" s="229">
        <f>ROUND(E145*P145,2)</f>
        <v>0</v>
      </c>
      <c r="R145" s="229" t="s">
        <v>269</v>
      </c>
      <c r="S145" s="229" t="s">
        <v>112</v>
      </c>
      <c r="T145" s="229" t="s">
        <v>113</v>
      </c>
      <c r="U145" s="229">
        <v>0</v>
      </c>
      <c r="V145" s="229">
        <f>ROUND(E145*U145,2)</f>
        <v>0</v>
      </c>
      <c r="W145" s="229"/>
      <c r="X145" s="229" t="s">
        <v>270</v>
      </c>
      <c r="Y145" s="210"/>
      <c r="Z145" s="210"/>
      <c r="AA145" s="210"/>
      <c r="AB145" s="210"/>
      <c r="AC145" s="210"/>
      <c r="AD145" s="210"/>
      <c r="AE145" s="210"/>
      <c r="AF145" s="210"/>
      <c r="AG145" s="210" t="s">
        <v>271</v>
      </c>
      <c r="AH145" s="210"/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ht="22.5" outlineLevel="1">
      <c r="A146" s="227"/>
      <c r="B146" s="228"/>
      <c r="C146" s="255" t="s">
        <v>425</v>
      </c>
      <c r="D146" s="231"/>
      <c r="E146" s="232">
        <v>4.2</v>
      </c>
      <c r="F146" s="229"/>
      <c r="G146" s="229"/>
      <c r="H146" s="229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10"/>
      <c r="Z146" s="210"/>
      <c r="AA146" s="210"/>
      <c r="AB146" s="210"/>
      <c r="AC146" s="210"/>
      <c r="AD146" s="210"/>
      <c r="AE146" s="210"/>
      <c r="AF146" s="210"/>
      <c r="AG146" s="210" t="s">
        <v>117</v>
      </c>
      <c r="AH146" s="210">
        <v>0</v>
      </c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>
      <c r="A147" s="227"/>
      <c r="B147" s="228"/>
      <c r="C147" s="255" t="s">
        <v>118</v>
      </c>
      <c r="D147" s="231"/>
      <c r="E147" s="232"/>
      <c r="F147" s="229"/>
      <c r="G147" s="229"/>
      <c r="H147" s="229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10"/>
      <c r="Z147" s="210"/>
      <c r="AA147" s="210"/>
      <c r="AB147" s="210"/>
      <c r="AC147" s="210"/>
      <c r="AD147" s="210"/>
      <c r="AE147" s="210"/>
      <c r="AF147" s="210"/>
      <c r="AG147" s="210" t="s">
        <v>117</v>
      </c>
      <c r="AH147" s="210">
        <v>0</v>
      </c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1">
      <c r="A148" s="240">
        <v>40</v>
      </c>
      <c r="B148" s="241" t="s">
        <v>349</v>
      </c>
      <c r="C148" s="254" t="s">
        <v>350</v>
      </c>
      <c r="D148" s="242" t="s">
        <v>202</v>
      </c>
      <c r="E148" s="243">
        <v>1.05</v>
      </c>
      <c r="F148" s="244"/>
      <c r="G148" s="245">
        <f>ROUND(E148*F148,2)</f>
        <v>0</v>
      </c>
      <c r="H148" s="230"/>
      <c r="I148" s="229">
        <f>ROUND(E148*H148,2)</f>
        <v>0</v>
      </c>
      <c r="J148" s="230"/>
      <c r="K148" s="229">
        <f>ROUND(E148*J148,2)</f>
        <v>0</v>
      </c>
      <c r="L148" s="229">
        <v>21</v>
      </c>
      <c r="M148" s="229">
        <f>G148*(1+L148/100)</f>
        <v>0</v>
      </c>
      <c r="N148" s="229">
        <v>6.7000000000000004E-2</v>
      </c>
      <c r="O148" s="229">
        <f>ROUND(E148*N148,2)</f>
        <v>7.0000000000000007E-2</v>
      </c>
      <c r="P148" s="229">
        <v>0</v>
      </c>
      <c r="Q148" s="229">
        <f>ROUND(E148*P148,2)</f>
        <v>0</v>
      </c>
      <c r="R148" s="229" t="s">
        <v>269</v>
      </c>
      <c r="S148" s="229" t="s">
        <v>112</v>
      </c>
      <c r="T148" s="229" t="s">
        <v>113</v>
      </c>
      <c r="U148" s="229">
        <v>0</v>
      </c>
      <c r="V148" s="229">
        <f>ROUND(E148*U148,2)</f>
        <v>0</v>
      </c>
      <c r="W148" s="229"/>
      <c r="X148" s="229" t="s">
        <v>270</v>
      </c>
      <c r="Y148" s="210"/>
      <c r="Z148" s="210"/>
      <c r="AA148" s="210"/>
      <c r="AB148" s="210"/>
      <c r="AC148" s="210"/>
      <c r="AD148" s="210"/>
      <c r="AE148" s="210"/>
      <c r="AF148" s="210"/>
      <c r="AG148" s="210" t="s">
        <v>271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1">
      <c r="A149" s="227"/>
      <c r="B149" s="228"/>
      <c r="C149" s="255" t="s">
        <v>426</v>
      </c>
      <c r="D149" s="231"/>
      <c r="E149" s="232">
        <v>1.05</v>
      </c>
      <c r="F149" s="229"/>
      <c r="G149" s="229"/>
      <c r="H149" s="229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10"/>
      <c r="Z149" s="210"/>
      <c r="AA149" s="210"/>
      <c r="AB149" s="210"/>
      <c r="AC149" s="210"/>
      <c r="AD149" s="210"/>
      <c r="AE149" s="210"/>
      <c r="AF149" s="210"/>
      <c r="AG149" s="210" t="s">
        <v>117</v>
      </c>
      <c r="AH149" s="210">
        <v>0</v>
      </c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1">
      <c r="A150" s="227"/>
      <c r="B150" s="228"/>
      <c r="C150" s="255" t="s">
        <v>118</v>
      </c>
      <c r="D150" s="231"/>
      <c r="E150" s="232"/>
      <c r="F150" s="229"/>
      <c r="G150" s="229"/>
      <c r="H150" s="229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10"/>
      <c r="Z150" s="210"/>
      <c r="AA150" s="210"/>
      <c r="AB150" s="210"/>
      <c r="AC150" s="210"/>
      <c r="AD150" s="210"/>
      <c r="AE150" s="210"/>
      <c r="AF150" s="210"/>
      <c r="AG150" s="210" t="s">
        <v>117</v>
      </c>
      <c r="AH150" s="210">
        <v>0</v>
      </c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1">
      <c r="A151" s="240">
        <v>41</v>
      </c>
      <c r="B151" s="241" t="s">
        <v>352</v>
      </c>
      <c r="C151" s="254" t="s">
        <v>353</v>
      </c>
      <c r="D151" s="242" t="s">
        <v>202</v>
      </c>
      <c r="E151" s="243">
        <v>1.05</v>
      </c>
      <c r="F151" s="244"/>
      <c r="G151" s="245">
        <f>ROUND(E151*F151,2)</f>
        <v>0</v>
      </c>
      <c r="H151" s="230"/>
      <c r="I151" s="229">
        <f>ROUND(E151*H151,2)</f>
        <v>0</v>
      </c>
      <c r="J151" s="230"/>
      <c r="K151" s="229">
        <f>ROUND(E151*J151,2)</f>
        <v>0</v>
      </c>
      <c r="L151" s="229">
        <v>21</v>
      </c>
      <c r="M151" s="229">
        <f>G151*(1+L151/100)</f>
        <v>0</v>
      </c>
      <c r="N151" s="229">
        <v>6.7000000000000004E-2</v>
      </c>
      <c r="O151" s="229">
        <f>ROUND(E151*N151,2)</f>
        <v>7.0000000000000007E-2</v>
      </c>
      <c r="P151" s="229">
        <v>0</v>
      </c>
      <c r="Q151" s="229">
        <f>ROUND(E151*P151,2)</f>
        <v>0</v>
      </c>
      <c r="R151" s="229" t="s">
        <v>269</v>
      </c>
      <c r="S151" s="229" t="s">
        <v>112</v>
      </c>
      <c r="T151" s="229" t="s">
        <v>113</v>
      </c>
      <c r="U151" s="229">
        <v>0</v>
      </c>
      <c r="V151" s="229">
        <f>ROUND(E151*U151,2)</f>
        <v>0</v>
      </c>
      <c r="W151" s="229"/>
      <c r="X151" s="229" t="s">
        <v>270</v>
      </c>
      <c r="Y151" s="210"/>
      <c r="Z151" s="210"/>
      <c r="AA151" s="210"/>
      <c r="AB151" s="210"/>
      <c r="AC151" s="210"/>
      <c r="AD151" s="210"/>
      <c r="AE151" s="210"/>
      <c r="AF151" s="210"/>
      <c r="AG151" s="210" t="s">
        <v>271</v>
      </c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1">
      <c r="A152" s="227"/>
      <c r="B152" s="228"/>
      <c r="C152" s="255" t="s">
        <v>426</v>
      </c>
      <c r="D152" s="231"/>
      <c r="E152" s="232">
        <v>1.05</v>
      </c>
      <c r="F152" s="229"/>
      <c r="G152" s="229"/>
      <c r="H152" s="229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10"/>
      <c r="Z152" s="210"/>
      <c r="AA152" s="210"/>
      <c r="AB152" s="210"/>
      <c r="AC152" s="210"/>
      <c r="AD152" s="210"/>
      <c r="AE152" s="210"/>
      <c r="AF152" s="210"/>
      <c r="AG152" s="210" t="s">
        <v>117</v>
      </c>
      <c r="AH152" s="210">
        <v>0</v>
      </c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1">
      <c r="A153" s="227"/>
      <c r="B153" s="228"/>
      <c r="C153" s="255" t="s">
        <v>118</v>
      </c>
      <c r="D153" s="231"/>
      <c r="E153" s="232"/>
      <c r="F153" s="229"/>
      <c r="G153" s="229"/>
      <c r="H153" s="229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10"/>
      <c r="Z153" s="210"/>
      <c r="AA153" s="210"/>
      <c r="AB153" s="210"/>
      <c r="AC153" s="210"/>
      <c r="AD153" s="210"/>
      <c r="AE153" s="210"/>
      <c r="AF153" s="210"/>
      <c r="AG153" s="210" t="s">
        <v>117</v>
      </c>
      <c r="AH153" s="210">
        <v>0</v>
      </c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>
      <c r="A154" s="234" t="s">
        <v>107</v>
      </c>
      <c r="B154" s="235" t="s">
        <v>74</v>
      </c>
      <c r="C154" s="253" t="s">
        <v>75</v>
      </c>
      <c r="D154" s="236"/>
      <c r="E154" s="237"/>
      <c r="F154" s="238"/>
      <c r="G154" s="239">
        <f>SUMIF(AG155:AG155,"&lt;&gt;NOR",G155:G155)</f>
        <v>0</v>
      </c>
      <c r="H154" s="233"/>
      <c r="I154" s="233">
        <f>SUM(I155:I155)</f>
        <v>0</v>
      </c>
      <c r="J154" s="233"/>
      <c r="K154" s="233">
        <f>SUM(K155:K155)</f>
        <v>0</v>
      </c>
      <c r="L154" s="233"/>
      <c r="M154" s="233">
        <f>SUM(M155:M155)</f>
        <v>0</v>
      </c>
      <c r="N154" s="233"/>
      <c r="O154" s="233">
        <f>SUM(O155:O155)</f>
        <v>0</v>
      </c>
      <c r="P154" s="233"/>
      <c r="Q154" s="233">
        <f>SUM(Q155:Q155)</f>
        <v>0</v>
      </c>
      <c r="R154" s="233"/>
      <c r="S154" s="233"/>
      <c r="T154" s="233"/>
      <c r="U154" s="233"/>
      <c r="V154" s="233">
        <f>SUM(V155:V155)</f>
        <v>0</v>
      </c>
      <c r="W154" s="233"/>
      <c r="X154" s="233"/>
      <c r="AG154" t="s">
        <v>108</v>
      </c>
    </row>
    <row r="155" spans="1:60" outlineLevel="1">
      <c r="A155" s="240">
        <v>42</v>
      </c>
      <c r="B155" s="241" t="s">
        <v>427</v>
      </c>
      <c r="C155" s="254" t="s">
        <v>428</v>
      </c>
      <c r="D155" s="242" t="s">
        <v>317</v>
      </c>
      <c r="E155" s="243">
        <v>199.34352999999999</v>
      </c>
      <c r="F155" s="244"/>
      <c r="G155" s="245">
        <f>ROUND(E155*F155,2)</f>
        <v>0</v>
      </c>
      <c r="H155" s="230"/>
      <c r="I155" s="229">
        <f>ROUND(E155*H155,2)</f>
        <v>0</v>
      </c>
      <c r="J155" s="230"/>
      <c r="K155" s="229">
        <f>ROUND(E155*J155,2)</f>
        <v>0</v>
      </c>
      <c r="L155" s="229">
        <v>21</v>
      </c>
      <c r="M155" s="229">
        <f>G155*(1+L155/100)</f>
        <v>0</v>
      </c>
      <c r="N155" s="229">
        <v>0</v>
      </c>
      <c r="O155" s="229">
        <f>ROUND(E155*N155,2)</f>
        <v>0</v>
      </c>
      <c r="P155" s="229">
        <v>0</v>
      </c>
      <c r="Q155" s="229">
        <f>ROUND(E155*P155,2)</f>
        <v>0</v>
      </c>
      <c r="R155" s="229"/>
      <c r="S155" s="229" t="s">
        <v>112</v>
      </c>
      <c r="T155" s="229" t="s">
        <v>113</v>
      </c>
      <c r="U155" s="229">
        <v>0</v>
      </c>
      <c r="V155" s="229">
        <f>ROUND(E155*U155,2)</f>
        <v>0</v>
      </c>
      <c r="W155" s="229"/>
      <c r="X155" s="229" t="s">
        <v>114</v>
      </c>
      <c r="Y155" s="210"/>
      <c r="Z155" s="210"/>
      <c r="AA155" s="210"/>
      <c r="AB155" s="210"/>
      <c r="AC155" s="210"/>
      <c r="AD155" s="210"/>
      <c r="AE155" s="210"/>
      <c r="AF155" s="210"/>
      <c r="AG155" s="210" t="s">
        <v>115</v>
      </c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>
      <c r="A156" s="3"/>
      <c r="B156" s="4"/>
      <c r="C156" s="257"/>
      <c r="D156" s="6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AE156">
        <v>15</v>
      </c>
      <c r="AF156">
        <v>21</v>
      </c>
      <c r="AG156" t="s">
        <v>94</v>
      </c>
    </row>
    <row r="157" spans="1:60">
      <c r="A157" s="213"/>
      <c r="B157" s="214" t="s">
        <v>31</v>
      </c>
      <c r="C157" s="258"/>
      <c r="D157" s="215"/>
      <c r="E157" s="216"/>
      <c r="F157" s="216"/>
      <c r="G157" s="252">
        <f>G8+G50+G77+G90+G95+G154</f>
        <v>0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AE157">
        <f>SUMIF(L7:L155,AE156,G7:G155)</f>
        <v>0</v>
      </c>
      <c r="AF157">
        <f>SUMIF(L7:L155,AF156,G7:G155)</f>
        <v>0</v>
      </c>
      <c r="AG157" t="s">
        <v>371</v>
      </c>
    </row>
    <row r="158" spans="1:60">
      <c r="A158" s="3"/>
      <c r="B158" s="4"/>
      <c r="C158" s="257"/>
      <c r="D158" s="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60">
      <c r="A159" s="3"/>
      <c r="B159" s="4"/>
      <c r="C159" s="257"/>
      <c r="D159" s="6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60">
      <c r="A160" s="217" t="s">
        <v>372</v>
      </c>
      <c r="B160" s="217"/>
      <c r="C160" s="259"/>
      <c r="D160" s="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33">
      <c r="A161" s="218"/>
      <c r="B161" s="219"/>
      <c r="C161" s="260"/>
      <c r="D161" s="219"/>
      <c r="E161" s="219"/>
      <c r="F161" s="219"/>
      <c r="G161" s="220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AG161" t="s">
        <v>373</v>
      </c>
    </row>
    <row r="162" spans="1:33">
      <c r="A162" s="221"/>
      <c r="B162" s="222"/>
      <c r="C162" s="261"/>
      <c r="D162" s="222"/>
      <c r="E162" s="222"/>
      <c r="F162" s="222"/>
      <c r="G162" s="22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33">
      <c r="A163" s="221"/>
      <c r="B163" s="222"/>
      <c r="C163" s="261"/>
      <c r="D163" s="222"/>
      <c r="E163" s="222"/>
      <c r="F163" s="222"/>
      <c r="G163" s="22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33">
      <c r="A164" s="221"/>
      <c r="B164" s="222"/>
      <c r="C164" s="261"/>
      <c r="D164" s="222"/>
      <c r="E164" s="222"/>
      <c r="F164" s="222"/>
      <c r="G164" s="22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33">
      <c r="A165" s="224"/>
      <c r="B165" s="225"/>
      <c r="C165" s="262"/>
      <c r="D165" s="225"/>
      <c r="E165" s="225"/>
      <c r="F165" s="225"/>
      <c r="G165" s="226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33">
      <c r="A166" s="3"/>
      <c r="B166" s="4"/>
      <c r="C166" s="257"/>
      <c r="D166" s="6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33">
      <c r="C167" s="263"/>
      <c r="D167" s="10"/>
      <c r="AG167" t="s">
        <v>374</v>
      </c>
    </row>
    <row r="168" spans="1:33">
      <c r="D168" s="10"/>
    </row>
    <row r="169" spans="1:33">
      <c r="D169" s="10"/>
    </row>
    <row r="170" spans="1:33">
      <c r="D170" s="10"/>
    </row>
    <row r="171" spans="1:33">
      <c r="D171" s="10"/>
    </row>
    <row r="172" spans="1:33">
      <c r="D172" s="10"/>
    </row>
    <row r="173" spans="1:33">
      <c r="D173" s="10"/>
    </row>
    <row r="174" spans="1:33">
      <c r="D174" s="10"/>
    </row>
    <row r="175" spans="1:33">
      <c r="D175" s="10"/>
    </row>
    <row r="176" spans="1:33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6">
    <mergeCell ref="A1:G1"/>
    <mergeCell ref="C2:G2"/>
    <mergeCell ref="C3:G3"/>
    <mergeCell ref="C4:G4"/>
    <mergeCell ref="A160:C160"/>
    <mergeCell ref="A161:G165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75" customWidth="1"/>
    <col min="3" max="3" width="38.28515625" style="17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>
      <c r="A1" s="195" t="s">
        <v>7</v>
      </c>
      <c r="B1" s="195"/>
      <c r="C1" s="195"/>
      <c r="D1" s="195"/>
      <c r="E1" s="195"/>
      <c r="F1" s="195"/>
      <c r="G1" s="195"/>
      <c r="AG1" t="s">
        <v>82</v>
      </c>
    </row>
    <row r="2" spans="1:60" ht="24.95" customHeight="1">
      <c r="A2" s="196" t="s">
        <v>8</v>
      </c>
      <c r="B2" s="49" t="s">
        <v>44</v>
      </c>
      <c r="C2" s="199" t="s">
        <v>45</v>
      </c>
      <c r="D2" s="197"/>
      <c r="E2" s="197"/>
      <c r="F2" s="197"/>
      <c r="G2" s="198"/>
      <c r="AG2" t="s">
        <v>83</v>
      </c>
    </row>
    <row r="3" spans="1:60" ht="24.95" customHeight="1">
      <c r="A3" s="196" t="s">
        <v>9</v>
      </c>
      <c r="B3" s="49" t="s">
        <v>55</v>
      </c>
      <c r="C3" s="199" t="s">
        <v>56</v>
      </c>
      <c r="D3" s="197"/>
      <c r="E3" s="197"/>
      <c r="F3" s="197"/>
      <c r="G3" s="198"/>
      <c r="AC3" s="175" t="s">
        <v>83</v>
      </c>
      <c r="AG3" t="s">
        <v>84</v>
      </c>
    </row>
    <row r="4" spans="1:60" ht="24.95" customHeight="1">
      <c r="A4" s="200" t="s">
        <v>10</v>
      </c>
      <c r="B4" s="201" t="s">
        <v>55</v>
      </c>
      <c r="C4" s="202" t="s">
        <v>57</v>
      </c>
      <c r="D4" s="203"/>
      <c r="E4" s="203"/>
      <c r="F4" s="203"/>
      <c r="G4" s="204"/>
      <c r="AG4" t="s">
        <v>85</v>
      </c>
    </row>
    <row r="5" spans="1:60">
      <c r="D5" s="10"/>
    </row>
    <row r="6" spans="1:60" ht="38.25">
      <c r="A6" s="206" t="s">
        <v>86</v>
      </c>
      <c r="B6" s="208" t="s">
        <v>87</v>
      </c>
      <c r="C6" s="208" t="s">
        <v>88</v>
      </c>
      <c r="D6" s="207" t="s">
        <v>89</v>
      </c>
      <c r="E6" s="206" t="s">
        <v>90</v>
      </c>
      <c r="F6" s="205" t="s">
        <v>91</v>
      </c>
      <c r="G6" s="206" t="s">
        <v>31</v>
      </c>
      <c r="H6" s="209" t="s">
        <v>32</v>
      </c>
      <c r="I6" s="209" t="s">
        <v>92</v>
      </c>
      <c r="J6" s="209" t="s">
        <v>33</v>
      </c>
      <c r="K6" s="209" t="s">
        <v>93</v>
      </c>
      <c r="L6" s="209" t="s">
        <v>94</v>
      </c>
      <c r="M6" s="209" t="s">
        <v>95</v>
      </c>
      <c r="N6" s="209" t="s">
        <v>96</v>
      </c>
      <c r="O6" s="209" t="s">
        <v>97</v>
      </c>
      <c r="P6" s="209" t="s">
        <v>98</v>
      </c>
      <c r="Q6" s="209" t="s">
        <v>99</v>
      </c>
      <c r="R6" s="209" t="s">
        <v>100</v>
      </c>
      <c r="S6" s="209" t="s">
        <v>101</v>
      </c>
      <c r="T6" s="209" t="s">
        <v>102</v>
      </c>
      <c r="U6" s="209" t="s">
        <v>103</v>
      </c>
      <c r="V6" s="209" t="s">
        <v>104</v>
      </c>
      <c r="W6" s="209" t="s">
        <v>105</v>
      </c>
      <c r="X6" s="209" t="s">
        <v>106</v>
      </c>
    </row>
    <row r="7" spans="1:60" hidden="1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</row>
    <row r="8" spans="1:60">
      <c r="A8" s="234" t="s">
        <v>107</v>
      </c>
      <c r="B8" s="235" t="s">
        <v>76</v>
      </c>
      <c r="C8" s="253" t="s">
        <v>77</v>
      </c>
      <c r="D8" s="236"/>
      <c r="E8" s="237"/>
      <c r="F8" s="238"/>
      <c r="G8" s="239">
        <f>SUMIF(AG9:AG20,"&lt;&gt;NOR",G9:G20)</f>
        <v>0</v>
      </c>
      <c r="H8" s="233"/>
      <c r="I8" s="233">
        <f>SUM(I9:I20)</f>
        <v>0</v>
      </c>
      <c r="J8" s="233"/>
      <c r="K8" s="233">
        <f>SUM(K9:K20)</f>
        <v>0</v>
      </c>
      <c r="L8" s="233"/>
      <c r="M8" s="233">
        <f>SUM(M9:M20)</f>
        <v>0</v>
      </c>
      <c r="N8" s="233"/>
      <c r="O8" s="233">
        <f>SUM(O9:O20)</f>
        <v>0</v>
      </c>
      <c r="P8" s="233"/>
      <c r="Q8" s="233">
        <f>SUM(Q9:Q20)</f>
        <v>0</v>
      </c>
      <c r="R8" s="233"/>
      <c r="S8" s="233"/>
      <c r="T8" s="233"/>
      <c r="U8" s="233"/>
      <c r="V8" s="233">
        <f>SUM(V9:V20)</f>
        <v>0</v>
      </c>
      <c r="W8" s="233"/>
      <c r="X8" s="233"/>
      <c r="AG8" t="s">
        <v>108</v>
      </c>
    </row>
    <row r="9" spans="1:60" ht="22.5" outlineLevel="1">
      <c r="A9" s="240">
        <v>1</v>
      </c>
      <c r="B9" s="241" t="s">
        <v>429</v>
      </c>
      <c r="C9" s="254" t="s">
        <v>430</v>
      </c>
      <c r="D9" s="242" t="s">
        <v>431</v>
      </c>
      <c r="E9" s="243">
        <v>1</v>
      </c>
      <c r="F9" s="244"/>
      <c r="G9" s="245">
        <f>ROUND(E9*F9,2)</f>
        <v>0</v>
      </c>
      <c r="H9" s="230"/>
      <c r="I9" s="229">
        <f>ROUND(E9*H9,2)</f>
        <v>0</v>
      </c>
      <c r="J9" s="230"/>
      <c r="K9" s="229">
        <f>ROUND(E9*J9,2)</f>
        <v>0</v>
      </c>
      <c r="L9" s="229">
        <v>21</v>
      </c>
      <c r="M9" s="229">
        <f>G9*(1+L9/100)</f>
        <v>0</v>
      </c>
      <c r="N9" s="229">
        <v>0</v>
      </c>
      <c r="O9" s="229">
        <f>ROUND(E9*N9,2)</f>
        <v>0</v>
      </c>
      <c r="P9" s="229">
        <v>0</v>
      </c>
      <c r="Q9" s="229">
        <f>ROUND(E9*P9,2)</f>
        <v>0</v>
      </c>
      <c r="R9" s="229"/>
      <c r="S9" s="229" t="s">
        <v>195</v>
      </c>
      <c r="T9" s="229" t="s">
        <v>196</v>
      </c>
      <c r="U9" s="229">
        <v>0</v>
      </c>
      <c r="V9" s="229">
        <f>ROUND(E9*U9,2)</f>
        <v>0</v>
      </c>
      <c r="W9" s="229"/>
      <c r="X9" s="229" t="s">
        <v>114</v>
      </c>
      <c r="Y9" s="210"/>
      <c r="Z9" s="210"/>
      <c r="AA9" s="210"/>
      <c r="AB9" s="210"/>
      <c r="AC9" s="210"/>
      <c r="AD9" s="210"/>
      <c r="AE9" s="210"/>
      <c r="AF9" s="210"/>
      <c r="AG9" s="210" t="s">
        <v>115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1">
      <c r="A10" s="227"/>
      <c r="B10" s="228"/>
      <c r="C10" s="267" t="s">
        <v>432</v>
      </c>
      <c r="D10" s="264"/>
      <c r="E10" s="264"/>
      <c r="F10" s="264"/>
      <c r="G10" s="264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10"/>
      <c r="Z10" s="210"/>
      <c r="AA10" s="210"/>
      <c r="AB10" s="210"/>
      <c r="AC10" s="210"/>
      <c r="AD10" s="210"/>
      <c r="AE10" s="210"/>
      <c r="AF10" s="210"/>
      <c r="AG10" s="210" t="s">
        <v>433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>
      <c r="A11" s="240">
        <v>2</v>
      </c>
      <c r="B11" s="241" t="s">
        <v>434</v>
      </c>
      <c r="C11" s="254" t="s">
        <v>435</v>
      </c>
      <c r="D11" s="242" t="s">
        <v>431</v>
      </c>
      <c r="E11" s="243">
        <v>1</v>
      </c>
      <c r="F11" s="244"/>
      <c r="G11" s="245">
        <f>ROUND(E11*F11,2)</f>
        <v>0</v>
      </c>
      <c r="H11" s="230"/>
      <c r="I11" s="229">
        <f>ROUND(E11*H11,2)</f>
        <v>0</v>
      </c>
      <c r="J11" s="230"/>
      <c r="K11" s="229">
        <f>ROUND(E11*J11,2)</f>
        <v>0</v>
      </c>
      <c r="L11" s="229">
        <v>21</v>
      </c>
      <c r="M11" s="229">
        <f>G11*(1+L11/100)</f>
        <v>0</v>
      </c>
      <c r="N11" s="229">
        <v>0</v>
      </c>
      <c r="O11" s="229">
        <f>ROUND(E11*N11,2)</f>
        <v>0</v>
      </c>
      <c r="P11" s="229">
        <v>0</v>
      </c>
      <c r="Q11" s="229">
        <f>ROUND(E11*P11,2)</f>
        <v>0</v>
      </c>
      <c r="R11" s="229"/>
      <c r="S11" s="229" t="s">
        <v>195</v>
      </c>
      <c r="T11" s="229" t="s">
        <v>196</v>
      </c>
      <c r="U11" s="229">
        <v>0</v>
      </c>
      <c r="V11" s="229">
        <f>ROUND(E11*U11,2)</f>
        <v>0</v>
      </c>
      <c r="W11" s="229"/>
      <c r="X11" s="229" t="s">
        <v>114</v>
      </c>
      <c r="Y11" s="210"/>
      <c r="Z11" s="210"/>
      <c r="AA11" s="210"/>
      <c r="AB11" s="210"/>
      <c r="AC11" s="210"/>
      <c r="AD11" s="210"/>
      <c r="AE11" s="210"/>
      <c r="AF11" s="210"/>
      <c r="AG11" s="210" t="s">
        <v>115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ht="67.5" outlineLevel="1">
      <c r="A12" s="227"/>
      <c r="B12" s="228"/>
      <c r="C12" s="267" t="s">
        <v>436</v>
      </c>
      <c r="D12" s="264"/>
      <c r="E12" s="264"/>
      <c r="F12" s="264"/>
      <c r="G12" s="264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10"/>
      <c r="Z12" s="210"/>
      <c r="AA12" s="210"/>
      <c r="AB12" s="210"/>
      <c r="AC12" s="210"/>
      <c r="AD12" s="210"/>
      <c r="AE12" s="210"/>
      <c r="AF12" s="210"/>
      <c r="AG12" s="210" t="s">
        <v>433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65" t="str">
        <f>C12</f>
        <v>D + M dočasného dopravního značení, vč. pronájmu po dobu stavby. Zajištění vydání stanovení přechodné i místní úpravy provozu na pozemních komunikaci a vydání rozhodnutí o uzavírce předmětné silnice. Náklady na vyhotovení návrhu dočasného dopravního značení, včetně pěšího provozu, jeho projednání s dotčenými orgány, dodání dopravních značek, zařízení a světelné signalizace, jejich rozmístění a přemísťování a jejich údržba v průběhu výstavby včetně následného odstranění po ukončení stavebních prací.</v>
      </c>
      <c r="BB12" s="210"/>
      <c r="BC12" s="210"/>
      <c r="BD12" s="210"/>
      <c r="BE12" s="210"/>
      <c r="BF12" s="210"/>
      <c r="BG12" s="210"/>
      <c r="BH12" s="210"/>
    </row>
    <row r="13" spans="1:60" ht="22.5" outlineLevel="1">
      <c r="A13" s="240">
        <v>3</v>
      </c>
      <c r="B13" s="241" t="s">
        <v>437</v>
      </c>
      <c r="C13" s="254" t="s">
        <v>438</v>
      </c>
      <c r="D13" s="242" t="s">
        <v>431</v>
      </c>
      <c r="E13" s="243">
        <v>1</v>
      </c>
      <c r="F13" s="244"/>
      <c r="G13" s="245">
        <f>ROUND(E13*F13,2)</f>
        <v>0</v>
      </c>
      <c r="H13" s="230"/>
      <c r="I13" s="229">
        <f>ROUND(E13*H13,2)</f>
        <v>0</v>
      </c>
      <c r="J13" s="230"/>
      <c r="K13" s="229">
        <f>ROUND(E13*J13,2)</f>
        <v>0</v>
      </c>
      <c r="L13" s="229">
        <v>21</v>
      </c>
      <c r="M13" s="229">
        <f>G13*(1+L13/100)</f>
        <v>0</v>
      </c>
      <c r="N13" s="229">
        <v>0</v>
      </c>
      <c r="O13" s="229">
        <f>ROUND(E13*N13,2)</f>
        <v>0</v>
      </c>
      <c r="P13" s="229">
        <v>0</v>
      </c>
      <c r="Q13" s="229">
        <f>ROUND(E13*P13,2)</f>
        <v>0</v>
      </c>
      <c r="R13" s="229"/>
      <c r="S13" s="229" t="s">
        <v>195</v>
      </c>
      <c r="T13" s="229" t="s">
        <v>196</v>
      </c>
      <c r="U13" s="229">
        <v>0</v>
      </c>
      <c r="V13" s="229">
        <f>ROUND(E13*U13,2)</f>
        <v>0</v>
      </c>
      <c r="W13" s="229"/>
      <c r="X13" s="229" t="s">
        <v>114</v>
      </c>
      <c r="Y13" s="210"/>
      <c r="Z13" s="210"/>
      <c r="AA13" s="210"/>
      <c r="AB13" s="210"/>
      <c r="AC13" s="210"/>
      <c r="AD13" s="210"/>
      <c r="AE13" s="210"/>
      <c r="AF13" s="210"/>
      <c r="AG13" s="210" t="s">
        <v>115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33.75" outlineLevel="1">
      <c r="A14" s="227"/>
      <c r="B14" s="228"/>
      <c r="C14" s="267" t="s">
        <v>439</v>
      </c>
      <c r="D14" s="264"/>
      <c r="E14" s="264"/>
      <c r="F14" s="264"/>
      <c r="G14" s="264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10"/>
      <c r="Z14" s="210"/>
      <c r="AA14" s="210"/>
      <c r="AB14" s="210"/>
      <c r="AC14" s="210"/>
      <c r="AD14" s="210"/>
      <c r="AE14" s="210"/>
      <c r="AF14" s="210"/>
      <c r="AG14" s="210" t="s">
        <v>433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65" t="str">
        <f>C14</f>
        <v>Náklady na provedení veškerých predepsaných zkoušek a revizí použitých materiálu a provedených konstrukcí nebo stavebních prací, doložení zkoušek objednateli. V rozsahu dle platných ČSN a TP a dalších potřebných zkoušek prováděných prostřednictvím akreditovaných zkušeben.</v>
      </c>
      <c r="BB14" s="210"/>
      <c r="BC14" s="210"/>
      <c r="BD14" s="210"/>
      <c r="BE14" s="210"/>
      <c r="BF14" s="210"/>
      <c r="BG14" s="210"/>
      <c r="BH14" s="210"/>
    </row>
    <row r="15" spans="1:60" ht="22.5" outlineLevel="1">
      <c r="A15" s="240">
        <v>4</v>
      </c>
      <c r="B15" s="241" t="s">
        <v>440</v>
      </c>
      <c r="C15" s="254" t="s">
        <v>441</v>
      </c>
      <c r="D15" s="242" t="s">
        <v>431</v>
      </c>
      <c r="E15" s="243">
        <v>1</v>
      </c>
      <c r="F15" s="244"/>
      <c r="G15" s="245">
        <f>ROUND(E15*F15,2)</f>
        <v>0</v>
      </c>
      <c r="H15" s="230"/>
      <c r="I15" s="229">
        <f>ROUND(E15*H15,2)</f>
        <v>0</v>
      </c>
      <c r="J15" s="230"/>
      <c r="K15" s="229">
        <f>ROUND(E15*J15,2)</f>
        <v>0</v>
      </c>
      <c r="L15" s="229">
        <v>21</v>
      </c>
      <c r="M15" s="229">
        <f>G15*(1+L15/100)</f>
        <v>0</v>
      </c>
      <c r="N15" s="229">
        <v>0</v>
      </c>
      <c r="O15" s="229">
        <f>ROUND(E15*N15,2)</f>
        <v>0</v>
      </c>
      <c r="P15" s="229">
        <v>0</v>
      </c>
      <c r="Q15" s="229">
        <f>ROUND(E15*P15,2)</f>
        <v>0</v>
      </c>
      <c r="R15" s="229"/>
      <c r="S15" s="229" t="s">
        <v>195</v>
      </c>
      <c r="T15" s="229" t="s">
        <v>196</v>
      </c>
      <c r="U15" s="229">
        <v>0</v>
      </c>
      <c r="V15" s="229">
        <f>ROUND(E15*U15,2)</f>
        <v>0</v>
      </c>
      <c r="W15" s="229"/>
      <c r="X15" s="229" t="s">
        <v>114</v>
      </c>
      <c r="Y15" s="210"/>
      <c r="Z15" s="210"/>
      <c r="AA15" s="210"/>
      <c r="AB15" s="210"/>
      <c r="AC15" s="210"/>
      <c r="AD15" s="210"/>
      <c r="AE15" s="210"/>
      <c r="AF15" s="210"/>
      <c r="AG15" s="210" t="s">
        <v>115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ht="33.75" outlineLevel="1">
      <c r="A16" s="227"/>
      <c r="B16" s="228"/>
      <c r="C16" s="267" t="s">
        <v>442</v>
      </c>
      <c r="D16" s="264"/>
      <c r="E16" s="264"/>
      <c r="F16" s="264"/>
      <c r="G16" s="264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10"/>
      <c r="Z16" s="210"/>
      <c r="AA16" s="210"/>
      <c r="AB16" s="210"/>
      <c r="AC16" s="210"/>
      <c r="AD16" s="210"/>
      <c r="AE16" s="210"/>
      <c r="AF16" s="210"/>
      <c r="AG16" s="210" t="s">
        <v>433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65" t="str">
        <f>C16</f>
        <v>Náklady na vyhotovení dokumentace skutečného provedení stavby a její předání objednateli. Vyhotovení dokumentace 4 x v listinné a 2 x na CD digitální formě (v 1x v PDF a 1x v otevřeném formátu), zakreslení změn PD, vč. Revizí, prohlášení o schodě, likvidace odpadů apod.</v>
      </c>
      <c r="BB16" s="210"/>
      <c r="BC16" s="210"/>
      <c r="BD16" s="210"/>
      <c r="BE16" s="210"/>
      <c r="BF16" s="210"/>
      <c r="BG16" s="210"/>
      <c r="BH16" s="210"/>
    </row>
    <row r="17" spans="1:60" ht="22.5" outlineLevel="1">
      <c r="A17" s="227"/>
      <c r="B17" s="228"/>
      <c r="C17" s="268" t="s">
        <v>443</v>
      </c>
      <c r="D17" s="266"/>
      <c r="E17" s="266"/>
      <c r="F17" s="266"/>
      <c r="G17" s="266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10"/>
      <c r="Z17" s="210"/>
      <c r="AA17" s="210"/>
      <c r="AB17" s="210"/>
      <c r="AC17" s="210"/>
      <c r="AD17" s="210"/>
      <c r="AE17" s="210"/>
      <c r="AF17" s="210"/>
      <c r="AG17" s="210" t="s">
        <v>433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65" t="str">
        <f>C17</f>
        <v>Příprava všech dalších podkladů pro projednání a uvedení stavby a jejích dílčích částí do provozu a užívání.</v>
      </c>
      <c r="BB17" s="210"/>
      <c r="BC17" s="210"/>
      <c r="BD17" s="210"/>
      <c r="BE17" s="210"/>
      <c r="BF17" s="210"/>
      <c r="BG17" s="210"/>
      <c r="BH17" s="210"/>
    </row>
    <row r="18" spans="1:60" ht="22.5" outlineLevel="1">
      <c r="A18" s="246">
        <v>5</v>
      </c>
      <c r="B18" s="247" t="s">
        <v>444</v>
      </c>
      <c r="C18" s="256" t="s">
        <v>445</v>
      </c>
      <c r="D18" s="248" t="s">
        <v>431</v>
      </c>
      <c r="E18" s="249">
        <v>1</v>
      </c>
      <c r="F18" s="250"/>
      <c r="G18" s="251">
        <f>ROUND(E18*F18,2)</f>
        <v>0</v>
      </c>
      <c r="H18" s="230"/>
      <c r="I18" s="229">
        <f>ROUND(E18*H18,2)</f>
        <v>0</v>
      </c>
      <c r="J18" s="230"/>
      <c r="K18" s="229">
        <f>ROUND(E18*J18,2)</f>
        <v>0</v>
      </c>
      <c r="L18" s="229">
        <v>21</v>
      </c>
      <c r="M18" s="229">
        <f>G18*(1+L18/100)</f>
        <v>0</v>
      </c>
      <c r="N18" s="229">
        <v>0</v>
      </c>
      <c r="O18" s="229">
        <f>ROUND(E18*N18,2)</f>
        <v>0</v>
      </c>
      <c r="P18" s="229">
        <v>0</v>
      </c>
      <c r="Q18" s="229">
        <f>ROUND(E18*P18,2)</f>
        <v>0</v>
      </c>
      <c r="R18" s="229"/>
      <c r="S18" s="229" t="s">
        <v>195</v>
      </c>
      <c r="T18" s="229" t="s">
        <v>196</v>
      </c>
      <c r="U18" s="229">
        <v>0</v>
      </c>
      <c r="V18" s="229">
        <f>ROUND(E18*U18,2)</f>
        <v>0</v>
      </c>
      <c r="W18" s="229"/>
      <c r="X18" s="229" t="s">
        <v>114</v>
      </c>
      <c r="Y18" s="210"/>
      <c r="Z18" s="210"/>
      <c r="AA18" s="210"/>
      <c r="AB18" s="210"/>
      <c r="AC18" s="210"/>
      <c r="AD18" s="210"/>
      <c r="AE18" s="210"/>
      <c r="AF18" s="210"/>
      <c r="AG18" s="210" t="s">
        <v>115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ht="22.5" outlineLevel="1">
      <c r="A19" s="240">
        <v>6</v>
      </c>
      <c r="B19" s="241" t="s">
        <v>446</v>
      </c>
      <c r="C19" s="254" t="s">
        <v>447</v>
      </c>
      <c r="D19" s="242" t="s">
        <v>431</v>
      </c>
      <c r="E19" s="243">
        <v>1</v>
      </c>
      <c r="F19" s="244"/>
      <c r="G19" s="245">
        <f>ROUND(E19*F19,2)</f>
        <v>0</v>
      </c>
      <c r="H19" s="230"/>
      <c r="I19" s="229">
        <f>ROUND(E19*H19,2)</f>
        <v>0</v>
      </c>
      <c r="J19" s="230"/>
      <c r="K19" s="229">
        <f>ROUND(E19*J19,2)</f>
        <v>0</v>
      </c>
      <c r="L19" s="229">
        <v>21</v>
      </c>
      <c r="M19" s="229">
        <f>G19*(1+L19/100)</f>
        <v>0</v>
      </c>
      <c r="N19" s="229">
        <v>0</v>
      </c>
      <c r="O19" s="229">
        <f>ROUND(E19*N19,2)</f>
        <v>0</v>
      </c>
      <c r="P19" s="229">
        <v>0</v>
      </c>
      <c r="Q19" s="229">
        <f>ROUND(E19*P19,2)</f>
        <v>0</v>
      </c>
      <c r="R19" s="229"/>
      <c r="S19" s="229" t="s">
        <v>195</v>
      </c>
      <c r="T19" s="229" t="s">
        <v>196</v>
      </c>
      <c r="U19" s="229">
        <v>0</v>
      </c>
      <c r="V19" s="229">
        <f>ROUND(E19*U19,2)</f>
        <v>0</v>
      </c>
      <c r="W19" s="229"/>
      <c r="X19" s="229" t="s">
        <v>114</v>
      </c>
      <c r="Y19" s="210"/>
      <c r="Z19" s="210"/>
      <c r="AA19" s="210"/>
      <c r="AB19" s="210"/>
      <c r="AC19" s="210"/>
      <c r="AD19" s="210"/>
      <c r="AE19" s="210"/>
      <c r="AF19" s="210"/>
      <c r="AG19" s="210" t="s">
        <v>115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ht="56.25" outlineLevel="1">
      <c r="A20" s="227"/>
      <c r="B20" s="228"/>
      <c r="C20" s="267" t="s">
        <v>448</v>
      </c>
      <c r="D20" s="264"/>
      <c r="E20" s="264"/>
      <c r="F20" s="264"/>
      <c r="G20" s="264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10"/>
      <c r="Z20" s="210"/>
      <c r="AA20" s="210"/>
      <c r="AB20" s="210"/>
      <c r="AC20" s="210"/>
      <c r="AD20" s="210"/>
      <c r="AE20" s="210"/>
      <c r="AF20" s="210"/>
      <c r="AG20" s="210" t="s">
        <v>433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65" t="str">
        <f>C20</f>
        <v>Náklady spojené s dodržením podmínek uvedených dokumentech vyhlášené soutěže a dalších především obchodních podmínek smlouvy včetně vyměřených poplatků  (např. zajištění povolení zvláštního užívání komunikací pro realizaci stavby, zajištění kladných závazných stanovisek dotčených orgánů stát.správy k vydání kolaudačního souhlasu, náklady na administraci při zajištění bankovní záruky, pořízení fotodokumentace v průběhu realizace stavby atd.)</v>
      </c>
      <c r="BB20" s="210"/>
      <c r="BC20" s="210"/>
      <c r="BD20" s="210"/>
      <c r="BE20" s="210"/>
      <c r="BF20" s="210"/>
      <c r="BG20" s="210"/>
      <c r="BH20" s="210"/>
    </row>
    <row r="21" spans="1:60">
      <c r="A21" s="234" t="s">
        <v>107</v>
      </c>
      <c r="B21" s="235" t="s">
        <v>78</v>
      </c>
      <c r="C21" s="253" t="s">
        <v>29</v>
      </c>
      <c r="D21" s="236"/>
      <c r="E21" s="237"/>
      <c r="F21" s="238"/>
      <c r="G21" s="239">
        <f>SUMIF(AG22:AG32,"&lt;&gt;NOR",G22:G32)</f>
        <v>0</v>
      </c>
      <c r="H21" s="233"/>
      <c r="I21" s="233">
        <f>SUM(I22:I32)</f>
        <v>0</v>
      </c>
      <c r="J21" s="233"/>
      <c r="K21" s="233">
        <f>SUM(K22:K32)</f>
        <v>0</v>
      </c>
      <c r="L21" s="233"/>
      <c r="M21" s="233">
        <f>SUM(M22:M32)</f>
        <v>0</v>
      </c>
      <c r="N21" s="233"/>
      <c r="O21" s="233">
        <f>SUM(O22:O32)</f>
        <v>0</v>
      </c>
      <c r="P21" s="233"/>
      <c r="Q21" s="233">
        <f>SUM(Q22:Q32)</f>
        <v>0</v>
      </c>
      <c r="R21" s="233"/>
      <c r="S21" s="233"/>
      <c r="T21" s="233"/>
      <c r="U21" s="233"/>
      <c r="V21" s="233">
        <f>SUM(V22:V32)</f>
        <v>0</v>
      </c>
      <c r="W21" s="233"/>
      <c r="X21" s="233"/>
      <c r="AG21" t="s">
        <v>108</v>
      </c>
    </row>
    <row r="22" spans="1:60" outlineLevel="1">
      <c r="A22" s="240">
        <v>7</v>
      </c>
      <c r="B22" s="241" t="s">
        <v>449</v>
      </c>
      <c r="C22" s="254" t="s">
        <v>450</v>
      </c>
      <c r="D22" s="242" t="s">
        <v>431</v>
      </c>
      <c r="E22" s="243">
        <v>1</v>
      </c>
      <c r="F22" s="244"/>
      <c r="G22" s="245">
        <f>ROUND(E22*F22,2)</f>
        <v>0</v>
      </c>
      <c r="H22" s="230"/>
      <c r="I22" s="229">
        <f>ROUND(E22*H22,2)</f>
        <v>0</v>
      </c>
      <c r="J22" s="230"/>
      <c r="K22" s="229">
        <f>ROUND(E22*J22,2)</f>
        <v>0</v>
      </c>
      <c r="L22" s="229">
        <v>21</v>
      </c>
      <c r="M22" s="229">
        <f>G22*(1+L22/100)</f>
        <v>0</v>
      </c>
      <c r="N22" s="229">
        <v>0</v>
      </c>
      <c r="O22" s="229">
        <f>ROUND(E22*N22,2)</f>
        <v>0</v>
      </c>
      <c r="P22" s="229">
        <v>0</v>
      </c>
      <c r="Q22" s="229">
        <f>ROUND(E22*P22,2)</f>
        <v>0</v>
      </c>
      <c r="R22" s="229"/>
      <c r="S22" s="229" t="s">
        <v>195</v>
      </c>
      <c r="T22" s="229" t="s">
        <v>196</v>
      </c>
      <c r="U22" s="229">
        <v>0</v>
      </c>
      <c r="V22" s="229">
        <f>ROUND(E22*U22,2)</f>
        <v>0</v>
      </c>
      <c r="W22" s="229"/>
      <c r="X22" s="229" t="s">
        <v>114</v>
      </c>
      <c r="Y22" s="210"/>
      <c r="Z22" s="210"/>
      <c r="AA22" s="210"/>
      <c r="AB22" s="210"/>
      <c r="AC22" s="210"/>
      <c r="AD22" s="210"/>
      <c r="AE22" s="210"/>
      <c r="AF22" s="210"/>
      <c r="AG22" s="210" t="s">
        <v>115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ht="33.75" outlineLevel="1">
      <c r="A23" s="227"/>
      <c r="B23" s="228"/>
      <c r="C23" s="267" t="s">
        <v>451</v>
      </c>
      <c r="D23" s="264"/>
      <c r="E23" s="264"/>
      <c r="F23" s="264"/>
      <c r="G23" s="264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10"/>
      <c r="Z23" s="210"/>
      <c r="AA23" s="210"/>
      <c r="AB23" s="210"/>
      <c r="AC23" s="210"/>
      <c r="AD23" s="210"/>
      <c r="AE23" s="210"/>
      <c r="AF23" s="210"/>
      <c r="AG23" s="210" t="s">
        <v>433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65" t="str">
        <f>C23</f>
        <v>Geodetické vytyčení staveniště, vytyčení výškových a polohových bodů stavby, zaměření inženýrských sití  vč. zaměření skutečného provedení stavby se zákresem do katastrální mapy (jednotlivé AZ po 4 x vyhotoveních v tištěné formě  a 2 x v digitální formě na CD).</v>
      </c>
      <c r="BB23" s="210"/>
      <c r="BC23" s="210"/>
      <c r="BD23" s="210"/>
      <c r="BE23" s="210"/>
      <c r="BF23" s="210"/>
      <c r="BG23" s="210"/>
      <c r="BH23" s="210"/>
    </row>
    <row r="24" spans="1:60" outlineLevel="1">
      <c r="A24" s="240">
        <v>8</v>
      </c>
      <c r="B24" s="241" t="s">
        <v>452</v>
      </c>
      <c r="C24" s="254" t="s">
        <v>453</v>
      </c>
      <c r="D24" s="242" t="s">
        <v>431</v>
      </c>
      <c r="E24" s="243">
        <v>1</v>
      </c>
      <c r="F24" s="244"/>
      <c r="G24" s="245">
        <f>ROUND(E24*F24,2)</f>
        <v>0</v>
      </c>
      <c r="H24" s="230"/>
      <c r="I24" s="229">
        <f>ROUND(E24*H24,2)</f>
        <v>0</v>
      </c>
      <c r="J24" s="230"/>
      <c r="K24" s="229">
        <f>ROUND(E24*J24,2)</f>
        <v>0</v>
      </c>
      <c r="L24" s="229">
        <v>21</v>
      </c>
      <c r="M24" s="229">
        <f>G24*(1+L24/100)</f>
        <v>0</v>
      </c>
      <c r="N24" s="229">
        <v>0</v>
      </c>
      <c r="O24" s="229">
        <f>ROUND(E24*N24,2)</f>
        <v>0</v>
      </c>
      <c r="P24" s="229">
        <v>0</v>
      </c>
      <c r="Q24" s="229">
        <f>ROUND(E24*P24,2)</f>
        <v>0</v>
      </c>
      <c r="R24" s="229"/>
      <c r="S24" s="229" t="s">
        <v>195</v>
      </c>
      <c r="T24" s="229" t="s">
        <v>196</v>
      </c>
      <c r="U24" s="229">
        <v>0</v>
      </c>
      <c r="V24" s="229">
        <f>ROUND(E24*U24,2)</f>
        <v>0</v>
      </c>
      <c r="W24" s="229"/>
      <c r="X24" s="229" t="s">
        <v>114</v>
      </c>
      <c r="Y24" s="210"/>
      <c r="Z24" s="210"/>
      <c r="AA24" s="210"/>
      <c r="AB24" s="210"/>
      <c r="AC24" s="210"/>
      <c r="AD24" s="210"/>
      <c r="AE24" s="210"/>
      <c r="AF24" s="210"/>
      <c r="AG24" s="210" t="s">
        <v>115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ht="56.25" outlineLevel="1">
      <c r="A25" s="227"/>
      <c r="B25" s="228"/>
      <c r="C25" s="267" t="s">
        <v>454</v>
      </c>
      <c r="D25" s="264"/>
      <c r="E25" s="264"/>
      <c r="F25" s="264"/>
      <c r="G25" s="264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10"/>
      <c r="Z25" s="210"/>
      <c r="AA25" s="210"/>
      <c r="AB25" s="210"/>
      <c r="AC25" s="210"/>
      <c r="AD25" s="210"/>
      <c r="AE25" s="210"/>
      <c r="AF25" s="210"/>
      <c r="AG25" s="210" t="s">
        <v>433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65" t="str">
        <f>C25</f>
        <v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 včetně oplocení, dočasných komunikací a zpev.ploch, skladovacích ploch, dočasných deponií,</v>
      </c>
      <c r="BB25" s="210"/>
      <c r="BC25" s="210"/>
      <c r="BD25" s="210"/>
      <c r="BE25" s="210"/>
      <c r="BF25" s="210"/>
      <c r="BG25" s="210"/>
      <c r="BH25" s="210"/>
    </row>
    <row r="26" spans="1:60" ht="33.75" outlineLevel="1">
      <c r="A26" s="227"/>
      <c r="B26" s="228"/>
      <c r="C26" s="268" t="s">
        <v>455</v>
      </c>
      <c r="D26" s="266"/>
      <c r="E26" s="266"/>
      <c r="F26" s="266"/>
      <c r="G26" s="266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10"/>
      <c r="Z26" s="210"/>
      <c r="AA26" s="210"/>
      <c r="AB26" s="210"/>
      <c r="AC26" s="210"/>
      <c r="AD26" s="210"/>
      <c r="AE26" s="210"/>
      <c r="AF26" s="210"/>
      <c r="AG26" s="210" t="s">
        <v>433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65" t="str">
        <f>C26</f>
        <v>ochrany sousedních pozemků a objektů vč.stromů ap., objektů a zařízení pro zajištění organizace a bezpečnosti provozu sídliště vozidel i pěších v průběhu stavby, bezpečnost a ochranu zdraví na staveništi, ap.</v>
      </c>
      <c r="BB26" s="210"/>
      <c r="BC26" s="210"/>
      <c r="BD26" s="210"/>
      <c r="BE26" s="210"/>
      <c r="BF26" s="210"/>
      <c r="BG26" s="210"/>
      <c r="BH26" s="210"/>
    </row>
    <row r="27" spans="1:60" outlineLevel="1">
      <c r="A27" s="240">
        <v>9</v>
      </c>
      <c r="B27" s="241" t="s">
        <v>456</v>
      </c>
      <c r="C27" s="254" t="s">
        <v>457</v>
      </c>
      <c r="D27" s="242" t="s">
        <v>431</v>
      </c>
      <c r="E27" s="243">
        <v>1</v>
      </c>
      <c r="F27" s="244"/>
      <c r="G27" s="245">
        <f>ROUND(E27*F27,2)</f>
        <v>0</v>
      </c>
      <c r="H27" s="230"/>
      <c r="I27" s="229">
        <f>ROUND(E27*H27,2)</f>
        <v>0</v>
      </c>
      <c r="J27" s="230"/>
      <c r="K27" s="229">
        <f>ROUND(E27*J27,2)</f>
        <v>0</v>
      </c>
      <c r="L27" s="229">
        <v>21</v>
      </c>
      <c r="M27" s="229">
        <f>G27*(1+L27/100)</f>
        <v>0</v>
      </c>
      <c r="N27" s="229">
        <v>0</v>
      </c>
      <c r="O27" s="229">
        <f>ROUND(E27*N27,2)</f>
        <v>0</v>
      </c>
      <c r="P27" s="229">
        <v>0</v>
      </c>
      <c r="Q27" s="229">
        <f>ROUND(E27*P27,2)</f>
        <v>0</v>
      </c>
      <c r="R27" s="229"/>
      <c r="S27" s="229" t="s">
        <v>195</v>
      </c>
      <c r="T27" s="229" t="s">
        <v>196</v>
      </c>
      <c r="U27" s="229">
        <v>0</v>
      </c>
      <c r="V27" s="229">
        <f>ROUND(E27*U27,2)</f>
        <v>0</v>
      </c>
      <c r="W27" s="229"/>
      <c r="X27" s="229" t="s">
        <v>114</v>
      </c>
      <c r="Y27" s="210"/>
      <c r="Z27" s="210"/>
      <c r="AA27" s="210"/>
      <c r="AB27" s="210"/>
      <c r="AC27" s="210"/>
      <c r="AD27" s="210"/>
      <c r="AE27" s="210"/>
      <c r="AF27" s="210"/>
      <c r="AG27" s="210" t="s">
        <v>115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ht="45" outlineLevel="1">
      <c r="A28" s="227"/>
      <c r="B28" s="228"/>
      <c r="C28" s="267" t="s">
        <v>458</v>
      </c>
      <c r="D28" s="264"/>
      <c r="E28" s="264"/>
      <c r="F28" s="264"/>
      <c r="G28" s="264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10"/>
      <c r="Z28" s="210"/>
      <c r="AA28" s="210"/>
      <c r="AB28" s="210"/>
      <c r="AC28" s="210"/>
      <c r="AD28" s="210"/>
      <c r="AE28" s="210"/>
      <c r="AF28" s="210"/>
      <c r="AG28" s="210" t="s">
        <v>433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65" t="str">
        <f>C28</f>
        <v>Náklady na vybavení a provoz objektů zařízení staveniště , náklady na energie spotřebované dodavatelem v rámci provozu zařízení staveniště, náklady na potřebný provoz a úklid v prostorách zařízení staveniště včetně hygienického zázemí, náklady na nutnou údržbu a opravy na objektech zařízení staveniště a na přípojkách energií, náklady na pronájmy ploch a zařízení.</v>
      </c>
      <c r="BB28" s="210"/>
      <c r="BC28" s="210"/>
      <c r="BD28" s="210"/>
      <c r="BE28" s="210"/>
      <c r="BF28" s="210"/>
      <c r="BG28" s="210"/>
      <c r="BH28" s="210"/>
    </row>
    <row r="29" spans="1:60" outlineLevel="1">
      <c r="A29" s="240">
        <v>10</v>
      </c>
      <c r="B29" s="241" t="s">
        <v>459</v>
      </c>
      <c r="C29" s="254" t="s">
        <v>460</v>
      </c>
      <c r="D29" s="242" t="s">
        <v>431</v>
      </c>
      <c r="E29" s="243">
        <v>1</v>
      </c>
      <c r="F29" s="244"/>
      <c r="G29" s="245">
        <f>ROUND(E29*F29,2)</f>
        <v>0</v>
      </c>
      <c r="H29" s="230"/>
      <c r="I29" s="229">
        <f>ROUND(E29*H29,2)</f>
        <v>0</v>
      </c>
      <c r="J29" s="230"/>
      <c r="K29" s="229">
        <f>ROUND(E29*J29,2)</f>
        <v>0</v>
      </c>
      <c r="L29" s="229">
        <v>21</v>
      </c>
      <c r="M29" s="229">
        <f>G29*(1+L29/100)</f>
        <v>0</v>
      </c>
      <c r="N29" s="229">
        <v>0</v>
      </c>
      <c r="O29" s="229">
        <f>ROUND(E29*N29,2)</f>
        <v>0</v>
      </c>
      <c r="P29" s="229">
        <v>0</v>
      </c>
      <c r="Q29" s="229">
        <f>ROUND(E29*P29,2)</f>
        <v>0</v>
      </c>
      <c r="R29" s="229"/>
      <c r="S29" s="229" t="s">
        <v>195</v>
      </c>
      <c r="T29" s="229" t="s">
        <v>196</v>
      </c>
      <c r="U29" s="229">
        <v>0</v>
      </c>
      <c r="V29" s="229">
        <f>ROUND(E29*U29,2)</f>
        <v>0</v>
      </c>
      <c r="W29" s="229"/>
      <c r="X29" s="229" t="s">
        <v>114</v>
      </c>
      <c r="Y29" s="210"/>
      <c r="Z29" s="210"/>
      <c r="AA29" s="210"/>
      <c r="AB29" s="210"/>
      <c r="AC29" s="210"/>
      <c r="AD29" s="210"/>
      <c r="AE29" s="210"/>
      <c r="AF29" s="210"/>
      <c r="AG29" s="210" t="s">
        <v>115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ht="33.75" outlineLevel="1">
      <c r="A30" s="227"/>
      <c r="B30" s="228"/>
      <c r="C30" s="267" t="s">
        <v>461</v>
      </c>
      <c r="D30" s="264"/>
      <c r="E30" s="264"/>
      <c r="F30" s="264"/>
      <c r="G30" s="264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10"/>
      <c r="Z30" s="210"/>
      <c r="AA30" s="210"/>
      <c r="AB30" s="210"/>
      <c r="AC30" s="210"/>
      <c r="AD30" s="210"/>
      <c r="AE30" s="210"/>
      <c r="AF30" s="210"/>
      <c r="AG30" s="210" t="s">
        <v>433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65" t="str">
        <f>C30</f>
        <v>Odstranění objektů zařízení staveniště včetně dočasných komunikací a zp.ploch, oplocení, hygienického zázemí, přípojek energií a jejich odvoz. Položka zahrnuje i náklady na úpravu povrchů po odstranění zařízení staveniště a úklid ploch, na kterých bylo zařízení staveniště provozováno.</v>
      </c>
      <c r="BB30" s="210"/>
      <c r="BC30" s="210"/>
      <c r="BD30" s="210"/>
      <c r="BE30" s="210"/>
      <c r="BF30" s="210"/>
      <c r="BG30" s="210"/>
      <c r="BH30" s="210"/>
    </row>
    <row r="31" spans="1:60" outlineLevel="1">
      <c r="A31" s="240">
        <v>11</v>
      </c>
      <c r="B31" s="241" t="s">
        <v>462</v>
      </c>
      <c r="C31" s="254" t="s">
        <v>463</v>
      </c>
      <c r="D31" s="242" t="s">
        <v>431</v>
      </c>
      <c r="E31" s="243">
        <v>1</v>
      </c>
      <c r="F31" s="244"/>
      <c r="G31" s="245">
        <f>ROUND(E31*F31,2)</f>
        <v>0</v>
      </c>
      <c r="H31" s="230"/>
      <c r="I31" s="229">
        <f>ROUND(E31*H31,2)</f>
        <v>0</v>
      </c>
      <c r="J31" s="230"/>
      <c r="K31" s="229">
        <f>ROUND(E31*J31,2)</f>
        <v>0</v>
      </c>
      <c r="L31" s="229">
        <v>21</v>
      </c>
      <c r="M31" s="229">
        <f>G31*(1+L31/100)</f>
        <v>0</v>
      </c>
      <c r="N31" s="229">
        <v>0</v>
      </c>
      <c r="O31" s="229">
        <f>ROUND(E31*N31,2)</f>
        <v>0</v>
      </c>
      <c r="P31" s="229">
        <v>0</v>
      </c>
      <c r="Q31" s="229">
        <f>ROUND(E31*P31,2)</f>
        <v>0</v>
      </c>
      <c r="R31" s="229"/>
      <c r="S31" s="229" t="s">
        <v>195</v>
      </c>
      <c r="T31" s="229" t="s">
        <v>196</v>
      </c>
      <c r="U31" s="229">
        <v>0</v>
      </c>
      <c r="V31" s="229">
        <f>ROUND(E31*U31,2)</f>
        <v>0</v>
      </c>
      <c r="W31" s="229"/>
      <c r="X31" s="229" t="s">
        <v>114</v>
      </c>
      <c r="Y31" s="210"/>
      <c r="Z31" s="210"/>
      <c r="AA31" s="210"/>
      <c r="AB31" s="210"/>
      <c r="AC31" s="210"/>
      <c r="AD31" s="210"/>
      <c r="AE31" s="210"/>
      <c r="AF31" s="210"/>
      <c r="AG31" s="210" t="s">
        <v>115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ht="45" outlineLevel="1">
      <c r="A32" s="227"/>
      <c r="B32" s="228"/>
      <c r="C32" s="267" t="s">
        <v>464</v>
      </c>
      <c r="D32" s="264"/>
      <c r="E32" s="264"/>
      <c r="F32" s="264"/>
      <c r="G32" s="264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10"/>
      <c r="Z32" s="210"/>
      <c r="AA32" s="210"/>
      <c r="AB32" s="210"/>
      <c r="AC32" s="210"/>
      <c r="AD32" s="210"/>
      <c r="AE32" s="210"/>
      <c r="AF32" s="210"/>
      <c r="AG32" s="210" t="s">
        <v>433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65" t="str">
        <f>C32</f>
        <v>Náklady spojené se zajištěním činností souvisejících se zakázkou - účast všech zainteresovaných stran na přípravě, jednání, u zkoušek, atd, Koordinace stavby, prací a dodávek mezi dodavateli a se zůčastněnými, podchycení všech změn v průběhu stavby a předávání info o nich, řešení vazeb na okolí, další inženýrská činnost nezahrnutá v předchozích položkách.</v>
      </c>
      <c r="BB32" s="210"/>
      <c r="BC32" s="210"/>
      <c r="BD32" s="210"/>
      <c r="BE32" s="210"/>
      <c r="BF32" s="210"/>
      <c r="BG32" s="210"/>
      <c r="BH32" s="210"/>
    </row>
    <row r="33" spans="1:33">
      <c r="A33" s="3"/>
      <c r="B33" s="4"/>
      <c r="C33" s="257"/>
      <c r="D33" s="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AE33">
        <v>15</v>
      </c>
      <c r="AF33">
        <v>21</v>
      </c>
      <c r="AG33" t="s">
        <v>94</v>
      </c>
    </row>
    <row r="34" spans="1:33">
      <c r="A34" s="213"/>
      <c r="B34" s="214" t="s">
        <v>31</v>
      </c>
      <c r="C34" s="258"/>
      <c r="D34" s="215"/>
      <c r="E34" s="216"/>
      <c r="F34" s="216"/>
      <c r="G34" s="252">
        <f>G8+G21</f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AE34">
        <f>SUMIF(L7:L32,AE33,G7:G32)</f>
        <v>0</v>
      </c>
      <c r="AF34">
        <f>SUMIF(L7:L32,AF33,G7:G32)</f>
        <v>0</v>
      </c>
      <c r="AG34" t="s">
        <v>371</v>
      </c>
    </row>
    <row r="35" spans="1:33">
      <c r="A35" s="3"/>
      <c r="B35" s="4"/>
      <c r="C35" s="257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33">
      <c r="A36" s="3"/>
      <c r="B36" s="4"/>
      <c r="C36" s="257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33">
      <c r="A37" s="217" t="s">
        <v>372</v>
      </c>
      <c r="B37" s="217"/>
      <c r="C37" s="259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33">
      <c r="A38" s="218"/>
      <c r="B38" s="219"/>
      <c r="C38" s="260"/>
      <c r="D38" s="219"/>
      <c r="E38" s="219"/>
      <c r="F38" s="219"/>
      <c r="G38" s="220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AG38" t="s">
        <v>373</v>
      </c>
    </row>
    <row r="39" spans="1:33">
      <c r="A39" s="221"/>
      <c r="B39" s="222"/>
      <c r="C39" s="261"/>
      <c r="D39" s="222"/>
      <c r="E39" s="222"/>
      <c r="F39" s="222"/>
      <c r="G39" s="22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33">
      <c r="A40" s="221"/>
      <c r="B40" s="222"/>
      <c r="C40" s="261"/>
      <c r="D40" s="222"/>
      <c r="E40" s="222"/>
      <c r="F40" s="222"/>
      <c r="G40" s="22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33">
      <c r="A41" s="221"/>
      <c r="B41" s="222"/>
      <c r="C41" s="261"/>
      <c r="D41" s="222"/>
      <c r="E41" s="222"/>
      <c r="F41" s="222"/>
      <c r="G41" s="22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33">
      <c r="A42" s="224"/>
      <c r="B42" s="225"/>
      <c r="C42" s="262"/>
      <c r="D42" s="225"/>
      <c r="E42" s="225"/>
      <c r="F42" s="225"/>
      <c r="G42" s="226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33">
      <c r="A43" s="3"/>
      <c r="B43" s="4"/>
      <c r="C43" s="257"/>
      <c r="D43" s="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33">
      <c r="C44" s="263"/>
      <c r="D44" s="10"/>
      <c r="AG44" t="s">
        <v>374</v>
      </c>
    </row>
    <row r="45" spans="1:33">
      <c r="D45" s="10"/>
    </row>
    <row r="46" spans="1:33">
      <c r="D46" s="10"/>
    </row>
    <row r="47" spans="1:33">
      <c r="D47" s="10"/>
    </row>
    <row r="48" spans="1:33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18">
    <mergeCell ref="C30:G30"/>
    <mergeCell ref="C32:G32"/>
    <mergeCell ref="C17:G17"/>
    <mergeCell ref="C20:G20"/>
    <mergeCell ref="C23:G23"/>
    <mergeCell ref="C25:G25"/>
    <mergeCell ref="C26:G26"/>
    <mergeCell ref="C28:G28"/>
    <mergeCell ref="A1:G1"/>
    <mergeCell ref="C2:G2"/>
    <mergeCell ref="C3:G3"/>
    <mergeCell ref="C4:G4"/>
    <mergeCell ref="A37:C37"/>
    <mergeCell ref="A38:G42"/>
    <mergeCell ref="C10:G10"/>
    <mergeCell ref="C12:G12"/>
    <mergeCell ref="C14:G14"/>
    <mergeCell ref="C16:G16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SO 101 SO101 r1 Pol</vt:lpstr>
      <vt:lpstr>SO 102 SO102 r1 Pol</vt:lpstr>
      <vt:lpstr>VNON VNON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101 SO101 r1 Pol'!Názvy_tisku</vt:lpstr>
      <vt:lpstr>'SO 102 SO102 r1 Pol'!Názvy_tisku</vt:lpstr>
      <vt:lpstr>'VNON VNON Pol'!Názvy_tisku</vt:lpstr>
      <vt:lpstr>oadresa</vt:lpstr>
      <vt:lpstr>Stavba!Objednatel</vt:lpstr>
      <vt:lpstr>Stavba!Objekt</vt:lpstr>
      <vt:lpstr>'SO 101 SO101 r1 Pol'!Oblast_tisku</vt:lpstr>
      <vt:lpstr>'SO 102 SO102 r1 Pol'!Oblast_tisku</vt:lpstr>
      <vt:lpstr>Stavba!Oblast_tisku</vt:lpstr>
      <vt:lpstr>'VNON VNON Pol'!Oblast_tisku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Uzivatel</cp:lastModifiedBy>
  <cp:lastPrinted>2019-03-19T12:27:02Z</cp:lastPrinted>
  <dcterms:created xsi:type="dcterms:W3CDTF">2009-04-08T07:15:50Z</dcterms:created>
  <dcterms:modified xsi:type="dcterms:W3CDTF">2020-03-01T16:38:47Z</dcterms:modified>
</cp:coreProperties>
</file>