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35" windowHeight="12210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01" sheetId="11" r:id="rId5"/>
    <sheet name="001 16031001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'001 16031001 Pol'!$A$1:$I$214</definedName>
    <definedName name="_xlnm.Print_Area" localSheetId="4">'Rekapitulace Objekt 001'!$A$1:$H$34</definedName>
    <definedName name="_xlnm.Print_Area" localSheetId="1">Stavba!$A$1:$J$47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5621" fullCalcOnLoad="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46" i="1"/>
  <c r="J45" i="1"/>
  <c r="J44" i="1"/>
  <c r="J43" i="1"/>
  <c r="J42" i="1"/>
  <c r="J41" i="1"/>
  <c r="J40" i="1"/>
  <c r="J39" i="1"/>
  <c r="J38" i="1"/>
  <c r="J37" i="1"/>
  <c r="J36" i="1"/>
  <c r="P18" i="11"/>
  <c r="O18" i="11"/>
  <c r="H18" i="11"/>
  <c r="H34" i="11"/>
  <c r="D34" i="11"/>
  <c r="H33" i="11"/>
  <c r="H32" i="11"/>
  <c r="H31" i="11"/>
  <c r="H30" i="11"/>
  <c r="H29" i="11"/>
  <c r="H28" i="11"/>
  <c r="H27" i="11"/>
  <c r="H26" i="11"/>
  <c r="H25" i="11"/>
  <c r="H24" i="11"/>
  <c r="H23" i="11"/>
  <c r="BC21" i="11"/>
  <c r="AO216" i="12"/>
  <c r="AN216" i="12"/>
  <c r="G215" i="12"/>
  <c r="AZ108" i="12"/>
  <c r="AZ68" i="12"/>
  <c r="F8" i="12"/>
  <c r="G11" i="12"/>
  <c r="G18" i="12"/>
  <c r="G22" i="12"/>
  <c r="F14" i="12" s="1"/>
  <c r="G29" i="12"/>
  <c r="G35" i="12"/>
  <c r="G41" i="12"/>
  <c r="G43" i="12"/>
  <c r="G45" i="12"/>
  <c r="G47" i="12"/>
  <c r="G53" i="12"/>
  <c r="F49" i="12" s="1"/>
  <c r="G58" i="12"/>
  <c r="G61" i="12"/>
  <c r="G69" i="12"/>
  <c r="F66" i="12" s="1"/>
  <c r="G75" i="12"/>
  <c r="G83" i="12"/>
  <c r="G91" i="12"/>
  <c r="G96" i="12"/>
  <c r="G100" i="12"/>
  <c r="G103" i="12"/>
  <c r="G109" i="12"/>
  <c r="F106" i="12" s="1"/>
  <c r="G114" i="12"/>
  <c r="F112" i="12" s="1"/>
  <c r="G118" i="12"/>
  <c r="G124" i="12"/>
  <c r="G129" i="12"/>
  <c r="F131" i="12"/>
  <c r="G135" i="12"/>
  <c r="G139" i="12"/>
  <c r="G144" i="12"/>
  <c r="F137" i="12" s="1"/>
  <c r="G150" i="12"/>
  <c r="G155" i="12"/>
  <c r="G159" i="12"/>
  <c r="G163" i="12"/>
  <c r="G168" i="12"/>
  <c r="G171" i="12"/>
  <c r="G177" i="12"/>
  <c r="G181" i="12"/>
  <c r="G185" i="12"/>
  <c r="F179" i="12" s="1"/>
  <c r="G188" i="12"/>
  <c r="G190" i="12"/>
  <c r="G195" i="12"/>
  <c r="F192" i="12" s="1"/>
  <c r="G198" i="12"/>
  <c r="G200" i="12"/>
  <c r="G203" i="12"/>
  <c r="G205" i="12"/>
  <c r="G208" i="12"/>
  <c r="F210" i="12"/>
  <c r="G211" i="12"/>
  <c r="H19" i="11"/>
  <c r="D19" i="11"/>
  <c r="B7" i="11"/>
  <c r="B6" i="11"/>
  <c r="C1" i="11"/>
  <c r="B1" i="11"/>
  <c r="J47" i="1"/>
  <c r="J24" i="1"/>
  <c r="B1" i="9"/>
  <c r="C1" i="9"/>
  <c r="B7" i="9"/>
  <c r="B6" i="9"/>
</calcChain>
</file>

<file path=xl/sharedStrings.xml><?xml version="1.0" encoding="utf-8"?>
<sst xmlns="http://schemas.openxmlformats.org/spreadsheetml/2006/main" count="585" uniqueCount="312">
  <si>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</si>
  <si>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</si>
  <si>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</si>
  <si>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</si>
  <si>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</si>
  <si>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</si>
  <si>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</si>
  <si>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</si>
  <si>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</si>
  <si>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</si>
  <si>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</si>
  <si>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</si>
  <si>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</si>
  <si>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</si>
  <si>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</si>
  <si>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</si>
  <si>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</si>
  <si>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</si>
  <si>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</si>
  <si>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</si>
  <si>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</si>
  <si>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</si>
  <si>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</si>
  <si>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</si>
  <si>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</si>
  <si>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</si>
  <si>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</si>
  <si>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</si>
  <si>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</si>
  <si>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</si>
  <si>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</si>
  <si>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</si>
  <si>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</si>
  <si>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</si>
  <si>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</si>
  <si>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</si>
  <si>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</si>
  <si>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</si>
  <si>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</si>
  <si>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</si>
  <si>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</si>
  <si>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2016031</t>
  </si>
  <si>
    <t>Oprava schodiště před BD Jasanová 22a</t>
  </si>
  <si>
    <t>Jundrov</t>
  </si>
  <si>
    <t>Statutární město Brno - MČ Brno-Jundrov</t>
  </si>
  <si>
    <t>Veslařská 56</t>
  </si>
  <si>
    <t>Brno</t>
  </si>
  <si>
    <t>63700</t>
  </si>
  <si>
    <t>Ing. Radek Vlašín</t>
  </si>
  <si>
    <t>Bochořákova 2535/7</t>
  </si>
  <si>
    <t>Brno-Žabovřesky</t>
  </si>
  <si>
    <t>61600</t>
  </si>
  <si>
    <t>67048498</t>
  </si>
  <si>
    <t>44992785</t>
  </si>
  <si>
    <t>CZ44992785</t>
  </si>
  <si>
    <t>Stavební objekt</t>
  </si>
  <si>
    <t>001</t>
  </si>
  <si>
    <t>Stavební část</t>
  </si>
  <si>
    <t>Celkem za stavbu</t>
  </si>
  <si>
    <t>Rekapitulace dílů</t>
  </si>
  <si>
    <t>Číslo</t>
  </si>
  <si>
    <t>Název</t>
  </si>
  <si>
    <t>Celkem</t>
  </si>
  <si>
    <t>2</t>
  </si>
  <si>
    <t>Základy a zvláštní zakládání</t>
  </si>
  <si>
    <t>4</t>
  </si>
  <si>
    <t>Vodorovné konstrukce</t>
  </si>
  <si>
    <t>62</t>
  </si>
  <si>
    <t>Úpravy povrchů vnější</t>
  </si>
  <si>
    <t>63</t>
  </si>
  <si>
    <t>Podlahy a podlahové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</si>
  <si>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</si>
  <si>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</si>
  <si>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</si>
  <si>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</si>
  <si>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</si>
  <si>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</si>
  <si>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</si>
  <si>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</si>
  <si>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783</t>
  </si>
  <si>
    <t>Nátěry</t>
  </si>
  <si>
    <t>D96</t>
  </si>
  <si>
    <t>Přesuny suti a vybouraných hmot</t>
  </si>
  <si>
    <t>VN</t>
  </si>
  <si>
    <t>Vedlejší náklady</t>
  </si>
  <si>
    <t>Cena celkem</t>
  </si>
  <si>
    <t>STA</t>
  </si>
  <si>
    <t>Rozsah:</t>
  </si>
  <si>
    <t>Rekapitulace soupisů náležejících k objektu</t>
  </si>
  <si>
    <t>Soupis</t>
  </si>
  <si>
    <t>Cena (Kč)</t>
  </si>
  <si>
    <t>16031001</t>
  </si>
  <si>
    <t>Oprava schodiště-stavební část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</si>
  <si>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</si>
  <si>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</si>
  <si>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</si>
  <si>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</si>
  <si>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</si>
  <si>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</si>
  <si>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</si>
  <si>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</si>
  <si>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</si>
  <si>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274 31 Beton základových pasů prostý</t>
  </si>
  <si>
    <t>274 31-3 prostý</t>
  </si>
  <si>
    <t>274313611R00</t>
  </si>
  <si>
    <t>...z betonu C 16/20</t>
  </si>
  <si>
    <t>m3</t>
  </si>
  <si>
    <t>801-1</t>
  </si>
  <si>
    <t>RTS</t>
  </si>
  <si>
    <t>POL</t>
  </si>
  <si>
    <t>beton pod stupeň z terasy : 0,053*2,6</t>
  </si>
  <si>
    <t>434 12 Osazení schodišťových stupňů železobetonových</t>
  </si>
  <si>
    <t>s vyspárováním styčných spár, s provizorním dřevěným zábradlím a dočasným zakrytím stupnic prkny</t>
  </si>
  <si>
    <t>SPX</t>
  </si>
  <si>
    <t>434 12-2 na desku</t>
  </si>
  <si>
    <t>434121425R00</t>
  </si>
  <si>
    <t>...broušených nebo leštěných</t>
  </si>
  <si>
    <t>m</t>
  </si>
  <si>
    <t>18*2,6</t>
  </si>
  <si>
    <t>771 11 Doplňkové práce při kladení dlažeb</t>
  </si>
  <si>
    <t>771111131R00</t>
  </si>
  <si>
    <t>...vyplnění dilatačních spár tmelem</t>
  </si>
  <si>
    <t>800-771</t>
  </si>
  <si>
    <t>0,165*17*2</t>
  </si>
  <si>
    <t>0,3*17*2</t>
  </si>
  <si>
    <t>1,35*2</t>
  </si>
  <si>
    <t>2,6*18</t>
  </si>
  <si>
    <t>1,15*6+2,6*3</t>
  </si>
  <si>
    <t>24633516R</t>
  </si>
  <si>
    <t>tmel polyuretanový; spárovací, těsnicí; š. spáry 10 až 30 mm; l = 10 až 15 mm; pro interiér i exteriér, pro prům. podlahy; barva šedá; přilnavost k materiálům beton, ocel, cihla, keramika, zdivo, kámen; tepelná odolnost -30 až 80 °C</t>
  </si>
  <si>
    <t>kus</t>
  </si>
  <si>
    <t>SPCM</t>
  </si>
  <si>
    <t>POL_NEZ</t>
  </si>
  <si>
    <t>Začátek provozního součtu</t>
  </si>
  <si>
    <t xml:space="preserve">  spotřeba 100 ml/m : 80,01*100,0*1,1/600</t>
  </si>
  <si>
    <t>Konec provozního součtu</t>
  </si>
  <si>
    <t>15</t>
  </si>
  <si>
    <t>24744534R</t>
  </si>
  <si>
    <t>malta pro dlažby/obklady lepicí; pro interier i exterier; stěny, podlahy; báze cementová; ruční; odolná proti vodě, mrazu</t>
  </si>
  <si>
    <t>kg</t>
  </si>
  <si>
    <t xml:space="preserve">  pro lepení stupňů a dlažby : 7,62*2,6*15,0*1,01</t>
  </si>
  <si>
    <t>300,0</t>
  </si>
  <si>
    <t>593723001X</t>
  </si>
  <si>
    <t>Stupeň schod. trysk. 1000/300/165-průběžný</t>
  </si>
  <si>
    <t>Vlastní</t>
  </si>
  <si>
    <t>593723002X</t>
  </si>
  <si>
    <t>Stupeň schod. trysk. 600/300/165 průběžný</t>
  </si>
  <si>
    <t>593723003X</t>
  </si>
  <si>
    <t>Stupeň schod. trysk. 1000/300/165-ukončovací</t>
  </si>
  <si>
    <t>593723004X</t>
  </si>
  <si>
    <t>Stupeň schod. trysk. 600/300/165-ukončovací</t>
  </si>
  <si>
    <t>319 20 Vyrovnání nerovného povrchu</t>
  </si>
  <si>
    <t>vnitřního i vnějšího zdiva, bez odsekání vadných cihel, bez pomocného lešení,</t>
  </si>
  <si>
    <t>319 20-1 jakoukoliv maltou</t>
  </si>
  <si>
    <t>319201311R00</t>
  </si>
  <si>
    <t>...do 30 mm</t>
  </si>
  <si>
    <t>m2</t>
  </si>
  <si>
    <t>801-4</t>
  </si>
  <si>
    <t>Položka pořadí 11 : 3.40000</t>
  </si>
  <si>
    <t>622 45-3 Omítky vnější cementové stěn nebo štítů</t>
  </si>
  <si>
    <t>622 45-32 hladké</t>
  </si>
  <si>
    <t>622451131R00</t>
  </si>
  <si>
    <t>...stupeň složitosti I až II</t>
  </si>
  <si>
    <t>stěna garáže 2 : 3,4</t>
  </si>
  <si>
    <t>24552541R</t>
  </si>
  <si>
    <t>přísada do betonu vodotěsná, mrazuvzdorná; složení disperze mastné kyseliny; 1,00 l; 1 010 kg/m3</t>
  </si>
  <si>
    <t>l</t>
  </si>
  <si>
    <t xml:space="preserve">přísada do betonu a malty : </t>
  </si>
  <si>
    <t>omítka : 3,4*0,05*0,1*0,08*1000</t>
  </si>
  <si>
    <t>beton : 1,3278*0,25*0,08*1000</t>
  </si>
  <si>
    <t>596 8 Kladení dlažby z betonových nebo kameninových dlaždic</t>
  </si>
  <si>
    <t>komunikací pro pěší do velikosti dlaždic 0,25 m2 s provedením lože do tl. 30 mm, s vyplněním spár a se smetením přebytečného materiálu na vzdálenost do 3 m</t>
  </si>
  <si>
    <t>596841111R00</t>
  </si>
  <si>
    <t xml:space="preserve">...do lože z cementové malty tloušťky do 30 mm </t>
  </si>
  <si>
    <t>822-1</t>
  </si>
  <si>
    <t>podesta : 1,15*2,6</t>
  </si>
  <si>
    <t>631 31 Mazanina z betonu prostého</t>
  </si>
  <si>
    <t>(z kameniva) hlazená dřevěným hladítkem</t>
  </si>
  <si>
    <t>631 31-2 tl. přes 50 do 80 mm</t>
  </si>
  <si>
    <t>631312611R00</t>
  </si>
  <si>
    <t>pod stupně : (0,12/2)*2,6*5,22</t>
  </si>
  <si>
    <t>nástup : 0,1*1,1*2,6</t>
  </si>
  <si>
    <t>podesta-vyrovnání : 0,05*1,15*2,6</t>
  </si>
  <si>
    <t>stupně terasa : 0,05*0,6*2,6</t>
  </si>
  <si>
    <t>631 31-915 Příplatek za přehlazení povrchu</t>
  </si>
  <si>
    <t>betonové mazaniny min. B 10 ocelovým hladítkem</t>
  </si>
  <si>
    <t>631319151R00</t>
  </si>
  <si>
    <t xml:space="preserve">...tloušťka mazaniny do 80 mm </t>
  </si>
  <si>
    <t xml:space="preserve">pod HI stěrku : </t>
  </si>
  <si>
    <t>631 31-916 Příplatek za přehlazení povrchu</t>
  </si>
  <si>
    <t>betonové mazaniny min. B 10 ocelovým hladítkem s poprášením cementem pro konečnou úpravu mazaniny</t>
  </si>
  <si>
    <t>631319161R00</t>
  </si>
  <si>
    <t>nástup-zdrsnění : 0,1*1,1*2,6</t>
  </si>
  <si>
    <t>631 31-918 Příplatek za sklon</t>
  </si>
  <si>
    <t>přes 15° do 35° od vodorovné roviny</t>
  </si>
  <si>
    <t>631319181R00</t>
  </si>
  <si>
    <t>63090001</t>
  </si>
  <si>
    <t>Rzebrání a zpětná montáž zámkové dlažby-terasa-u nových schodů</t>
  </si>
  <si>
    <t>2,6*0,3</t>
  </si>
  <si>
    <t>592462681X</t>
  </si>
  <si>
    <t>Dlaždice 600/400/50 tryskaná</t>
  </si>
  <si>
    <t>4,0</t>
  </si>
  <si>
    <t>952 90 Vyčištění budov a ostatních objektů</t>
  </si>
  <si>
    <t>952 90-14 ostatních objektů (např. kanálů, zásobníků, kůlen apod.) - vynesení zbytků stavebního rumu, kropení a 2 x zametení podlah, oprášení stěn a výplní otvorů</t>
  </si>
  <si>
    <t>952901411R00</t>
  </si>
  <si>
    <t>...jakékoliv výšky podlaží</t>
  </si>
  <si>
    <t>2,6*12,0</t>
  </si>
  <si>
    <t>963 04-2 Bourání jakýchkoliv betonových schodišťových stupňů</t>
  </si>
  <si>
    <t>963042819R00</t>
  </si>
  <si>
    <t>...zhotovených na místě</t>
  </si>
  <si>
    <t>801-3</t>
  </si>
  <si>
    <t>2,6*17</t>
  </si>
  <si>
    <t>965 04 Bourání podkladů pod dlažby nebo litých celistvých dlažeb a mazanin</t>
  </si>
  <si>
    <t>965042231R00</t>
  </si>
  <si>
    <t>...betonových nebo z litého asfaltu, tloušťky přes 100 mm, plochy do 4 m2</t>
  </si>
  <si>
    <t>podesta : 0,15*2,05*2,6</t>
  </si>
  <si>
    <t>beton pod stupněm terasy : 0,03*2,6</t>
  </si>
  <si>
    <t>970 25 Řezání železobetonu</t>
  </si>
  <si>
    <t>970251150R00</t>
  </si>
  <si>
    <t>...řezání železobetonu, hloubka řezu 150 mm</t>
  </si>
  <si>
    <t>případné řezání schodišťových stupňů na potřebný rozměr : 0,3*18</t>
  </si>
  <si>
    <t>978 01 Otlučení omítek vápenných nebo vápenocementových</t>
  </si>
  <si>
    <t>978 01-2 vnějších s vyškrabáním spár, s očištěním zdiva</t>
  </si>
  <si>
    <t>978015291R00</t>
  </si>
  <si>
    <t>...1. až 4. stupni složitosti, v rozsahu do 100 %</t>
  </si>
  <si>
    <t>999 28 Přesun hmot pro opravy a údržbu objektů</t>
  </si>
  <si>
    <t>oborů 801, 803, 811 a 812</t>
  </si>
  <si>
    <t>999 28-1 pro opravy a údržbu dosavadních objektů včetně vnějších plášťů</t>
  </si>
  <si>
    <t>999281105R00</t>
  </si>
  <si>
    <t>...výšky do 6 m</t>
  </si>
  <si>
    <t>t</t>
  </si>
  <si>
    <t>711 17 Odstranění izolace proti vodě - fólie</t>
  </si>
  <si>
    <t>711170201R00</t>
  </si>
  <si>
    <t>...svislá, volně</t>
  </si>
  <si>
    <t>800-711</t>
  </si>
  <si>
    <t>stěna : 2,54+0,1*(0,174+0,3)*15+0,1*2,05</t>
  </si>
  <si>
    <t>711 21 Izolace proti netlakové vodě - nátěry a stěrky</t>
  </si>
  <si>
    <t>711 21-1 nátěr podkladní</t>
  </si>
  <si>
    <t>711212000R00</t>
  </si>
  <si>
    <t>...pod hydroizolační stěrky</t>
  </si>
  <si>
    <t>vodorovně : 7,62*2,6</t>
  </si>
  <si>
    <t>svisle : 3,3*2</t>
  </si>
  <si>
    <t>711 21-3 stěrka hydroizolační</t>
  </si>
  <si>
    <t>711212002R00</t>
  </si>
  <si>
    <t>...proti vlhkosti</t>
  </si>
  <si>
    <t>Položka pořadí 27 : 26.41200</t>
  </si>
  <si>
    <t>711 21-6 doplňky</t>
  </si>
  <si>
    <t>711212601R00</t>
  </si>
  <si>
    <t>...těsnicí pás do spoje podlaha stěna š 120 mm</t>
  </si>
  <si>
    <t>7,62*2+2,6*4</t>
  </si>
  <si>
    <t>711 47 Provedení izolace proti tlakové vodě fóliemi z plastů</t>
  </si>
  <si>
    <t>711472051R00</t>
  </si>
  <si>
    <t>...svislá, bez dodávky fólie</t>
  </si>
  <si>
    <t>stěna : (3,3+0,1*(0,165+0,3)*16+0,1*2,05)*2</t>
  </si>
  <si>
    <t>711 77 Provedení detailů termoplasty</t>
  </si>
  <si>
    <t>711776404R00</t>
  </si>
  <si>
    <t>...koutů nebo hran zesílením fólií svařenou rš 250 nebo 300 mm přilepenou nebo svařenou k podkladu</t>
  </si>
  <si>
    <t>(0,165+0,3)*18*2+0,1*1,95*2</t>
  </si>
  <si>
    <t>712 37-7 Doplňkové konstrukce k povlakovým krytinám z fólií</t>
  </si>
  <si>
    <t>včetně dodávek výrobků</t>
  </si>
  <si>
    <t>712378005R00</t>
  </si>
  <si>
    <t>...stěnová lišta vyhnutá, RŠ 70 mm, z pozinkovaného plechu s povrchovou úpravou PVC</t>
  </si>
  <si>
    <t>7,2*2</t>
  </si>
  <si>
    <t>28322103.AR</t>
  </si>
  <si>
    <t>fólie izolační střešní hydroizolační; tloušťka 1,50 mm; plošná hmotnost 1 900 g/m2; PVC-P, výztužná mřížka</t>
  </si>
  <si>
    <t>8,498*1,15</t>
  </si>
  <si>
    <t>17,13*0,33</t>
  </si>
  <si>
    <t>998 71-1 Přesun hmot pro izolace proti vodě</t>
  </si>
  <si>
    <t>50 m vodorovně měřeno od těžiště půdorysné plochy skládky do těžiště půdorysné plochy objektu</t>
  </si>
  <si>
    <t>998711101R00</t>
  </si>
  <si>
    <t>...svisle do 6 m</t>
  </si>
  <si>
    <t>783 20 Odstranění nátěrů z kovových doplňk.konstrukcí</t>
  </si>
  <si>
    <t>783201831R00</t>
  </si>
  <si>
    <t>...chemickými odstranovači</t>
  </si>
  <si>
    <t>800-783</t>
  </si>
  <si>
    <t>madlo zábradlí : (pi*0,04)*5,26*2+0,1</t>
  </si>
  <si>
    <t>783 27 Nátěry kov.stav.doplňk. konstrukcí polyuretanové</t>
  </si>
  <si>
    <t>783271001R00</t>
  </si>
  <si>
    <t>...jednonásobné + 2x email</t>
  </si>
  <si>
    <t>783 90 Ostatní práce</t>
  </si>
  <si>
    <t>783903812R00</t>
  </si>
  <si>
    <t>...odmaštění saponáty</t>
  </si>
  <si>
    <t>783904811R00</t>
  </si>
  <si>
    <t>...odrezivění kovových konstrukcí</t>
  </si>
  <si>
    <t>979 08 Vodorovná doprava suti a vybouraných hmot</t>
  </si>
  <si>
    <t>979 08-7 nakládání na dopravní prostředky</t>
  </si>
  <si>
    <t>979087113R00</t>
  </si>
  <si>
    <t>Nakládání vybouraných hmot na dopravní prostředky</t>
  </si>
  <si>
    <t>821-1</t>
  </si>
  <si>
    <t>979 08-1 Odvoz suti a vybouraných hmot na skládku</t>
  </si>
  <si>
    <t>979081111R00</t>
  </si>
  <si>
    <t>...do 1 km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</si>
  <si>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</si>
  <si>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</si>
  <si>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</si>
  <si>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</si>
  <si>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</si>
  <si>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979082121R00</t>
  </si>
  <si>
    <t>...příplatek k ceně za každých dalších 5 m</t>
  </si>
  <si>
    <t>979 08-4 Poplatek za skládku</t>
  </si>
  <si>
    <t>979990104R00</t>
  </si>
  <si>
    <t>...beton nad 30x30 cm</t>
  </si>
  <si>
    <t>005123 R</t>
  </si>
  <si>
    <t>Územní vlivy</t>
  </si>
  <si>
    <t>Soubor</t>
  </si>
  <si>
    <t>ztížené podmínky 5% : 1</t>
  </si>
  <si>
    <t>Celkem za objekt</t>
  </si>
  <si>
    <t/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</si>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</sst>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#,##0.00\ _K_č"/>
    <numFmt numFmtId="172" formatCode="#,##0.00000"/>
    <numFmt numFmtId="173" formatCode="#,##0.00_\_K_č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9"/>
      <name val="Arial CE"/>
      <family val="2"/>
      <charset val="238"/>
    </font>
    <font>
      <sz val="10"/>
      <color indexed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71" fontId="7" fillId="0" borderId="8" xfId="0" applyNumberFormat="1" applyFont="1" applyBorder="1"/>
    <xf numFmtId="171" fontId="7" fillId="0" borderId="9" xfId="0" applyNumberFormat="1" applyFont="1" applyBorder="1"/>
    <xf numFmtId="171" fontId="0" fillId="0" borderId="0" xfId="0" applyNumberFormat="1"/>
    <xf numFmtId="171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72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72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5" fillId="0" borderId="37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 applyAlignment="1"/>
    <xf numFmtId="4" fontId="5" fillId="0" borderId="27" xfId="0" applyNumberFormat="1" applyFont="1" applyBorder="1"/>
    <xf numFmtId="4" fontId="5" fillId="0" borderId="27" xfId="0" applyNumberFormat="1" applyFont="1" applyBorder="1" applyAlignment="1"/>
    <xf numFmtId="0" fontId="4" fillId="0" borderId="37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 shrinkToFit="1"/>
    </xf>
    <xf numFmtId="0" fontId="4" fillId="4" borderId="39" xfId="0" applyFont="1" applyFill="1" applyBorder="1" applyAlignment="1">
      <alignment horizontal="center" vertical="center" wrapText="1" shrinkToFit="1"/>
    </xf>
    <xf numFmtId="4" fontId="3" fillId="0" borderId="37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vertical="center" wrapText="1" shrinkToFit="1"/>
    </xf>
    <xf numFmtId="4" fontId="3" fillId="0" borderId="39" xfId="0" applyNumberFormat="1" applyFont="1" applyBorder="1" applyAlignment="1">
      <alignment vertical="center" shrinkToFit="1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 shrinkToFit="1"/>
    </xf>
    <xf numFmtId="4" fontId="3" fillId="0" borderId="42" xfId="0" applyNumberFormat="1" applyFont="1" applyBorder="1" applyAlignment="1">
      <alignment vertical="center" shrinkToFit="1"/>
    </xf>
    <xf numFmtId="4" fontId="3" fillId="0" borderId="4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 shrinkToFit="1"/>
    </xf>
    <xf numFmtId="4" fontId="3" fillId="0" borderId="43" xfId="0" applyNumberFormat="1" applyFont="1" applyBorder="1" applyAlignment="1">
      <alignment vertical="center" shrinkToFit="1"/>
    </xf>
    <xf numFmtId="4" fontId="4" fillId="0" borderId="37" xfId="0" applyNumberFormat="1" applyFont="1" applyBorder="1" applyAlignment="1">
      <alignment vertical="center"/>
    </xf>
    <xf numFmtId="4" fontId="4" fillId="6" borderId="4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71" fontId="12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8" xfId="0" applyNumberFormat="1" applyFont="1" applyBorder="1"/>
    <xf numFmtId="171" fontId="7" fillId="0" borderId="29" xfId="0" applyNumberFormat="1" applyFont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171" fontId="7" fillId="4" borderId="53" xfId="0" applyNumberFormat="1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0" fontId="7" fillId="4" borderId="56" xfId="0" applyFont="1" applyFill="1" applyBorder="1"/>
    <xf numFmtId="49" fontId="7" fillId="4" borderId="56" xfId="0" applyNumberFormat="1" applyFont="1" applyFill="1" applyBorder="1"/>
    <xf numFmtId="0" fontId="7" fillId="4" borderId="57" xfId="0" applyFont="1" applyFill="1" applyBorder="1"/>
    <xf numFmtId="171" fontId="7" fillId="4" borderId="58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9" xfId="0" applyFill="1" applyBorder="1" applyAlignment="1">
      <alignment vertical="top"/>
    </xf>
    <xf numFmtId="0" fontId="0" fillId="4" borderId="60" xfId="0" applyFill="1" applyBorder="1" applyAlignment="1">
      <alignment vertical="top"/>
    </xf>
    <xf numFmtId="0" fontId="0" fillId="4" borderId="60" xfId="0" applyFill="1" applyBorder="1" applyAlignment="1">
      <alignment horizontal="center" vertical="top"/>
    </xf>
    <xf numFmtId="49" fontId="0" fillId="4" borderId="60" xfId="0" applyNumberFormat="1" applyFill="1" applyBorder="1" applyAlignment="1">
      <alignment vertical="top"/>
    </xf>
    <xf numFmtId="0" fontId="0" fillId="4" borderId="62" xfId="0" applyFill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42" xfId="0" applyBorder="1" applyAlignment="1">
      <alignment horizontal="center" vertical="top"/>
    </xf>
    <xf numFmtId="49" fontId="12" fillId="0" borderId="0" xfId="0" applyNumberFormat="1" applyFont="1" applyAlignment="1">
      <alignment vertical="top"/>
    </xf>
    <xf numFmtId="0" fontId="16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60" xfId="0" applyNumberFormat="1" applyFill="1" applyBorder="1" applyAlignment="1">
      <alignment vertical="top" wrapText="1"/>
    </xf>
    <xf numFmtId="0" fontId="7" fillId="0" borderId="44" xfId="0" applyNumberFormat="1" applyFont="1" applyBorder="1" applyAlignment="1">
      <alignment vertical="top" wrapText="1"/>
    </xf>
    <xf numFmtId="0" fontId="7" fillId="0" borderId="37" xfId="0" applyNumberFormat="1" applyFont="1" applyBorder="1" applyAlignment="1">
      <alignment vertical="top" wrapText="1"/>
    </xf>
    <xf numFmtId="0" fontId="0" fillId="4" borderId="61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2" fillId="0" borderId="37" xfId="0" applyNumberFormat="1" applyFont="1" applyBorder="1" applyAlignment="1">
      <alignment vertical="top"/>
    </xf>
    <xf numFmtId="0" fontId="7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7" fillId="0" borderId="45" xfId="0" applyNumberFormat="1" applyFont="1" applyBorder="1" applyAlignment="1">
      <alignment vertical="top" wrapText="1" shrinkToFit="1"/>
    </xf>
    <xf numFmtId="0" fontId="7" fillId="0" borderId="42" xfId="0" applyFont="1" applyBorder="1" applyAlignment="1">
      <alignment horizontal="center" vertical="top" shrinkToFit="1"/>
    </xf>
    <xf numFmtId="0" fontId="14" fillId="0" borderId="42" xfId="0" applyNumberFormat="1" applyFont="1" applyBorder="1" applyAlignment="1">
      <alignment horizontal="center" vertical="top" wrapText="1" shrinkToFit="1"/>
    </xf>
    <xf numFmtId="49" fontId="7" fillId="5" borderId="0" xfId="0" applyNumberFormat="1" applyFont="1" applyFill="1" applyBorder="1" applyAlignment="1" applyProtection="1">
      <alignment vertical="top" shrinkToFit="1"/>
      <protection locked="0"/>
    </xf>
    <xf numFmtId="0" fontId="15" fillId="0" borderId="42" xfId="0" applyNumberFormat="1" applyFont="1" applyBorder="1" applyAlignment="1">
      <alignment horizontal="center" vertical="top" wrapText="1" shrinkToFit="1"/>
    </xf>
    <xf numFmtId="172" fontId="0" fillId="4" borderId="43" xfId="0" applyNumberFormat="1" applyFill="1" applyBorder="1" applyAlignment="1">
      <alignment vertical="top" shrinkToFit="1"/>
    </xf>
    <xf numFmtId="172" fontId="7" fillId="0" borderId="45" xfId="0" applyNumberFormat="1" applyFont="1" applyBorder="1" applyAlignment="1">
      <alignment vertical="top" wrapText="1" shrinkToFit="1"/>
    </xf>
    <xf numFmtId="172" fontId="7" fillId="0" borderId="42" xfId="0" applyNumberFormat="1" applyFont="1" applyBorder="1" applyAlignment="1">
      <alignment vertical="top" shrinkToFit="1"/>
    </xf>
    <xf numFmtId="172" fontId="14" fillId="0" borderId="42" xfId="0" applyNumberFormat="1" applyFont="1" applyBorder="1" applyAlignment="1">
      <alignment vertical="top" wrapText="1" shrinkToFit="1"/>
    </xf>
    <xf numFmtId="172" fontId="7" fillId="5" borderId="0" xfId="0" applyNumberFormat="1" applyFont="1" applyFill="1" applyBorder="1" applyAlignment="1" applyProtection="1">
      <alignment vertical="top" shrinkToFit="1"/>
      <protection locked="0"/>
    </xf>
    <xf numFmtId="172" fontId="15" fillId="0" borderId="42" xfId="0" applyNumberFormat="1" applyFont="1" applyBorder="1" applyAlignment="1">
      <alignment vertical="top" wrapText="1" shrinkToFi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7" fillId="0" borderId="45" xfId="0" applyNumberFormat="1" applyFont="1" applyBorder="1" applyAlignment="1">
      <alignment vertical="top" wrapText="1" shrinkToFit="1"/>
    </xf>
    <xf numFmtId="4" fontId="7" fillId="0" borderId="46" xfId="0" applyNumberFormat="1" applyFont="1" applyBorder="1" applyAlignment="1">
      <alignment vertical="top" wrapText="1" shrinkToFit="1"/>
    </xf>
    <xf numFmtId="4" fontId="7" fillId="0" borderId="37" xfId="0" applyNumberFormat="1" applyFont="1" applyBorder="1" applyAlignment="1">
      <alignment vertical="top" shrinkToFit="1"/>
    </xf>
    <xf numFmtId="4" fontId="7" fillId="0" borderId="42" xfId="0" applyNumberFormat="1" applyFont="1" applyBorder="1" applyAlignment="1">
      <alignment vertical="top" shrinkToFit="1"/>
    </xf>
    <xf numFmtId="4" fontId="7" fillId="0" borderId="38" xfId="0" applyNumberFormat="1" applyFont="1" applyBorder="1" applyAlignment="1">
      <alignment vertical="top" wrapText="1" shrinkToFit="1"/>
    </xf>
    <xf numFmtId="4" fontId="7" fillId="5" borderId="42" xfId="0" applyNumberFormat="1" applyFont="1" applyFill="1" applyBorder="1" applyAlignment="1" applyProtection="1">
      <alignment vertical="top" shrinkToFit="1"/>
      <protection locked="0"/>
    </xf>
    <xf numFmtId="4" fontId="7" fillId="5" borderId="0" xfId="0" applyNumberFormat="1" applyFont="1" applyFill="1" applyBorder="1" applyAlignment="1" applyProtection="1">
      <alignment vertical="top" shrinkToFit="1"/>
      <protection locked="0"/>
    </xf>
    <xf numFmtId="4" fontId="7" fillId="5" borderId="38" xfId="0" applyNumberFormat="1" applyFont="1" applyFill="1" applyBorder="1" applyAlignment="1" applyProtection="1">
      <alignment vertical="top" shrinkToFit="1"/>
      <protection locked="0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49" fontId="0" fillId="0" borderId="0" xfId="0" applyNumberFormat="1" applyBorder="1"/>
    <xf numFmtId="0" fontId="0" fillId="4" borderId="43" xfId="0" applyNumberFormat="1" applyFill="1" applyBorder="1" applyAlignment="1">
      <alignment horizontal="left" vertical="top" wrapText="1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37" xfId="0" applyNumberFormat="1" applyFont="1" applyBorder="1" applyAlignment="1">
      <alignment horizontal="left" vertical="top" wrapText="1"/>
    </xf>
    <xf numFmtId="0" fontId="7" fillId="0" borderId="42" xfId="0" applyNumberFormat="1" applyFont="1" applyBorder="1" applyAlignment="1">
      <alignment horizontal="left" vertical="top" wrapText="1"/>
    </xf>
    <xf numFmtId="0" fontId="14" fillId="0" borderId="42" xfId="0" quotePrefix="1" applyNumberFormat="1" applyFont="1" applyBorder="1" applyAlignment="1">
      <alignment horizontal="left" vertical="top" wrapText="1"/>
    </xf>
    <xf numFmtId="0" fontId="7" fillId="5" borderId="37" xfId="0" applyNumberFormat="1" applyFont="1" applyFill="1" applyBorder="1" applyAlignment="1" applyProtection="1">
      <alignment horizontal="left" vertical="top" wrapText="1"/>
      <protection locked="0"/>
    </xf>
    <xf numFmtId="0" fontId="15" fillId="0" borderId="42" xfId="0" applyNumberFormat="1" applyFont="1" applyBorder="1" applyAlignment="1">
      <alignment horizontal="left" vertical="top" wrapText="1"/>
    </xf>
    <xf numFmtId="0" fontId="15" fillId="0" borderId="42" xfId="0" quotePrefix="1" applyNumberFormat="1" applyFon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/>
    </xf>
    <xf numFmtId="0" fontId="6" fillId="4" borderId="0" xfId="0" applyFont="1" applyFill="1" applyBorder="1"/>
    <xf numFmtId="49" fontId="6" fillId="4" borderId="0" xfId="0" applyNumberFormat="1" applyFont="1" applyFill="1" applyBorder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4" fontId="6" fillId="4" borderId="0" xfId="0" applyNumberFormat="1" applyFont="1" applyFill="1" applyBorder="1"/>
    <xf numFmtId="0" fontId="0" fillId="4" borderId="47" xfId="0" applyFill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 shrinkToFit="1"/>
    </xf>
    <xf numFmtId="172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0" fontId="12" fillId="0" borderId="63" xfId="0" applyFont="1" applyBorder="1" applyAlignment="1">
      <alignment vertical="top"/>
    </xf>
    <xf numFmtId="4" fontId="0" fillId="4" borderId="64" xfId="0" applyNumberFormat="1" applyFill="1" applyBorder="1" applyAlignment="1">
      <alignment vertical="top" shrinkToFit="1"/>
    </xf>
    <xf numFmtId="4" fontId="7" fillId="0" borderId="65" xfId="0" applyNumberFormat="1" applyFont="1" applyBorder="1" applyAlignment="1">
      <alignment vertical="top" shrinkToFit="1"/>
    </xf>
    <xf numFmtId="0" fontId="0" fillId="4" borderId="60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49" fontId="0" fillId="4" borderId="50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72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6" xfId="0" applyNumberFormat="1" applyBorder="1" applyAlignment="1">
      <alignment vertical="top"/>
    </xf>
    <xf numFmtId="4" fontId="0" fillId="0" borderId="67" xfId="0" applyNumberForma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NumberFormat="1" applyFont="1" applyBorder="1" applyAlignment="1">
      <alignment vertical="top"/>
    </xf>
    <xf numFmtId="0" fontId="7" fillId="5" borderId="24" xfId="0" applyNumberFormat="1" applyFont="1" applyFill="1" applyBorder="1" applyAlignment="1" applyProtection="1">
      <alignment horizontal="left" vertical="top" wrapText="1"/>
      <protection locked="0"/>
    </xf>
    <xf numFmtId="49" fontId="7" fillId="5" borderId="25" xfId="0" applyNumberFormat="1" applyFont="1" applyFill="1" applyBorder="1" applyAlignment="1" applyProtection="1">
      <alignment vertical="top" shrinkToFit="1"/>
      <protection locked="0"/>
    </xf>
    <xf numFmtId="172" fontId="7" fillId="5" borderId="25" xfId="0" applyNumberFormat="1" applyFont="1" applyFill="1" applyBorder="1" applyAlignment="1" applyProtection="1">
      <alignment vertical="top" shrinkToFit="1"/>
      <protection locked="0"/>
    </xf>
    <xf numFmtId="4" fontId="7" fillId="5" borderId="25" xfId="0" applyNumberFormat="1" applyFont="1" applyFill="1" applyBorder="1" applyAlignment="1" applyProtection="1">
      <alignment vertical="top" shrinkToFit="1"/>
      <protection locked="0"/>
    </xf>
    <xf numFmtId="4" fontId="7" fillId="5" borderId="68" xfId="0" applyNumberFormat="1" applyFont="1" applyFill="1" applyBorder="1" applyAlignment="1" applyProtection="1">
      <alignment vertical="top" shrinkToFit="1"/>
      <protection locked="0"/>
    </xf>
    <xf numFmtId="4" fontId="7" fillId="0" borderId="24" xfId="0" applyNumberFormat="1" applyFont="1" applyBorder="1" applyAlignment="1">
      <alignment vertical="top" shrinkToFit="1"/>
    </xf>
    <xf numFmtId="4" fontId="7" fillId="0" borderId="69" xfId="0" applyNumberFormat="1" applyFont="1" applyBorder="1" applyAlignment="1">
      <alignment vertical="top" shrinkToFit="1"/>
    </xf>
    <xf numFmtId="0" fontId="17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73" fontId="7" fillId="0" borderId="29" xfId="0" applyNumberFormat="1" applyFont="1" applyBorder="1"/>
    <xf numFmtId="173" fontId="7" fillId="4" borderId="58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7" t="s">
        <v>0</v>
      </c>
      <c r="C5" s="87"/>
      <c r="D5" s="87"/>
      <c r="E5" s="87"/>
      <c r="F5" s="87"/>
      <c r="G5" s="88"/>
      <c r="H5" s="15"/>
    </row>
    <row r="6" spans="1:8" x14ac:dyDescent="0.2">
      <c r="A6" s="20" t="s">
        <v>6</v>
      </c>
      <c r="B6" s="89"/>
      <c r="C6" s="89"/>
      <c r="D6" s="89"/>
      <c r="E6" s="89"/>
      <c r="F6" s="89"/>
      <c r="G6" s="90"/>
      <c r="H6" s="15"/>
    </row>
    <row r="7" spans="1:8" x14ac:dyDescent="0.2">
      <c r="A7" s="20" t="s">
        <v>7</v>
      </c>
      <c r="B7" s="89"/>
      <c r="C7" s="89"/>
      <c r="D7" s="89"/>
      <c r="E7" s="89"/>
      <c r="F7" s="89"/>
      <c r="G7" s="90"/>
      <c r="H7" s="15"/>
    </row>
    <row r="8" spans="1:8" x14ac:dyDescent="0.2">
      <c r="A8" s="20" t="s">
        <v>8</v>
      </c>
      <c r="B8" s="89"/>
      <c r="C8" s="89"/>
      <c r="D8" s="89"/>
      <c r="E8" s="89"/>
      <c r="F8" s="89"/>
      <c r="G8" s="90"/>
      <c r="H8" s="15"/>
    </row>
    <row r="9" spans="1:8" x14ac:dyDescent="0.2">
      <c r="A9" s="20" t="s">
        <v>9</v>
      </c>
      <c r="B9" s="89"/>
      <c r="C9" s="89"/>
      <c r="D9" s="89"/>
      <c r="E9" s="89"/>
      <c r="F9" s="89"/>
      <c r="G9" s="90"/>
      <c r="H9" s="15"/>
    </row>
    <row r="10" spans="1:8" x14ac:dyDescent="0.2">
      <c r="A10" s="20" t="s">
        <v>10</v>
      </c>
      <c r="B10" s="89"/>
      <c r="C10" s="89"/>
      <c r="D10" s="89"/>
      <c r="E10" s="89"/>
      <c r="F10" s="89"/>
      <c r="G10" s="90"/>
      <c r="H10" s="15"/>
    </row>
    <row r="11" spans="1:8" x14ac:dyDescent="0.2">
      <c r="A11" s="20" t="s">
        <v>11</v>
      </c>
      <c r="B11" s="79"/>
      <c r="C11" s="79"/>
      <c r="D11" s="79"/>
      <c r="E11" s="79"/>
      <c r="F11" s="79"/>
      <c r="G11" s="80"/>
      <c r="H11" s="15"/>
    </row>
    <row r="12" spans="1:8" x14ac:dyDescent="0.2">
      <c r="A12" s="20" t="s">
        <v>12</v>
      </c>
      <c r="B12" s="81"/>
      <c r="C12" s="82"/>
      <c r="D12" s="82"/>
      <c r="E12" s="82"/>
      <c r="F12" s="82"/>
      <c r="G12" s="83"/>
      <c r="H12" s="15"/>
    </row>
    <row r="13" spans="1:8" ht="13.5" thickBot="1" x14ac:dyDescent="0.25">
      <c r="A13" s="21" t="s">
        <v>13</v>
      </c>
      <c r="B13" s="84"/>
      <c r="C13" s="84"/>
      <c r="D13" s="84"/>
      <c r="E13" s="84"/>
      <c r="F13" s="84"/>
      <c r="G13" s="85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6" t="s">
        <v>40</v>
      </c>
      <c r="B17" s="86"/>
      <c r="C17" s="86"/>
      <c r="D17" s="86"/>
      <c r="E17" s="86"/>
      <c r="F17" s="86"/>
      <c r="G17" s="86"/>
      <c r="H17" s="15"/>
    </row>
  </sheetData>
  <sheetProtection password="86DB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0"/>
  <sheetViews>
    <sheetView showGridLines="0" topLeftCell="B1" zoomScaleNormal="100" zoomScaleSheetLayoutView="75" workbookViewId="0">
      <selection activeCell="O1" sqref="O1:P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41</v>
      </c>
      <c r="F5" s="104" t="s">
        <v>43</v>
      </c>
      <c r="G5" s="11"/>
      <c r="I5" s="11"/>
    </row>
    <row r="6" spans="1:14" ht="13.5" customHeight="1" x14ac:dyDescent="0.25">
      <c r="B6" s="10"/>
      <c r="C6" s="37"/>
      <c r="D6" s="103" t="s">
        <v>42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05" t="s">
        <v>44</v>
      </c>
      <c r="H11" s="13" t="s">
        <v>2</v>
      </c>
      <c r="I11" s="107" t="s">
        <v>53</v>
      </c>
      <c r="J11" s="51"/>
    </row>
    <row r="12" spans="1:14" x14ac:dyDescent="0.2">
      <c r="D12" s="105" t="s">
        <v>45</v>
      </c>
      <c r="H12" s="13" t="s">
        <v>3</v>
      </c>
      <c r="I12" s="107" t="s">
        <v>54</v>
      </c>
      <c r="J12" s="51"/>
    </row>
    <row r="13" spans="1:14" ht="12" customHeight="1" x14ac:dyDescent="0.2">
      <c r="C13" s="106" t="s">
        <v>47</v>
      </c>
      <c r="D13" s="105" t="s">
        <v>46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05" t="s">
        <v>48</v>
      </c>
      <c r="H15" s="13" t="s">
        <v>2</v>
      </c>
      <c r="I15" s="107" t="s">
        <v>52</v>
      </c>
      <c r="J15" s="52"/>
    </row>
    <row r="16" spans="1:14" ht="12" customHeight="1" x14ac:dyDescent="0.2">
      <c r="C16" s="13"/>
      <c r="D16" s="105" t="s">
        <v>49</v>
      </c>
      <c r="H16" s="13" t="s">
        <v>3</v>
      </c>
      <c r="J16" s="52"/>
    </row>
    <row r="17" spans="1:16" ht="12" customHeight="1" x14ac:dyDescent="0.2">
      <c r="C17" s="106" t="s">
        <v>51</v>
      </c>
      <c r="D17" s="105" t="s">
        <v>50</v>
      </c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8"/>
      <c r="B21" s="109" t="s">
        <v>20</v>
      </c>
      <c r="C21" s="110"/>
      <c r="D21" s="110"/>
      <c r="E21" s="111"/>
      <c r="F21" s="112"/>
      <c r="G21" s="112"/>
      <c r="H21" s="119" t="s">
        <v>21</v>
      </c>
      <c r="I21" s="120" t="s">
        <v>22</v>
      </c>
      <c r="J21" s="121" t="s">
        <v>23</v>
      </c>
    </row>
    <row r="22" spans="1:16" x14ac:dyDescent="0.2">
      <c r="A22" s="116"/>
      <c r="B22" s="116" t="s">
        <v>55</v>
      </c>
      <c r="C22" s="117"/>
      <c r="D22" s="117"/>
      <c r="E22" s="117"/>
      <c r="F22" s="117"/>
      <c r="G22" s="118"/>
      <c r="H22" s="122"/>
      <c r="I22" s="123">
        <v>1</v>
      </c>
      <c r="J22" s="124"/>
    </row>
    <row r="23" spans="1:16" x14ac:dyDescent="0.2">
      <c r="A23" s="116"/>
      <c r="B23" s="116" t="s">
        <v>56</v>
      </c>
      <c r="C23" s="117" t="s">
        <v>57</v>
      </c>
      <c r="D23" s="117"/>
      <c r="E23" s="117"/>
      <c r="F23" s="117"/>
      <c r="G23" s="118"/>
      <c r="H23" s="122"/>
      <c r="I23" s="123">
        <v>1</v>
      </c>
      <c r="J23" s="124">
        <f>'Rekapitulace Objekt 001'!H19</f>
        <v>0</v>
      </c>
      <c r="O23" t="s">
        <v>311</v>
      </c>
      <c r="P23" t="s">
        <v>311</v>
      </c>
    </row>
    <row r="24" spans="1:16" ht="25.5" customHeight="1" x14ac:dyDescent="0.25">
      <c r="A24" s="126"/>
      <c r="B24" s="127" t="s">
        <v>58</v>
      </c>
      <c r="C24" s="128"/>
      <c r="D24" s="128"/>
      <c r="E24" s="128"/>
      <c r="F24" s="129"/>
      <c r="G24" s="130"/>
      <c r="H24" s="131"/>
      <c r="I24" s="132"/>
      <c r="J24" s="125">
        <f>SUM(J22:J23)</f>
        <v>0</v>
      </c>
    </row>
    <row r="33" spans="1:10" ht="15.75" x14ac:dyDescent="0.25">
      <c r="B33" s="27" t="s">
        <v>59</v>
      </c>
    </row>
    <row r="35" spans="1:10" ht="25.5" customHeight="1" x14ac:dyDescent="0.2">
      <c r="A35" s="133"/>
      <c r="B35" s="134" t="s">
        <v>60</v>
      </c>
      <c r="C35" s="135" t="s">
        <v>61</v>
      </c>
      <c r="D35" s="135"/>
      <c r="E35" s="135"/>
      <c r="F35" s="135"/>
      <c r="G35" s="136"/>
      <c r="H35" s="136"/>
      <c r="I35" s="136"/>
      <c r="J35" s="137" t="s">
        <v>62</v>
      </c>
    </row>
    <row r="36" spans="1:10" ht="25.5" customHeight="1" x14ac:dyDescent="0.2">
      <c r="A36" s="138"/>
      <c r="B36" s="139" t="s">
        <v>63</v>
      </c>
      <c r="C36" s="140" t="s">
        <v>64</v>
      </c>
      <c r="D36" s="140"/>
      <c r="E36" s="140"/>
      <c r="F36" s="141"/>
      <c r="G36" s="142"/>
      <c r="H36" s="142"/>
      <c r="I36" s="142"/>
      <c r="J36" s="143">
        <f>'001 16031001 Pol'!F8</f>
        <v>0</v>
      </c>
    </row>
    <row r="37" spans="1:10" ht="25.5" customHeight="1" x14ac:dyDescent="0.2">
      <c r="A37" s="138"/>
      <c r="B37" s="138" t="s">
        <v>65</v>
      </c>
      <c r="C37" s="144" t="s">
        <v>66</v>
      </c>
      <c r="D37" s="144"/>
      <c r="E37" s="144"/>
      <c r="F37" s="145"/>
      <c r="G37" s="146"/>
      <c r="H37" s="146"/>
      <c r="I37" s="146"/>
      <c r="J37" s="147">
        <f>'001 16031001 Pol'!F14</f>
        <v>0</v>
      </c>
    </row>
    <row r="38" spans="1:10" ht="25.5" customHeight="1" x14ac:dyDescent="0.2">
      <c r="A38" s="138"/>
      <c r="B38" s="138" t="s">
        <v>67</v>
      </c>
      <c r="C38" s="144" t="s">
        <v>68</v>
      </c>
      <c r="D38" s="144"/>
      <c r="E38" s="144"/>
      <c r="F38" s="145"/>
      <c r="G38" s="146"/>
      <c r="H38" s="146"/>
      <c r="I38" s="146"/>
      <c r="J38" s="147">
        <f>'001 16031001 Pol'!F49</f>
        <v>0</v>
      </c>
    </row>
    <row r="39" spans="1:10" ht="25.5" customHeight="1" x14ac:dyDescent="0.2">
      <c r="A39" s="138"/>
      <c r="B39" s="138" t="s">
        <v>69</v>
      </c>
      <c r="C39" s="144" t="s">
        <v>70</v>
      </c>
      <c r="D39" s="144"/>
      <c r="E39" s="144"/>
      <c r="F39" s="145"/>
      <c r="G39" s="146"/>
      <c r="H39" s="146"/>
      <c r="I39" s="146"/>
      <c r="J39" s="147">
        <f>'001 16031001 Pol'!F66</f>
        <v>0</v>
      </c>
    </row>
    <row r="40" spans="1:10" ht="25.5" customHeight="1" x14ac:dyDescent="0.2">
      <c r="A40" s="138"/>
      <c r="B40" s="138" t="s">
        <v>71</v>
      </c>
      <c r="C40" s="144" t="s">
        <v>72</v>
      </c>
      <c r="D40" s="144"/>
      <c r="E40" s="144"/>
      <c r="F40" s="145"/>
      <c r="G40" s="146"/>
      <c r="H40" s="146"/>
      <c r="I40" s="146"/>
      <c r="J40" s="147">
        <f>'001 16031001 Pol'!F106</f>
        <v>0</v>
      </c>
    </row>
    <row r="41" spans="1:10" ht="25.5" customHeight="1" x14ac:dyDescent="0.2">
      <c r="A41" s="138"/>
      <c r="B41" s="138" t="s">
        <v>73</v>
      </c>
      <c r="C41" s="144" t="s">
        <v>74</v>
      </c>
      <c r="D41" s="144"/>
      <c r="E41" s="144"/>
      <c r="F41" s="145"/>
      <c r="G41" s="146"/>
      <c r="H41" s="146"/>
      <c r="I41" s="146"/>
      <c r="J41" s="147">
        <f>'001 16031001 Pol'!F112</f>
        <v>0</v>
      </c>
    </row>
    <row r="42" spans="1:10" ht="25.5" customHeight="1" x14ac:dyDescent="0.2">
      <c r="A42" s="138"/>
      <c r="B42" s="138" t="s">
        <v>75</v>
      </c>
      <c r="C42" s="144" t="s">
        <v>76</v>
      </c>
      <c r="D42" s="144"/>
      <c r="E42" s="144"/>
      <c r="F42" s="145"/>
      <c r="G42" s="146"/>
      <c r="H42" s="146"/>
      <c r="I42" s="146"/>
      <c r="J42" s="147">
        <f>'001 16031001 Pol'!F131</f>
        <v>0</v>
      </c>
    </row>
    <row r="43" spans="1:10" ht="25.5" customHeight="1" x14ac:dyDescent="0.2">
      <c r="A43" s="138"/>
      <c r="B43" s="138" t="s">
        <v>77</v>
      </c>
      <c r="C43" s="144" t="s">
        <v>78</v>
      </c>
      <c r="D43" s="144"/>
      <c r="E43" s="144"/>
      <c r="F43" s="145"/>
      <c r="G43" s="146"/>
      <c r="H43" s="146"/>
      <c r="I43" s="146"/>
      <c r="J43" s="147">
        <f>'001 16031001 Pol'!F137</f>
        <v>0</v>
      </c>
    </row>
    <row r="44" spans="1:10" ht="25.5" customHeight="1" x14ac:dyDescent="0.2">
      <c r="A44" s="138"/>
      <c r="B44" s="138" t="s">
        <v>79</v>
      </c>
      <c r="C44" s="144" t="s">
        <v>80</v>
      </c>
      <c r="D44" s="144"/>
      <c r="E44" s="144"/>
      <c r="F44" s="145"/>
      <c r="G44" s="146"/>
      <c r="H44" s="146"/>
      <c r="I44" s="146"/>
      <c r="J44" s="147">
        <f>'001 16031001 Pol'!F179</f>
        <v>0</v>
      </c>
    </row>
    <row r="45" spans="1:10" ht="25.5" customHeight="1" x14ac:dyDescent="0.2">
      <c r="A45" s="138"/>
      <c r="B45" s="138" t="s">
        <v>81</v>
      </c>
      <c r="C45" s="144" t="s">
        <v>82</v>
      </c>
      <c r="D45" s="144"/>
      <c r="E45" s="144"/>
      <c r="F45" s="145"/>
      <c r="G45" s="146"/>
      <c r="H45" s="146"/>
      <c r="I45" s="146"/>
      <c r="J45" s="147">
        <f>'001 16031001 Pol'!F192</f>
        <v>0</v>
      </c>
    </row>
    <row r="46" spans="1:10" ht="25.5" customHeight="1" x14ac:dyDescent="0.2">
      <c r="A46" s="138"/>
      <c r="B46" s="148" t="s">
        <v>83</v>
      </c>
      <c r="C46" s="149" t="s">
        <v>84</v>
      </c>
      <c r="D46" s="149"/>
      <c r="E46" s="149"/>
      <c r="F46" s="150"/>
      <c r="G46" s="151"/>
      <c r="H46" s="151"/>
      <c r="I46" s="151"/>
      <c r="J46" s="152">
        <f>'001 16031001 Pol'!F210</f>
        <v>0</v>
      </c>
    </row>
    <row r="47" spans="1:10" ht="25.5" customHeight="1" x14ac:dyDescent="0.2">
      <c r="A47" s="153"/>
      <c r="B47" s="154" t="s">
        <v>85</v>
      </c>
      <c r="C47" s="155"/>
      <c r="D47" s="155"/>
      <c r="E47" s="155"/>
      <c r="F47" s="156"/>
      <c r="G47" s="157"/>
      <c r="H47" s="157"/>
      <c r="I47" s="157"/>
      <c r="J47" s="158">
        <f>SUM(J36:J46)</f>
        <v>0</v>
      </c>
    </row>
    <row r="48" spans="1:10" x14ac:dyDescent="0.2">
      <c r="A48" s="113"/>
      <c r="B48" s="113"/>
      <c r="C48" s="113"/>
      <c r="D48" s="113"/>
      <c r="E48" s="113"/>
      <c r="F48" s="113"/>
      <c r="G48" s="114"/>
      <c r="H48" s="113"/>
      <c r="I48" s="114"/>
      <c r="J48" s="115"/>
    </row>
    <row r="49" spans="1:10" x14ac:dyDescent="0.2">
      <c r="A49" s="113"/>
      <c r="B49" s="113"/>
      <c r="C49" s="113"/>
      <c r="D49" s="113"/>
      <c r="E49" s="113"/>
      <c r="F49" s="113"/>
      <c r="G49" s="114"/>
      <c r="H49" s="113"/>
      <c r="I49" s="114"/>
      <c r="J49" s="115"/>
    </row>
    <row r="50" spans="1:10" x14ac:dyDescent="0.2">
      <c r="A50" s="113"/>
      <c r="B50" s="113"/>
      <c r="C50" s="113"/>
      <c r="D50" s="113"/>
      <c r="E50" s="113"/>
      <c r="F50" s="113"/>
      <c r="G50" s="114"/>
      <c r="H50" s="113"/>
      <c r="I50" s="114"/>
      <c r="J50" s="115"/>
    </row>
  </sheetData>
  <sheetProtection password="86DB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2">
    <mergeCell ref="C41:I41"/>
    <mergeCell ref="C42:I42"/>
    <mergeCell ref="C43:I43"/>
    <mergeCell ref="C44:I44"/>
    <mergeCell ref="C45:I45"/>
    <mergeCell ref="C46:I46"/>
    <mergeCell ref="B24:E24"/>
    <mergeCell ref="C36:I36"/>
    <mergeCell ref="C37:I37"/>
    <mergeCell ref="C38:I38"/>
    <mergeCell ref="C39:I39"/>
    <mergeCell ref="C40:I40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2016031</v>
      </c>
      <c r="C1" s="31" t="str">
        <f>Stavba!NazevStavby</f>
        <v>Oprava schodiště před BD Jasanová 22a</v>
      </c>
      <c r="D1" s="31"/>
      <c r="E1" s="31"/>
      <c r="F1" s="31"/>
      <c r="G1" s="24"/>
      <c r="H1" s="33"/>
    </row>
    <row r="2" spans="1:8" ht="13.5" thickBot="1" x14ac:dyDescent="0.25">
      <c r="A2" s="25" t="s">
        <v>28</v>
      </c>
      <c r="B2" s="30"/>
      <c r="C2" s="92"/>
      <c r="D2" s="92"/>
      <c r="E2" s="92"/>
      <c r="F2" s="92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93">
        <f>C2</f>
        <v>0</v>
      </c>
      <c r="C7" s="94"/>
      <c r="D7" s="94"/>
      <c r="E7" s="94"/>
      <c r="F7" s="94"/>
      <c r="G7" s="94"/>
    </row>
    <row r="9" spans="1:8" s="32" customFormat="1" ht="12.75" customHeight="1" x14ac:dyDescent="0.2">
      <c r="A9" s="32" t="s">
        <v>27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86DB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5" t="s">
        <v>29</v>
      </c>
      <c r="B1" s="95"/>
      <c r="C1" s="96"/>
      <c r="D1" s="95"/>
      <c r="E1" s="95"/>
      <c r="F1" s="95"/>
      <c r="G1" s="95"/>
    </row>
    <row r="2" spans="1:7" ht="13.5" thickTop="1" x14ac:dyDescent="0.2">
      <c r="A2" s="55" t="s">
        <v>30</v>
      </c>
      <c r="B2" s="56"/>
      <c r="C2" s="97"/>
      <c r="D2" s="97"/>
      <c r="E2" s="97"/>
      <c r="F2" s="97"/>
      <c r="G2" s="98"/>
    </row>
    <row r="3" spans="1:7" x14ac:dyDescent="0.2">
      <c r="A3" s="57" t="s">
        <v>31</v>
      </c>
      <c r="B3" s="58"/>
      <c r="C3" s="99"/>
      <c r="D3" s="99"/>
      <c r="E3" s="99"/>
      <c r="F3" s="99"/>
      <c r="G3" s="100"/>
    </row>
    <row r="4" spans="1:7" ht="13.5" thickBot="1" x14ac:dyDescent="0.25">
      <c r="A4" s="59" t="s">
        <v>32</v>
      </c>
      <c r="B4" s="60"/>
      <c r="C4" s="101"/>
      <c r="D4" s="101"/>
      <c r="E4" s="101"/>
      <c r="F4" s="101"/>
      <c r="G4" s="102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33</v>
      </c>
      <c r="B6" s="65" t="s">
        <v>34</v>
      </c>
      <c r="C6" s="66" t="s">
        <v>35</v>
      </c>
      <c r="D6" s="67" t="s">
        <v>36</v>
      </c>
      <c r="E6" s="68" t="s">
        <v>37</v>
      </c>
      <c r="F6" s="69" t="s">
        <v>38</v>
      </c>
      <c r="G6" s="70" t="s">
        <v>39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86DB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topLeftCell="A10" workbookViewId="0">
      <selection activeCell="O1" sqref="O1:P1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5" ht="13.5" customHeight="1" thickTop="1" x14ac:dyDescent="0.2">
      <c r="A1" s="23" t="s">
        <v>1</v>
      </c>
      <c r="B1" s="28" t="str">
        <f>Stavba!CisloStavby</f>
        <v>2016031</v>
      </c>
      <c r="C1" s="31" t="str">
        <f>Stavba!NazevStavby</f>
        <v>Oprava schodiště před BD Jasanová 22a</v>
      </c>
      <c r="D1" s="31"/>
      <c r="E1" s="31"/>
      <c r="F1" s="31"/>
      <c r="G1" s="24"/>
      <c r="H1" s="33"/>
    </row>
    <row r="2" spans="1:15" ht="13.5" customHeight="1" thickBot="1" x14ac:dyDescent="0.25">
      <c r="A2" s="25" t="s">
        <v>28</v>
      </c>
      <c r="B2" s="159" t="s">
        <v>56</v>
      </c>
      <c r="C2" s="160" t="s">
        <v>57</v>
      </c>
      <c r="D2" s="92"/>
      <c r="E2" s="92"/>
      <c r="F2" s="92"/>
      <c r="G2" s="26" t="s">
        <v>15</v>
      </c>
      <c r="H2" s="34" t="s">
        <v>16</v>
      </c>
      <c r="O2" s="8" t="s">
        <v>86</v>
      </c>
    </row>
    <row r="3" spans="1:15" ht="13.5" customHeight="1" thickTop="1" x14ac:dyDescent="0.2">
      <c r="H3" s="35"/>
    </row>
    <row r="4" spans="1:15" ht="18" customHeight="1" x14ac:dyDescent="0.25">
      <c r="A4" s="91" t="s">
        <v>17</v>
      </c>
      <c r="B4" s="91"/>
      <c r="C4" s="91"/>
      <c r="D4" s="91"/>
      <c r="E4" s="91"/>
      <c r="F4" s="91"/>
      <c r="G4" s="91"/>
      <c r="H4" s="91"/>
    </row>
    <row r="5" spans="1:15" ht="12.75" customHeight="1" x14ac:dyDescent="0.2">
      <c r="H5" s="35"/>
    </row>
    <row r="6" spans="1:15" ht="15.75" customHeight="1" x14ac:dyDescent="0.25">
      <c r="A6" s="32" t="s">
        <v>25</v>
      </c>
      <c r="B6" s="29" t="str">
        <f>B2</f>
        <v>001</v>
      </c>
      <c r="H6" s="35"/>
    </row>
    <row r="7" spans="1:15" ht="15.75" customHeight="1" x14ac:dyDescent="0.25">
      <c r="B7" s="93" t="str">
        <f>C2</f>
        <v>Stavební část</v>
      </c>
      <c r="C7" s="94"/>
      <c r="D7" s="94"/>
      <c r="E7" s="94"/>
      <c r="F7" s="94"/>
      <c r="G7" s="94"/>
      <c r="H7" s="35"/>
    </row>
    <row r="8" spans="1:15" ht="12.75" customHeight="1" x14ac:dyDescent="0.2">
      <c r="H8" s="35"/>
    </row>
    <row r="9" spans="1:15" ht="12.75" customHeight="1" x14ac:dyDescent="0.2">
      <c r="A9" s="32" t="s">
        <v>27</v>
      </c>
      <c r="B9" s="32"/>
      <c r="C9" s="32"/>
      <c r="D9" s="32"/>
      <c r="E9" s="32"/>
      <c r="F9" s="32"/>
      <c r="G9" s="32"/>
      <c r="H9" s="36"/>
      <c r="I9" s="32"/>
      <c r="J9" s="32"/>
    </row>
    <row r="10" spans="1:15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5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5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5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5" ht="12.75" customHeight="1" x14ac:dyDescent="0.2">
      <c r="A14" s="32" t="s">
        <v>87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5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5" ht="12.75" customHeight="1" thickBot="1" x14ac:dyDescent="0.25">
      <c r="A16" s="161" t="s">
        <v>88</v>
      </c>
      <c r="B16" s="162"/>
      <c r="C16" s="162"/>
      <c r="D16" s="162"/>
      <c r="E16" s="162"/>
      <c r="F16" s="162"/>
      <c r="G16" s="162"/>
      <c r="H16" s="163"/>
      <c r="I16" s="32"/>
      <c r="J16" s="32"/>
    </row>
    <row r="17" spans="1:55" ht="12.75" customHeight="1" x14ac:dyDescent="0.2">
      <c r="A17" s="169" t="s">
        <v>89</v>
      </c>
      <c r="B17" s="170"/>
      <c r="C17" s="171"/>
      <c r="D17" s="171"/>
      <c r="E17" s="171"/>
      <c r="F17" s="171"/>
      <c r="G17" s="172"/>
      <c r="H17" s="173" t="s">
        <v>90</v>
      </c>
      <c r="I17" s="32"/>
      <c r="J17" s="32"/>
    </row>
    <row r="18" spans="1:55" ht="12.75" customHeight="1" x14ac:dyDescent="0.2">
      <c r="A18" s="167" t="s">
        <v>91</v>
      </c>
      <c r="B18" s="165" t="s">
        <v>92</v>
      </c>
      <c r="C18" s="164"/>
      <c r="D18" s="164"/>
      <c r="E18" s="164"/>
      <c r="F18" s="164"/>
      <c r="G18" s="166"/>
      <c r="H18" s="168">
        <f>'001 16031001 Pol'!G215</f>
        <v>0</v>
      </c>
      <c r="I18" s="32"/>
      <c r="J18" s="32"/>
      <c r="O18">
        <f>'001 16031001 Pol'!AN216</f>
        <v>0</v>
      </c>
      <c r="P18">
        <f>'001 16031001 Pol'!AO216</f>
        <v>0</v>
      </c>
    </row>
    <row r="19" spans="1:55" ht="12.75" customHeight="1" thickBot="1" x14ac:dyDescent="0.25">
      <c r="A19" s="174"/>
      <c r="B19" s="175" t="s">
        <v>93</v>
      </c>
      <c r="C19" s="176"/>
      <c r="D19" s="177" t="str">
        <f>B2</f>
        <v>001</v>
      </c>
      <c r="E19" s="176"/>
      <c r="F19" s="176"/>
      <c r="G19" s="178"/>
      <c r="H19" s="179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61" t="s">
        <v>308</v>
      </c>
      <c r="B21" s="162"/>
      <c r="C21" s="162"/>
      <c r="D21" s="206" t="s">
        <v>91</v>
      </c>
      <c r="E21" s="287" t="s">
        <v>92</v>
      </c>
      <c r="F21" s="287"/>
      <c r="G21" s="287"/>
      <c r="H21" s="287"/>
      <c r="I21" s="32"/>
      <c r="J21" s="32"/>
      <c r="BC21" s="286" t="str">
        <f>E21</f>
        <v>Oprava schodiště-stavební část</v>
      </c>
    </row>
    <row r="22" spans="1:55" ht="12.75" customHeight="1" x14ac:dyDescent="0.2">
      <c r="A22" s="169" t="s">
        <v>309</v>
      </c>
      <c r="B22" s="170"/>
      <c r="C22" s="171"/>
      <c r="D22" s="171"/>
      <c r="E22" s="171"/>
      <c r="F22" s="171"/>
      <c r="G22" s="172"/>
      <c r="H22" s="173" t="s">
        <v>90</v>
      </c>
      <c r="I22" s="32"/>
      <c r="J22" s="32"/>
    </row>
    <row r="23" spans="1:55" ht="12.75" customHeight="1" x14ac:dyDescent="0.2">
      <c r="A23" s="167" t="s">
        <v>63</v>
      </c>
      <c r="B23" s="165" t="s">
        <v>64</v>
      </c>
      <c r="C23" s="164"/>
      <c r="D23" s="164"/>
      <c r="E23" s="164"/>
      <c r="F23" s="164"/>
      <c r="G23" s="166"/>
      <c r="H23" s="288">
        <f>'001 16031001 Pol'!F8</f>
        <v>0</v>
      </c>
      <c r="I23" s="32"/>
      <c r="J23" s="32"/>
    </row>
    <row r="24" spans="1:55" ht="12.75" customHeight="1" x14ac:dyDescent="0.2">
      <c r="A24" s="167" t="s">
        <v>65</v>
      </c>
      <c r="B24" s="165" t="s">
        <v>66</v>
      </c>
      <c r="C24" s="164"/>
      <c r="D24" s="164"/>
      <c r="E24" s="164"/>
      <c r="F24" s="164"/>
      <c r="G24" s="166"/>
      <c r="H24" s="288">
        <f>'001 16031001 Pol'!F14</f>
        <v>0</v>
      </c>
      <c r="I24" s="32"/>
      <c r="J24" s="32"/>
    </row>
    <row r="25" spans="1:55" ht="12.75" customHeight="1" x14ac:dyDescent="0.2">
      <c r="A25" s="167" t="s">
        <v>67</v>
      </c>
      <c r="B25" s="165" t="s">
        <v>68</v>
      </c>
      <c r="C25" s="164"/>
      <c r="D25" s="164"/>
      <c r="E25" s="164"/>
      <c r="F25" s="164"/>
      <c r="G25" s="166"/>
      <c r="H25" s="288">
        <f>'001 16031001 Pol'!F49</f>
        <v>0</v>
      </c>
      <c r="I25" s="32"/>
      <c r="J25" s="32"/>
    </row>
    <row r="26" spans="1:55" ht="12.75" customHeight="1" x14ac:dyDescent="0.2">
      <c r="A26" s="167" t="s">
        <v>69</v>
      </c>
      <c r="B26" s="165" t="s">
        <v>70</v>
      </c>
      <c r="C26" s="164"/>
      <c r="D26" s="164"/>
      <c r="E26" s="164"/>
      <c r="F26" s="164"/>
      <c r="G26" s="166"/>
      <c r="H26" s="288">
        <f>'001 16031001 Pol'!F66</f>
        <v>0</v>
      </c>
      <c r="I26" s="32"/>
      <c r="J26" s="32"/>
    </row>
    <row r="27" spans="1:55" ht="12.75" customHeight="1" x14ac:dyDescent="0.2">
      <c r="A27" s="167" t="s">
        <v>71</v>
      </c>
      <c r="B27" s="165" t="s">
        <v>72</v>
      </c>
      <c r="C27" s="164"/>
      <c r="D27" s="164"/>
      <c r="E27" s="164"/>
      <c r="F27" s="164"/>
      <c r="G27" s="166"/>
      <c r="H27" s="288">
        <f>'001 16031001 Pol'!F106</f>
        <v>0</v>
      </c>
      <c r="I27" s="32"/>
      <c r="J27" s="32"/>
    </row>
    <row r="28" spans="1:55" ht="12.75" customHeight="1" x14ac:dyDescent="0.2">
      <c r="A28" s="167" t="s">
        <v>73</v>
      </c>
      <c r="B28" s="165" t="s">
        <v>74</v>
      </c>
      <c r="C28" s="164"/>
      <c r="D28" s="164"/>
      <c r="E28" s="164"/>
      <c r="F28" s="164"/>
      <c r="G28" s="166"/>
      <c r="H28" s="288">
        <f>'001 16031001 Pol'!F112</f>
        <v>0</v>
      </c>
      <c r="I28" s="32"/>
      <c r="J28" s="32"/>
    </row>
    <row r="29" spans="1:55" ht="12.75" customHeight="1" x14ac:dyDescent="0.2">
      <c r="A29" s="167" t="s">
        <v>75</v>
      </c>
      <c r="B29" s="165" t="s">
        <v>76</v>
      </c>
      <c r="C29" s="164"/>
      <c r="D29" s="164"/>
      <c r="E29" s="164"/>
      <c r="F29" s="164"/>
      <c r="G29" s="166"/>
      <c r="H29" s="288">
        <f>'001 16031001 Pol'!F131</f>
        <v>0</v>
      </c>
      <c r="I29" s="32"/>
      <c r="J29" s="32"/>
    </row>
    <row r="30" spans="1:55" ht="12.75" customHeight="1" x14ac:dyDescent="0.2">
      <c r="A30" s="167" t="s">
        <v>77</v>
      </c>
      <c r="B30" s="165" t="s">
        <v>78</v>
      </c>
      <c r="C30" s="164"/>
      <c r="D30" s="164"/>
      <c r="E30" s="164"/>
      <c r="F30" s="164"/>
      <c r="G30" s="166"/>
      <c r="H30" s="288">
        <f>'001 16031001 Pol'!F137</f>
        <v>0</v>
      </c>
      <c r="I30" s="32"/>
      <c r="J30" s="32"/>
    </row>
    <row r="31" spans="1:55" ht="12.75" customHeight="1" x14ac:dyDescent="0.2">
      <c r="A31" s="167" t="s">
        <v>79</v>
      </c>
      <c r="B31" s="165" t="s">
        <v>80</v>
      </c>
      <c r="C31" s="164"/>
      <c r="D31" s="164"/>
      <c r="E31" s="164"/>
      <c r="F31" s="164"/>
      <c r="G31" s="166"/>
      <c r="H31" s="288">
        <f>'001 16031001 Pol'!F179</f>
        <v>0</v>
      </c>
      <c r="I31" s="32"/>
      <c r="J31" s="32"/>
    </row>
    <row r="32" spans="1:55" ht="12.75" customHeight="1" x14ac:dyDescent="0.2">
      <c r="A32" s="167" t="s">
        <v>81</v>
      </c>
      <c r="B32" s="165" t="s">
        <v>82</v>
      </c>
      <c r="C32" s="164"/>
      <c r="D32" s="164"/>
      <c r="E32" s="164"/>
      <c r="F32" s="164"/>
      <c r="G32" s="166"/>
      <c r="H32" s="288">
        <f>'001 16031001 Pol'!F192</f>
        <v>0</v>
      </c>
      <c r="I32" s="32"/>
      <c r="J32" s="32"/>
    </row>
    <row r="33" spans="1:10" ht="12.75" customHeight="1" x14ac:dyDescent="0.2">
      <c r="A33" s="167" t="s">
        <v>83</v>
      </c>
      <c r="B33" s="165" t="s">
        <v>84</v>
      </c>
      <c r="C33" s="164"/>
      <c r="D33" s="164"/>
      <c r="E33" s="164"/>
      <c r="F33" s="164"/>
      <c r="G33" s="166"/>
      <c r="H33" s="288">
        <f>'001 16031001 Pol'!F210</f>
        <v>0</v>
      </c>
      <c r="I33" s="32"/>
      <c r="J33" s="32"/>
    </row>
    <row r="34" spans="1:10" ht="12.75" customHeight="1" thickBot="1" x14ac:dyDescent="0.25">
      <c r="A34" s="174"/>
      <c r="B34" s="175" t="s">
        <v>310</v>
      </c>
      <c r="C34" s="176"/>
      <c r="D34" s="177" t="str">
        <f>D21</f>
        <v>16031001</v>
      </c>
      <c r="E34" s="176"/>
      <c r="F34" s="176"/>
      <c r="G34" s="178"/>
      <c r="H34" s="289">
        <f>SUM(H23:H33)</f>
        <v>0</v>
      </c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password="86DB" sheet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</cols>
  <sheetData>
    <row r="1" spans="1:60" ht="16.5" thickBot="1" x14ac:dyDescent="0.3">
      <c r="A1" s="181" t="s">
        <v>94</v>
      </c>
      <c r="B1" s="181"/>
      <c r="C1" s="208"/>
      <c r="D1" s="181"/>
      <c r="E1" s="181"/>
      <c r="F1" s="181"/>
      <c r="G1" s="181"/>
      <c r="AC1" t="s">
        <v>97</v>
      </c>
    </row>
    <row r="2" spans="1:60" ht="13.5" thickTop="1" x14ac:dyDescent="0.2">
      <c r="A2" s="187" t="s">
        <v>30</v>
      </c>
      <c r="B2" s="191" t="s">
        <v>41</v>
      </c>
      <c r="C2" s="209" t="s">
        <v>42</v>
      </c>
      <c r="D2" s="189"/>
      <c r="E2" s="188"/>
      <c r="F2" s="188"/>
      <c r="G2" s="190"/>
    </row>
    <row r="3" spans="1:60" x14ac:dyDescent="0.2">
      <c r="A3" s="185" t="s">
        <v>31</v>
      </c>
      <c r="B3" s="192" t="s">
        <v>56</v>
      </c>
      <c r="C3" s="210" t="s">
        <v>57</v>
      </c>
      <c r="D3" s="184"/>
      <c r="E3" s="183"/>
      <c r="F3" s="183"/>
      <c r="G3" s="186"/>
      <c r="AC3" s="8" t="s">
        <v>86</v>
      </c>
    </row>
    <row r="4" spans="1:60" ht="13.5" thickBot="1" x14ac:dyDescent="0.25">
      <c r="A4" s="193" t="s">
        <v>32</v>
      </c>
      <c r="B4" s="194" t="s">
        <v>91</v>
      </c>
      <c r="C4" s="211" t="s">
        <v>92</v>
      </c>
      <c r="D4" s="195"/>
      <c r="E4" s="196"/>
      <c r="F4" s="196"/>
      <c r="G4" s="197"/>
    </row>
    <row r="5" spans="1:60" ht="14.25" thickTop="1" thickBot="1" x14ac:dyDescent="0.25">
      <c r="C5" s="212"/>
      <c r="D5" s="180"/>
    </row>
    <row r="6" spans="1:60" ht="27" thickTop="1" thickBot="1" x14ac:dyDescent="0.25">
      <c r="A6" s="198" t="s">
        <v>33</v>
      </c>
      <c r="B6" s="201" t="s">
        <v>34</v>
      </c>
      <c r="C6" s="213" t="s">
        <v>35</v>
      </c>
      <c r="D6" s="200" t="s">
        <v>36</v>
      </c>
      <c r="E6" s="199" t="s">
        <v>37</v>
      </c>
      <c r="F6" s="202" t="s">
        <v>38</v>
      </c>
      <c r="G6" s="198" t="s">
        <v>39</v>
      </c>
      <c r="H6" s="268" t="s">
        <v>95</v>
      </c>
      <c r="I6" s="216" t="s">
        <v>96</v>
      </c>
      <c r="J6" s="54"/>
    </row>
    <row r="7" spans="1:60" x14ac:dyDescent="0.2">
      <c r="A7" s="269"/>
      <c r="B7" s="270" t="s">
        <v>98</v>
      </c>
      <c r="C7" s="271" t="s">
        <v>99</v>
      </c>
      <c r="D7" s="272"/>
      <c r="E7" s="273"/>
      <c r="F7" s="274"/>
      <c r="G7" s="274"/>
      <c r="H7" s="275"/>
      <c r="I7" s="276"/>
    </row>
    <row r="8" spans="1:60" x14ac:dyDescent="0.2">
      <c r="A8" s="260" t="s">
        <v>100</v>
      </c>
      <c r="B8" s="217" t="s">
        <v>63</v>
      </c>
      <c r="C8" s="246" t="s">
        <v>64</v>
      </c>
      <c r="D8" s="220"/>
      <c r="E8" s="226"/>
      <c r="F8" s="232">
        <f>SUM(G9:G13)</f>
        <v>0</v>
      </c>
      <c r="G8" s="233"/>
      <c r="H8" s="234"/>
      <c r="I8" s="266"/>
      <c r="AE8" t="s">
        <v>101</v>
      </c>
    </row>
    <row r="9" spans="1:60" outlineLevel="1" x14ac:dyDescent="0.2">
      <c r="A9" s="261"/>
      <c r="B9" s="214" t="s">
        <v>102</v>
      </c>
      <c r="C9" s="247"/>
      <c r="D9" s="221"/>
      <c r="E9" s="227"/>
      <c r="F9" s="235"/>
      <c r="G9" s="236"/>
      <c r="H9" s="237"/>
      <c r="I9" s="267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v>0</v>
      </c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</row>
    <row r="10" spans="1:60" outlineLevel="1" x14ac:dyDescent="0.2">
      <c r="A10" s="261"/>
      <c r="B10" s="215" t="s">
        <v>103</v>
      </c>
      <c r="C10" s="248"/>
      <c r="D10" s="262"/>
      <c r="E10" s="263"/>
      <c r="F10" s="264"/>
      <c r="G10" s="239"/>
      <c r="H10" s="237"/>
      <c r="I10" s="267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>
        <v>1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65">
        <v>1</v>
      </c>
      <c r="B11" s="218" t="s">
        <v>104</v>
      </c>
      <c r="C11" s="249" t="s">
        <v>105</v>
      </c>
      <c r="D11" s="222" t="s">
        <v>106</v>
      </c>
      <c r="E11" s="228">
        <v>0.13780000000000001</v>
      </c>
      <c r="F11" s="240"/>
      <c r="G11" s="238">
        <f>ROUND(E11*F11,2)</f>
        <v>0</v>
      </c>
      <c r="H11" s="237" t="s">
        <v>107</v>
      </c>
      <c r="I11" s="267" t="s">
        <v>108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109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261"/>
      <c r="B12" s="219"/>
      <c r="C12" s="250" t="s">
        <v>110</v>
      </c>
      <c r="D12" s="223"/>
      <c r="E12" s="229">
        <v>0.13780000000000001</v>
      </c>
      <c r="F12" s="238"/>
      <c r="G12" s="238"/>
      <c r="H12" s="237"/>
      <c r="I12" s="267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61"/>
      <c r="B13" s="219"/>
      <c r="C13" s="251"/>
      <c r="D13" s="224"/>
      <c r="E13" s="230"/>
      <c r="F13" s="241"/>
      <c r="G13" s="242"/>
      <c r="H13" s="237"/>
      <c r="I13" s="26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x14ac:dyDescent="0.2">
      <c r="A14" s="260" t="s">
        <v>100</v>
      </c>
      <c r="B14" s="217" t="s">
        <v>65</v>
      </c>
      <c r="C14" s="246" t="s">
        <v>66</v>
      </c>
      <c r="D14" s="220"/>
      <c r="E14" s="226"/>
      <c r="F14" s="243">
        <f>SUM(G15:G48)</f>
        <v>0</v>
      </c>
      <c r="G14" s="244"/>
      <c r="H14" s="234"/>
      <c r="I14" s="266"/>
      <c r="AE14" t="s">
        <v>101</v>
      </c>
    </row>
    <row r="15" spans="1:60" outlineLevel="1" x14ac:dyDescent="0.2">
      <c r="A15" s="261"/>
      <c r="B15" s="214" t="s">
        <v>111</v>
      </c>
      <c r="C15" s="247"/>
      <c r="D15" s="221"/>
      <c r="E15" s="227"/>
      <c r="F15" s="235"/>
      <c r="G15" s="236"/>
      <c r="H15" s="237"/>
      <c r="I15" s="267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v>0</v>
      </c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</row>
    <row r="16" spans="1:60" outlineLevel="1" x14ac:dyDescent="0.2">
      <c r="A16" s="261"/>
      <c r="B16" s="215" t="s">
        <v>112</v>
      </c>
      <c r="C16" s="248"/>
      <c r="D16" s="262"/>
      <c r="E16" s="263"/>
      <c r="F16" s="264"/>
      <c r="G16" s="239"/>
      <c r="H16" s="237"/>
      <c r="I16" s="267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 t="s">
        <v>113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</row>
    <row r="17" spans="1:60" outlineLevel="1" x14ac:dyDescent="0.2">
      <c r="A17" s="261"/>
      <c r="B17" s="215" t="s">
        <v>114</v>
      </c>
      <c r="C17" s="248"/>
      <c r="D17" s="262"/>
      <c r="E17" s="263"/>
      <c r="F17" s="264"/>
      <c r="G17" s="239"/>
      <c r="H17" s="237"/>
      <c r="I17" s="267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>
        <v>1</v>
      </c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</row>
    <row r="18" spans="1:60" outlineLevel="1" x14ac:dyDescent="0.2">
      <c r="A18" s="265">
        <v>2</v>
      </c>
      <c r="B18" s="218" t="s">
        <v>115</v>
      </c>
      <c r="C18" s="249" t="s">
        <v>116</v>
      </c>
      <c r="D18" s="222" t="s">
        <v>117</v>
      </c>
      <c r="E18" s="228">
        <v>46.8</v>
      </c>
      <c r="F18" s="240"/>
      <c r="G18" s="238">
        <f>ROUND(E18*F18,2)</f>
        <v>0</v>
      </c>
      <c r="H18" s="237" t="s">
        <v>107</v>
      </c>
      <c r="I18" s="267" t="s">
        <v>108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 t="s">
        <v>109</v>
      </c>
      <c r="AF18" s="32"/>
      <c r="AG18" s="32"/>
      <c r="AH18" s="32"/>
      <c r="AI18" s="32"/>
      <c r="AJ18" s="32"/>
      <c r="AK18" s="32"/>
      <c r="AL18" s="32"/>
      <c r="AM18" s="32">
        <v>21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60" outlineLevel="1" x14ac:dyDescent="0.2">
      <c r="A19" s="261"/>
      <c r="B19" s="219"/>
      <c r="C19" s="250" t="s">
        <v>118</v>
      </c>
      <c r="D19" s="223"/>
      <c r="E19" s="229">
        <v>46.8</v>
      </c>
      <c r="F19" s="238"/>
      <c r="G19" s="238"/>
      <c r="H19" s="237"/>
      <c r="I19" s="267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</row>
    <row r="20" spans="1:60" outlineLevel="1" x14ac:dyDescent="0.2">
      <c r="A20" s="261"/>
      <c r="B20" s="219"/>
      <c r="C20" s="251"/>
      <c r="D20" s="224"/>
      <c r="E20" s="230"/>
      <c r="F20" s="241"/>
      <c r="G20" s="242"/>
      <c r="H20" s="237"/>
      <c r="I20" s="267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</row>
    <row r="21" spans="1:60" outlineLevel="1" x14ac:dyDescent="0.2">
      <c r="A21" s="261"/>
      <c r="B21" s="215" t="s">
        <v>119</v>
      </c>
      <c r="C21" s="248"/>
      <c r="D21" s="262"/>
      <c r="E21" s="263"/>
      <c r="F21" s="264"/>
      <c r="G21" s="239"/>
      <c r="H21" s="237"/>
      <c r="I21" s="267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>
        <v>0</v>
      </c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outlineLevel="1" x14ac:dyDescent="0.2">
      <c r="A22" s="265">
        <v>3</v>
      </c>
      <c r="B22" s="218" t="s">
        <v>120</v>
      </c>
      <c r="C22" s="249" t="s">
        <v>121</v>
      </c>
      <c r="D22" s="222" t="s">
        <v>117</v>
      </c>
      <c r="E22" s="228">
        <v>80.010000000000005</v>
      </c>
      <c r="F22" s="240"/>
      <c r="G22" s="238">
        <f>ROUND(E22*F22,2)</f>
        <v>0</v>
      </c>
      <c r="H22" s="237" t="s">
        <v>122</v>
      </c>
      <c r="I22" s="267" t="s">
        <v>108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 t="s">
        <v>109</v>
      </c>
      <c r="AF22" s="32"/>
      <c r="AG22" s="32"/>
      <c r="AH22" s="32"/>
      <c r="AI22" s="32"/>
      <c r="AJ22" s="32"/>
      <c r="AK22" s="32"/>
      <c r="AL22" s="32"/>
      <c r="AM22" s="32">
        <v>21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outlineLevel="1" x14ac:dyDescent="0.2">
      <c r="A23" s="261"/>
      <c r="B23" s="219"/>
      <c r="C23" s="250" t="s">
        <v>123</v>
      </c>
      <c r="D23" s="223"/>
      <c r="E23" s="229">
        <v>5.61</v>
      </c>
      <c r="F23" s="238"/>
      <c r="G23" s="238"/>
      <c r="H23" s="237"/>
      <c r="I23" s="267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outlineLevel="1" x14ac:dyDescent="0.2">
      <c r="A24" s="261"/>
      <c r="B24" s="219"/>
      <c r="C24" s="250" t="s">
        <v>124</v>
      </c>
      <c r="D24" s="223"/>
      <c r="E24" s="229">
        <v>10.199999999999999</v>
      </c>
      <c r="F24" s="238"/>
      <c r="G24" s="238"/>
      <c r="H24" s="237"/>
      <c r="I24" s="267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outlineLevel="1" x14ac:dyDescent="0.2">
      <c r="A25" s="261"/>
      <c r="B25" s="219"/>
      <c r="C25" s="250" t="s">
        <v>125</v>
      </c>
      <c r="D25" s="223"/>
      <c r="E25" s="229">
        <v>2.7</v>
      </c>
      <c r="F25" s="238"/>
      <c r="G25" s="238"/>
      <c r="H25" s="237"/>
      <c r="I25" s="267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outlineLevel="1" x14ac:dyDescent="0.2">
      <c r="A26" s="261"/>
      <c r="B26" s="219"/>
      <c r="C26" s="250" t="s">
        <v>126</v>
      </c>
      <c r="D26" s="223"/>
      <c r="E26" s="229">
        <v>46.8</v>
      </c>
      <c r="F26" s="238"/>
      <c r="G26" s="238"/>
      <c r="H26" s="237"/>
      <c r="I26" s="267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outlineLevel="1" x14ac:dyDescent="0.2">
      <c r="A27" s="261"/>
      <c r="B27" s="219"/>
      <c r="C27" s="250" t="s">
        <v>127</v>
      </c>
      <c r="D27" s="223"/>
      <c r="E27" s="229">
        <v>14.7</v>
      </c>
      <c r="F27" s="238"/>
      <c r="G27" s="238"/>
      <c r="H27" s="237"/>
      <c r="I27" s="267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outlineLevel="1" x14ac:dyDescent="0.2">
      <c r="A28" s="261"/>
      <c r="B28" s="219"/>
      <c r="C28" s="251"/>
      <c r="D28" s="224"/>
      <c r="E28" s="230"/>
      <c r="F28" s="241"/>
      <c r="G28" s="242"/>
      <c r="H28" s="237"/>
      <c r="I28" s="267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33.75" outlineLevel="1" x14ac:dyDescent="0.2">
      <c r="A29" s="265">
        <v>4</v>
      </c>
      <c r="B29" s="218" t="s">
        <v>128</v>
      </c>
      <c r="C29" s="249" t="s">
        <v>129</v>
      </c>
      <c r="D29" s="222" t="s">
        <v>130</v>
      </c>
      <c r="E29" s="228">
        <v>15</v>
      </c>
      <c r="F29" s="240"/>
      <c r="G29" s="238">
        <f>ROUND(E29*F29,2)</f>
        <v>0</v>
      </c>
      <c r="H29" s="237" t="s">
        <v>131</v>
      </c>
      <c r="I29" s="267" t="s">
        <v>108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 t="s">
        <v>132</v>
      </c>
      <c r="AF29" s="32"/>
      <c r="AG29" s="32"/>
      <c r="AH29" s="32"/>
      <c r="AI29" s="32"/>
      <c r="AJ29" s="32"/>
      <c r="AK29" s="32"/>
      <c r="AL29" s="32"/>
      <c r="AM29" s="32">
        <v>21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outlineLevel="1" x14ac:dyDescent="0.2">
      <c r="A30" s="261"/>
      <c r="B30" s="219"/>
      <c r="C30" s="252" t="s">
        <v>133</v>
      </c>
      <c r="D30" s="225"/>
      <c r="E30" s="231"/>
      <c r="F30" s="238"/>
      <c r="G30" s="238"/>
      <c r="H30" s="237"/>
      <c r="I30" s="267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outlineLevel="1" x14ac:dyDescent="0.2">
      <c r="A31" s="261"/>
      <c r="B31" s="219"/>
      <c r="C31" s="253" t="s">
        <v>134</v>
      </c>
      <c r="D31" s="225"/>
      <c r="E31" s="231">
        <v>14.6685</v>
      </c>
      <c r="F31" s="238"/>
      <c r="G31" s="238"/>
      <c r="H31" s="237"/>
      <c r="I31" s="267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outlineLevel="1" x14ac:dyDescent="0.2">
      <c r="A32" s="261"/>
      <c r="B32" s="219"/>
      <c r="C32" s="252" t="s">
        <v>135</v>
      </c>
      <c r="D32" s="225"/>
      <c r="E32" s="231"/>
      <c r="F32" s="238"/>
      <c r="G32" s="238"/>
      <c r="H32" s="237"/>
      <c r="I32" s="267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outlineLevel="1" x14ac:dyDescent="0.2">
      <c r="A33" s="261"/>
      <c r="B33" s="219"/>
      <c r="C33" s="250" t="s">
        <v>136</v>
      </c>
      <c r="D33" s="223"/>
      <c r="E33" s="229">
        <v>15</v>
      </c>
      <c r="F33" s="238"/>
      <c r="G33" s="238"/>
      <c r="H33" s="237"/>
      <c r="I33" s="267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outlineLevel="1" x14ac:dyDescent="0.2">
      <c r="A34" s="261"/>
      <c r="B34" s="219"/>
      <c r="C34" s="251"/>
      <c r="D34" s="224"/>
      <c r="E34" s="230"/>
      <c r="F34" s="241"/>
      <c r="G34" s="242"/>
      <c r="H34" s="237"/>
      <c r="I34" s="267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22.5" outlineLevel="1" x14ac:dyDescent="0.2">
      <c r="A35" s="265">
        <v>5</v>
      </c>
      <c r="B35" s="218" t="s">
        <v>137</v>
      </c>
      <c r="C35" s="249" t="s">
        <v>138</v>
      </c>
      <c r="D35" s="222" t="s">
        <v>139</v>
      </c>
      <c r="E35" s="228">
        <v>300</v>
      </c>
      <c r="F35" s="240"/>
      <c r="G35" s="238">
        <f>ROUND(E35*F35,2)</f>
        <v>0</v>
      </c>
      <c r="H35" s="237" t="s">
        <v>131</v>
      </c>
      <c r="I35" s="267" t="s">
        <v>108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 t="s">
        <v>132</v>
      </c>
      <c r="AF35" s="32"/>
      <c r="AG35" s="32"/>
      <c r="AH35" s="32"/>
      <c r="AI35" s="32"/>
      <c r="AJ35" s="32"/>
      <c r="AK35" s="32"/>
      <c r="AL35" s="32"/>
      <c r="AM35" s="32">
        <v>21</v>
      </c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outlineLevel="1" x14ac:dyDescent="0.2">
      <c r="A36" s="261"/>
      <c r="B36" s="219"/>
      <c r="C36" s="252" t="s">
        <v>133</v>
      </c>
      <c r="D36" s="225"/>
      <c r="E36" s="231"/>
      <c r="F36" s="238"/>
      <c r="G36" s="238"/>
      <c r="H36" s="237"/>
      <c r="I36" s="267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outlineLevel="1" x14ac:dyDescent="0.2">
      <c r="A37" s="261"/>
      <c r="B37" s="219"/>
      <c r="C37" s="253" t="s">
        <v>140</v>
      </c>
      <c r="D37" s="225"/>
      <c r="E37" s="231">
        <v>300.15179999999998</v>
      </c>
      <c r="F37" s="238"/>
      <c r="G37" s="238"/>
      <c r="H37" s="237"/>
      <c r="I37" s="267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outlineLevel="1" x14ac:dyDescent="0.2">
      <c r="A38" s="261"/>
      <c r="B38" s="219"/>
      <c r="C38" s="252" t="s">
        <v>135</v>
      </c>
      <c r="D38" s="225"/>
      <c r="E38" s="231"/>
      <c r="F38" s="238"/>
      <c r="G38" s="238"/>
      <c r="H38" s="237"/>
      <c r="I38" s="267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outlineLevel="1" x14ac:dyDescent="0.2">
      <c r="A39" s="261"/>
      <c r="B39" s="219"/>
      <c r="C39" s="250" t="s">
        <v>141</v>
      </c>
      <c r="D39" s="223"/>
      <c r="E39" s="229">
        <v>300</v>
      </c>
      <c r="F39" s="238"/>
      <c r="G39" s="238"/>
      <c r="H39" s="237"/>
      <c r="I39" s="267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outlineLevel="1" x14ac:dyDescent="0.2">
      <c r="A40" s="261"/>
      <c r="B40" s="219"/>
      <c r="C40" s="251"/>
      <c r="D40" s="224"/>
      <c r="E40" s="230"/>
      <c r="F40" s="241"/>
      <c r="G40" s="242"/>
      <c r="H40" s="237"/>
      <c r="I40" s="267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outlineLevel="1" x14ac:dyDescent="0.2">
      <c r="A41" s="265">
        <v>6</v>
      </c>
      <c r="B41" s="218" t="s">
        <v>142</v>
      </c>
      <c r="C41" s="249" t="s">
        <v>143</v>
      </c>
      <c r="D41" s="222" t="s">
        <v>130</v>
      </c>
      <c r="E41" s="228">
        <v>32</v>
      </c>
      <c r="F41" s="240"/>
      <c r="G41" s="238">
        <f>ROUND(E41*F41,2)</f>
        <v>0</v>
      </c>
      <c r="H41" s="237"/>
      <c r="I41" s="267" t="s">
        <v>144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 t="s">
        <v>132</v>
      </c>
      <c r="AF41" s="32"/>
      <c r="AG41" s="32"/>
      <c r="AH41" s="32"/>
      <c r="AI41" s="32"/>
      <c r="AJ41" s="32"/>
      <c r="AK41" s="32"/>
      <c r="AL41" s="32"/>
      <c r="AM41" s="32">
        <v>21</v>
      </c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outlineLevel="1" x14ac:dyDescent="0.2">
      <c r="A42" s="261"/>
      <c r="B42" s="219"/>
      <c r="C42" s="251"/>
      <c r="D42" s="224"/>
      <c r="E42" s="230"/>
      <c r="F42" s="241"/>
      <c r="G42" s="242"/>
      <c r="H42" s="237"/>
      <c r="I42" s="267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outlineLevel="1" x14ac:dyDescent="0.2">
      <c r="A43" s="265">
        <v>7</v>
      </c>
      <c r="B43" s="218" t="s">
        <v>145</v>
      </c>
      <c r="C43" s="249" t="s">
        <v>146</v>
      </c>
      <c r="D43" s="222" t="s">
        <v>130</v>
      </c>
      <c r="E43" s="228">
        <v>16</v>
      </c>
      <c r="F43" s="240"/>
      <c r="G43" s="238">
        <f>ROUND(E43*F43,2)</f>
        <v>0</v>
      </c>
      <c r="H43" s="237"/>
      <c r="I43" s="267" t="s">
        <v>144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 t="s">
        <v>132</v>
      </c>
      <c r="AF43" s="32"/>
      <c r="AG43" s="32"/>
      <c r="AH43" s="32"/>
      <c r="AI43" s="32"/>
      <c r="AJ43" s="32"/>
      <c r="AK43" s="32"/>
      <c r="AL43" s="32"/>
      <c r="AM43" s="32">
        <v>21</v>
      </c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outlineLevel="1" x14ac:dyDescent="0.2">
      <c r="A44" s="261"/>
      <c r="B44" s="219"/>
      <c r="C44" s="251"/>
      <c r="D44" s="224"/>
      <c r="E44" s="230"/>
      <c r="F44" s="241"/>
      <c r="G44" s="242"/>
      <c r="H44" s="237"/>
      <c r="I44" s="267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outlineLevel="1" x14ac:dyDescent="0.2">
      <c r="A45" s="265">
        <v>8</v>
      </c>
      <c r="B45" s="218" t="s">
        <v>147</v>
      </c>
      <c r="C45" s="249" t="s">
        <v>148</v>
      </c>
      <c r="D45" s="222" t="s">
        <v>130</v>
      </c>
      <c r="E45" s="228">
        <v>4</v>
      </c>
      <c r="F45" s="240"/>
      <c r="G45" s="238">
        <f>ROUND(E45*F45,2)</f>
        <v>0</v>
      </c>
      <c r="H45" s="237"/>
      <c r="I45" s="267" t="s">
        <v>144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 t="s">
        <v>132</v>
      </c>
      <c r="AF45" s="32"/>
      <c r="AG45" s="32"/>
      <c r="AH45" s="32"/>
      <c r="AI45" s="32"/>
      <c r="AJ45" s="32"/>
      <c r="AK45" s="32"/>
      <c r="AL45" s="32"/>
      <c r="AM45" s="32">
        <v>21</v>
      </c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outlineLevel="1" x14ac:dyDescent="0.2">
      <c r="A46" s="261"/>
      <c r="B46" s="219"/>
      <c r="C46" s="251"/>
      <c r="D46" s="224"/>
      <c r="E46" s="230"/>
      <c r="F46" s="241"/>
      <c r="G46" s="242"/>
      <c r="H46" s="237"/>
      <c r="I46" s="267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outlineLevel="1" x14ac:dyDescent="0.2">
      <c r="A47" s="265">
        <v>9</v>
      </c>
      <c r="B47" s="218" t="s">
        <v>149</v>
      </c>
      <c r="C47" s="249" t="s">
        <v>150</v>
      </c>
      <c r="D47" s="222" t="s">
        <v>130</v>
      </c>
      <c r="E47" s="228">
        <v>2</v>
      </c>
      <c r="F47" s="240"/>
      <c r="G47" s="238">
        <f>ROUND(E47*F47,2)</f>
        <v>0</v>
      </c>
      <c r="H47" s="237"/>
      <c r="I47" s="267" t="s">
        <v>144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 t="s">
        <v>132</v>
      </c>
      <c r="AF47" s="32"/>
      <c r="AG47" s="32"/>
      <c r="AH47" s="32"/>
      <c r="AI47" s="32"/>
      <c r="AJ47" s="32"/>
      <c r="AK47" s="32"/>
      <c r="AL47" s="32"/>
      <c r="AM47" s="32">
        <v>21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outlineLevel="1" x14ac:dyDescent="0.2">
      <c r="A48" s="261"/>
      <c r="B48" s="219"/>
      <c r="C48" s="251"/>
      <c r="D48" s="224"/>
      <c r="E48" s="230"/>
      <c r="F48" s="241"/>
      <c r="G48" s="242"/>
      <c r="H48" s="237"/>
      <c r="I48" s="267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x14ac:dyDescent="0.2">
      <c r="A49" s="260" t="s">
        <v>100</v>
      </c>
      <c r="B49" s="217" t="s">
        <v>67</v>
      </c>
      <c r="C49" s="246" t="s">
        <v>68</v>
      </c>
      <c r="D49" s="220"/>
      <c r="E49" s="226"/>
      <c r="F49" s="243">
        <f>SUM(G50:G65)</f>
        <v>0</v>
      </c>
      <c r="G49" s="244"/>
      <c r="H49" s="234"/>
      <c r="I49" s="266"/>
      <c r="AE49" t="s">
        <v>101</v>
      </c>
    </row>
    <row r="50" spans="1:60" outlineLevel="1" x14ac:dyDescent="0.2">
      <c r="A50" s="261"/>
      <c r="B50" s="214" t="s">
        <v>151</v>
      </c>
      <c r="C50" s="247"/>
      <c r="D50" s="221"/>
      <c r="E50" s="227"/>
      <c r="F50" s="235"/>
      <c r="G50" s="236"/>
      <c r="H50" s="237"/>
      <c r="I50" s="267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outlineLevel="1" x14ac:dyDescent="0.2">
      <c r="A51" s="261"/>
      <c r="B51" s="215" t="s">
        <v>152</v>
      </c>
      <c r="C51" s="248"/>
      <c r="D51" s="262"/>
      <c r="E51" s="263"/>
      <c r="F51" s="264"/>
      <c r="G51" s="239"/>
      <c r="H51" s="237"/>
      <c r="I51" s="267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 t="s">
        <v>113</v>
      </c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outlineLevel="1" x14ac:dyDescent="0.2">
      <c r="A52" s="261"/>
      <c r="B52" s="215" t="s">
        <v>153</v>
      </c>
      <c r="C52" s="248"/>
      <c r="D52" s="262"/>
      <c r="E52" s="263"/>
      <c r="F52" s="264"/>
      <c r="G52" s="239"/>
      <c r="H52" s="237"/>
      <c r="I52" s="267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>
        <v>1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outlineLevel="1" x14ac:dyDescent="0.2">
      <c r="A53" s="265">
        <v>10</v>
      </c>
      <c r="B53" s="218" t="s">
        <v>154</v>
      </c>
      <c r="C53" s="249" t="s">
        <v>155</v>
      </c>
      <c r="D53" s="222" t="s">
        <v>156</v>
      </c>
      <c r="E53" s="228">
        <v>3.4</v>
      </c>
      <c r="F53" s="240"/>
      <c r="G53" s="238">
        <f>ROUND(E53*F53,2)</f>
        <v>0</v>
      </c>
      <c r="H53" s="237" t="s">
        <v>157</v>
      </c>
      <c r="I53" s="267" t="s">
        <v>108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 t="s">
        <v>109</v>
      </c>
      <c r="AF53" s="32"/>
      <c r="AG53" s="32"/>
      <c r="AH53" s="32"/>
      <c r="AI53" s="32"/>
      <c r="AJ53" s="32"/>
      <c r="AK53" s="32"/>
      <c r="AL53" s="32"/>
      <c r="AM53" s="32">
        <v>21</v>
      </c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outlineLevel="1" x14ac:dyDescent="0.2">
      <c r="A54" s="261"/>
      <c r="B54" s="219"/>
      <c r="C54" s="250" t="s">
        <v>158</v>
      </c>
      <c r="D54" s="223"/>
      <c r="E54" s="229">
        <v>3.4</v>
      </c>
      <c r="F54" s="238"/>
      <c r="G54" s="238"/>
      <c r="H54" s="237"/>
      <c r="I54" s="267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outlineLevel="1" x14ac:dyDescent="0.2">
      <c r="A55" s="261"/>
      <c r="B55" s="219"/>
      <c r="C55" s="251"/>
      <c r="D55" s="224"/>
      <c r="E55" s="230"/>
      <c r="F55" s="241"/>
      <c r="G55" s="242"/>
      <c r="H55" s="237"/>
      <c r="I55" s="267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outlineLevel="1" x14ac:dyDescent="0.2">
      <c r="A56" s="261"/>
      <c r="B56" s="215" t="s">
        <v>159</v>
      </c>
      <c r="C56" s="248"/>
      <c r="D56" s="262"/>
      <c r="E56" s="263"/>
      <c r="F56" s="264"/>
      <c r="G56" s="239"/>
      <c r="H56" s="237"/>
      <c r="I56" s="267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outlineLevel="1" x14ac:dyDescent="0.2">
      <c r="A57" s="261"/>
      <c r="B57" s="215" t="s">
        <v>160</v>
      </c>
      <c r="C57" s="248"/>
      <c r="D57" s="262"/>
      <c r="E57" s="263"/>
      <c r="F57" s="264"/>
      <c r="G57" s="239"/>
      <c r="H57" s="237"/>
      <c r="I57" s="267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>
        <v>1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outlineLevel="1" x14ac:dyDescent="0.2">
      <c r="A58" s="265">
        <v>11</v>
      </c>
      <c r="B58" s="218" t="s">
        <v>161</v>
      </c>
      <c r="C58" s="249" t="s">
        <v>162</v>
      </c>
      <c r="D58" s="222" t="s">
        <v>156</v>
      </c>
      <c r="E58" s="228">
        <v>3.4</v>
      </c>
      <c r="F58" s="240"/>
      <c r="G58" s="238">
        <f>ROUND(E58*F58,2)</f>
        <v>0</v>
      </c>
      <c r="H58" s="237" t="s">
        <v>107</v>
      </c>
      <c r="I58" s="267" t="s">
        <v>108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 t="s">
        <v>109</v>
      </c>
      <c r="AF58" s="32"/>
      <c r="AG58" s="32"/>
      <c r="AH58" s="32"/>
      <c r="AI58" s="32"/>
      <c r="AJ58" s="32"/>
      <c r="AK58" s="32"/>
      <c r="AL58" s="32"/>
      <c r="AM58" s="32">
        <v>21</v>
      </c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outlineLevel="1" x14ac:dyDescent="0.2">
      <c r="A59" s="261"/>
      <c r="B59" s="219"/>
      <c r="C59" s="250" t="s">
        <v>163</v>
      </c>
      <c r="D59" s="223"/>
      <c r="E59" s="229">
        <v>3.4</v>
      </c>
      <c r="F59" s="238"/>
      <c r="G59" s="238"/>
      <c r="H59" s="237"/>
      <c r="I59" s="267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outlineLevel="1" x14ac:dyDescent="0.2">
      <c r="A60" s="261"/>
      <c r="B60" s="219"/>
      <c r="C60" s="251"/>
      <c r="D60" s="224"/>
      <c r="E60" s="230"/>
      <c r="F60" s="241"/>
      <c r="G60" s="242"/>
      <c r="H60" s="237"/>
      <c r="I60" s="267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22.5" outlineLevel="1" x14ac:dyDescent="0.2">
      <c r="A61" s="265">
        <v>12</v>
      </c>
      <c r="B61" s="218" t="s">
        <v>164</v>
      </c>
      <c r="C61" s="249" t="s">
        <v>165</v>
      </c>
      <c r="D61" s="222" t="s">
        <v>166</v>
      </c>
      <c r="E61" s="228">
        <v>27.916</v>
      </c>
      <c r="F61" s="240"/>
      <c r="G61" s="238">
        <f>ROUND(E61*F61,2)</f>
        <v>0</v>
      </c>
      <c r="H61" s="237" t="s">
        <v>131</v>
      </c>
      <c r="I61" s="267" t="s">
        <v>108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 t="s">
        <v>132</v>
      </c>
      <c r="AF61" s="32"/>
      <c r="AG61" s="32"/>
      <c r="AH61" s="32"/>
      <c r="AI61" s="32"/>
      <c r="AJ61" s="32"/>
      <c r="AK61" s="32"/>
      <c r="AL61" s="32"/>
      <c r="AM61" s="32">
        <v>21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outlineLevel="1" x14ac:dyDescent="0.2">
      <c r="A62" s="261"/>
      <c r="B62" s="219"/>
      <c r="C62" s="250" t="s">
        <v>167</v>
      </c>
      <c r="D62" s="223"/>
      <c r="E62" s="229"/>
      <c r="F62" s="238"/>
      <c r="G62" s="238"/>
      <c r="H62" s="237"/>
      <c r="I62" s="267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outlineLevel="1" x14ac:dyDescent="0.2">
      <c r="A63" s="261"/>
      <c r="B63" s="219"/>
      <c r="C63" s="250" t="s">
        <v>168</v>
      </c>
      <c r="D63" s="223"/>
      <c r="E63" s="229">
        <v>1.36</v>
      </c>
      <c r="F63" s="238"/>
      <c r="G63" s="238"/>
      <c r="H63" s="237"/>
      <c r="I63" s="267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outlineLevel="1" x14ac:dyDescent="0.2">
      <c r="A64" s="261"/>
      <c r="B64" s="219"/>
      <c r="C64" s="250" t="s">
        <v>169</v>
      </c>
      <c r="D64" s="223"/>
      <c r="E64" s="229">
        <v>26.556000000000001</v>
      </c>
      <c r="F64" s="238"/>
      <c r="G64" s="238"/>
      <c r="H64" s="237"/>
      <c r="I64" s="267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outlineLevel="1" x14ac:dyDescent="0.2">
      <c r="A65" s="261"/>
      <c r="B65" s="219"/>
      <c r="C65" s="251"/>
      <c r="D65" s="224"/>
      <c r="E65" s="230"/>
      <c r="F65" s="241"/>
      <c r="G65" s="242"/>
      <c r="H65" s="237"/>
      <c r="I65" s="267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x14ac:dyDescent="0.2">
      <c r="A66" s="260" t="s">
        <v>100</v>
      </c>
      <c r="B66" s="217" t="s">
        <v>69</v>
      </c>
      <c r="C66" s="246" t="s">
        <v>70</v>
      </c>
      <c r="D66" s="220"/>
      <c r="E66" s="226"/>
      <c r="F66" s="243">
        <f>SUM(G67:G105)</f>
        <v>0</v>
      </c>
      <c r="G66" s="244"/>
      <c r="H66" s="234"/>
      <c r="I66" s="266"/>
      <c r="AE66" t="s">
        <v>101</v>
      </c>
    </row>
    <row r="67" spans="1:60" outlineLevel="1" x14ac:dyDescent="0.2">
      <c r="A67" s="261"/>
      <c r="B67" s="214" t="s">
        <v>170</v>
      </c>
      <c r="C67" s="247"/>
      <c r="D67" s="221"/>
      <c r="E67" s="227"/>
      <c r="F67" s="235"/>
      <c r="G67" s="236"/>
      <c r="H67" s="237"/>
      <c r="I67" s="267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>
        <v>0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ht="22.5" outlineLevel="1" x14ac:dyDescent="0.2">
      <c r="A68" s="261"/>
      <c r="B68" s="215" t="s">
        <v>171</v>
      </c>
      <c r="C68" s="248"/>
      <c r="D68" s="262"/>
      <c r="E68" s="263"/>
      <c r="F68" s="264"/>
      <c r="G68" s="239"/>
      <c r="H68" s="237"/>
      <c r="I68" s="267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 t="s">
        <v>113</v>
      </c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207" t="str">
        <f>B68</f>
        <v>komunikací pro pěší do velikosti dlaždic 0,25 m2 s provedením lože do tl. 30 mm, s vyplněním spár a se smetením přebytečného materiálu na vzdálenost do 3 m</v>
      </c>
      <c r="BA68" s="32"/>
      <c r="BB68" s="32"/>
      <c r="BC68" s="32"/>
      <c r="BD68" s="32"/>
      <c r="BE68" s="32"/>
      <c r="BF68" s="32"/>
      <c r="BG68" s="32"/>
      <c r="BH68" s="32"/>
    </row>
    <row r="69" spans="1:60" outlineLevel="1" x14ac:dyDescent="0.2">
      <c r="A69" s="265">
        <v>13</v>
      </c>
      <c r="B69" s="218" t="s">
        <v>172</v>
      </c>
      <c r="C69" s="249" t="s">
        <v>173</v>
      </c>
      <c r="D69" s="222" t="s">
        <v>156</v>
      </c>
      <c r="E69" s="228">
        <v>2.99</v>
      </c>
      <c r="F69" s="240"/>
      <c r="G69" s="238">
        <f>ROUND(E69*F69,2)</f>
        <v>0</v>
      </c>
      <c r="H69" s="237" t="s">
        <v>174</v>
      </c>
      <c r="I69" s="267" t="s">
        <v>108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 t="s">
        <v>109</v>
      </c>
      <c r="AF69" s="32"/>
      <c r="AG69" s="32"/>
      <c r="AH69" s="32"/>
      <c r="AI69" s="32"/>
      <c r="AJ69" s="32"/>
      <c r="AK69" s="32"/>
      <c r="AL69" s="32"/>
      <c r="AM69" s="32">
        <v>21</v>
      </c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outlineLevel="1" x14ac:dyDescent="0.2">
      <c r="A70" s="261"/>
      <c r="B70" s="219"/>
      <c r="C70" s="250" t="s">
        <v>175</v>
      </c>
      <c r="D70" s="223"/>
      <c r="E70" s="229">
        <v>2.99</v>
      </c>
      <c r="F70" s="238"/>
      <c r="G70" s="238"/>
      <c r="H70" s="237"/>
      <c r="I70" s="267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outlineLevel="1" x14ac:dyDescent="0.2">
      <c r="A71" s="261"/>
      <c r="B71" s="219"/>
      <c r="C71" s="251"/>
      <c r="D71" s="224"/>
      <c r="E71" s="230"/>
      <c r="F71" s="241"/>
      <c r="G71" s="242"/>
      <c r="H71" s="237"/>
      <c r="I71" s="267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outlineLevel="1" x14ac:dyDescent="0.2">
      <c r="A72" s="261"/>
      <c r="B72" s="215" t="s">
        <v>176</v>
      </c>
      <c r="C72" s="248"/>
      <c r="D72" s="262"/>
      <c r="E72" s="263"/>
      <c r="F72" s="264"/>
      <c r="G72" s="239"/>
      <c r="H72" s="237"/>
      <c r="I72" s="267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>
        <v>0</v>
      </c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outlineLevel="1" x14ac:dyDescent="0.2">
      <c r="A73" s="261"/>
      <c r="B73" s="215" t="s">
        <v>177</v>
      </c>
      <c r="C73" s="248"/>
      <c r="D73" s="262"/>
      <c r="E73" s="263"/>
      <c r="F73" s="264"/>
      <c r="G73" s="239"/>
      <c r="H73" s="237"/>
      <c r="I73" s="267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 t="s">
        <v>113</v>
      </c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outlineLevel="1" x14ac:dyDescent="0.2">
      <c r="A74" s="261"/>
      <c r="B74" s="215" t="s">
        <v>178</v>
      </c>
      <c r="C74" s="248"/>
      <c r="D74" s="262"/>
      <c r="E74" s="263"/>
      <c r="F74" s="264"/>
      <c r="G74" s="239"/>
      <c r="H74" s="237"/>
      <c r="I74" s="267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>
        <v>1</v>
      </c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outlineLevel="1" x14ac:dyDescent="0.2">
      <c r="A75" s="265">
        <v>14</v>
      </c>
      <c r="B75" s="218" t="s">
        <v>179</v>
      </c>
      <c r="C75" s="249" t="s">
        <v>105</v>
      </c>
      <c r="D75" s="222" t="s">
        <v>106</v>
      </c>
      <c r="E75" s="228">
        <v>1.32782</v>
      </c>
      <c r="F75" s="240"/>
      <c r="G75" s="238">
        <f>ROUND(E75*F75,2)</f>
        <v>0</v>
      </c>
      <c r="H75" s="237" t="s">
        <v>107</v>
      </c>
      <c r="I75" s="267" t="s">
        <v>108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 t="s">
        <v>109</v>
      </c>
      <c r="AF75" s="32"/>
      <c r="AG75" s="32"/>
      <c r="AH75" s="32"/>
      <c r="AI75" s="32"/>
      <c r="AJ75" s="32"/>
      <c r="AK75" s="32"/>
      <c r="AL75" s="32"/>
      <c r="AM75" s="32">
        <v>21</v>
      </c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outlineLevel="1" x14ac:dyDescent="0.2">
      <c r="A76" s="261"/>
      <c r="B76" s="219"/>
      <c r="C76" s="250" t="s">
        <v>180</v>
      </c>
      <c r="D76" s="223"/>
      <c r="E76" s="229">
        <v>0.81432000000000004</v>
      </c>
      <c r="F76" s="238"/>
      <c r="G76" s="238"/>
      <c r="H76" s="237"/>
      <c r="I76" s="267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outlineLevel="1" x14ac:dyDescent="0.2">
      <c r="A77" s="261"/>
      <c r="B77" s="219"/>
      <c r="C77" s="250" t="s">
        <v>181</v>
      </c>
      <c r="D77" s="223"/>
      <c r="E77" s="229">
        <v>0.28599999999999998</v>
      </c>
      <c r="F77" s="238"/>
      <c r="G77" s="238"/>
      <c r="H77" s="237"/>
      <c r="I77" s="267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outlineLevel="1" x14ac:dyDescent="0.2">
      <c r="A78" s="261"/>
      <c r="B78" s="219"/>
      <c r="C78" s="250" t="s">
        <v>182</v>
      </c>
      <c r="D78" s="223"/>
      <c r="E78" s="229">
        <v>0.14949999999999999</v>
      </c>
      <c r="F78" s="238"/>
      <c r="G78" s="238"/>
      <c r="H78" s="237"/>
      <c r="I78" s="267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outlineLevel="1" x14ac:dyDescent="0.2">
      <c r="A79" s="261"/>
      <c r="B79" s="219"/>
      <c r="C79" s="250" t="s">
        <v>183</v>
      </c>
      <c r="D79" s="223"/>
      <c r="E79" s="229">
        <v>7.8E-2</v>
      </c>
      <c r="F79" s="238"/>
      <c r="G79" s="238"/>
      <c r="H79" s="237"/>
      <c r="I79" s="267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outlineLevel="1" x14ac:dyDescent="0.2">
      <c r="A80" s="261"/>
      <c r="B80" s="219"/>
      <c r="C80" s="251"/>
      <c r="D80" s="224"/>
      <c r="E80" s="230"/>
      <c r="F80" s="241"/>
      <c r="G80" s="242"/>
      <c r="H80" s="237"/>
      <c r="I80" s="267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outlineLevel="1" x14ac:dyDescent="0.2">
      <c r="A81" s="261"/>
      <c r="B81" s="215" t="s">
        <v>184</v>
      </c>
      <c r="C81" s="248"/>
      <c r="D81" s="262"/>
      <c r="E81" s="263"/>
      <c r="F81" s="264"/>
      <c r="G81" s="239"/>
      <c r="H81" s="237"/>
      <c r="I81" s="267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>
        <v>0</v>
      </c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outlineLevel="1" x14ac:dyDescent="0.2">
      <c r="A82" s="261"/>
      <c r="B82" s="215" t="s">
        <v>185</v>
      </c>
      <c r="C82" s="248"/>
      <c r="D82" s="262"/>
      <c r="E82" s="263"/>
      <c r="F82" s="264"/>
      <c r="G82" s="239"/>
      <c r="H82" s="237"/>
      <c r="I82" s="267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 t="s">
        <v>113</v>
      </c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outlineLevel="1" x14ac:dyDescent="0.2">
      <c r="A83" s="265">
        <v>15</v>
      </c>
      <c r="B83" s="218" t="s">
        <v>186</v>
      </c>
      <c r="C83" s="249" t="s">
        <v>187</v>
      </c>
      <c r="D83" s="222" t="s">
        <v>106</v>
      </c>
      <c r="E83" s="228">
        <v>1.04182</v>
      </c>
      <c r="F83" s="240"/>
      <c r="G83" s="238">
        <f>ROUND(E83*F83,2)</f>
        <v>0</v>
      </c>
      <c r="H83" s="237" t="s">
        <v>107</v>
      </c>
      <c r="I83" s="267" t="s">
        <v>108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 t="s">
        <v>109</v>
      </c>
      <c r="AF83" s="32"/>
      <c r="AG83" s="32"/>
      <c r="AH83" s="32"/>
      <c r="AI83" s="32"/>
      <c r="AJ83" s="32"/>
      <c r="AK83" s="32"/>
      <c r="AL83" s="32"/>
      <c r="AM83" s="32">
        <v>21</v>
      </c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1:60" outlineLevel="1" x14ac:dyDescent="0.2">
      <c r="A84" s="261"/>
      <c r="B84" s="219"/>
      <c r="C84" s="250" t="s">
        <v>188</v>
      </c>
      <c r="D84" s="223"/>
      <c r="E84" s="229"/>
      <c r="F84" s="238"/>
      <c r="G84" s="238"/>
      <c r="H84" s="237"/>
      <c r="I84" s="267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1:60" outlineLevel="1" x14ac:dyDescent="0.2">
      <c r="A85" s="261"/>
      <c r="B85" s="219"/>
      <c r="C85" s="250" t="s">
        <v>180</v>
      </c>
      <c r="D85" s="223"/>
      <c r="E85" s="229">
        <v>0.81432000000000004</v>
      </c>
      <c r="F85" s="238"/>
      <c r="G85" s="238"/>
      <c r="H85" s="237"/>
      <c r="I85" s="267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1:60" outlineLevel="1" x14ac:dyDescent="0.2">
      <c r="A86" s="261"/>
      <c r="B86" s="219"/>
      <c r="C86" s="250" t="s">
        <v>182</v>
      </c>
      <c r="D86" s="223"/>
      <c r="E86" s="229">
        <v>0.14949999999999999</v>
      </c>
      <c r="F86" s="238"/>
      <c r="G86" s="238"/>
      <c r="H86" s="237"/>
      <c r="I86" s="267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1:60" outlineLevel="1" x14ac:dyDescent="0.2">
      <c r="A87" s="261"/>
      <c r="B87" s="219"/>
      <c r="C87" s="250" t="s">
        <v>183</v>
      </c>
      <c r="D87" s="223"/>
      <c r="E87" s="229">
        <v>7.8E-2</v>
      </c>
      <c r="F87" s="238"/>
      <c r="G87" s="238"/>
      <c r="H87" s="237"/>
      <c r="I87" s="267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1:60" outlineLevel="1" x14ac:dyDescent="0.2">
      <c r="A88" s="261"/>
      <c r="B88" s="219"/>
      <c r="C88" s="251"/>
      <c r="D88" s="224"/>
      <c r="E88" s="230"/>
      <c r="F88" s="241"/>
      <c r="G88" s="242"/>
      <c r="H88" s="237"/>
      <c r="I88" s="267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1:60" outlineLevel="1" x14ac:dyDescent="0.2">
      <c r="A89" s="261"/>
      <c r="B89" s="215" t="s">
        <v>189</v>
      </c>
      <c r="C89" s="248"/>
      <c r="D89" s="262"/>
      <c r="E89" s="263"/>
      <c r="F89" s="264"/>
      <c r="G89" s="239"/>
      <c r="H89" s="237"/>
      <c r="I89" s="267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>
        <v>0</v>
      </c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1:60" outlineLevel="1" x14ac:dyDescent="0.2">
      <c r="A90" s="261"/>
      <c r="B90" s="215" t="s">
        <v>190</v>
      </c>
      <c r="C90" s="248"/>
      <c r="D90" s="262"/>
      <c r="E90" s="263"/>
      <c r="F90" s="264"/>
      <c r="G90" s="239"/>
      <c r="H90" s="237"/>
      <c r="I90" s="267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 t="s">
        <v>113</v>
      </c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1:60" outlineLevel="1" x14ac:dyDescent="0.2">
      <c r="A91" s="265">
        <v>16</v>
      </c>
      <c r="B91" s="218" t="s">
        <v>191</v>
      </c>
      <c r="C91" s="249" t="s">
        <v>187</v>
      </c>
      <c r="D91" s="222" t="s">
        <v>106</v>
      </c>
      <c r="E91" s="228">
        <v>0.28599999999999998</v>
      </c>
      <c r="F91" s="240"/>
      <c r="G91" s="238">
        <f>ROUND(E91*F91,2)</f>
        <v>0</v>
      </c>
      <c r="H91" s="237" t="s">
        <v>107</v>
      </c>
      <c r="I91" s="267" t="s">
        <v>108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 t="s">
        <v>109</v>
      </c>
      <c r="AF91" s="32"/>
      <c r="AG91" s="32"/>
      <c r="AH91" s="32"/>
      <c r="AI91" s="32"/>
      <c r="AJ91" s="32"/>
      <c r="AK91" s="32"/>
      <c r="AL91" s="32"/>
      <c r="AM91" s="32">
        <v>21</v>
      </c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1:60" outlineLevel="1" x14ac:dyDescent="0.2">
      <c r="A92" s="261"/>
      <c r="B92" s="219"/>
      <c r="C92" s="250" t="s">
        <v>192</v>
      </c>
      <c r="D92" s="223"/>
      <c r="E92" s="229">
        <v>0.28599999999999998</v>
      </c>
      <c r="F92" s="238"/>
      <c r="G92" s="238"/>
      <c r="H92" s="237"/>
      <c r="I92" s="267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1:60" outlineLevel="1" x14ac:dyDescent="0.2">
      <c r="A93" s="261"/>
      <c r="B93" s="219"/>
      <c r="C93" s="251"/>
      <c r="D93" s="224"/>
      <c r="E93" s="230"/>
      <c r="F93" s="241"/>
      <c r="G93" s="242"/>
      <c r="H93" s="237"/>
      <c r="I93" s="267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1:60" outlineLevel="1" x14ac:dyDescent="0.2">
      <c r="A94" s="261"/>
      <c r="B94" s="215" t="s">
        <v>193</v>
      </c>
      <c r="C94" s="248"/>
      <c r="D94" s="262"/>
      <c r="E94" s="263"/>
      <c r="F94" s="264"/>
      <c r="G94" s="239"/>
      <c r="H94" s="237"/>
      <c r="I94" s="267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>
        <v>0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1:60" outlineLevel="1" x14ac:dyDescent="0.2">
      <c r="A95" s="261"/>
      <c r="B95" s="215" t="s">
        <v>194</v>
      </c>
      <c r="C95" s="248"/>
      <c r="D95" s="262"/>
      <c r="E95" s="263"/>
      <c r="F95" s="264"/>
      <c r="G95" s="239"/>
      <c r="H95" s="237"/>
      <c r="I95" s="267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 t="s">
        <v>113</v>
      </c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1:60" outlineLevel="1" x14ac:dyDescent="0.2">
      <c r="A96" s="265">
        <v>17</v>
      </c>
      <c r="B96" s="218" t="s">
        <v>195</v>
      </c>
      <c r="C96" s="249" t="s">
        <v>187</v>
      </c>
      <c r="D96" s="222" t="s">
        <v>106</v>
      </c>
      <c r="E96" s="228">
        <v>0.89232</v>
      </c>
      <c r="F96" s="240"/>
      <c r="G96" s="238">
        <f>ROUND(E96*F96,2)</f>
        <v>0</v>
      </c>
      <c r="H96" s="237" t="s">
        <v>107</v>
      </c>
      <c r="I96" s="267" t="s">
        <v>108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 t="s">
        <v>109</v>
      </c>
      <c r="AF96" s="32"/>
      <c r="AG96" s="32"/>
      <c r="AH96" s="32"/>
      <c r="AI96" s="32"/>
      <c r="AJ96" s="32"/>
      <c r="AK96" s="32"/>
      <c r="AL96" s="32"/>
      <c r="AM96" s="32">
        <v>21</v>
      </c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1:60" outlineLevel="1" x14ac:dyDescent="0.2">
      <c r="A97" s="261"/>
      <c r="B97" s="219"/>
      <c r="C97" s="250" t="s">
        <v>180</v>
      </c>
      <c r="D97" s="223"/>
      <c r="E97" s="229">
        <v>0.81432000000000004</v>
      </c>
      <c r="F97" s="238"/>
      <c r="G97" s="238"/>
      <c r="H97" s="237"/>
      <c r="I97" s="267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1:60" outlineLevel="1" x14ac:dyDescent="0.2">
      <c r="A98" s="261"/>
      <c r="B98" s="219"/>
      <c r="C98" s="250" t="s">
        <v>183</v>
      </c>
      <c r="D98" s="223"/>
      <c r="E98" s="229">
        <v>7.8E-2</v>
      </c>
      <c r="F98" s="238"/>
      <c r="G98" s="238"/>
      <c r="H98" s="237"/>
      <c r="I98" s="267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1:60" outlineLevel="1" x14ac:dyDescent="0.2">
      <c r="A99" s="261"/>
      <c r="B99" s="219"/>
      <c r="C99" s="251"/>
      <c r="D99" s="224"/>
      <c r="E99" s="230"/>
      <c r="F99" s="241"/>
      <c r="G99" s="242"/>
      <c r="H99" s="237"/>
      <c r="I99" s="267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1:60" outlineLevel="1" x14ac:dyDescent="0.2">
      <c r="A100" s="265">
        <v>18</v>
      </c>
      <c r="B100" s="218" t="s">
        <v>196</v>
      </c>
      <c r="C100" s="249" t="s">
        <v>197</v>
      </c>
      <c r="D100" s="222" t="s">
        <v>156</v>
      </c>
      <c r="E100" s="228">
        <v>0.78</v>
      </c>
      <c r="F100" s="240"/>
      <c r="G100" s="238">
        <f>ROUND(E100*F100,2)</f>
        <v>0</v>
      </c>
      <c r="H100" s="237"/>
      <c r="I100" s="267" t="s">
        <v>144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 t="s">
        <v>132</v>
      </c>
      <c r="AF100" s="32"/>
      <c r="AG100" s="32"/>
      <c r="AH100" s="32"/>
      <c r="AI100" s="32"/>
      <c r="AJ100" s="32"/>
      <c r="AK100" s="32"/>
      <c r="AL100" s="32"/>
      <c r="AM100" s="32">
        <v>21</v>
      </c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1:60" outlineLevel="1" x14ac:dyDescent="0.2">
      <c r="A101" s="261"/>
      <c r="B101" s="219"/>
      <c r="C101" s="250" t="s">
        <v>198</v>
      </c>
      <c r="D101" s="223"/>
      <c r="E101" s="229">
        <v>0.78</v>
      </c>
      <c r="F101" s="238"/>
      <c r="G101" s="238"/>
      <c r="H101" s="237"/>
      <c r="I101" s="267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1:60" outlineLevel="1" x14ac:dyDescent="0.2">
      <c r="A102" s="261"/>
      <c r="B102" s="219"/>
      <c r="C102" s="251"/>
      <c r="D102" s="224"/>
      <c r="E102" s="230"/>
      <c r="F102" s="241"/>
      <c r="G102" s="242"/>
      <c r="H102" s="237"/>
      <c r="I102" s="267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60" outlineLevel="1" x14ac:dyDescent="0.2">
      <c r="A103" s="265">
        <v>19</v>
      </c>
      <c r="B103" s="218" t="s">
        <v>199</v>
      </c>
      <c r="C103" s="249" t="s">
        <v>200</v>
      </c>
      <c r="D103" s="222" t="s">
        <v>156</v>
      </c>
      <c r="E103" s="228">
        <v>4</v>
      </c>
      <c r="F103" s="240"/>
      <c r="G103" s="238">
        <f>ROUND(E103*F103,2)</f>
        <v>0</v>
      </c>
      <c r="H103" s="237"/>
      <c r="I103" s="267" t="s">
        <v>144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 t="s">
        <v>132</v>
      </c>
      <c r="AF103" s="32"/>
      <c r="AG103" s="32"/>
      <c r="AH103" s="32"/>
      <c r="AI103" s="32"/>
      <c r="AJ103" s="32"/>
      <c r="AK103" s="32"/>
      <c r="AL103" s="32"/>
      <c r="AM103" s="32">
        <v>21</v>
      </c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outlineLevel="1" x14ac:dyDescent="0.2">
      <c r="A104" s="261"/>
      <c r="B104" s="219"/>
      <c r="C104" s="250" t="s">
        <v>201</v>
      </c>
      <c r="D104" s="223"/>
      <c r="E104" s="229">
        <v>4</v>
      </c>
      <c r="F104" s="238"/>
      <c r="G104" s="238"/>
      <c r="H104" s="237"/>
      <c r="I104" s="267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</row>
    <row r="105" spans="1:60" outlineLevel="1" x14ac:dyDescent="0.2">
      <c r="A105" s="261"/>
      <c r="B105" s="219"/>
      <c r="C105" s="251"/>
      <c r="D105" s="224"/>
      <c r="E105" s="230"/>
      <c r="F105" s="241"/>
      <c r="G105" s="242"/>
      <c r="H105" s="237"/>
      <c r="I105" s="267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1:60" x14ac:dyDescent="0.2">
      <c r="A106" s="260" t="s">
        <v>100</v>
      </c>
      <c r="B106" s="217" t="s">
        <v>71</v>
      </c>
      <c r="C106" s="246" t="s">
        <v>72</v>
      </c>
      <c r="D106" s="220"/>
      <c r="E106" s="226"/>
      <c r="F106" s="243">
        <f>SUM(G107:G111)</f>
        <v>0</v>
      </c>
      <c r="G106" s="244"/>
      <c r="H106" s="234"/>
      <c r="I106" s="266"/>
      <c r="AE106" t="s">
        <v>101</v>
      </c>
    </row>
    <row r="107" spans="1:60" outlineLevel="1" x14ac:dyDescent="0.2">
      <c r="A107" s="261"/>
      <c r="B107" s="214" t="s">
        <v>202</v>
      </c>
      <c r="C107" s="247"/>
      <c r="D107" s="221"/>
      <c r="E107" s="227"/>
      <c r="F107" s="235"/>
      <c r="G107" s="236"/>
      <c r="H107" s="237"/>
      <c r="I107" s="267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>
        <v>0</v>
      </c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1:60" ht="22.5" outlineLevel="1" x14ac:dyDescent="0.2">
      <c r="A108" s="261"/>
      <c r="B108" s="215" t="s">
        <v>203</v>
      </c>
      <c r="C108" s="248"/>
      <c r="D108" s="262"/>
      <c r="E108" s="263"/>
      <c r="F108" s="264"/>
      <c r="G108" s="239"/>
      <c r="H108" s="237"/>
      <c r="I108" s="267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>
        <v>1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207" t="str">
        <f>B108</f>
        <v>952 90-14 ostatních objektů (např. kanálů, zásobníků, kůlen apod.) - vynesení zbytků stavebního rumu, kropení a 2 x zametení podlah, oprášení stěn a výplní otvorů</v>
      </c>
      <c r="BA108" s="32"/>
      <c r="BB108" s="32"/>
      <c r="BC108" s="32"/>
      <c r="BD108" s="32"/>
      <c r="BE108" s="32"/>
      <c r="BF108" s="32"/>
      <c r="BG108" s="32"/>
      <c r="BH108" s="32"/>
    </row>
    <row r="109" spans="1:60" outlineLevel="1" x14ac:dyDescent="0.2">
      <c r="A109" s="265">
        <v>20</v>
      </c>
      <c r="B109" s="218" t="s">
        <v>204</v>
      </c>
      <c r="C109" s="249" t="s">
        <v>205</v>
      </c>
      <c r="D109" s="222" t="s">
        <v>156</v>
      </c>
      <c r="E109" s="228">
        <v>31.2</v>
      </c>
      <c r="F109" s="240"/>
      <c r="G109" s="238">
        <f>ROUND(E109*F109,2)</f>
        <v>0</v>
      </c>
      <c r="H109" s="237" t="s">
        <v>107</v>
      </c>
      <c r="I109" s="267" t="s">
        <v>108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 t="s">
        <v>109</v>
      </c>
      <c r="AF109" s="32"/>
      <c r="AG109" s="32"/>
      <c r="AH109" s="32"/>
      <c r="AI109" s="32"/>
      <c r="AJ109" s="32"/>
      <c r="AK109" s="32"/>
      <c r="AL109" s="32"/>
      <c r="AM109" s="32">
        <v>21</v>
      </c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</row>
    <row r="110" spans="1:60" outlineLevel="1" x14ac:dyDescent="0.2">
      <c r="A110" s="261"/>
      <c r="B110" s="219"/>
      <c r="C110" s="250" t="s">
        <v>206</v>
      </c>
      <c r="D110" s="223"/>
      <c r="E110" s="229">
        <v>31.2</v>
      </c>
      <c r="F110" s="238"/>
      <c r="G110" s="238"/>
      <c r="H110" s="237"/>
      <c r="I110" s="267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</row>
    <row r="111" spans="1:60" outlineLevel="1" x14ac:dyDescent="0.2">
      <c r="A111" s="261"/>
      <c r="B111" s="219"/>
      <c r="C111" s="251"/>
      <c r="D111" s="224"/>
      <c r="E111" s="230"/>
      <c r="F111" s="241"/>
      <c r="G111" s="242"/>
      <c r="H111" s="237"/>
      <c r="I111" s="267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1:60" x14ac:dyDescent="0.2">
      <c r="A112" s="260" t="s">
        <v>100</v>
      </c>
      <c r="B112" s="217" t="s">
        <v>73</v>
      </c>
      <c r="C112" s="246" t="s">
        <v>74</v>
      </c>
      <c r="D112" s="220"/>
      <c r="E112" s="226"/>
      <c r="F112" s="243">
        <f>SUM(G113:G130)</f>
        <v>0</v>
      </c>
      <c r="G112" s="244"/>
      <c r="H112" s="234"/>
      <c r="I112" s="266"/>
      <c r="AE112" t="s">
        <v>101</v>
      </c>
    </row>
    <row r="113" spans="1:60" outlineLevel="1" x14ac:dyDescent="0.2">
      <c r="A113" s="261"/>
      <c r="B113" s="214" t="s">
        <v>207</v>
      </c>
      <c r="C113" s="247"/>
      <c r="D113" s="221"/>
      <c r="E113" s="227"/>
      <c r="F113" s="235"/>
      <c r="G113" s="236"/>
      <c r="H113" s="237"/>
      <c r="I113" s="267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>
        <v>0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1:60" outlineLevel="1" x14ac:dyDescent="0.2">
      <c r="A114" s="265">
        <v>21</v>
      </c>
      <c r="B114" s="218" t="s">
        <v>208</v>
      </c>
      <c r="C114" s="249" t="s">
        <v>209</v>
      </c>
      <c r="D114" s="222" t="s">
        <v>117</v>
      </c>
      <c r="E114" s="228">
        <v>44.2</v>
      </c>
      <c r="F114" s="240"/>
      <c r="G114" s="238">
        <f>ROUND(E114*F114,2)</f>
        <v>0</v>
      </c>
      <c r="H114" s="237" t="s">
        <v>210</v>
      </c>
      <c r="I114" s="267" t="s">
        <v>108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 t="s">
        <v>109</v>
      </c>
      <c r="AF114" s="32"/>
      <c r="AG114" s="32"/>
      <c r="AH114" s="32"/>
      <c r="AI114" s="32"/>
      <c r="AJ114" s="32"/>
      <c r="AK114" s="32"/>
      <c r="AL114" s="32"/>
      <c r="AM114" s="32">
        <v>21</v>
      </c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1:60" outlineLevel="1" x14ac:dyDescent="0.2">
      <c r="A115" s="261"/>
      <c r="B115" s="219"/>
      <c r="C115" s="250" t="s">
        <v>211</v>
      </c>
      <c r="D115" s="223"/>
      <c r="E115" s="229">
        <v>44.2</v>
      </c>
      <c r="F115" s="238"/>
      <c r="G115" s="238"/>
      <c r="H115" s="237"/>
      <c r="I115" s="267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1:60" outlineLevel="1" x14ac:dyDescent="0.2">
      <c r="A116" s="261"/>
      <c r="B116" s="219"/>
      <c r="C116" s="251"/>
      <c r="D116" s="224"/>
      <c r="E116" s="230"/>
      <c r="F116" s="241"/>
      <c r="G116" s="242"/>
      <c r="H116" s="237"/>
      <c r="I116" s="267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1:60" outlineLevel="1" x14ac:dyDescent="0.2">
      <c r="A117" s="261"/>
      <c r="B117" s="215" t="s">
        <v>212</v>
      </c>
      <c r="C117" s="248"/>
      <c r="D117" s="262"/>
      <c r="E117" s="263"/>
      <c r="F117" s="264"/>
      <c r="G117" s="239"/>
      <c r="H117" s="237"/>
      <c r="I117" s="267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>
        <v>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1:60" outlineLevel="1" x14ac:dyDescent="0.2">
      <c r="A118" s="265">
        <v>22</v>
      </c>
      <c r="B118" s="218" t="s">
        <v>213</v>
      </c>
      <c r="C118" s="249" t="s">
        <v>214</v>
      </c>
      <c r="D118" s="222" t="s">
        <v>106</v>
      </c>
      <c r="E118" s="228">
        <v>1.1635</v>
      </c>
      <c r="F118" s="240"/>
      <c r="G118" s="238">
        <f>ROUND(E118*F118,2)</f>
        <v>0</v>
      </c>
      <c r="H118" s="237" t="s">
        <v>210</v>
      </c>
      <c r="I118" s="267" t="s">
        <v>108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 t="s">
        <v>109</v>
      </c>
      <c r="AF118" s="32"/>
      <c r="AG118" s="32"/>
      <c r="AH118" s="32"/>
      <c r="AI118" s="32"/>
      <c r="AJ118" s="32"/>
      <c r="AK118" s="32"/>
      <c r="AL118" s="32"/>
      <c r="AM118" s="32">
        <v>21</v>
      </c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1:60" outlineLevel="1" x14ac:dyDescent="0.2">
      <c r="A119" s="261"/>
      <c r="B119" s="219"/>
      <c r="C119" s="250" t="s">
        <v>215</v>
      </c>
      <c r="D119" s="223"/>
      <c r="E119" s="229">
        <v>0.79949999999999999</v>
      </c>
      <c r="F119" s="238"/>
      <c r="G119" s="238"/>
      <c r="H119" s="237"/>
      <c r="I119" s="267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1:60" outlineLevel="1" x14ac:dyDescent="0.2">
      <c r="A120" s="261"/>
      <c r="B120" s="219"/>
      <c r="C120" s="250" t="s">
        <v>181</v>
      </c>
      <c r="D120" s="223"/>
      <c r="E120" s="229">
        <v>0.28599999999999998</v>
      </c>
      <c r="F120" s="238"/>
      <c r="G120" s="238"/>
      <c r="H120" s="237"/>
      <c r="I120" s="267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1:60" outlineLevel="1" x14ac:dyDescent="0.2">
      <c r="A121" s="261"/>
      <c r="B121" s="219"/>
      <c r="C121" s="250" t="s">
        <v>216</v>
      </c>
      <c r="D121" s="223"/>
      <c r="E121" s="229">
        <v>7.8E-2</v>
      </c>
      <c r="F121" s="238"/>
      <c r="G121" s="238"/>
      <c r="H121" s="237"/>
      <c r="I121" s="267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1:60" outlineLevel="1" x14ac:dyDescent="0.2">
      <c r="A122" s="261"/>
      <c r="B122" s="219"/>
      <c r="C122" s="251"/>
      <c r="D122" s="224"/>
      <c r="E122" s="230"/>
      <c r="F122" s="241"/>
      <c r="G122" s="242"/>
      <c r="H122" s="237"/>
      <c r="I122" s="267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  <row r="123" spans="1:60" outlineLevel="1" x14ac:dyDescent="0.2">
      <c r="A123" s="261"/>
      <c r="B123" s="215" t="s">
        <v>217</v>
      </c>
      <c r="C123" s="248"/>
      <c r="D123" s="262"/>
      <c r="E123" s="263"/>
      <c r="F123" s="264"/>
      <c r="G123" s="239"/>
      <c r="H123" s="237"/>
      <c r="I123" s="267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>
        <v>0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</row>
    <row r="124" spans="1:60" outlineLevel="1" x14ac:dyDescent="0.2">
      <c r="A124" s="265">
        <v>23</v>
      </c>
      <c r="B124" s="218" t="s">
        <v>218</v>
      </c>
      <c r="C124" s="249" t="s">
        <v>219</v>
      </c>
      <c r="D124" s="222" t="s">
        <v>117</v>
      </c>
      <c r="E124" s="228">
        <v>5.4</v>
      </c>
      <c r="F124" s="240"/>
      <c r="G124" s="238">
        <f>ROUND(E124*F124,2)</f>
        <v>0</v>
      </c>
      <c r="H124" s="237" t="s">
        <v>210</v>
      </c>
      <c r="I124" s="267" t="s">
        <v>108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 t="s">
        <v>109</v>
      </c>
      <c r="AF124" s="32"/>
      <c r="AG124" s="32"/>
      <c r="AH124" s="32"/>
      <c r="AI124" s="32"/>
      <c r="AJ124" s="32"/>
      <c r="AK124" s="32"/>
      <c r="AL124" s="32"/>
      <c r="AM124" s="32">
        <v>21</v>
      </c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</row>
    <row r="125" spans="1:60" outlineLevel="1" x14ac:dyDescent="0.2">
      <c r="A125" s="261"/>
      <c r="B125" s="219"/>
      <c r="C125" s="250" t="s">
        <v>220</v>
      </c>
      <c r="D125" s="223"/>
      <c r="E125" s="229">
        <v>5.4</v>
      </c>
      <c r="F125" s="238"/>
      <c r="G125" s="238"/>
      <c r="H125" s="237"/>
      <c r="I125" s="267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</row>
    <row r="126" spans="1:60" outlineLevel="1" x14ac:dyDescent="0.2">
      <c r="A126" s="261"/>
      <c r="B126" s="219"/>
      <c r="C126" s="251"/>
      <c r="D126" s="224"/>
      <c r="E126" s="230"/>
      <c r="F126" s="241"/>
      <c r="G126" s="242"/>
      <c r="H126" s="237"/>
      <c r="I126" s="267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</row>
    <row r="127" spans="1:60" outlineLevel="1" x14ac:dyDescent="0.2">
      <c r="A127" s="261"/>
      <c r="B127" s="215" t="s">
        <v>221</v>
      </c>
      <c r="C127" s="248"/>
      <c r="D127" s="262"/>
      <c r="E127" s="263"/>
      <c r="F127" s="264"/>
      <c r="G127" s="239"/>
      <c r="H127" s="237"/>
      <c r="I127" s="267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>
        <v>0</v>
      </c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</row>
    <row r="128" spans="1:60" outlineLevel="1" x14ac:dyDescent="0.2">
      <c r="A128" s="261"/>
      <c r="B128" s="215" t="s">
        <v>222</v>
      </c>
      <c r="C128" s="248"/>
      <c r="D128" s="262"/>
      <c r="E128" s="263"/>
      <c r="F128" s="264"/>
      <c r="G128" s="239"/>
      <c r="H128" s="237"/>
      <c r="I128" s="267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>
        <v>1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</row>
    <row r="129" spans="1:60" outlineLevel="1" x14ac:dyDescent="0.2">
      <c r="A129" s="265">
        <v>24</v>
      </c>
      <c r="B129" s="218" t="s">
        <v>223</v>
      </c>
      <c r="C129" s="249" t="s">
        <v>224</v>
      </c>
      <c r="D129" s="222" t="s">
        <v>156</v>
      </c>
      <c r="E129" s="228">
        <v>1</v>
      </c>
      <c r="F129" s="240"/>
      <c r="G129" s="238">
        <f>ROUND(E129*F129,2)</f>
        <v>0</v>
      </c>
      <c r="H129" s="237" t="s">
        <v>210</v>
      </c>
      <c r="I129" s="267" t="s">
        <v>108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 t="s">
        <v>109</v>
      </c>
      <c r="AF129" s="32"/>
      <c r="AG129" s="32"/>
      <c r="AH129" s="32"/>
      <c r="AI129" s="32"/>
      <c r="AJ129" s="32"/>
      <c r="AK129" s="32"/>
      <c r="AL129" s="32"/>
      <c r="AM129" s="32">
        <v>21</v>
      </c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</row>
    <row r="130" spans="1:60" outlineLevel="1" x14ac:dyDescent="0.2">
      <c r="A130" s="261"/>
      <c r="B130" s="219"/>
      <c r="C130" s="251"/>
      <c r="D130" s="224"/>
      <c r="E130" s="230"/>
      <c r="F130" s="241"/>
      <c r="G130" s="242"/>
      <c r="H130" s="237"/>
      <c r="I130" s="267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</row>
    <row r="131" spans="1:60" x14ac:dyDescent="0.2">
      <c r="A131" s="260" t="s">
        <v>100</v>
      </c>
      <c r="B131" s="217" t="s">
        <v>75</v>
      </c>
      <c r="C131" s="246" t="s">
        <v>76</v>
      </c>
      <c r="D131" s="220"/>
      <c r="E131" s="226"/>
      <c r="F131" s="243">
        <f>SUM(G132:G136)</f>
        <v>0</v>
      </c>
      <c r="G131" s="244"/>
      <c r="H131" s="234"/>
      <c r="I131" s="266"/>
      <c r="AE131" t="s">
        <v>101</v>
      </c>
    </row>
    <row r="132" spans="1:60" outlineLevel="1" x14ac:dyDescent="0.2">
      <c r="A132" s="261"/>
      <c r="B132" s="214" t="s">
        <v>225</v>
      </c>
      <c r="C132" s="247"/>
      <c r="D132" s="221"/>
      <c r="E132" s="227"/>
      <c r="F132" s="235"/>
      <c r="G132" s="236"/>
      <c r="H132" s="237"/>
      <c r="I132" s="267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>
        <v>0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</row>
    <row r="133" spans="1:60" outlineLevel="1" x14ac:dyDescent="0.2">
      <c r="A133" s="261"/>
      <c r="B133" s="215" t="s">
        <v>226</v>
      </c>
      <c r="C133" s="248"/>
      <c r="D133" s="262"/>
      <c r="E133" s="263"/>
      <c r="F133" s="264"/>
      <c r="G133" s="239"/>
      <c r="H133" s="237"/>
      <c r="I133" s="267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 t="s">
        <v>113</v>
      </c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</row>
    <row r="134" spans="1:60" outlineLevel="1" x14ac:dyDescent="0.2">
      <c r="A134" s="261"/>
      <c r="B134" s="215" t="s">
        <v>227</v>
      </c>
      <c r="C134" s="248"/>
      <c r="D134" s="262"/>
      <c r="E134" s="263"/>
      <c r="F134" s="264"/>
      <c r="G134" s="239"/>
      <c r="H134" s="237"/>
      <c r="I134" s="267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>
        <v>1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</row>
    <row r="135" spans="1:60" outlineLevel="1" x14ac:dyDescent="0.2">
      <c r="A135" s="265">
        <v>25</v>
      </c>
      <c r="B135" s="218" t="s">
        <v>228</v>
      </c>
      <c r="C135" s="249" t="s">
        <v>229</v>
      </c>
      <c r="D135" s="222" t="s">
        <v>230</v>
      </c>
      <c r="E135" s="228">
        <v>11.764810000000001</v>
      </c>
      <c r="F135" s="240"/>
      <c r="G135" s="238">
        <f>ROUND(E135*F135,2)</f>
        <v>0</v>
      </c>
      <c r="H135" s="237" t="s">
        <v>157</v>
      </c>
      <c r="I135" s="267" t="s">
        <v>108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 t="s">
        <v>109</v>
      </c>
      <c r="AF135" s="32"/>
      <c r="AG135" s="32"/>
      <c r="AH135" s="32"/>
      <c r="AI135" s="32"/>
      <c r="AJ135" s="32"/>
      <c r="AK135" s="32"/>
      <c r="AL135" s="32"/>
      <c r="AM135" s="32">
        <v>21</v>
      </c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</row>
    <row r="136" spans="1:60" outlineLevel="1" x14ac:dyDescent="0.2">
      <c r="A136" s="261"/>
      <c r="B136" s="219"/>
      <c r="C136" s="251"/>
      <c r="D136" s="224"/>
      <c r="E136" s="230"/>
      <c r="F136" s="241"/>
      <c r="G136" s="242"/>
      <c r="H136" s="237"/>
      <c r="I136" s="267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</row>
    <row r="137" spans="1:60" x14ac:dyDescent="0.2">
      <c r="A137" s="260" t="s">
        <v>100</v>
      </c>
      <c r="B137" s="217" t="s">
        <v>77</v>
      </c>
      <c r="C137" s="246" t="s">
        <v>78</v>
      </c>
      <c r="D137" s="220"/>
      <c r="E137" s="226"/>
      <c r="F137" s="243">
        <f>SUM(G138:G178)</f>
        <v>0</v>
      </c>
      <c r="G137" s="244"/>
      <c r="H137" s="234"/>
      <c r="I137" s="266"/>
      <c r="AE137" t="s">
        <v>101</v>
      </c>
    </row>
    <row r="138" spans="1:60" outlineLevel="1" x14ac:dyDescent="0.2">
      <c r="A138" s="261"/>
      <c r="B138" s="214" t="s">
        <v>231</v>
      </c>
      <c r="C138" s="247"/>
      <c r="D138" s="221"/>
      <c r="E138" s="227"/>
      <c r="F138" s="235"/>
      <c r="G138" s="236"/>
      <c r="H138" s="237"/>
      <c r="I138" s="267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>
        <v>0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</row>
    <row r="139" spans="1:60" outlineLevel="1" x14ac:dyDescent="0.2">
      <c r="A139" s="265">
        <v>26</v>
      </c>
      <c r="B139" s="218" t="s">
        <v>232</v>
      </c>
      <c r="C139" s="249" t="s">
        <v>233</v>
      </c>
      <c r="D139" s="222" t="s">
        <v>156</v>
      </c>
      <c r="E139" s="228">
        <v>3.456</v>
      </c>
      <c r="F139" s="240"/>
      <c r="G139" s="238">
        <f>ROUND(E139*F139,2)</f>
        <v>0</v>
      </c>
      <c r="H139" s="237" t="s">
        <v>234</v>
      </c>
      <c r="I139" s="267" t="s">
        <v>108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 t="s">
        <v>109</v>
      </c>
      <c r="AF139" s="32"/>
      <c r="AG139" s="32"/>
      <c r="AH139" s="32"/>
      <c r="AI139" s="32"/>
      <c r="AJ139" s="32"/>
      <c r="AK139" s="32"/>
      <c r="AL139" s="32"/>
      <c r="AM139" s="32">
        <v>21</v>
      </c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</row>
    <row r="140" spans="1:60" outlineLevel="1" x14ac:dyDescent="0.2">
      <c r="A140" s="261"/>
      <c r="B140" s="219"/>
      <c r="C140" s="250" t="s">
        <v>235</v>
      </c>
      <c r="D140" s="223"/>
      <c r="E140" s="229">
        <v>3.456</v>
      </c>
      <c r="F140" s="238"/>
      <c r="G140" s="238"/>
      <c r="H140" s="237"/>
      <c r="I140" s="267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</row>
    <row r="141" spans="1:60" outlineLevel="1" x14ac:dyDescent="0.2">
      <c r="A141" s="261"/>
      <c r="B141" s="219"/>
      <c r="C141" s="251"/>
      <c r="D141" s="224"/>
      <c r="E141" s="230"/>
      <c r="F141" s="241"/>
      <c r="G141" s="242"/>
      <c r="H141" s="237"/>
      <c r="I141" s="267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</row>
    <row r="142" spans="1:60" outlineLevel="1" x14ac:dyDescent="0.2">
      <c r="A142" s="261"/>
      <c r="B142" s="215" t="s">
        <v>236</v>
      </c>
      <c r="C142" s="248"/>
      <c r="D142" s="262"/>
      <c r="E142" s="263"/>
      <c r="F142" s="264"/>
      <c r="G142" s="239"/>
      <c r="H142" s="237"/>
      <c r="I142" s="267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>
        <v>0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</row>
    <row r="143" spans="1:60" outlineLevel="1" x14ac:dyDescent="0.2">
      <c r="A143" s="261"/>
      <c r="B143" s="215" t="s">
        <v>237</v>
      </c>
      <c r="C143" s="248"/>
      <c r="D143" s="262"/>
      <c r="E143" s="263"/>
      <c r="F143" s="264"/>
      <c r="G143" s="239"/>
      <c r="H143" s="237"/>
      <c r="I143" s="267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>
        <v>1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</row>
    <row r="144" spans="1:60" outlineLevel="1" x14ac:dyDescent="0.2">
      <c r="A144" s="265">
        <v>27</v>
      </c>
      <c r="B144" s="218" t="s">
        <v>238</v>
      </c>
      <c r="C144" s="249" t="s">
        <v>239</v>
      </c>
      <c r="D144" s="222" t="s">
        <v>156</v>
      </c>
      <c r="E144" s="228">
        <v>26.411999999999999</v>
      </c>
      <c r="F144" s="240"/>
      <c r="G144" s="238">
        <f>ROUND(E144*F144,2)</f>
        <v>0</v>
      </c>
      <c r="H144" s="237" t="s">
        <v>234</v>
      </c>
      <c r="I144" s="267" t="s">
        <v>108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 t="s">
        <v>109</v>
      </c>
      <c r="AF144" s="32"/>
      <c r="AG144" s="32"/>
      <c r="AH144" s="32"/>
      <c r="AI144" s="32"/>
      <c r="AJ144" s="32"/>
      <c r="AK144" s="32"/>
      <c r="AL144" s="32"/>
      <c r="AM144" s="32">
        <v>21</v>
      </c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</row>
    <row r="145" spans="1:60" outlineLevel="1" x14ac:dyDescent="0.2">
      <c r="A145" s="261"/>
      <c r="B145" s="219"/>
      <c r="C145" s="250" t="s">
        <v>240</v>
      </c>
      <c r="D145" s="223"/>
      <c r="E145" s="229">
        <v>19.812000000000001</v>
      </c>
      <c r="F145" s="238"/>
      <c r="G145" s="238"/>
      <c r="H145" s="237"/>
      <c r="I145" s="267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</row>
    <row r="146" spans="1:60" outlineLevel="1" x14ac:dyDescent="0.2">
      <c r="A146" s="261"/>
      <c r="B146" s="219"/>
      <c r="C146" s="250" t="s">
        <v>241</v>
      </c>
      <c r="D146" s="223"/>
      <c r="E146" s="229">
        <v>6.6</v>
      </c>
      <c r="F146" s="238"/>
      <c r="G146" s="238"/>
      <c r="H146" s="237"/>
      <c r="I146" s="267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</row>
    <row r="147" spans="1:60" outlineLevel="1" x14ac:dyDescent="0.2">
      <c r="A147" s="261"/>
      <c r="B147" s="219"/>
      <c r="C147" s="251"/>
      <c r="D147" s="224"/>
      <c r="E147" s="230"/>
      <c r="F147" s="241"/>
      <c r="G147" s="242"/>
      <c r="H147" s="237"/>
      <c r="I147" s="267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</row>
    <row r="148" spans="1:60" outlineLevel="1" x14ac:dyDescent="0.2">
      <c r="A148" s="261"/>
      <c r="B148" s="215" t="s">
        <v>236</v>
      </c>
      <c r="C148" s="248"/>
      <c r="D148" s="262"/>
      <c r="E148" s="263"/>
      <c r="F148" s="264"/>
      <c r="G148" s="239"/>
      <c r="H148" s="237"/>
      <c r="I148" s="267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>
        <v>0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</row>
    <row r="149" spans="1:60" outlineLevel="1" x14ac:dyDescent="0.2">
      <c r="A149" s="261"/>
      <c r="B149" s="215" t="s">
        <v>242</v>
      </c>
      <c r="C149" s="248"/>
      <c r="D149" s="262"/>
      <c r="E149" s="263"/>
      <c r="F149" s="264"/>
      <c r="G149" s="239"/>
      <c r="H149" s="237"/>
      <c r="I149" s="267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>
        <v>1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</row>
    <row r="150" spans="1:60" outlineLevel="1" x14ac:dyDescent="0.2">
      <c r="A150" s="265">
        <v>28</v>
      </c>
      <c r="B150" s="218" t="s">
        <v>243</v>
      </c>
      <c r="C150" s="249" t="s">
        <v>244</v>
      </c>
      <c r="D150" s="222" t="s">
        <v>156</v>
      </c>
      <c r="E150" s="228">
        <v>26.411999999999999</v>
      </c>
      <c r="F150" s="240"/>
      <c r="G150" s="238">
        <f>ROUND(E150*F150,2)</f>
        <v>0</v>
      </c>
      <c r="H150" s="237" t="s">
        <v>234</v>
      </c>
      <c r="I150" s="267" t="s">
        <v>108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 t="s">
        <v>109</v>
      </c>
      <c r="AF150" s="32"/>
      <c r="AG150" s="32"/>
      <c r="AH150" s="32"/>
      <c r="AI150" s="32"/>
      <c r="AJ150" s="32"/>
      <c r="AK150" s="32"/>
      <c r="AL150" s="32"/>
      <c r="AM150" s="32">
        <v>21</v>
      </c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</row>
    <row r="151" spans="1:60" outlineLevel="1" x14ac:dyDescent="0.2">
      <c r="A151" s="261"/>
      <c r="B151" s="219"/>
      <c r="C151" s="250" t="s">
        <v>245</v>
      </c>
      <c r="D151" s="223"/>
      <c r="E151" s="229">
        <v>26.411999999999999</v>
      </c>
      <c r="F151" s="238"/>
      <c r="G151" s="238"/>
      <c r="H151" s="237"/>
      <c r="I151" s="267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</row>
    <row r="152" spans="1:60" outlineLevel="1" x14ac:dyDescent="0.2">
      <c r="A152" s="261"/>
      <c r="B152" s="219"/>
      <c r="C152" s="251"/>
      <c r="D152" s="224"/>
      <c r="E152" s="230"/>
      <c r="F152" s="241"/>
      <c r="G152" s="242"/>
      <c r="H152" s="237"/>
      <c r="I152" s="267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</row>
    <row r="153" spans="1:60" outlineLevel="1" x14ac:dyDescent="0.2">
      <c r="A153" s="261"/>
      <c r="B153" s="215" t="s">
        <v>236</v>
      </c>
      <c r="C153" s="248"/>
      <c r="D153" s="262"/>
      <c r="E153" s="263"/>
      <c r="F153" s="264"/>
      <c r="G153" s="239"/>
      <c r="H153" s="237"/>
      <c r="I153" s="267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>
        <v>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</row>
    <row r="154" spans="1:60" outlineLevel="1" x14ac:dyDescent="0.2">
      <c r="A154" s="261"/>
      <c r="B154" s="215" t="s">
        <v>246</v>
      </c>
      <c r="C154" s="248"/>
      <c r="D154" s="262"/>
      <c r="E154" s="263"/>
      <c r="F154" s="264"/>
      <c r="G154" s="239"/>
      <c r="H154" s="237"/>
      <c r="I154" s="267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>
        <v>1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</row>
    <row r="155" spans="1:60" outlineLevel="1" x14ac:dyDescent="0.2">
      <c r="A155" s="265">
        <v>29</v>
      </c>
      <c r="B155" s="218" t="s">
        <v>247</v>
      </c>
      <c r="C155" s="249" t="s">
        <v>248</v>
      </c>
      <c r="D155" s="222" t="s">
        <v>117</v>
      </c>
      <c r="E155" s="228">
        <v>25.64</v>
      </c>
      <c r="F155" s="240"/>
      <c r="G155" s="238">
        <f>ROUND(E155*F155,2)</f>
        <v>0</v>
      </c>
      <c r="H155" s="237" t="s">
        <v>234</v>
      </c>
      <c r="I155" s="267" t="s">
        <v>108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 t="s">
        <v>109</v>
      </c>
      <c r="AF155" s="32"/>
      <c r="AG155" s="32"/>
      <c r="AH155" s="32"/>
      <c r="AI155" s="32"/>
      <c r="AJ155" s="32"/>
      <c r="AK155" s="32"/>
      <c r="AL155" s="32"/>
      <c r="AM155" s="32">
        <v>21</v>
      </c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</row>
    <row r="156" spans="1:60" outlineLevel="1" x14ac:dyDescent="0.2">
      <c r="A156" s="261"/>
      <c r="B156" s="219"/>
      <c r="C156" s="250" t="s">
        <v>249</v>
      </c>
      <c r="D156" s="223"/>
      <c r="E156" s="229">
        <v>25.64</v>
      </c>
      <c r="F156" s="238"/>
      <c r="G156" s="238"/>
      <c r="H156" s="237"/>
      <c r="I156" s="267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</row>
    <row r="157" spans="1:60" outlineLevel="1" x14ac:dyDescent="0.2">
      <c r="A157" s="261"/>
      <c r="B157" s="219"/>
      <c r="C157" s="251"/>
      <c r="D157" s="224"/>
      <c r="E157" s="230"/>
      <c r="F157" s="241"/>
      <c r="G157" s="242"/>
      <c r="H157" s="237"/>
      <c r="I157" s="267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</row>
    <row r="158" spans="1:60" outlineLevel="1" x14ac:dyDescent="0.2">
      <c r="A158" s="261"/>
      <c r="B158" s="215" t="s">
        <v>250</v>
      </c>
      <c r="C158" s="248"/>
      <c r="D158" s="262"/>
      <c r="E158" s="263"/>
      <c r="F158" s="264"/>
      <c r="G158" s="239"/>
      <c r="H158" s="237"/>
      <c r="I158" s="267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>
        <v>0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</row>
    <row r="159" spans="1:60" outlineLevel="1" x14ac:dyDescent="0.2">
      <c r="A159" s="265">
        <v>30</v>
      </c>
      <c r="B159" s="218" t="s">
        <v>251</v>
      </c>
      <c r="C159" s="249" t="s">
        <v>252</v>
      </c>
      <c r="D159" s="222" t="s">
        <v>156</v>
      </c>
      <c r="E159" s="228">
        <v>8.4979999999999993</v>
      </c>
      <c r="F159" s="240"/>
      <c r="G159" s="238">
        <f>ROUND(E159*F159,2)</f>
        <v>0</v>
      </c>
      <c r="H159" s="237" t="s">
        <v>234</v>
      </c>
      <c r="I159" s="267" t="s">
        <v>108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 t="s">
        <v>109</v>
      </c>
      <c r="AF159" s="32"/>
      <c r="AG159" s="32"/>
      <c r="AH159" s="32"/>
      <c r="AI159" s="32"/>
      <c r="AJ159" s="32"/>
      <c r="AK159" s="32"/>
      <c r="AL159" s="32"/>
      <c r="AM159" s="32">
        <v>21</v>
      </c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</row>
    <row r="160" spans="1:60" outlineLevel="1" x14ac:dyDescent="0.2">
      <c r="A160" s="261"/>
      <c r="B160" s="219"/>
      <c r="C160" s="250" t="s">
        <v>253</v>
      </c>
      <c r="D160" s="223"/>
      <c r="E160" s="229">
        <v>8.4979999999999993</v>
      </c>
      <c r="F160" s="238"/>
      <c r="G160" s="238"/>
      <c r="H160" s="237"/>
      <c r="I160" s="267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</row>
    <row r="161" spans="1:60" outlineLevel="1" x14ac:dyDescent="0.2">
      <c r="A161" s="261"/>
      <c r="B161" s="219"/>
      <c r="C161" s="251"/>
      <c r="D161" s="224"/>
      <c r="E161" s="230"/>
      <c r="F161" s="241"/>
      <c r="G161" s="242"/>
      <c r="H161" s="237"/>
      <c r="I161" s="267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</row>
    <row r="162" spans="1:60" outlineLevel="1" x14ac:dyDescent="0.2">
      <c r="A162" s="261"/>
      <c r="B162" s="215" t="s">
        <v>254</v>
      </c>
      <c r="C162" s="248"/>
      <c r="D162" s="262"/>
      <c r="E162" s="263"/>
      <c r="F162" s="264"/>
      <c r="G162" s="239"/>
      <c r="H162" s="237"/>
      <c r="I162" s="267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>
        <v>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</row>
    <row r="163" spans="1:60" ht="22.5" outlineLevel="1" x14ac:dyDescent="0.2">
      <c r="A163" s="265">
        <v>31</v>
      </c>
      <c r="B163" s="218" t="s">
        <v>255</v>
      </c>
      <c r="C163" s="249" t="s">
        <v>256</v>
      </c>
      <c r="D163" s="222" t="s">
        <v>117</v>
      </c>
      <c r="E163" s="228">
        <v>17.13</v>
      </c>
      <c r="F163" s="240"/>
      <c r="G163" s="238">
        <f>ROUND(E163*F163,2)</f>
        <v>0</v>
      </c>
      <c r="H163" s="237" t="s">
        <v>234</v>
      </c>
      <c r="I163" s="267" t="s">
        <v>108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 t="s">
        <v>109</v>
      </c>
      <c r="AF163" s="32"/>
      <c r="AG163" s="32"/>
      <c r="AH163" s="32"/>
      <c r="AI163" s="32"/>
      <c r="AJ163" s="32"/>
      <c r="AK163" s="32"/>
      <c r="AL163" s="32"/>
      <c r="AM163" s="32">
        <v>21</v>
      </c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</row>
    <row r="164" spans="1:60" outlineLevel="1" x14ac:dyDescent="0.2">
      <c r="A164" s="261"/>
      <c r="B164" s="219"/>
      <c r="C164" s="250" t="s">
        <v>257</v>
      </c>
      <c r="D164" s="223"/>
      <c r="E164" s="229">
        <v>17.13</v>
      </c>
      <c r="F164" s="238"/>
      <c r="G164" s="238"/>
      <c r="H164" s="237"/>
      <c r="I164" s="267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</row>
    <row r="165" spans="1:60" outlineLevel="1" x14ac:dyDescent="0.2">
      <c r="A165" s="261"/>
      <c r="B165" s="219"/>
      <c r="C165" s="251"/>
      <c r="D165" s="224"/>
      <c r="E165" s="230"/>
      <c r="F165" s="241"/>
      <c r="G165" s="242"/>
      <c r="H165" s="237"/>
      <c r="I165" s="267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</row>
    <row r="166" spans="1:60" outlineLevel="1" x14ac:dyDescent="0.2">
      <c r="A166" s="261"/>
      <c r="B166" s="215" t="s">
        <v>258</v>
      </c>
      <c r="C166" s="248"/>
      <c r="D166" s="262"/>
      <c r="E166" s="263"/>
      <c r="F166" s="264"/>
      <c r="G166" s="239"/>
      <c r="H166" s="237"/>
      <c r="I166" s="267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>
        <v>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</row>
    <row r="167" spans="1:60" outlineLevel="1" x14ac:dyDescent="0.2">
      <c r="A167" s="261"/>
      <c r="B167" s="215" t="s">
        <v>259</v>
      </c>
      <c r="C167" s="248"/>
      <c r="D167" s="262"/>
      <c r="E167" s="263"/>
      <c r="F167" s="264"/>
      <c r="G167" s="239"/>
      <c r="H167" s="237"/>
      <c r="I167" s="267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 t="s">
        <v>113</v>
      </c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</row>
    <row r="168" spans="1:60" outlineLevel="1" x14ac:dyDescent="0.2">
      <c r="A168" s="265">
        <v>32</v>
      </c>
      <c r="B168" s="218" t="s">
        <v>260</v>
      </c>
      <c r="C168" s="249" t="s">
        <v>261</v>
      </c>
      <c r="D168" s="222" t="s">
        <v>117</v>
      </c>
      <c r="E168" s="228">
        <v>14.4</v>
      </c>
      <c r="F168" s="240"/>
      <c r="G168" s="238">
        <f>ROUND(E168*F168,2)</f>
        <v>0</v>
      </c>
      <c r="H168" s="237" t="s">
        <v>234</v>
      </c>
      <c r="I168" s="267" t="s">
        <v>108</v>
      </c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 t="s">
        <v>109</v>
      </c>
      <c r="AF168" s="32"/>
      <c r="AG168" s="32"/>
      <c r="AH168" s="32"/>
      <c r="AI168" s="32"/>
      <c r="AJ168" s="32"/>
      <c r="AK168" s="32"/>
      <c r="AL168" s="32"/>
      <c r="AM168" s="32">
        <v>21</v>
      </c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</row>
    <row r="169" spans="1:60" outlineLevel="1" x14ac:dyDescent="0.2">
      <c r="A169" s="261"/>
      <c r="B169" s="219"/>
      <c r="C169" s="250" t="s">
        <v>262</v>
      </c>
      <c r="D169" s="223"/>
      <c r="E169" s="229">
        <v>14.4</v>
      </c>
      <c r="F169" s="238"/>
      <c r="G169" s="238"/>
      <c r="H169" s="237"/>
      <c r="I169" s="267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</row>
    <row r="170" spans="1:60" outlineLevel="1" x14ac:dyDescent="0.2">
      <c r="A170" s="261"/>
      <c r="B170" s="219"/>
      <c r="C170" s="251"/>
      <c r="D170" s="224"/>
      <c r="E170" s="230"/>
      <c r="F170" s="241"/>
      <c r="G170" s="242"/>
      <c r="H170" s="237"/>
      <c r="I170" s="267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</row>
    <row r="171" spans="1:60" ht="22.5" outlineLevel="1" x14ac:dyDescent="0.2">
      <c r="A171" s="265">
        <v>33</v>
      </c>
      <c r="B171" s="218" t="s">
        <v>263</v>
      </c>
      <c r="C171" s="249" t="s">
        <v>264</v>
      </c>
      <c r="D171" s="222" t="s">
        <v>156</v>
      </c>
      <c r="E171" s="228">
        <v>15.425599999999999</v>
      </c>
      <c r="F171" s="240"/>
      <c r="G171" s="238">
        <f>ROUND(E171*F171,2)</f>
        <v>0</v>
      </c>
      <c r="H171" s="237" t="s">
        <v>131</v>
      </c>
      <c r="I171" s="267" t="s">
        <v>108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 t="s">
        <v>132</v>
      </c>
      <c r="AF171" s="32"/>
      <c r="AG171" s="32"/>
      <c r="AH171" s="32"/>
      <c r="AI171" s="32"/>
      <c r="AJ171" s="32"/>
      <c r="AK171" s="32"/>
      <c r="AL171" s="32"/>
      <c r="AM171" s="32">
        <v>21</v>
      </c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</row>
    <row r="172" spans="1:60" outlineLevel="1" x14ac:dyDescent="0.2">
      <c r="A172" s="261"/>
      <c r="B172" s="219"/>
      <c r="C172" s="250" t="s">
        <v>265</v>
      </c>
      <c r="D172" s="223"/>
      <c r="E172" s="229">
        <v>9.7727000000000004</v>
      </c>
      <c r="F172" s="238"/>
      <c r="G172" s="238"/>
      <c r="H172" s="237"/>
      <c r="I172" s="267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</row>
    <row r="173" spans="1:60" outlineLevel="1" x14ac:dyDescent="0.2">
      <c r="A173" s="261"/>
      <c r="B173" s="219"/>
      <c r="C173" s="250" t="s">
        <v>266</v>
      </c>
      <c r="D173" s="223"/>
      <c r="E173" s="229">
        <v>5.6528999999999998</v>
      </c>
      <c r="F173" s="238"/>
      <c r="G173" s="238"/>
      <c r="H173" s="237"/>
      <c r="I173" s="267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</row>
    <row r="174" spans="1:60" outlineLevel="1" x14ac:dyDescent="0.2">
      <c r="A174" s="261"/>
      <c r="B174" s="219"/>
      <c r="C174" s="251"/>
      <c r="D174" s="224"/>
      <c r="E174" s="230"/>
      <c r="F174" s="241"/>
      <c r="G174" s="242"/>
      <c r="H174" s="237"/>
      <c r="I174" s="267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</row>
    <row r="175" spans="1:60" outlineLevel="1" x14ac:dyDescent="0.2">
      <c r="A175" s="261"/>
      <c r="B175" s="215" t="s">
        <v>267</v>
      </c>
      <c r="C175" s="248"/>
      <c r="D175" s="262"/>
      <c r="E175" s="263"/>
      <c r="F175" s="264"/>
      <c r="G175" s="239"/>
      <c r="H175" s="237"/>
      <c r="I175" s="267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>
        <v>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</row>
    <row r="176" spans="1:60" outlineLevel="1" x14ac:dyDescent="0.2">
      <c r="A176" s="261"/>
      <c r="B176" s="215" t="s">
        <v>268</v>
      </c>
      <c r="C176" s="248"/>
      <c r="D176" s="262"/>
      <c r="E176" s="263"/>
      <c r="F176" s="264"/>
      <c r="G176" s="239"/>
      <c r="H176" s="237"/>
      <c r="I176" s="267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 t="s">
        <v>113</v>
      </c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</row>
    <row r="177" spans="1:60" outlineLevel="1" x14ac:dyDescent="0.2">
      <c r="A177" s="265">
        <v>34</v>
      </c>
      <c r="B177" s="218" t="s">
        <v>269</v>
      </c>
      <c r="C177" s="249" t="s">
        <v>270</v>
      </c>
      <c r="D177" s="222" t="s">
        <v>230</v>
      </c>
      <c r="E177" s="228">
        <v>0.15608</v>
      </c>
      <c r="F177" s="240"/>
      <c r="G177" s="238">
        <f>ROUND(E177*F177,2)</f>
        <v>0</v>
      </c>
      <c r="H177" s="237" t="s">
        <v>234</v>
      </c>
      <c r="I177" s="267" t="s">
        <v>108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 t="s">
        <v>109</v>
      </c>
      <c r="AF177" s="32"/>
      <c r="AG177" s="32"/>
      <c r="AH177" s="32"/>
      <c r="AI177" s="32"/>
      <c r="AJ177" s="32"/>
      <c r="AK177" s="32"/>
      <c r="AL177" s="32"/>
      <c r="AM177" s="32">
        <v>21</v>
      </c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</row>
    <row r="178" spans="1:60" outlineLevel="1" x14ac:dyDescent="0.2">
      <c r="A178" s="261"/>
      <c r="B178" s="219"/>
      <c r="C178" s="251"/>
      <c r="D178" s="224"/>
      <c r="E178" s="230"/>
      <c r="F178" s="241"/>
      <c r="G178" s="242"/>
      <c r="H178" s="237"/>
      <c r="I178" s="267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</row>
    <row r="179" spans="1:60" x14ac:dyDescent="0.2">
      <c r="A179" s="260" t="s">
        <v>100</v>
      </c>
      <c r="B179" s="217" t="s">
        <v>79</v>
      </c>
      <c r="C179" s="246" t="s">
        <v>80</v>
      </c>
      <c r="D179" s="220"/>
      <c r="E179" s="226"/>
      <c r="F179" s="243">
        <f>SUM(G180:G191)</f>
        <v>0</v>
      </c>
      <c r="G179" s="244"/>
      <c r="H179" s="234"/>
      <c r="I179" s="266"/>
      <c r="AE179" t="s">
        <v>101</v>
      </c>
    </row>
    <row r="180" spans="1:60" outlineLevel="1" x14ac:dyDescent="0.2">
      <c r="A180" s="261"/>
      <c r="B180" s="214" t="s">
        <v>271</v>
      </c>
      <c r="C180" s="247"/>
      <c r="D180" s="221"/>
      <c r="E180" s="227"/>
      <c r="F180" s="235"/>
      <c r="G180" s="236"/>
      <c r="H180" s="237"/>
      <c r="I180" s="267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>
        <v>0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</row>
    <row r="181" spans="1:60" outlineLevel="1" x14ac:dyDescent="0.2">
      <c r="A181" s="265">
        <v>35</v>
      </c>
      <c r="B181" s="218" t="s">
        <v>272</v>
      </c>
      <c r="C181" s="249" t="s">
        <v>273</v>
      </c>
      <c r="D181" s="222" t="s">
        <v>156</v>
      </c>
      <c r="E181" s="228">
        <v>1.42198</v>
      </c>
      <c r="F181" s="240"/>
      <c r="G181" s="238">
        <f>ROUND(E181*F181,2)</f>
        <v>0</v>
      </c>
      <c r="H181" s="237" t="s">
        <v>274</v>
      </c>
      <c r="I181" s="267" t="s">
        <v>108</v>
      </c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 t="s">
        <v>109</v>
      </c>
      <c r="AF181" s="32"/>
      <c r="AG181" s="32"/>
      <c r="AH181" s="32"/>
      <c r="AI181" s="32"/>
      <c r="AJ181" s="32"/>
      <c r="AK181" s="32"/>
      <c r="AL181" s="32"/>
      <c r="AM181" s="32">
        <v>21</v>
      </c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</row>
    <row r="182" spans="1:60" outlineLevel="1" x14ac:dyDescent="0.2">
      <c r="A182" s="261"/>
      <c r="B182" s="219"/>
      <c r="C182" s="250" t="s">
        <v>275</v>
      </c>
      <c r="D182" s="223"/>
      <c r="E182" s="229">
        <v>1.42198</v>
      </c>
      <c r="F182" s="238"/>
      <c r="G182" s="238"/>
      <c r="H182" s="237"/>
      <c r="I182" s="267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</row>
    <row r="183" spans="1:60" outlineLevel="1" x14ac:dyDescent="0.2">
      <c r="A183" s="261"/>
      <c r="B183" s="219"/>
      <c r="C183" s="251"/>
      <c r="D183" s="224"/>
      <c r="E183" s="230"/>
      <c r="F183" s="241"/>
      <c r="G183" s="242"/>
      <c r="H183" s="237"/>
      <c r="I183" s="267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</row>
    <row r="184" spans="1:60" outlineLevel="1" x14ac:dyDescent="0.2">
      <c r="A184" s="261"/>
      <c r="B184" s="215" t="s">
        <v>276</v>
      </c>
      <c r="C184" s="248"/>
      <c r="D184" s="262"/>
      <c r="E184" s="263"/>
      <c r="F184" s="264"/>
      <c r="G184" s="239"/>
      <c r="H184" s="237"/>
      <c r="I184" s="267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>
        <v>0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</row>
    <row r="185" spans="1:60" outlineLevel="1" x14ac:dyDescent="0.2">
      <c r="A185" s="265">
        <v>36</v>
      </c>
      <c r="B185" s="218" t="s">
        <v>277</v>
      </c>
      <c r="C185" s="249" t="s">
        <v>278</v>
      </c>
      <c r="D185" s="222" t="s">
        <v>156</v>
      </c>
      <c r="E185" s="228">
        <v>1.4219999999999999</v>
      </c>
      <c r="F185" s="240"/>
      <c r="G185" s="238">
        <f>ROUND(E185*F185,2)</f>
        <v>0</v>
      </c>
      <c r="H185" s="237" t="s">
        <v>274</v>
      </c>
      <c r="I185" s="267" t="s">
        <v>108</v>
      </c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 t="s">
        <v>109</v>
      </c>
      <c r="AF185" s="32"/>
      <c r="AG185" s="32"/>
      <c r="AH185" s="32"/>
      <c r="AI185" s="32"/>
      <c r="AJ185" s="32"/>
      <c r="AK185" s="32"/>
      <c r="AL185" s="32"/>
      <c r="AM185" s="32">
        <v>21</v>
      </c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</row>
    <row r="186" spans="1:60" outlineLevel="1" x14ac:dyDescent="0.2">
      <c r="A186" s="261"/>
      <c r="B186" s="219"/>
      <c r="C186" s="251"/>
      <c r="D186" s="224"/>
      <c r="E186" s="230"/>
      <c r="F186" s="241"/>
      <c r="G186" s="242"/>
      <c r="H186" s="237"/>
      <c r="I186" s="267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</row>
    <row r="187" spans="1:60" outlineLevel="1" x14ac:dyDescent="0.2">
      <c r="A187" s="261"/>
      <c r="B187" s="215" t="s">
        <v>279</v>
      </c>
      <c r="C187" s="248"/>
      <c r="D187" s="262"/>
      <c r="E187" s="263"/>
      <c r="F187" s="264"/>
      <c r="G187" s="239"/>
      <c r="H187" s="237"/>
      <c r="I187" s="267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>
        <v>0</v>
      </c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</row>
    <row r="188" spans="1:60" outlineLevel="1" x14ac:dyDescent="0.2">
      <c r="A188" s="265">
        <v>37</v>
      </c>
      <c r="B188" s="218" t="s">
        <v>280</v>
      </c>
      <c r="C188" s="249" t="s">
        <v>281</v>
      </c>
      <c r="D188" s="222" t="s">
        <v>156</v>
      </c>
      <c r="E188" s="228">
        <v>1.4219999999999999</v>
      </c>
      <c r="F188" s="240"/>
      <c r="G188" s="238">
        <f>ROUND(E188*F188,2)</f>
        <v>0</v>
      </c>
      <c r="H188" s="237" t="s">
        <v>274</v>
      </c>
      <c r="I188" s="267" t="s">
        <v>108</v>
      </c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 t="s">
        <v>109</v>
      </c>
      <c r="AF188" s="32"/>
      <c r="AG188" s="32"/>
      <c r="AH188" s="32"/>
      <c r="AI188" s="32"/>
      <c r="AJ188" s="32"/>
      <c r="AK188" s="32"/>
      <c r="AL188" s="32"/>
      <c r="AM188" s="32">
        <v>21</v>
      </c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</row>
    <row r="189" spans="1:60" outlineLevel="1" x14ac:dyDescent="0.2">
      <c r="A189" s="261"/>
      <c r="B189" s="219"/>
      <c r="C189" s="251"/>
      <c r="D189" s="224"/>
      <c r="E189" s="230"/>
      <c r="F189" s="241"/>
      <c r="G189" s="242"/>
      <c r="H189" s="237"/>
      <c r="I189" s="267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</row>
    <row r="190" spans="1:60" outlineLevel="1" x14ac:dyDescent="0.2">
      <c r="A190" s="265">
        <v>38</v>
      </c>
      <c r="B190" s="218" t="s">
        <v>282</v>
      </c>
      <c r="C190" s="249" t="s">
        <v>283</v>
      </c>
      <c r="D190" s="222" t="s">
        <v>156</v>
      </c>
      <c r="E190" s="228">
        <v>1.4219999999999999</v>
      </c>
      <c r="F190" s="240"/>
      <c r="G190" s="238">
        <f>ROUND(E190*F190,2)</f>
        <v>0</v>
      </c>
      <c r="H190" s="237" t="s">
        <v>274</v>
      </c>
      <c r="I190" s="267" t="s">
        <v>108</v>
      </c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 t="s">
        <v>109</v>
      </c>
      <c r="AF190" s="32"/>
      <c r="AG190" s="32"/>
      <c r="AH190" s="32"/>
      <c r="AI190" s="32"/>
      <c r="AJ190" s="32"/>
      <c r="AK190" s="32"/>
      <c r="AL190" s="32"/>
      <c r="AM190" s="32">
        <v>21</v>
      </c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</row>
    <row r="191" spans="1:60" outlineLevel="1" x14ac:dyDescent="0.2">
      <c r="A191" s="261"/>
      <c r="B191" s="219"/>
      <c r="C191" s="251"/>
      <c r="D191" s="224"/>
      <c r="E191" s="230"/>
      <c r="F191" s="241"/>
      <c r="G191" s="242"/>
      <c r="H191" s="237"/>
      <c r="I191" s="267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</row>
    <row r="192" spans="1:60" x14ac:dyDescent="0.2">
      <c r="A192" s="260" t="s">
        <v>100</v>
      </c>
      <c r="B192" s="217" t="s">
        <v>81</v>
      </c>
      <c r="C192" s="246" t="s">
        <v>82</v>
      </c>
      <c r="D192" s="220"/>
      <c r="E192" s="226"/>
      <c r="F192" s="243">
        <f>SUM(G193:G209)</f>
        <v>0</v>
      </c>
      <c r="G192" s="244"/>
      <c r="H192" s="234"/>
      <c r="I192" s="266"/>
      <c r="AE192" t="s">
        <v>101</v>
      </c>
    </row>
    <row r="193" spans="1:60" outlineLevel="1" x14ac:dyDescent="0.2">
      <c r="A193" s="261"/>
      <c r="B193" s="214" t="s">
        <v>284</v>
      </c>
      <c r="C193" s="247"/>
      <c r="D193" s="221"/>
      <c r="E193" s="227"/>
      <c r="F193" s="235"/>
      <c r="G193" s="236"/>
      <c r="H193" s="237"/>
      <c r="I193" s="267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>
        <v>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</row>
    <row r="194" spans="1:60" outlineLevel="1" x14ac:dyDescent="0.2">
      <c r="A194" s="261"/>
      <c r="B194" s="215" t="s">
        <v>285</v>
      </c>
      <c r="C194" s="248"/>
      <c r="D194" s="262"/>
      <c r="E194" s="263"/>
      <c r="F194" s="264"/>
      <c r="G194" s="239"/>
      <c r="H194" s="237"/>
      <c r="I194" s="267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>
        <v>1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</row>
    <row r="195" spans="1:60" outlineLevel="1" x14ac:dyDescent="0.2">
      <c r="A195" s="265">
        <v>39</v>
      </c>
      <c r="B195" s="218" t="s">
        <v>286</v>
      </c>
      <c r="C195" s="249" t="s">
        <v>287</v>
      </c>
      <c r="D195" s="222" t="s">
        <v>230</v>
      </c>
      <c r="E195" s="228">
        <v>5.7209199999999996</v>
      </c>
      <c r="F195" s="240"/>
      <c r="G195" s="238">
        <f>ROUND(E195*F195,2)</f>
        <v>0</v>
      </c>
      <c r="H195" s="237" t="s">
        <v>288</v>
      </c>
      <c r="I195" s="267" t="s">
        <v>108</v>
      </c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 t="s">
        <v>109</v>
      </c>
      <c r="AF195" s="32"/>
      <c r="AG195" s="32"/>
      <c r="AH195" s="32"/>
      <c r="AI195" s="32"/>
      <c r="AJ195" s="32"/>
      <c r="AK195" s="32"/>
      <c r="AL195" s="32"/>
      <c r="AM195" s="32">
        <v>21</v>
      </c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</row>
    <row r="196" spans="1:60" outlineLevel="1" x14ac:dyDescent="0.2">
      <c r="A196" s="261"/>
      <c r="B196" s="219"/>
      <c r="C196" s="251"/>
      <c r="D196" s="224"/>
      <c r="E196" s="230"/>
      <c r="F196" s="241"/>
      <c r="G196" s="242"/>
      <c r="H196" s="237"/>
      <c r="I196" s="267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</row>
    <row r="197" spans="1:60" outlineLevel="1" x14ac:dyDescent="0.2">
      <c r="A197" s="261"/>
      <c r="B197" s="215" t="s">
        <v>289</v>
      </c>
      <c r="C197" s="248"/>
      <c r="D197" s="262"/>
      <c r="E197" s="263"/>
      <c r="F197" s="264"/>
      <c r="G197" s="239"/>
      <c r="H197" s="237"/>
      <c r="I197" s="267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>
        <v>0</v>
      </c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</row>
    <row r="198" spans="1:60" outlineLevel="1" x14ac:dyDescent="0.2">
      <c r="A198" s="265">
        <v>40</v>
      </c>
      <c r="B198" s="218" t="s">
        <v>290</v>
      </c>
      <c r="C198" s="249" t="s">
        <v>291</v>
      </c>
      <c r="D198" s="222" t="s">
        <v>230</v>
      </c>
      <c r="E198" s="228">
        <v>5.7209199999999996</v>
      </c>
      <c r="F198" s="240"/>
      <c r="G198" s="238">
        <f>ROUND(E198*F198,2)</f>
        <v>0</v>
      </c>
      <c r="H198" s="237" t="s">
        <v>210</v>
      </c>
      <c r="I198" s="267" t="s">
        <v>108</v>
      </c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 t="s">
        <v>109</v>
      </c>
      <c r="AF198" s="32"/>
      <c r="AG198" s="32"/>
      <c r="AH198" s="32"/>
      <c r="AI198" s="32"/>
      <c r="AJ198" s="32"/>
      <c r="AK198" s="32"/>
      <c r="AL198" s="32"/>
      <c r="AM198" s="32">
        <v>21</v>
      </c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</row>
    <row r="199" spans="1:60" outlineLevel="1" x14ac:dyDescent="0.2">
      <c r="A199" s="261"/>
      <c r="B199" s="219"/>
      <c r="C199" s="251"/>
      <c r="D199" s="224"/>
      <c r="E199" s="230"/>
      <c r="F199" s="241"/>
      <c r="G199" s="242"/>
      <c r="H199" s="237"/>
      <c r="I199" s="267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</row>
    <row r="200" spans="1:60" outlineLevel="1" x14ac:dyDescent="0.2">
      <c r="A200" s="265">
        <v>41</v>
      </c>
      <c r="B200" s="218" t="s">
        <v>292</v>
      </c>
      <c r="C200" s="249" t="s">
        <v>293</v>
      </c>
      <c r="D200" s="222" t="s">
        <v>230</v>
      </c>
      <c r="E200" s="228">
        <v>80.092889999999997</v>
      </c>
      <c r="F200" s="240"/>
      <c r="G200" s="238">
        <f>ROUND(E200*F200,2)</f>
        <v>0</v>
      </c>
      <c r="H200" s="237" t="s">
        <v>210</v>
      </c>
      <c r="I200" s="267" t="s">
        <v>108</v>
      </c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 t="s">
        <v>109</v>
      </c>
      <c r="AF200" s="32"/>
      <c r="AG200" s="32"/>
      <c r="AH200" s="32"/>
      <c r="AI200" s="32"/>
      <c r="AJ200" s="32"/>
      <c r="AK200" s="32"/>
      <c r="AL200" s="32"/>
      <c r="AM200" s="32">
        <v>21</v>
      </c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</row>
    <row r="201" spans="1:60" outlineLevel="1" x14ac:dyDescent="0.2">
      <c r="A201" s="261"/>
      <c r="B201" s="219"/>
      <c r="C201" s="251"/>
      <c r="D201" s="224"/>
      <c r="E201" s="230"/>
      <c r="F201" s="241"/>
      <c r="G201" s="242"/>
      <c r="H201" s="237"/>
      <c r="I201" s="267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</row>
    <row r="202" spans="1:60" outlineLevel="1" x14ac:dyDescent="0.2">
      <c r="A202" s="261"/>
      <c r="B202" s="215" t="s">
        <v>294</v>
      </c>
      <c r="C202" s="248"/>
      <c r="D202" s="262"/>
      <c r="E202" s="263"/>
      <c r="F202" s="264"/>
      <c r="G202" s="239"/>
      <c r="H202" s="237"/>
      <c r="I202" s="267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>
        <v>0</v>
      </c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</row>
    <row r="203" spans="1:60" outlineLevel="1" x14ac:dyDescent="0.2">
      <c r="A203" s="265">
        <v>42</v>
      </c>
      <c r="B203" s="218" t="s">
        <v>295</v>
      </c>
      <c r="C203" s="249" t="s">
        <v>296</v>
      </c>
      <c r="D203" s="222" t="s">
        <v>230</v>
      </c>
      <c r="E203" s="228">
        <v>5.7209199999999996</v>
      </c>
      <c r="F203" s="240"/>
      <c r="G203" s="238">
        <f>ROUND(E203*F203,2)</f>
        <v>0</v>
      </c>
      <c r="H203" s="237" t="s">
        <v>210</v>
      </c>
      <c r="I203" s="267" t="s">
        <v>108</v>
      </c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 t="s">
        <v>109</v>
      </c>
      <c r="AF203" s="32"/>
      <c r="AG203" s="32"/>
      <c r="AH203" s="32"/>
      <c r="AI203" s="32"/>
      <c r="AJ203" s="32"/>
      <c r="AK203" s="32"/>
      <c r="AL203" s="32"/>
      <c r="AM203" s="32">
        <v>21</v>
      </c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</row>
    <row r="204" spans="1:60" outlineLevel="1" x14ac:dyDescent="0.2">
      <c r="A204" s="261"/>
      <c r="B204" s="219"/>
      <c r="C204" s="251"/>
      <c r="D204" s="224"/>
      <c r="E204" s="230"/>
      <c r="F204" s="241"/>
      <c r="G204" s="242"/>
      <c r="H204" s="237"/>
      <c r="I204" s="267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</row>
    <row r="205" spans="1:60" outlineLevel="1" x14ac:dyDescent="0.2">
      <c r="A205" s="265">
        <v>43</v>
      </c>
      <c r="B205" s="218" t="s">
        <v>297</v>
      </c>
      <c r="C205" s="249" t="s">
        <v>298</v>
      </c>
      <c r="D205" s="222" t="s">
        <v>230</v>
      </c>
      <c r="E205" s="228">
        <v>5.7209199999999996</v>
      </c>
      <c r="F205" s="240"/>
      <c r="G205" s="238">
        <f>ROUND(E205*F205,2)</f>
        <v>0</v>
      </c>
      <c r="H205" s="237" t="s">
        <v>210</v>
      </c>
      <c r="I205" s="267" t="s">
        <v>108</v>
      </c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 t="s">
        <v>109</v>
      </c>
      <c r="AF205" s="32"/>
      <c r="AG205" s="32"/>
      <c r="AH205" s="32"/>
      <c r="AI205" s="32"/>
      <c r="AJ205" s="32"/>
      <c r="AK205" s="32"/>
      <c r="AL205" s="32"/>
      <c r="AM205" s="32">
        <v>21</v>
      </c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</row>
    <row r="206" spans="1:60" outlineLevel="1" x14ac:dyDescent="0.2">
      <c r="A206" s="261"/>
      <c r="B206" s="219"/>
      <c r="C206" s="251"/>
      <c r="D206" s="224"/>
      <c r="E206" s="230"/>
      <c r="F206" s="241"/>
      <c r="G206" s="242"/>
      <c r="H206" s="237"/>
      <c r="I206" s="267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</row>
    <row r="207" spans="1:60" outlineLevel="1" x14ac:dyDescent="0.2">
      <c r="A207" s="261"/>
      <c r="B207" s="215" t="s">
        <v>299</v>
      </c>
      <c r="C207" s="248"/>
      <c r="D207" s="262"/>
      <c r="E207" s="263"/>
      <c r="F207" s="264"/>
      <c r="G207" s="239"/>
      <c r="H207" s="237"/>
      <c r="I207" s="267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>
        <v>0</v>
      </c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</row>
    <row r="208" spans="1:60" outlineLevel="1" x14ac:dyDescent="0.2">
      <c r="A208" s="265">
        <v>44</v>
      </c>
      <c r="B208" s="218" t="s">
        <v>300</v>
      </c>
      <c r="C208" s="249" t="s">
        <v>301</v>
      </c>
      <c r="D208" s="222" t="s">
        <v>230</v>
      </c>
      <c r="E208" s="228">
        <v>5.7209199999999996</v>
      </c>
      <c r="F208" s="240"/>
      <c r="G208" s="238">
        <f>ROUND(E208*F208,2)</f>
        <v>0</v>
      </c>
      <c r="H208" s="237" t="s">
        <v>210</v>
      </c>
      <c r="I208" s="267" t="s">
        <v>108</v>
      </c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 t="s">
        <v>109</v>
      </c>
      <c r="AF208" s="32"/>
      <c r="AG208" s="32"/>
      <c r="AH208" s="32"/>
      <c r="AI208" s="32"/>
      <c r="AJ208" s="32"/>
      <c r="AK208" s="32"/>
      <c r="AL208" s="32"/>
      <c r="AM208" s="32">
        <v>21</v>
      </c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</row>
    <row r="209" spans="1:60" outlineLevel="1" x14ac:dyDescent="0.2">
      <c r="A209" s="261"/>
      <c r="B209" s="219"/>
      <c r="C209" s="251"/>
      <c r="D209" s="224"/>
      <c r="E209" s="230"/>
      <c r="F209" s="241"/>
      <c r="G209" s="242"/>
      <c r="H209" s="237"/>
      <c r="I209" s="267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</row>
    <row r="210" spans="1:60" x14ac:dyDescent="0.2">
      <c r="A210" s="260" t="s">
        <v>100</v>
      </c>
      <c r="B210" s="217" t="s">
        <v>83</v>
      </c>
      <c r="C210" s="246" t="s">
        <v>84</v>
      </c>
      <c r="D210" s="220"/>
      <c r="E210" s="226"/>
      <c r="F210" s="243">
        <f>SUM(G211:G213)</f>
        <v>0</v>
      </c>
      <c r="G210" s="244"/>
      <c r="H210" s="234"/>
      <c r="I210" s="266"/>
      <c r="AE210" t="s">
        <v>101</v>
      </c>
    </row>
    <row r="211" spans="1:60" outlineLevel="1" x14ac:dyDescent="0.2">
      <c r="A211" s="265">
        <v>45</v>
      </c>
      <c r="B211" s="218" t="s">
        <v>302</v>
      </c>
      <c r="C211" s="249" t="s">
        <v>303</v>
      </c>
      <c r="D211" s="222" t="s">
        <v>304</v>
      </c>
      <c r="E211" s="228">
        <v>1</v>
      </c>
      <c r="F211" s="240"/>
      <c r="G211" s="238">
        <f>ROUND(E211*F211,2)</f>
        <v>0</v>
      </c>
      <c r="H211" s="237"/>
      <c r="I211" s="267" t="s">
        <v>108</v>
      </c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 t="s">
        <v>132</v>
      </c>
      <c r="AF211" s="32"/>
      <c r="AG211" s="32"/>
      <c r="AH211" s="32"/>
      <c r="AI211" s="32"/>
      <c r="AJ211" s="32"/>
      <c r="AK211" s="32"/>
      <c r="AL211" s="32"/>
      <c r="AM211" s="32">
        <v>21</v>
      </c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</row>
    <row r="212" spans="1:60" outlineLevel="1" x14ac:dyDescent="0.2">
      <c r="A212" s="261"/>
      <c r="B212" s="219"/>
      <c r="C212" s="250" t="s">
        <v>305</v>
      </c>
      <c r="D212" s="223"/>
      <c r="E212" s="229">
        <v>1</v>
      </c>
      <c r="F212" s="238"/>
      <c r="G212" s="238"/>
      <c r="H212" s="237"/>
      <c r="I212" s="267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</row>
    <row r="213" spans="1:60" ht="13.5" outlineLevel="1" thickBot="1" x14ac:dyDescent="0.25">
      <c r="A213" s="277"/>
      <c r="B213" s="278"/>
      <c r="C213" s="279"/>
      <c r="D213" s="280"/>
      <c r="E213" s="281"/>
      <c r="F213" s="282"/>
      <c r="G213" s="283"/>
      <c r="H213" s="284"/>
      <c r="I213" s="285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</row>
    <row r="214" spans="1:60" hidden="1" x14ac:dyDescent="0.2">
      <c r="A214" s="54"/>
      <c r="B214" s="61" t="s">
        <v>307</v>
      </c>
      <c r="C214" s="254" t="s">
        <v>307</v>
      </c>
      <c r="D214" s="205"/>
      <c r="E214" s="203"/>
      <c r="F214" s="203"/>
      <c r="G214" s="203"/>
      <c r="H214" s="203"/>
      <c r="I214" s="204"/>
    </row>
    <row r="215" spans="1:60" hidden="1" x14ac:dyDescent="0.2">
      <c r="A215" s="255"/>
      <c r="B215" s="256" t="s">
        <v>306</v>
      </c>
      <c r="C215" s="257"/>
      <c r="D215" s="258"/>
      <c r="E215" s="255"/>
      <c r="F215" s="255"/>
      <c r="G215" s="259">
        <f>F8+F14+F49+F66+F106+F112+F131+F137+F179+F192+F210</f>
        <v>0</v>
      </c>
      <c r="H215" s="46"/>
      <c r="I215" s="46"/>
      <c r="AN215">
        <v>15</v>
      </c>
      <c r="AO215">
        <v>21</v>
      </c>
    </row>
    <row r="216" spans="1:60" x14ac:dyDescent="0.2">
      <c r="A216" s="46"/>
      <c r="B216" s="245"/>
      <c r="C216" s="245"/>
      <c r="D216" s="182"/>
      <c r="E216" s="46"/>
      <c r="F216" s="46"/>
      <c r="G216" s="46"/>
      <c r="H216" s="46"/>
      <c r="I216" s="46"/>
      <c r="AN216">
        <f>SUMIF(AM8:AM215,AN215,G8:G215)</f>
        <v>0</v>
      </c>
      <c r="AO216">
        <f>SUMIF(AM8:AM215,AO215,G8:G215)</f>
        <v>0</v>
      </c>
    </row>
    <row r="217" spans="1:60" x14ac:dyDescent="0.2">
      <c r="D217" s="180"/>
    </row>
    <row r="218" spans="1:60" x14ac:dyDescent="0.2">
      <c r="D218" s="180"/>
    </row>
    <row r="219" spans="1:60" x14ac:dyDescent="0.2">
      <c r="D219" s="180"/>
    </row>
    <row r="220" spans="1:60" x14ac:dyDescent="0.2">
      <c r="D220" s="180"/>
    </row>
    <row r="221" spans="1:60" x14ac:dyDescent="0.2">
      <c r="D221" s="180"/>
    </row>
    <row r="222" spans="1:60" x14ac:dyDescent="0.2">
      <c r="D222" s="180"/>
    </row>
    <row r="223" spans="1:60" x14ac:dyDescent="0.2">
      <c r="D223" s="180"/>
    </row>
    <row r="224" spans="1:60" x14ac:dyDescent="0.2">
      <c r="D224" s="180"/>
    </row>
    <row r="225" spans="4:4" x14ac:dyDescent="0.2">
      <c r="D225" s="180"/>
    </row>
    <row r="226" spans="4:4" x14ac:dyDescent="0.2">
      <c r="D226" s="180"/>
    </row>
    <row r="227" spans="4:4" x14ac:dyDescent="0.2">
      <c r="D227" s="180"/>
    </row>
    <row r="228" spans="4:4" x14ac:dyDescent="0.2">
      <c r="D228" s="180"/>
    </row>
    <row r="229" spans="4:4" x14ac:dyDescent="0.2">
      <c r="D229" s="180"/>
    </row>
    <row r="230" spans="4:4" x14ac:dyDescent="0.2">
      <c r="D230" s="180"/>
    </row>
    <row r="231" spans="4:4" x14ac:dyDescent="0.2">
      <c r="D231" s="180"/>
    </row>
    <row r="232" spans="4:4" x14ac:dyDescent="0.2">
      <c r="D232" s="180"/>
    </row>
    <row r="233" spans="4:4" x14ac:dyDescent="0.2">
      <c r="D233" s="180"/>
    </row>
    <row r="234" spans="4:4" x14ac:dyDescent="0.2">
      <c r="D234" s="180"/>
    </row>
    <row r="235" spans="4:4" x14ac:dyDescent="0.2">
      <c r="D235" s="180"/>
    </row>
    <row r="236" spans="4:4" x14ac:dyDescent="0.2">
      <c r="D236" s="180"/>
    </row>
    <row r="237" spans="4:4" x14ac:dyDescent="0.2">
      <c r="D237" s="180"/>
    </row>
    <row r="238" spans="4:4" x14ac:dyDescent="0.2">
      <c r="D238" s="180"/>
    </row>
    <row r="239" spans="4:4" x14ac:dyDescent="0.2">
      <c r="D239" s="180"/>
    </row>
    <row r="240" spans="4:4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password="86DB" sheet="1"/>
  <mergeCells count="111">
    <mergeCell ref="C209:G209"/>
    <mergeCell ref="F210:G210"/>
    <mergeCell ref="C213:G213"/>
    <mergeCell ref="C199:G199"/>
    <mergeCell ref="C201:G201"/>
    <mergeCell ref="B202:G202"/>
    <mergeCell ref="C204:G204"/>
    <mergeCell ref="C206:G206"/>
    <mergeCell ref="B207:G207"/>
    <mergeCell ref="C191:G191"/>
    <mergeCell ref="F192:G192"/>
    <mergeCell ref="B193:G193"/>
    <mergeCell ref="B194:G194"/>
    <mergeCell ref="C196:G196"/>
    <mergeCell ref="B197:G197"/>
    <mergeCell ref="B180:G180"/>
    <mergeCell ref="C183:G183"/>
    <mergeCell ref="B184:G184"/>
    <mergeCell ref="C186:G186"/>
    <mergeCell ref="B187:G187"/>
    <mergeCell ref="C189:G189"/>
    <mergeCell ref="C170:G170"/>
    <mergeCell ref="C174:G174"/>
    <mergeCell ref="B175:G175"/>
    <mergeCell ref="B176:G176"/>
    <mergeCell ref="C178:G178"/>
    <mergeCell ref="F179:G179"/>
    <mergeCell ref="B158:G158"/>
    <mergeCell ref="C161:G161"/>
    <mergeCell ref="B162:G162"/>
    <mergeCell ref="C165:G165"/>
    <mergeCell ref="B166:G166"/>
    <mergeCell ref="B167:G167"/>
    <mergeCell ref="B148:G148"/>
    <mergeCell ref="B149:G149"/>
    <mergeCell ref="C152:G152"/>
    <mergeCell ref="B153:G153"/>
    <mergeCell ref="B154:G154"/>
    <mergeCell ref="C157:G157"/>
    <mergeCell ref="F137:G137"/>
    <mergeCell ref="B138:G138"/>
    <mergeCell ref="C141:G141"/>
    <mergeCell ref="B142:G142"/>
    <mergeCell ref="B143:G143"/>
    <mergeCell ref="C147:G147"/>
    <mergeCell ref="C130:G130"/>
    <mergeCell ref="F131:G131"/>
    <mergeCell ref="B132:G132"/>
    <mergeCell ref="B133:G133"/>
    <mergeCell ref="B134:G134"/>
    <mergeCell ref="C136:G136"/>
    <mergeCell ref="B117:G117"/>
    <mergeCell ref="C122:G122"/>
    <mergeCell ref="B123:G123"/>
    <mergeCell ref="C126:G126"/>
    <mergeCell ref="B127:G127"/>
    <mergeCell ref="B128:G128"/>
    <mergeCell ref="B107:G107"/>
    <mergeCell ref="B108:G108"/>
    <mergeCell ref="C111:G111"/>
    <mergeCell ref="F112:G112"/>
    <mergeCell ref="B113:G113"/>
    <mergeCell ref="C116:G116"/>
    <mergeCell ref="B94:G94"/>
    <mergeCell ref="B95:G95"/>
    <mergeCell ref="C99:G99"/>
    <mergeCell ref="C102:G102"/>
    <mergeCell ref="C105:G105"/>
    <mergeCell ref="F106:G106"/>
    <mergeCell ref="B81:G81"/>
    <mergeCell ref="B82:G82"/>
    <mergeCell ref="C88:G88"/>
    <mergeCell ref="B89:G89"/>
    <mergeCell ref="B90:G90"/>
    <mergeCell ref="C93:G93"/>
    <mergeCell ref="B68:G68"/>
    <mergeCell ref="C71:G71"/>
    <mergeCell ref="B72:G72"/>
    <mergeCell ref="B73:G73"/>
    <mergeCell ref="B74:G74"/>
    <mergeCell ref="C80:G80"/>
    <mergeCell ref="B56:G56"/>
    <mergeCell ref="B57:G57"/>
    <mergeCell ref="C60:G60"/>
    <mergeCell ref="C65:G65"/>
    <mergeCell ref="F66:G66"/>
    <mergeCell ref="B67:G67"/>
    <mergeCell ref="C48:G48"/>
    <mergeCell ref="F49:G49"/>
    <mergeCell ref="B50:G50"/>
    <mergeCell ref="B51:G51"/>
    <mergeCell ref="B52:G52"/>
    <mergeCell ref="C55:G55"/>
    <mergeCell ref="C28:G28"/>
    <mergeCell ref="C34:G34"/>
    <mergeCell ref="C40:G40"/>
    <mergeCell ref="C42:G42"/>
    <mergeCell ref="C44:G44"/>
    <mergeCell ref="C46:G46"/>
    <mergeCell ref="F14:G14"/>
    <mergeCell ref="B15:G15"/>
    <mergeCell ref="B16:G16"/>
    <mergeCell ref="B17:G17"/>
    <mergeCell ref="C20:G20"/>
    <mergeCell ref="B21:G21"/>
    <mergeCell ref="A1:G1"/>
    <mergeCell ref="C7:G7"/>
    <mergeCell ref="F8:G8"/>
    <mergeCell ref="B9:G9"/>
    <mergeCell ref="B10:G10"/>
    <mergeCell ref="C13:G13"/>
  </mergeCells>
  <pageMargins left="0.59055118110236204" right="0.39370078740157499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18</vt:i4>
      </vt:variant>
    </vt:vector>
  </HeadingPairs>
  <TitlesOfParts>
    <vt:vector size="24" baseType="lpstr">
      <vt:lpstr>Uchazeč</vt:lpstr>
      <vt:lpstr>Stavba</vt:lpstr>
      <vt:lpstr>VzorObjekt</vt:lpstr>
      <vt:lpstr>VzorPolozky</vt:lpstr>
      <vt:lpstr>Rekapitulace Objekt 001</vt:lpstr>
      <vt:lpstr>001 16031001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'001 16031001 Pol'!Oblast_tisku</vt:lpstr>
      <vt:lpstr>'Rekapitulace Objekt 001'!Oblast_tisku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Jerabek</dc:creator>
  <cp:lastModifiedBy>Petr Jerabek</cp:lastModifiedBy>
  <cp:lastPrinted>2012-06-29T07:38:16Z</cp:lastPrinted>
  <dcterms:created xsi:type="dcterms:W3CDTF">2009-04-08T07:15:50Z</dcterms:created>
  <dcterms:modified xsi:type="dcterms:W3CDTF">2016-02-23T22:44:38Z</dcterms:modified>
</cp:coreProperties>
</file>