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KVALITNÍ POTRAVINA  Realizační část - 2018 – 2020\finální verze\"/>
    </mc:Choice>
  </mc:AlternateContent>
  <bookViews>
    <workbookView xWindow="0" yWindow="0" windowWidth="21570" windowHeight="816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124" i="1" l="1"/>
  <c r="C123" i="1"/>
  <c r="C121" i="1"/>
  <c r="C120" i="1"/>
  <c r="C119" i="1"/>
  <c r="C122" i="1"/>
  <c r="D79" i="1"/>
  <c r="E79" i="1" s="1"/>
  <c r="D110" i="1" l="1"/>
  <c r="D124" i="1"/>
  <c r="D123" i="1"/>
  <c r="D121" i="1"/>
  <c r="D122" i="1"/>
  <c r="D120" i="1"/>
  <c r="D95" i="1"/>
  <c r="E95" i="1" s="1"/>
  <c r="D94" i="1"/>
  <c r="E94" i="1" s="1"/>
  <c r="D62" i="1" l="1"/>
  <c r="E62" i="1" s="1"/>
  <c r="D61" i="1"/>
  <c r="E61" i="1" s="1"/>
  <c r="D72" i="1"/>
  <c r="E72" i="1" s="1"/>
  <c r="D71" i="1"/>
  <c r="E71" i="1" s="1"/>
  <c r="D70" i="1"/>
  <c r="E70" i="1" s="1"/>
  <c r="D69" i="1"/>
  <c r="E69" i="1" s="1"/>
  <c r="D68" i="1"/>
  <c r="E68" i="1" s="1"/>
  <c r="D14" i="1"/>
  <c r="E14" i="1" s="1"/>
  <c r="D67" i="1"/>
  <c r="E67" i="1" s="1"/>
  <c r="D13" i="1"/>
  <c r="E13" i="1" s="1"/>
  <c r="D12" i="1"/>
  <c r="E12" i="1" s="1"/>
  <c r="D11" i="1"/>
  <c r="E11" i="1" s="1"/>
  <c r="D10" i="1" l="1"/>
  <c r="E10" i="1" s="1"/>
  <c r="D93" i="1"/>
  <c r="E93" i="1" s="1"/>
  <c r="D119" i="1" l="1"/>
  <c r="D113" i="1"/>
  <c r="E113" i="1" s="1"/>
  <c r="D112" i="1"/>
  <c r="D111" i="1"/>
  <c r="C125" i="1" s="1"/>
  <c r="E110" i="1"/>
  <c r="F110" i="1" s="1"/>
  <c r="D104" i="1"/>
  <c r="E104" i="1" s="1"/>
  <c r="D103" i="1"/>
  <c r="E103" i="1" s="1"/>
  <c r="D102" i="1"/>
  <c r="E102" i="1" s="1"/>
  <c r="D96" i="1"/>
  <c r="E96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0" i="1"/>
  <c r="E80" i="1" s="1"/>
  <c r="D78" i="1"/>
  <c r="E78" i="1" s="1"/>
  <c r="D66" i="1"/>
  <c r="E66" i="1" s="1"/>
  <c r="D65" i="1"/>
  <c r="E65" i="1" s="1"/>
  <c r="D64" i="1"/>
  <c r="E64" i="1" s="1"/>
  <c r="D63" i="1"/>
  <c r="E63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16" i="1"/>
  <c r="E16" i="1" s="1"/>
  <c r="D15" i="1"/>
  <c r="E15" i="1" s="1"/>
  <c r="D9" i="1"/>
  <c r="E9" i="1" s="1"/>
  <c r="E111" i="1" l="1"/>
  <c r="F111" i="1" s="1"/>
  <c r="D125" i="1"/>
  <c r="F113" i="1"/>
  <c r="E112" i="1"/>
  <c r="F112" i="1" s="1"/>
</calcChain>
</file>

<file path=xl/sharedStrings.xml><?xml version="1.0" encoding="utf-8"?>
<sst xmlns="http://schemas.openxmlformats.org/spreadsheetml/2006/main" count="280" uniqueCount="183">
  <si>
    <t>specifikace dílčího plnění - NUTNO DODRŽET PRO STANOVENÍ CENY</t>
  </si>
  <si>
    <t>cena bez DPH</t>
  </si>
  <si>
    <t>DPH</t>
  </si>
  <si>
    <t>Předmět hodnotícího subkritéria</t>
  </si>
  <si>
    <t>Data Typist</t>
  </si>
  <si>
    <t>Balné včetně obalového materiálu</t>
  </si>
  <si>
    <t>Zajištění  P.O.BOX</t>
  </si>
  <si>
    <t>Provoz systému IVR</t>
  </si>
  <si>
    <t>Pronájem telefonního čísla</t>
  </si>
  <si>
    <t>Nahrávání hlášek infolinka</t>
  </si>
  <si>
    <t>Výhry - dárky pro nejrychlejší</t>
  </si>
  <si>
    <t>Výhry - hlavní ceny</t>
  </si>
  <si>
    <t>SMS rozesílka kódů - garantované výhry</t>
  </si>
  <si>
    <t>Aktivační týmy v obchodních centrech</t>
  </si>
  <si>
    <t>Pronájem skladu</t>
  </si>
  <si>
    <t>Zajištění webové stránky soutěže</t>
  </si>
  <si>
    <t>Distribuce POS materiálů</t>
  </si>
  <si>
    <t>Sestavení tourplánu</t>
  </si>
  <si>
    <t>Zajištění průběhu akce - výrobci</t>
  </si>
  <si>
    <t>Zajištění průběhu akce - promotéři</t>
  </si>
  <si>
    <t>Promotér</t>
  </si>
  <si>
    <t>Cena za 1 hod promotéra, zajišťujícího distribuci POS materiálů, nabízení oceněných výrobků, informování spotřebitelů, výpomoc výrobcům na stánku.</t>
  </si>
  <si>
    <t>Kostýmy pro promotéry</t>
  </si>
  <si>
    <t>Zajištění reportingu z akce, vč. závěrečných zpráv</t>
  </si>
  <si>
    <t>Zajištění fotodokumentace z akce</t>
  </si>
  <si>
    <t>Ochutnávka oceněných  potravin v rámci image stánku</t>
  </si>
  <si>
    <t>Hostesky pro ochutnávky</t>
  </si>
  <si>
    <t>Pozvánky</t>
  </si>
  <si>
    <t>Fotodokumentace akce</t>
  </si>
  <si>
    <t>Personální zajištění slavnostního setkání (8 reprezentativních hostesek, 8 hodin ve večerní a noční době) Cena bez dopravy a kostýmů</t>
  </si>
  <si>
    <t>Předmět dílčího plnění</t>
  </si>
  <si>
    <t>Specifikace dílčího plnění - NUTNO DODRŽET PRO STANOVENÍ CENY</t>
  </si>
  <si>
    <t>Cena za hodinu  bez DPH</t>
  </si>
  <si>
    <t xml:space="preserve"> Account executive</t>
  </si>
  <si>
    <t>Zejména podpora AM, podpora každodenní správy projektu, komunikace s klientem a dodavateli, dopravné, telekomunikační náklady spojené s přípravou projektu, controlling, reporting, příprava podkladů.</t>
  </si>
  <si>
    <t>Production manager print</t>
  </si>
  <si>
    <t>Odpovědnost za přípravu a provedení všech kroků produkčního procesu v oblasti tisku, komunikace s ostatními členy týmu, komunikace s dodavateli, zajištění kalkulací od více dodavatelů za účelem výběru nejvhodnější nabídky. Jeho úkolem je zajistit, aby potřebné materiály byly vyrobeny, účinně, ve správném množství, s ohledem na náklady a odpovídající úroveň kvality.</t>
  </si>
  <si>
    <t>Zejména odpovědnost za přípravu a provedení všech kroků přípravy a realizace akce, komunikace s ostatními členy týmu, komunikace s dodavateli. Jeho úkolem je zajistit, aby akce proběhla v souladu s předem stanovenými cíli.</t>
  </si>
  <si>
    <t xml:space="preserve"> DTP operátor</t>
  </si>
  <si>
    <t>Zpracování obrazových a textových návrhů reklamních materiálů podle výtvarných podkladů, grafické úpravy a finalizace návrhů do konečné podoby v rámci předtiskové přípravy.</t>
  </si>
  <si>
    <t>Flash designer</t>
  </si>
  <si>
    <t>Tvorba a zpracování flash komponentů kampaně.</t>
  </si>
  <si>
    <t>Web master</t>
  </si>
  <si>
    <t>Zejména vyhodnocování návštěvnosti webových stránek, poradenská analýza uživatelského chování návštěvníků webu, návrhy na rozvoj webových stránek.</t>
  </si>
  <si>
    <t>Traffic manager</t>
  </si>
  <si>
    <t>Zejména distribuce úkolů v rámci agentury, odpovědnost za časové plnění jednotlivých projektů a dodržování klíčových termínů nejen vůči klientovi, ale také vůči dodavatelům</t>
  </si>
  <si>
    <t>Administrativa</t>
  </si>
  <si>
    <t>Asistentská výpomoc na realizovaných projektech.</t>
  </si>
  <si>
    <t>Account director</t>
  </si>
  <si>
    <t>Zejména odpovědnost za zajištění dostupných zdrojů a možností pro tým (AM, PM a AE), vedení projektového týmu, pravidelná komunikace se zadavatelem a klíčovými dodavateli, poskytování seniorního strategického poradenství, účast na strategických jednáních, dopravné, telekomunikační náklady spojené s přípravou projektu, příprava smluv, rozpočtů, odpovědnost za celkovou realizaci, finalizace reportů, včetně výstupních dat.</t>
  </si>
  <si>
    <t>Zejména každodenní správa projektu, komunikace s klientem a dodavateli, dopravné, telekomunikační náklady, spojené s přípravou projektu, jednání, controlling, reporting, odpovědnost za průběh projektu, příprava podkladů AD a supervize dle aktuální potřeby, odpovědnost za řešení problémů, tvorba prezentací a nabídky včetně cen, AM slouží jako přímé spojení mezi reklamní agenturou a zadavatelem.</t>
  </si>
  <si>
    <t xml:space="preserve"> Art director</t>
  </si>
  <si>
    <t>Odpovědnost za výtvarné a grafické zpracování veškerých grafických a výtvarných prací.</t>
  </si>
  <si>
    <t>Production manager event</t>
  </si>
  <si>
    <t>Acount manager</t>
  </si>
  <si>
    <t>CELKEM</t>
  </si>
  <si>
    <t>Cena  bez DPH</t>
  </si>
  <si>
    <t>5. Jednotkové ceny za služby zajištění podpory</t>
  </si>
  <si>
    <t>6. Jednotkové ceny za služby a projektové řízení</t>
  </si>
  <si>
    <t xml:space="preserve">4. Eventová akce </t>
  </si>
  <si>
    <t>Režijní náklady</t>
  </si>
  <si>
    <t>Doprava osobní automobil (cena za 50 km)</t>
  </si>
  <si>
    <t>Doprava nákladní automobil (cena za 50 km)(nad 12 t)</t>
  </si>
  <si>
    <t>2.    Spotřebitelská soutěž pro širokou veřejnost</t>
  </si>
  <si>
    <t>cena vč. DPH</t>
  </si>
  <si>
    <t>cena vč.DPH</t>
  </si>
  <si>
    <t>Cena za hodinu  vč.DPH</t>
  </si>
  <si>
    <t>Cena za hodinu  vč. DPH</t>
  </si>
  <si>
    <t>cena  vč. DPH</t>
  </si>
  <si>
    <t xml:space="preserve">Příloha č. 2 rámcové dohody </t>
  </si>
  <si>
    <t>Příloha A Nabídková cena za dílčí plnění spočívající ve výkonech agentury</t>
  </si>
  <si>
    <t>A. Nabídková cena za dílčí plnění spočívající ve výkonech agentury</t>
  </si>
  <si>
    <t>7. Jednotkové ceny za agenturní fee</t>
  </si>
  <si>
    <t>Součet všech cen položek  A 1. 1</t>
  </si>
  <si>
    <t>Součet všech cen položek  A 1. 2</t>
  </si>
  <si>
    <t>Součet všech cen položek  A 1. 3</t>
  </si>
  <si>
    <t>Součet všech cen položek  A 1. 5</t>
  </si>
  <si>
    <t>Součet všech cen položek  A 1. 6</t>
  </si>
  <si>
    <t>Součet všech cen položek  A 1. 7</t>
  </si>
  <si>
    <t>A 1. 1</t>
  </si>
  <si>
    <t>A 1. 2</t>
  </si>
  <si>
    <t xml:space="preserve">A 1. 2 </t>
  </si>
  <si>
    <t>A 1. 3</t>
  </si>
  <si>
    <t>A 1. 4</t>
  </si>
  <si>
    <t>A 1. 6</t>
  </si>
  <si>
    <t>A 1. 5</t>
  </si>
  <si>
    <t>A 1. 7</t>
  </si>
  <si>
    <t>Cena  vč. DPH</t>
  </si>
  <si>
    <t>Agenturní fee v %</t>
  </si>
  <si>
    <t>Cena  bez DPH*</t>
  </si>
  <si>
    <t>nabídky vyúčtování agenturního fee bude použito Agenturní fee v % dle výše nákladů třetích stran za období 12 měsíců.</t>
  </si>
  <si>
    <t>* Pro výpočet ceny bez DPH je pro vzájemnou porovnatelnost hodnocených nabídek stanoven jednotný základ 1.000 Kč. Pro stanovení Agenturní odměny na základě výzvy k předložení</t>
  </si>
  <si>
    <t>Doprava dodávkou (cena za 50 km)</t>
  </si>
  <si>
    <t>Maskot</t>
  </si>
  <si>
    <t xml:space="preserve">Cena za 1 hod promotéra, zajišťujícího distribuci POS materiálů, informování spotřebitelů, lákání spotřebitelů </t>
  </si>
  <si>
    <t>Kuchař</t>
  </si>
  <si>
    <t>Pronájem vysoké chladící vitríny</t>
  </si>
  <si>
    <t>Pronájem malé (pultové) chladící vitríny</t>
  </si>
  <si>
    <t>Pronájem chladícího pultu</t>
  </si>
  <si>
    <t>Pronájem lednice pro výrobce</t>
  </si>
  <si>
    <t>Pronájem lednice do zázemí expozice pro skladování výrobů, min. výška 160 cm (cena za den pronájmu)</t>
  </si>
  <si>
    <t>Úklidové prostředky</t>
  </si>
  <si>
    <t>Čištění oblečení</t>
  </si>
  <si>
    <t>Čištění stanů</t>
  </si>
  <si>
    <t>Zajištění spotřebního materiálu na 100 ochutnávek (tácky, příbory, kelímky - plastic free)</t>
  </si>
  <si>
    <t>Tisk herních karet</t>
  </si>
  <si>
    <t>Tisk letáků/receptů</t>
  </si>
  <si>
    <t>Celoprosklená chladící vitrína, min. čtyři police, min. výška 160 cm (cena za den pronájmu)</t>
  </si>
  <si>
    <t>Celoprosklená chladící vitrína, min. dvě police, min. výška 90 cm (cena za den pronájmu)</t>
  </si>
  <si>
    <t>Celoprosklený chladící pult s úložným prostorem, min. výška 120 cm (cena za den pronájmu)</t>
  </si>
  <si>
    <t>Spotřební materiál na ochutnávky</t>
  </si>
  <si>
    <t>Zajištění vyčištění nošených kostýmů promotérů (čepice, tričko, svetr, bunda/vesta) po akci vč. Dopravy do/z čistírny (cena za kus)</t>
  </si>
  <si>
    <t>Náklady na prezentaci</t>
  </si>
  <si>
    <t>Zajištění vyčištění použitých 3x3 stanů po akci vč. dopravy do/z čistírny (cena za kus)</t>
  </si>
  <si>
    <t>Zajištění vyčištění nošených kostýmů hostesek (šaty/top, sukně) po akci vč. dopravy do/z čistírny (cena za kus)</t>
  </si>
  <si>
    <t>Statistická data - zpracování informací z hracích karet</t>
  </si>
  <si>
    <t xml:space="preserve">Data Typist - třídění a evidence karet dle mechaniky soutěže, ověření a zápisu razítka podací počty, evidence došlých log podle  8 druhů  na platné herní kartě s 30 logy, evidence distribučního kanálu, evidence a zápis neplatných herních karet, včetně důvodu vyřazení. Uveďte cenu za zapracování jedné hrací karty. </t>
  </si>
  <si>
    <t xml:space="preserve">Cena za statistické zpracování dat 20 000 hracích karet, včetně nákladů na použitý software. </t>
  </si>
  <si>
    <t xml:space="preserve">Cena za statistické zpracování dat 50 000 hracích karet, včetně nákladů na použitý software. </t>
  </si>
  <si>
    <t xml:space="preserve">Cena za statistické zpracování dat 100 000 hracích karet, včetně nákladů na použitý software. </t>
  </si>
  <si>
    <t xml:space="preserve">Cena za statistické zpracování dat 120 000 hracích karet, včetně nákladů na použitý software. </t>
  </si>
  <si>
    <t xml:space="preserve">Cena za statistické zpracování dat 150 000 hracích karet, včetně nákladů na použitý software. </t>
  </si>
  <si>
    <t>Cena za zabalení 2000 ks dárků vč. obalového materiálu - obálka A5, karton, bublinková výplň.</t>
  </si>
  <si>
    <t>Cena za zabalení 2000 ks dárků vč. obalového materiálu - obálka A4, odolnost proti protržení.</t>
  </si>
  <si>
    <t>Cena za zabalení 5000 ks dárků vč. obalového materiálu- obálka A4, odolnost proti protržení.</t>
  </si>
  <si>
    <t>Cena za zabalení 5000 ks dárků vč. obalového materiálu - obálka A5, karton, bublinková výplň.</t>
  </si>
  <si>
    <t>Cena za zabalení 2000 ks dárků vč. obalového materiálu - rozměr 10 cm x10 cm, hmotnost 0,3 kg, 2000 ks</t>
  </si>
  <si>
    <t>Zabalení dárku vč. obalového materiálu - rozměr 10 cm x10 cm, hmotnost 0,3 kg.</t>
  </si>
  <si>
    <t>Celkové měsíční náklady na zajištění, výběr POBOXu min 3x týdně a pronájem P.O. BOXU.</t>
  </si>
  <si>
    <t>Cena provoz Help Line (1 měsíc) -  všední dny 9:00 - 15:00 - telefonická a e-mailová podpora.</t>
  </si>
  <si>
    <t>Cena za školení HelpLine (3 operátoři).</t>
  </si>
  <si>
    <t>Cena za programování a provoz systému IVR (hlasové samoobsluhy) za 1 měsíc.</t>
  </si>
  <si>
    <t>Cena za zajištění a pronájem čísla-  včetně hovorného za 1 měsíc</t>
  </si>
  <si>
    <t>Cena za nahrávání hlášek pro Infolinku a IVR samoobsluhu.</t>
  </si>
  <si>
    <t>Cena za notářský dohled nad jedním losováním včetně notářského zápisu.</t>
  </si>
  <si>
    <t>Cena za návrh a výběr dárků, komunikace s dodavateli, koordinace výroby a kompletace, focení dárků pro archivační účely (5000 ks).</t>
  </si>
  <si>
    <t>Cena za návrh a výběr dárků, komunikace s dodavateli, koordinace výroby a kompletace, focení dárků pro archivační účely (10 ks).</t>
  </si>
  <si>
    <t>Cena za rozesílku kódů prostřednictvím SMS - cena za 1000 ks.</t>
  </si>
  <si>
    <t>Cena za tým (2 hostesky, 4 hodiny denně), distribuce informačních materiálů.</t>
  </si>
  <si>
    <t>Cena za zajištění domény.</t>
  </si>
  <si>
    <t>Cena za UX - user experience a wireframe.</t>
  </si>
  <si>
    <t>Cena za grafický návrh (responsive design)</t>
  </si>
  <si>
    <t>Cena za programing + admin.</t>
  </si>
  <si>
    <t>Souhrnná cena za  pronájem stánku 3x3m, 2 výrobci na stánek, montáž a demontáž, doprava, obsluha prodejní/prezentační plochy - 8 hodin denně, vybavení prodejní/prezentační plochy - pult, skladovací regály, chladnička, pokladna, komunikace a koordinace s výrobcem, ochutnávka alespoň jednoho výrobku oceněného výrobku od výrobce po celou dobu trvání akce.</t>
  </si>
  <si>
    <t>Cena za sestavení tourplánu, ověření akcí a rezervace jednotlivých zastávek, včetně zapracování připomínek zadavatele.</t>
  </si>
  <si>
    <t>Cena za proškolení 13 týmů, včetně vypracování a předání školících materiálů.</t>
  </si>
  <si>
    <t>Cena za pronájem temperovaných skladovacích prostor o rozloze 150 m2, dostupnost 24 hodin denně, 7 dní v týdnu. Zadavatel hradí náklady na dopravu do skladových prostor max. do vzdálenosti 50 km od Prahy. Pojištění a odpovědnost za skladovaný materiál. Cena stanovena za 1 měsíc pronájmu (plánované využití 4 měsíce).</t>
  </si>
  <si>
    <t>Cena za zajištění průběhu akce - nábor 20 promotérů, proškolení personálu.</t>
  </si>
  <si>
    <t>Cena za nákup obrandovaného kostýmu obsahujícího 1x tričko, 1x větrovka, 1x kšiltovka s logem značky.</t>
  </si>
  <si>
    <t>Cena za zajištění a realizace pravidelného reportingu z akce, příprava podkladů pro závěrečnou zprávu, vypracování závěrečné zprávy, včetně vyhodnocení všech relevantních statistik o prodejích, místech prezentace apod.</t>
  </si>
  <si>
    <t>Cena za zajištění a realizace fotodokumentace (40 ks fotografií) z jedné akce pro účely medializace a dokládání plnění.</t>
  </si>
  <si>
    <t xml:space="preserve">Cena za zajištění ochutnávky včetně nákupu potravin za účelem ochutnávky (min 3 druhy), v počtu minimálně 500 porcí, výhradně potravin oceněných značkou, včetně napichovátek, kelímků, tácků. </t>
  </si>
  <si>
    <t xml:space="preserve">Uveďte agenturní fee v % při obratu nákladů třetích stran ve výši do 2 mil. Kč bez DPH. </t>
  </si>
  <si>
    <t>Uveďte agenturní fee v % při obratu nákladů třetích stran  ve výši od 2 mil. Kč do 5 mil. Kč bez DPH.</t>
  </si>
  <si>
    <t>Uveďte agenturní fee v % při obratu nákladů třetích stran ve výši od 5 mil. Kč do 10 mil. Kč bez DPH.</t>
  </si>
  <si>
    <t>Uveďte agenturní fee v % při obratu nákladů třetích stran  ve výši nad 10 mil. Kč bez DPH.</t>
  </si>
  <si>
    <t>1.  Prezentace obecně</t>
  </si>
  <si>
    <t>Hostesky pro event</t>
  </si>
  <si>
    <t>Právní součinnost - losování</t>
  </si>
  <si>
    <t>Školení HelpLine</t>
  </si>
  <si>
    <t>Cena za 1 hod bez dopravy.</t>
  </si>
  <si>
    <t>A 1. 1 Nabídková cena za prezentaci obecně.</t>
  </si>
  <si>
    <t>A 1. 2  Nabídková cena za spotřebitelskou soutěž.</t>
  </si>
  <si>
    <t>A 1. 4  Nabídková cena za Event.</t>
  </si>
  <si>
    <t>A 1. 6 Nabídková cena za služby zajištění projektového řízení.</t>
  </si>
  <si>
    <t>A 1. 7 Nabídková cena za agenturní fee.</t>
  </si>
  <si>
    <t>A 1. 5 Nabídková cena za služby zajištění podpory.</t>
  </si>
  <si>
    <r>
      <t xml:space="preserve">Cena  za pronájem temperovaných skladovacích prostor o rozloze 100m2, dostupnost 24 hodin denně, 7 dní v týdnu,  365 dní v roce. Zadavatel hradí náklady na dopravu do skladových prostor max. do vzdálenosti 50 km od Prahy. Pojištění a odpovědnost za skladovaný materiál. </t>
    </r>
    <r>
      <rPr>
        <sz val="10"/>
        <color indexed="8"/>
        <rFont val="Arial"/>
        <family val="2"/>
        <charset val="238"/>
      </rPr>
      <t xml:space="preserve">Cena stanovena za 1 měsíc pronájmu. </t>
    </r>
  </si>
  <si>
    <t>Zhotovení 100 ti reprezentativních dokumentačích fotografií z celého průběhu akce, v rozlišení 300 dpi.</t>
  </si>
  <si>
    <t>Součet všech cen položek  A 1. 4</t>
  </si>
  <si>
    <t>Personální zajištění teamu hostesek pro ochutnávkové akce (cena za 2 reprezentativní hostesky, 8 hodin denně). Cena bez kostýmu a dopravy.</t>
  </si>
  <si>
    <t xml:space="preserve">3.   Roadshow </t>
  </si>
  <si>
    <t>Cena za zajištění a realizace náboru výrobců (celkem jich je cca 250, přičemž akce se účastní 10 - 40 výrobců), komunikace s výrobci v části předprodukční a produkční, vč. realizace dotazníku o spokojenosti s akcí.</t>
  </si>
  <si>
    <t>Cena za tisk  500 ks (formát A5, tisk 4/4, matná křída, 150g/m2).</t>
  </si>
  <si>
    <t>Cena za tisk 500 ks (formát A6, tisk 4/4, matná křída, 150g/m2).</t>
  </si>
  <si>
    <t>Úklidové prostředky musí obsahovat přípravky na mytí, desinfekci, leštění ploch, dále ubrousky, utěrky, houbičky na nádobí, smetáky a lopatku, papírové útěrky, gastro odpadkové pytle, jednorázové rukavice (cena za celek)</t>
  </si>
  <si>
    <t>Návrh scénáře slavnostního večera</t>
  </si>
  <si>
    <t xml:space="preserve">Cena za detailní návrh scénáře slavnostního večera </t>
  </si>
  <si>
    <t>Cena za tisk pozvánek a komplexní přípravu a distribuci dle dodaného rozdělovníku, 600ks pozvánek (formát DL, tisk 4/4, 300g/m2 matná křída, ofset), obálka formát DL</t>
  </si>
  <si>
    <t>A 1. 3  Nabídková cena za roadshow.</t>
  </si>
  <si>
    <t>Help Line</t>
  </si>
  <si>
    <t>Cena za distribuci 2.500 letáků formátu A5 na jednodenní akci pro 5.000 osob. Délka trvání akce 8 hodin. Počet distributorů / promotérů 6. Cena je bez dopravy, oblečení, vybavení.</t>
  </si>
  <si>
    <t>Agenturní fee je agenturní přirážkou na náklady, přičemž veškeré náklady třetích stran bude dodavatel účtovat zadavateli v cenách, ve kterých dodavateli bude tyto náklady účtovat třetí strana (poddodavatel). Uchazeč je povinnen při vyúčtování projektu doložit zadavateli náklady třetích stran, a to formou poddodavatelských faktur. Výše fee bude ze strany dodavatele účtována zadavateli jednou ročně ke konci kalendářního roku nejpozději k 10.12. anebo ke konci smluvního období rámcové dohody, a to dle dosažené výše obratu investovaného do nákladů třetích stran za toto období.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</si>
</sst>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2" fillId="0" borderId="0"/>
  </cellStyleXfs>
  <cellXfs count="20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164" fontId="8" fillId="0" borderId="3" xfId="0" applyNumberFormat="1" applyFont="1" applyBorder="1"/>
    <xf numFmtId="164" fontId="8" fillId="0" borderId="5" xfId="0" applyNumberFormat="1" applyFont="1" applyBorder="1"/>
    <xf numFmtId="164" fontId="8" fillId="0" borderId="8" xfId="0" applyNumberFormat="1" applyFont="1" applyBorder="1"/>
    <xf numFmtId="164" fontId="8" fillId="0" borderId="11" xfId="0" applyNumberFormat="1" applyFont="1" applyBorder="1"/>
    <xf numFmtId="164" fontId="8" fillId="0" borderId="13" xfId="0" applyNumberFormat="1" applyFont="1" applyBorder="1"/>
    <xf numFmtId="164" fontId="8" fillId="0" borderId="14" xfId="0" applyNumberFormat="1" applyFont="1" applyBorder="1"/>
    <xf numFmtId="0" fontId="8" fillId="0" borderId="0" xfId="0" applyFont="1"/>
    <xf numFmtId="164" fontId="6" fillId="0" borderId="8" xfId="0" applyNumberFormat="1" applyFont="1" applyBorder="1"/>
    <xf numFmtId="164" fontId="6" fillId="0" borderId="3" xfId="0" applyNumberFormat="1" applyFont="1" applyBorder="1" applyAlignment="1">
      <alignment horizontal="right" vertical="top" wrapText="1"/>
    </xf>
    <xf numFmtId="164" fontId="6" fillId="0" borderId="3" xfId="0" applyNumberFormat="1" applyFont="1" applyBorder="1" applyAlignment="1">
      <alignment wrapText="1"/>
    </xf>
    <xf numFmtId="164" fontId="8" fillId="0" borderId="3" xfId="0" applyNumberFormat="1" applyFont="1" applyBorder="1" applyAlignment="1">
      <alignment wrapText="1"/>
    </xf>
    <xf numFmtId="164" fontId="6" fillId="0" borderId="17" xfId="0" applyNumberFormat="1" applyFont="1" applyBorder="1"/>
    <xf numFmtId="164" fontId="8" fillId="0" borderId="18" xfId="0" applyNumberFormat="1" applyFont="1" applyBorder="1"/>
    <xf numFmtId="164" fontId="8" fillId="0" borderId="19" xfId="0" applyNumberFormat="1" applyFont="1" applyBorder="1"/>
    <xf numFmtId="164" fontId="6" fillId="0" borderId="18" xfId="0" applyNumberFormat="1" applyFont="1" applyBorder="1" applyAlignment="1">
      <alignment horizontal="right" vertical="top" wrapText="1"/>
    </xf>
    <xf numFmtId="164" fontId="6" fillId="0" borderId="18" xfId="0" applyNumberFormat="1" applyFont="1" applyBorder="1"/>
    <xf numFmtId="164" fontId="6" fillId="0" borderId="18" xfId="0" applyNumberFormat="1" applyFont="1" applyBorder="1" applyAlignment="1">
      <alignment wrapText="1"/>
    </xf>
    <xf numFmtId="164" fontId="8" fillId="0" borderId="17" xfId="0" applyNumberFormat="1" applyFont="1" applyBorder="1"/>
    <xf numFmtId="164" fontId="8" fillId="0" borderId="20" xfId="0" applyNumberFormat="1" applyFont="1" applyBorder="1"/>
    <xf numFmtId="164" fontId="10" fillId="10" borderId="21" xfId="0" applyNumberFormat="1" applyFont="1" applyFill="1" applyBorder="1"/>
    <xf numFmtId="164" fontId="10" fillId="11" borderId="22" xfId="0" applyNumberFormat="1" applyFont="1" applyFill="1" applyBorder="1" applyProtection="1">
      <protection locked="0"/>
    </xf>
    <xf numFmtId="164" fontId="10" fillId="11" borderId="23" xfId="0" applyNumberFormat="1" applyFont="1" applyFill="1" applyBorder="1" applyProtection="1">
      <protection locked="0"/>
    </xf>
    <xf numFmtId="164" fontId="10" fillId="11" borderId="21" xfId="0" applyNumberFormat="1" applyFont="1" applyFill="1" applyBorder="1" applyProtection="1">
      <protection locked="0"/>
    </xf>
    <xf numFmtId="164" fontId="5" fillId="11" borderId="23" xfId="0" applyNumberFormat="1" applyFont="1" applyFill="1" applyBorder="1" applyAlignment="1" applyProtection="1">
      <alignment horizontal="right" vertical="top" wrapText="1"/>
      <protection locked="0"/>
    </xf>
    <xf numFmtId="164" fontId="5" fillId="11" borderId="22" xfId="0" applyNumberFormat="1" applyFont="1" applyFill="1" applyBorder="1" applyAlignment="1" applyProtection="1">
      <alignment horizontal="right" vertical="top" wrapText="1"/>
      <protection locked="0"/>
    </xf>
    <xf numFmtId="164" fontId="10" fillId="11" borderId="22" xfId="0" applyNumberFormat="1" applyFont="1" applyFill="1" applyBorder="1" applyAlignment="1" applyProtection="1">
      <alignment horizontal="right" vertical="top" wrapText="1"/>
      <protection locked="0"/>
    </xf>
    <xf numFmtId="164" fontId="10" fillId="11" borderId="23" xfId="0" applyNumberFormat="1" applyFont="1" applyFill="1" applyBorder="1" applyAlignment="1" applyProtection="1">
      <alignment horizontal="right" vertical="top" wrapText="1"/>
      <protection locked="0"/>
    </xf>
    <xf numFmtId="164" fontId="5" fillId="11" borderId="23" xfId="0" applyNumberFormat="1" applyFont="1" applyFill="1" applyBorder="1" applyAlignment="1" applyProtection="1">
      <alignment wrapText="1"/>
      <protection locked="0"/>
    </xf>
    <xf numFmtId="164" fontId="10" fillId="11" borderId="22" xfId="0" applyNumberFormat="1" applyFont="1" applyFill="1" applyBorder="1" applyAlignment="1" applyProtection="1">
      <alignment wrapText="1"/>
      <protection locked="0"/>
    </xf>
    <xf numFmtId="164" fontId="10" fillId="11" borderId="23" xfId="0" applyNumberFormat="1" applyFont="1" applyFill="1" applyBorder="1" applyAlignment="1" applyProtection="1">
      <alignment wrapText="1"/>
      <protection locked="0"/>
    </xf>
    <xf numFmtId="164" fontId="5" fillId="11" borderId="22" xfId="0" applyNumberFormat="1" applyFont="1" applyFill="1" applyBorder="1" applyProtection="1">
      <protection locked="0"/>
    </xf>
    <xf numFmtId="164" fontId="10" fillId="11" borderId="24" xfId="0" applyNumberFormat="1" applyFont="1" applyFill="1" applyBorder="1" applyProtection="1">
      <protection locked="0"/>
    </xf>
    <xf numFmtId="0" fontId="7" fillId="0" borderId="0" xfId="0" applyFont="1" applyProtection="1"/>
    <xf numFmtId="0" fontId="11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3" fillId="3" borderId="25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5" fillId="3" borderId="27" xfId="0" applyFont="1" applyFill="1" applyBorder="1"/>
    <xf numFmtId="0" fontId="5" fillId="3" borderId="28" xfId="0" applyFont="1" applyFill="1" applyBorder="1"/>
    <xf numFmtId="0" fontId="5" fillId="3" borderId="26" xfId="0" applyFont="1" applyFill="1" applyBorder="1"/>
    <xf numFmtId="0" fontId="3" fillId="3" borderId="29" xfId="0" applyFont="1" applyFill="1" applyBorder="1" applyAlignment="1">
      <alignment wrapText="1"/>
    </xf>
    <xf numFmtId="0" fontId="5" fillId="3" borderId="30" xfId="0" applyFont="1" applyFill="1" applyBorder="1"/>
    <xf numFmtId="0" fontId="5" fillId="3" borderId="27" xfId="0" applyFont="1" applyFill="1" applyBorder="1" applyAlignment="1">
      <alignment wrapText="1"/>
    </xf>
    <xf numFmtId="0" fontId="5" fillId="3" borderId="30" xfId="0" applyFont="1" applyFill="1" applyBorder="1" applyAlignment="1">
      <alignment wrapText="1"/>
    </xf>
    <xf numFmtId="0" fontId="3" fillId="3" borderId="31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Protection="1">
      <protection locked="0"/>
    </xf>
    <xf numFmtId="164" fontId="8" fillId="0" borderId="0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Fill="1"/>
    <xf numFmtId="0" fontId="14" fillId="0" borderId="0" xfId="0" applyFont="1" applyFill="1" applyBorder="1" applyAlignment="1">
      <alignment vertical="center"/>
    </xf>
    <xf numFmtId="164" fontId="6" fillId="0" borderId="18" xfId="0" applyNumberFormat="1" applyFont="1" applyFill="1" applyBorder="1" applyAlignment="1">
      <alignment horizontal="right" vertical="top" wrapText="1"/>
    </xf>
    <xf numFmtId="164" fontId="6" fillId="0" borderId="3" xfId="0" applyNumberFormat="1" applyFont="1" applyFill="1" applyBorder="1" applyAlignment="1">
      <alignment horizontal="right" vertical="top" wrapText="1"/>
    </xf>
    <xf numFmtId="164" fontId="8" fillId="0" borderId="18" xfId="0" applyNumberFormat="1" applyFont="1" applyFill="1" applyBorder="1"/>
    <xf numFmtId="164" fontId="8" fillId="0" borderId="3" xfId="0" applyNumberFormat="1" applyFont="1" applyFill="1" applyBorder="1"/>
    <xf numFmtId="164" fontId="6" fillId="0" borderId="18" xfId="0" applyNumberFormat="1" applyFont="1" applyFill="1" applyBorder="1" applyAlignment="1">
      <alignment wrapText="1"/>
    </xf>
    <xf numFmtId="164" fontId="8" fillId="0" borderId="3" xfId="0" applyNumberFormat="1" applyFont="1" applyFill="1" applyBorder="1" applyAlignment="1">
      <alignment wrapText="1"/>
    </xf>
    <xf numFmtId="164" fontId="6" fillId="0" borderId="17" xfId="0" applyNumberFormat="1" applyFont="1" applyFill="1" applyBorder="1"/>
    <xf numFmtId="164" fontId="6" fillId="0" borderId="8" xfId="0" applyNumberFormat="1" applyFont="1" applyFill="1" applyBorder="1"/>
    <xf numFmtId="0" fontId="5" fillId="3" borderId="28" xfId="0" applyFont="1" applyFill="1" applyBorder="1" applyAlignment="1">
      <alignment wrapText="1"/>
    </xf>
    <xf numFmtId="10" fontId="10" fillId="11" borderId="23" xfId="0" applyNumberFormat="1" applyFont="1" applyFill="1" applyBorder="1"/>
    <xf numFmtId="10" fontId="10" fillId="11" borderId="21" xfId="0" applyNumberFormat="1" applyFont="1" applyFill="1" applyBorder="1"/>
    <xf numFmtId="164" fontId="8" fillId="7" borderId="17" xfId="0" applyNumberFormat="1" applyFont="1" applyFill="1" applyBorder="1" applyProtection="1">
      <protection locked="0"/>
    </xf>
    <xf numFmtId="164" fontId="8" fillId="7" borderId="18" xfId="0" applyNumberFormat="1" applyFont="1" applyFill="1" applyBorder="1" applyProtection="1">
      <protection locked="0"/>
    </xf>
    <xf numFmtId="164" fontId="8" fillId="7" borderId="19" xfId="0" applyNumberFormat="1" applyFont="1" applyFill="1" applyBorder="1" applyProtection="1">
      <protection locked="0"/>
    </xf>
    <xf numFmtId="164" fontId="10" fillId="11" borderId="36" xfId="0" applyNumberFormat="1" applyFont="1" applyFill="1" applyBorder="1" applyProtection="1">
      <protection locked="0"/>
    </xf>
    <xf numFmtId="0" fontId="7" fillId="0" borderId="0" xfId="0" applyFont="1" applyFill="1" applyBorder="1" applyAlignment="1">
      <alignment horizontal="left" vertical="center" wrapText="1"/>
    </xf>
    <xf numFmtId="4" fontId="4" fillId="0" borderId="0" xfId="1" applyFont="1" applyFill="1" applyBorder="1" applyAlignment="1">
      <alignment horizontal="left" vertical="top" wrapText="1"/>
    </xf>
    <xf numFmtId="164" fontId="10" fillId="0" borderId="0" xfId="0" applyNumberFormat="1" applyFont="1" applyFill="1" applyBorder="1" applyAlignment="1" applyProtection="1">
      <alignment horizontal="right" vertical="top" wrapText="1"/>
      <protection locked="0"/>
    </xf>
    <xf numFmtId="164" fontId="6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wrapText="1"/>
    </xf>
    <xf numFmtId="164" fontId="10" fillId="11" borderId="21" xfId="0" applyNumberFormat="1" applyFont="1" applyFill="1" applyBorder="1" applyAlignment="1" applyProtection="1">
      <alignment horizontal="right" vertical="top" wrapText="1"/>
      <protection locked="0"/>
    </xf>
    <xf numFmtId="164" fontId="6" fillId="0" borderId="19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164" fontId="8" fillId="0" borderId="19" xfId="0" applyNumberFormat="1" applyFont="1" applyFill="1" applyBorder="1"/>
    <xf numFmtId="164" fontId="8" fillId="0" borderId="5" xfId="0" applyNumberFormat="1" applyFont="1" applyFill="1" applyBorder="1"/>
    <xf numFmtId="164" fontId="5" fillId="11" borderId="2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7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8" fillId="0" borderId="37" xfId="0" applyNumberFormat="1" applyFont="1" applyFill="1" applyBorder="1"/>
    <xf numFmtId="164" fontId="8" fillId="0" borderId="38" xfId="0" applyNumberFormat="1" applyFont="1" applyFill="1" applyBorder="1"/>
    <xf numFmtId="164" fontId="10" fillId="11" borderId="41" xfId="0" applyNumberFormat="1" applyFont="1" applyFill="1" applyBorder="1" applyProtection="1">
      <protection locked="0"/>
    </xf>
    <xf numFmtId="164" fontId="8" fillId="0" borderId="42" xfId="0" applyNumberFormat="1" applyFont="1" applyFill="1" applyBorder="1"/>
    <xf numFmtId="164" fontId="8" fillId="0" borderId="43" xfId="0" applyNumberFormat="1" applyFont="1" applyFill="1" applyBorder="1"/>
    <xf numFmtId="10" fontId="10" fillId="11" borderId="22" xfId="0" applyNumberFormat="1" applyFont="1" applyFill="1" applyBorder="1"/>
    <xf numFmtId="0" fontId="3" fillId="3" borderId="27" xfId="0" applyFont="1" applyFill="1" applyBorder="1" applyAlignment="1">
      <alignment horizontal="center" wrapText="1"/>
    </xf>
    <xf numFmtId="0" fontId="9" fillId="3" borderId="25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10" fillId="3" borderId="31" xfId="0" applyFont="1" applyFill="1" applyBorder="1"/>
    <xf numFmtId="164" fontId="8" fillId="0" borderId="46" xfId="0" applyNumberFormat="1" applyFont="1" applyBorder="1"/>
    <xf numFmtId="164" fontId="8" fillId="0" borderId="47" xfId="0" applyNumberFormat="1" applyFont="1" applyBorder="1"/>
    <xf numFmtId="0" fontId="10" fillId="3" borderId="27" xfId="0" applyFont="1" applyFill="1" applyBorder="1"/>
    <xf numFmtId="164" fontId="10" fillId="10" borderId="22" xfId="0" applyNumberFormat="1" applyFont="1" applyFill="1" applyBorder="1"/>
    <xf numFmtId="164" fontId="10" fillId="10" borderId="23" xfId="0" applyNumberFormat="1" applyFont="1" applyFill="1" applyBorder="1"/>
    <xf numFmtId="0" fontId="8" fillId="0" borderId="1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8" fillId="3" borderId="2" xfId="0" applyFont="1" applyFill="1" applyBorder="1"/>
    <xf numFmtId="0" fontId="8" fillId="0" borderId="7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3" borderId="4" xfId="0" applyFont="1" applyFill="1" applyBorder="1"/>
    <xf numFmtId="0" fontId="13" fillId="0" borderId="11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8" fillId="3" borderId="6" xfId="0" applyFont="1" applyFill="1" applyBorder="1"/>
    <xf numFmtId="0" fontId="8" fillId="0" borderId="9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4" fontId="13" fillId="2" borderId="11" xfId="1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wrapText="1"/>
    </xf>
    <xf numFmtId="4" fontId="13" fillId="0" borderId="4" xfId="1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4" fontId="13" fillId="2" borderId="13" xfId="1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wrapText="1"/>
    </xf>
    <xf numFmtId="0" fontId="8" fillId="0" borderId="9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5" borderId="2" xfId="0" applyFont="1" applyFill="1" applyBorder="1"/>
    <xf numFmtId="0" fontId="6" fillId="0" borderId="11" xfId="0" applyFont="1" applyFill="1" applyBorder="1" applyAlignment="1">
      <alignment vertical="center" wrapText="1"/>
    </xf>
    <xf numFmtId="0" fontId="8" fillId="5" borderId="4" xfId="0" applyFont="1" applyFill="1" applyBorder="1"/>
    <xf numFmtId="0" fontId="8" fillId="0" borderId="7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8" fillId="0" borderId="11" xfId="0" applyFont="1" applyBorder="1" applyAlignment="1">
      <alignment wrapText="1"/>
    </xf>
    <xf numFmtId="0" fontId="8" fillId="0" borderId="7" xfId="0" applyFont="1" applyBorder="1" applyAlignment="1">
      <alignment horizontal="left" vertical="top"/>
    </xf>
    <xf numFmtId="0" fontId="8" fillId="0" borderId="32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vertical="center" wrapText="1"/>
    </xf>
    <xf numFmtId="0" fontId="8" fillId="5" borderId="39" xfId="0" applyFont="1" applyFill="1" applyBorder="1"/>
    <xf numFmtId="0" fontId="8" fillId="0" borderId="33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8" fillId="5" borderId="44" xfId="0" applyFont="1" applyFill="1" applyBorder="1"/>
    <xf numFmtId="0" fontId="8" fillId="0" borderId="15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5" borderId="6" xfId="0" applyFont="1" applyFill="1" applyBorder="1"/>
    <xf numFmtId="0" fontId="8" fillId="6" borderId="2" xfId="0" applyFont="1" applyFill="1" applyBorder="1"/>
    <xf numFmtId="0" fontId="8" fillId="0" borderId="15" xfId="0" applyFont="1" applyBorder="1" applyAlignment="1">
      <alignment vertical="center"/>
    </xf>
    <xf numFmtId="0" fontId="8" fillId="6" borderId="6" xfId="0" applyFont="1" applyFill="1" applyBorder="1"/>
    <xf numFmtId="0" fontId="13" fillId="7" borderId="10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 wrapText="1"/>
    </xf>
    <xf numFmtId="0" fontId="8" fillId="8" borderId="2" xfId="0" applyFont="1" applyFill="1" applyBorder="1"/>
    <xf numFmtId="0" fontId="13" fillId="7" borderId="7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/>
    </xf>
    <xf numFmtId="0" fontId="8" fillId="8" borderId="4" xfId="0" applyFont="1" applyFill="1" applyBorder="1"/>
    <xf numFmtId="0" fontId="13" fillId="7" borderId="12" xfId="0" applyFont="1" applyFill="1" applyBorder="1" applyAlignment="1">
      <alignment vertical="center"/>
    </xf>
    <xf numFmtId="0" fontId="8" fillId="8" borderId="45" xfId="0" applyFont="1" applyFill="1" applyBorder="1"/>
    <xf numFmtId="0" fontId="8" fillId="9" borderId="4" xfId="0" applyFont="1" applyFill="1" applyBorder="1"/>
    <xf numFmtId="0" fontId="13" fillId="7" borderId="10" xfId="0" applyFont="1" applyFill="1" applyBorder="1" applyAlignment="1">
      <alignment horizontal="left" vertical="center"/>
    </xf>
    <xf numFmtId="0" fontId="13" fillId="0" borderId="11" xfId="0" applyNumberFormat="1" applyFont="1" applyFill="1" applyBorder="1" applyAlignment="1">
      <alignment vertical="center" wrapText="1"/>
    </xf>
    <xf numFmtId="0" fontId="8" fillId="9" borderId="6" xfId="0" applyFont="1" applyFill="1" applyBorder="1"/>
    <xf numFmtId="0" fontId="8" fillId="0" borderId="2" xfId="0" applyFont="1" applyFill="1" applyBorder="1"/>
    <xf numFmtId="0" fontId="8" fillId="0" borderId="4" xfId="0" applyFont="1" applyFill="1" applyBorder="1"/>
    <xf numFmtId="0" fontId="8" fillId="0" borderId="6" xfId="0" applyFont="1" applyBorder="1"/>
    <xf numFmtId="0" fontId="10" fillId="3" borderId="9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10" fillId="9" borderId="7" xfId="0" applyFont="1" applyFill="1" applyBorder="1" applyAlignment="1">
      <alignment vertical="center" wrapText="1"/>
    </xf>
    <xf numFmtId="0" fontId="8" fillId="9" borderId="11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3" fillId="7" borderId="32" xfId="0" applyFont="1" applyFill="1" applyBorder="1" applyAlignment="1">
      <alignment horizontal="left" vertical="center"/>
    </xf>
    <xf numFmtId="0" fontId="13" fillId="7" borderId="33" xfId="0" applyFont="1" applyFill="1" applyBorder="1" applyAlignment="1">
      <alignment horizontal="left" vertical="center"/>
    </xf>
    <xf numFmtId="0" fontId="13" fillId="7" borderId="34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3" fillId="7" borderId="32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topLeftCell="A106" zoomScaleNormal="100" workbookViewId="0">
      <selection activeCell="B117" sqref="B117"/>
    </sheetView>
  </sheetViews>
  <sheetFormatPr defaultColWidth="9.140625" defaultRowHeight="14.25" x14ac:dyDescent="0.2"/>
  <cols>
    <col min="1" max="1" width="32.7109375" style="3" customWidth="1"/>
    <col min="2" max="2" width="35.7109375" style="3" customWidth="1"/>
    <col min="3" max="5" width="14.7109375" style="11" customWidth="1"/>
    <col min="6" max="6" width="13.7109375" style="3" customWidth="1"/>
    <col min="7" max="7" width="12.7109375" style="3" customWidth="1"/>
    <col min="8" max="16384" width="9.140625" style="3"/>
  </cols>
  <sheetData>
    <row r="1" spans="1:7" x14ac:dyDescent="0.2">
      <c r="A1" s="37" t="s">
        <v>70</v>
      </c>
    </row>
    <row r="2" spans="1:7" x14ac:dyDescent="0.2">
      <c r="A2" s="37" t="s">
        <v>69</v>
      </c>
    </row>
    <row r="3" spans="1:7" x14ac:dyDescent="0.2">
      <c r="A3" s="37"/>
    </row>
    <row r="4" spans="1:7" ht="26.25" x14ac:dyDescent="0.4">
      <c r="A4" s="38" t="s">
        <v>71</v>
      </c>
      <c r="B4" s="39"/>
      <c r="C4" s="40"/>
      <c r="D4" s="40"/>
      <c r="E4" s="40"/>
      <c r="F4" s="39"/>
    </row>
    <row r="6" spans="1:7" ht="15.75" x14ac:dyDescent="0.2">
      <c r="A6" s="1" t="s">
        <v>156</v>
      </c>
      <c r="B6" s="4"/>
    </row>
    <row r="7" spans="1:7" ht="15" thickBot="1" x14ac:dyDescent="0.25">
      <c r="A7" s="4"/>
      <c r="B7" s="4"/>
    </row>
    <row r="8" spans="1:7" ht="45.75" thickBot="1" x14ac:dyDescent="0.3">
      <c r="A8" s="41" t="s">
        <v>30</v>
      </c>
      <c r="B8" s="42" t="s">
        <v>0</v>
      </c>
      <c r="C8" s="43" t="s">
        <v>1</v>
      </c>
      <c r="D8" s="44" t="s">
        <v>2</v>
      </c>
      <c r="E8" s="45" t="s">
        <v>64</v>
      </c>
      <c r="F8" s="46" t="s">
        <v>3</v>
      </c>
    </row>
    <row r="9" spans="1:7" ht="51" x14ac:dyDescent="0.2">
      <c r="A9" s="106" t="s">
        <v>26</v>
      </c>
      <c r="B9" s="107" t="s">
        <v>170</v>
      </c>
      <c r="C9" s="25">
        <v>0</v>
      </c>
      <c r="D9" s="16">
        <f t="shared" ref="D9:D16" si="0">C9*0.21</f>
        <v>0</v>
      </c>
      <c r="E9" s="7">
        <f t="shared" ref="E9:E16" si="1">SUM(C9:D9)</f>
        <v>0</v>
      </c>
      <c r="F9" s="108" t="s">
        <v>79</v>
      </c>
    </row>
    <row r="10" spans="1:7" ht="51" x14ac:dyDescent="0.2">
      <c r="A10" s="109" t="s">
        <v>157</v>
      </c>
      <c r="B10" s="110" t="s">
        <v>29</v>
      </c>
      <c r="C10" s="26">
        <v>0</v>
      </c>
      <c r="D10" s="17">
        <f t="shared" si="0"/>
        <v>0</v>
      </c>
      <c r="E10" s="5">
        <f t="shared" si="1"/>
        <v>0</v>
      </c>
      <c r="F10" s="111" t="s">
        <v>79</v>
      </c>
    </row>
    <row r="11" spans="1:7" ht="51" x14ac:dyDescent="0.2">
      <c r="A11" s="109" t="s">
        <v>102</v>
      </c>
      <c r="B11" s="110" t="s">
        <v>111</v>
      </c>
      <c r="C11" s="26">
        <v>0</v>
      </c>
      <c r="D11" s="65">
        <f t="shared" si="0"/>
        <v>0</v>
      </c>
      <c r="E11" s="66">
        <f t="shared" si="1"/>
        <v>0</v>
      </c>
      <c r="F11" s="111" t="s">
        <v>79</v>
      </c>
    </row>
    <row r="12" spans="1:7" ht="38.25" x14ac:dyDescent="0.2">
      <c r="A12" s="109" t="s">
        <v>102</v>
      </c>
      <c r="B12" s="110" t="s">
        <v>114</v>
      </c>
      <c r="C12" s="26">
        <v>0</v>
      </c>
      <c r="D12" s="65">
        <f t="shared" si="0"/>
        <v>0</v>
      </c>
      <c r="E12" s="66">
        <f t="shared" si="1"/>
        <v>0</v>
      </c>
      <c r="F12" s="111" t="s">
        <v>79</v>
      </c>
    </row>
    <row r="13" spans="1:7" ht="38.25" x14ac:dyDescent="0.2">
      <c r="A13" s="109" t="s">
        <v>103</v>
      </c>
      <c r="B13" s="110" t="s">
        <v>113</v>
      </c>
      <c r="C13" s="26">
        <v>0</v>
      </c>
      <c r="D13" s="65">
        <f t="shared" si="0"/>
        <v>0</v>
      </c>
      <c r="E13" s="66">
        <f t="shared" si="1"/>
        <v>0</v>
      </c>
      <c r="F13" s="111" t="s">
        <v>79</v>
      </c>
    </row>
    <row r="14" spans="1:7" x14ac:dyDescent="0.2">
      <c r="A14" s="185" t="s">
        <v>60</v>
      </c>
      <c r="B14" s="112" t="s">
        <v>61</v>
      </c>
      <c r="C14" s="25">
        <v>0</v>
      </c>
      <c r="D14" s="16">
        <f t="shared" si="0"/>
        <v>0</v>
      </c>
      <c r="E14" s="7">
        <f t="shared" si="1"/>
        <v>0</v>
      </c>
      <c r="F14" s="108" t="s">
        <v>79</v>
      </c>
    </row>
    <row r="15" spans="1:7" x14ac:dyDescent="0.2">
      <c r="A15" s="186"/>
      <c r="B15" s="60" t="s">
        <v>92</v>
      </c>
      <c r="C15" s="26">
        <v>0</v>
      </c>
      <c r="D15" s="65">
        <f t="shared" si="0"/>
        <v>0</v>
      </c>
      <c r="E15" s="66">
        <f t="shared" si="1"/>
        <v>0</v>
      </c>
      <c r="F15" s="111" t="s">
        <v>79</v>
      </c>
      <c r="G15" s="56"/>
    </row>
    <row r="16" spans="1:7" ht="26.25" thickBot="1" x14ac:dyDescent="0.25">
      <c r="A16" s="187"/>
      <c r="B16" s="113" t="s">
        <v>62</v>
      </c>
      <c r="C16" s="27">
        <v>0</v>
      </c>
      <c r="D16" s="18">
        <f t="shared" si="0"/>
        <v>0</v>
      </c>
      <c r="E16" s="6">
        <f t="shared" si="1"/>
        <v>0</v>
      </c>
      <c r="F16" s="114" t="s">
        <v>79</v>
      </c>
    </row>
    <row r="18" spans="1:6" ht="15.75" x14ac:dyDescent="0.2">
      <c r="A18" s="191" t="s">
        <v>63</v>
      </c>
      <c r="B18" s="191"/>
      <c r="C18" s="191"/>
    </row>
    <row r="19" spans="1:6" ht="15" thickBot="1" x14ac:dyDescent="0.25">
      <c r="A19" s="4"/>
      <c r="B19" s="4"/>
    </row>
    <row r="20" spans="1:6" ht="45.75" thickBot="1" x14ac:dyDescent="0.3">
      <c r="A20" s="41" t="s">
        <v>30</v>
      </c>
      <c r="B20" s="42" t="s">
        <v>0</v>
      </c>
      <c r="C20" s="43" t="s">
        <v>1</v>
      </c>
      <c r="D20" s="44" t="s">
        <v>2</v>
      </c>
      <c r="E20" s="45" t="s">
        <v>65</v>
      </c>
      <c r="F20" s="46" t="s">
        <v>3</v>
      </c>
    </row>
    <row r="21" spans="1:6" s="4" customFormat="1" ht="102" x14ac:dyDescent="0.25">
      <c r="A21" s="115" t="s">
        <v>4</v>
      </c>
      <c r="B21" s="116" t="s">
        <v>116</v>
      </c>
      <c r="C21" s="88">
        <v>0</v>
      </c>
      <c r="D21" s="89">
        <f>C21*0.21</f>
        <v>0</v>
      </c>
      <c r="E21" s="90">
        <f>SUM(C21:D21)</f>
        <v>0</v>
      </c>
      <c r="F21" s="117" t="s">
        <v>80</v>
      </c>
    </row>
    <row r="22" spans="1:6" ht="38.25" x14ac:dyDescent="0.2">
      <c r="A22" s="192" t="s">
        <v>115</v>
      </c>
      <c r="B22" s="118" t="s">
        <v>117</v>
      </c>
      <c r="C22" s="28">
        <v>0</v>
      </c>
      <c r="D22" s="19">
        <f t="shared" ref="D22:D49" si="2">C22*0.21</f>
        <v>0</v>
      </c>
      <c r="E22" s="13">
        <f t="shared" ref="E22:E49" si="3">SUM(C22:D22)</f>
        <v>0</v>
      </c>
      <c r="F22" s="119" t="s">
        <v>80</v>
      </c>
    </row>
    <row r="23" spans="1:6" ht="38.25" x14ac:dyDescent="0.2">
      <c r="A23" s="193"/>
      <c r="B23" s="118" t="s">
        <v>118</v>
      </c>
      <c r="C23" s="28">
        <v>0</v>
      </c>
      <c r="D23" s="19">
        <f t="shared" si="2"/>
        <v>0</v>
      </c>
      <c r="E23" s="13">
        <f t="shared" si="3"/>
        <v>0</v>
      </c>
      <c r="F23" s="119" t="s">
        <v>80</v>
      </c>
    </row>
    <row r="24" spans="1:6" ht="38.25" x14ac:dyDescent="0.2">
      <c r="A24" s="193"/>
      <c r="B24" s="118" t="s">
        <v>119</v>
      </c>
      <c r="C24" s="28">
        <v>0</v>
      </c>
      <c r="D24" s="19">
        <f t="shared" si="2"/>
        <v>0</v>
      </c>
      <c r="E24" s="13">
        <f t="shared" si="3"/>
        <v>0</v>
      </c>
      <c r="F24" s="119" t="s">
        <v>80</v>
      </c>
    </row>
    <row r="25" spans="1:6" ht="38.25" x14ac:dyDescent="0.2">
      <c r="A25" s="193"/>
      <c r="B25" s="120" t="s">
        <v>120</v>
      </c>
      <c r="C25" s="28">
        <v>0</v>
      </c>
      <c r="D25" s="63">
        <f>C25*0.21</f>
        <v>0</v>
      </c>
      <c r="E25" s="64">
        <f>SUM(C25:D25)</f>
        <v>0</v>
      </c>
      <c r="F25" s="119" t="s">
        <v>80</v>
      </c>
    </row>
    <row r="26" spans="1:6" ht="38.25" x14ac:dyDescent="0.2">
      <c r="A26" s="194"/>
      <c r="B26" s="120" t="s">
        <v>121</v>
      </c>
      <c r="C26" s="28">
        <v>0</v>
      </c>
      <c r="D26" s="63">
        <f t="shared" si="2"/>
        <v>0</v>
      </c>
      <c r="E26" s="64">
        <f t="shared" si="3"/>
        <v>0</v>
      </c>
      <c r="F26" s="119" t="s">
        <v>80</v>
      </c>
    </row>
    <row r="27" spans="1:6" ht="38.25" x14ac:dyDescent="0.2">
      <c r="A27" s="195" t="s">
        <v>5</v>
      </c>
      <c r="B27" s="121" t="s">
        <v>123</v>
      </c>
      <c r="C27" s="29">
        <v>0</v>
      </c>
      <c r="D27" s="19">
        <f t="shared" si="2"/>
        <v>0</v>
      </c>
      <c r="E27" s="13">
        <f t="shared" si="3"/>
        <v>0</v>
      </c>
      <c r="F27" s="119" t="s">
        <v>80</v>
      </c>
    </row>
    <row r="28" spans="1:6" ht="38.25" x14ac:dyDescent="0.2">
      <c r="A28" s="195"/>
      <c r="B28" s="121" t="s">
        <v>124</v>
      </c>
      <c r="C28" s="28">
        <v>0</v>
      </c>
      <c r="D28" s="19">
        <f t="shared" si="2"/>
        <v>0</v>
      </c>
      <c r="E28" s="13">
        <f t="shared" si="3"/>
        <v>0</v>
      </c>
      <c r="F28" s="119" t="s">
        <v>80</v>
      </c>
    </row>
    <row r="29" spans="1:6" ht="38.25" x14ac:dyDescent="0.2">
      <c r="A29" s="195"/>
      <c r="B29" s="121" t="s">
        <v>122</v>
      </c>
      <c r="C29" s="28">
        <v>0</v>
      </c>
      <c r="D29" s="19">
        <f t="shared" si="2"/>
        <v>0</v>
      </c>
      <c r="E29" s="13">
        <f t="shared" si="3"/>
        <v>0</v>
      </c>
      <c r="F29" s="119" t="s">
        <v>81</v>
      </c>
    </row>
    <row r="30" spans="1:6" ht="38.25" x14ac:dyDescent="0.2">
      <c r="A30" s="195"/>
      <c r="B30" s="121" t="s">
        <v>125</v>
      </c>
      <c r="C30" s="28">
        <v>0</v>
      </c>
      <c r="D30" s="19">
        <f t="shared" si="2"/>
        <v>0</v>
      </c>
      <c r="E30" s="13">
        <f t="shared" si="3"/>
        <v>0</v>
      </c>
      <c r="F30" s="119" t="s">
        <v>80</v>
      </c>
    </row>
    <row r="31" spans="1:6" ht="38.25" x14ac:dyDescent="0.2">
      <c r="A31" s="195"/>
      <c r="B31" s="121" t="s">
        <v>126</v>
      </c>
      <c r="C31" s="28">
        <v>0</v>
      </c>
      <c r="D31" s="19">
        <f t="shared" si="2"/>
        <v>0</v>
      </c>
      <c r="E31" s="13">
        <f t="shared" si="3"/>
        <v>0</v>
      </c>
      <c r="F31" s="119" t="s">
        <v>80</v>
      </c>
    </row>
    <row r="32" spans="1:6" ht="25.5" x14ac:dyDescent="0.2">
      <c r="A32" s="195"/>
      <c r="B32" s="121" t="s">
        <v>127</v>
      </c>
      <c r="C32" s="28">
        <v>0</v>
      </c>
      <c r="D32" s="19">
        <f t="shared" si="2"/>
        <v>0</v>
      </c>
      <c r="E32" s="13">
        <f t="shared" si="3"/>
        <v>0</v>
      </c>
      <c r="F32" s="119" t="s">
        <v>80</v>
      </c>
    </row>
    <row r="33" spans="1:6" ht="38.25" x14ac:dyDescent="0.2">
      <c r="A33" s="122" t="s">
        <v>6</v>
      </c>
      <c r="B33" s="121" t="s">
        <v>128</v>
      </c>
      <c r="C33" s="28">
        <v>0</v>
      </c>
      <c r="D33" s="19">
        <f t="shared" si="2"/>
        <v>0</v>
      </c>
      <c r="E33" s="13">
        <f t="shared" si="3"/>
        <v>0</v>
      </c>
      <c r="F33" s="119" t="s">
        <v>80</v>
      </c>
    </row>
    <row r="34" spans="1:6" x14ac:dyDescent="0.2">
      <c r="A34" s="123" t="s">
        <v>159</v>
      </c>
      <c r="B34" s="124" t="s">
        <v>130</v>
      </c>
      <c r="C34" s="28">
        <v>0</v>
      </c>
      <c r="D34" s="19">
        <f t="shared" si="2"/>
        <v>0</v>
      </c>
      <c r="E34" s="13">
        <f t="shared" si="3"/>
        <v>0</v>
      </c>
      <c r="F34" s="119" t="s">
        <v>80</v>
      </c>
    </row>
    <row r="35" spans="1:6" ht="38.25" x14ac:dyDescent="0.2">
      <c r="A35" s="122" t="s">
        <v>180</v>
      </c>
      <c r="B35" s="121" t="s">
        <v>129</v>
      </c>
      <c r="C35" s="28">
        <v>0</v>
      </c>
      <c r="D35" s="19">
        <f t="shared" si="2"/>
        <v>0</v>
      </c>
      <c r="E35" s="13">
        <f t="shared" si="3"/>
        <v>0</v>
      </c>
      <c r="F35" s="119" t="s">
        <v>80</v>
      </c>
    </row>
    <row r="36" spans="1:6" ht="25.5" x14ac:dyDescent="0.2">
      <c r="A36" s="123" t="s">
        <v>7</v>
      </c>
      <c r="B36" s="124" t="s">
        <v>131</v>
      </c>
      <c r="C36" s="28">
        <v>0</v>
      </c>
      <c r="D36" s="19">
        <f t="shared" si="2"/>
        <v>0</v>
      </c>
      <c r="E36" s="13">
        <f t="shared" si="3"/>
        <v>0</v>
      </c>
      <c r="F36" s="119" t="s">
        <v>80</v>
      </c>
    </row>
    <row r="37" spans="1:6" ht="25.5" x14ac:dyDescent="0.2">
      <c r="A37" s="123" t="s">
        <v>8</v>
      </c>
      <c r="B37" s="125" t="s">
        <v>132</v>
      </c>
      <c r="C37" s="28">
        <v>0</v>
      </c>
      <c r="D37" s="19">
        <f t="shared" si="2"/>
        <v>0</v>
      </c>
      <c r="E37" s="13">
        <f t="shared" si="3"/>
        <v>0</v>
      </c>
      <c r="F37" s="119" t="s">
        <v>80</v>
      </c>
    </row>
    <row r="38" spans="1:6" ht="25.5" x14ac:dyDescent="0.2">
      <c r="A38" s="123" t="s">
        <v>9</v>
      </c>
      <c r="B38" s="125" t="s">
        <v>133</v>
      </c>
      <c r="C38" s="28">
        <v>0</v>
      </c>
      <c r="D38" s="19">
        <f t="shared" si="2"/>
        <v>0</v>
      </c>
      <c r="E38" s="13">
        <f t="shared" si="3"/>
        <v>0</v>
      </c>
      <c r="F38" s="119" t="s">
        <v>80</v>
      </c>
    </row>
    <row r="39" spans="1:6" ht="25.5" x14ac:dyDescent="0.2">
      <c r="A39" s="122" t="s">
        <v>158</v>
      </c>
      <c r="B39" s="121" t="s">
        <v>134</v>
      </c>
      <c r="C39" s="28">
        <v>0</v>
      </c>
      <c r="D39" s="19">
        <f t="shared" si="2"/>
        <v>0</v>
      </c>
      <c r="E39" s="13">
        <f t="shared" si="3"/>
        <v>0</v>
      </c>
      <c r="F39" s="119" t="s">
        <v>80</v>
      </c>
    </row>
    <row r="40" spans="1:6" ht="51" x14ac:dyDescent="0.2">
      <c r="A40" s="123" t="s">
        <v>10</v>
      </c>
      <c r="B40" s="124" t="s">
        <v>135</v>
      </c>
      <c r="C40" s="28">
        <v>0</v>
      </c>
      <c r="D40" s="19">
        <f t="shared" si="2"/>
        <v>0</v>
      </c>
      <c r="E40" s="13">
        <f t="shared" si="3"/>
        <v>0</v>
      </c>
      <c r="F40" s="119" t="s">
        <v>80</v>
      </c>
    </row>
    <row r="41" spans="1:6" ht="51" x14ac:dyDescent="0.2">
      <c r="A41" s="123" t="s">
        <v>11</v>
      </c>
      <c r="B41" s="124" t="s">
        <v>136</v>
      </c>
      <c r="C41" s="28">
        <v>0</v>
      </c>
      <c r="D41" s="19">
        <f t="shared" si="2"/>
        <v>0</v>
      </c>
      <c r="E41" s="13">
        <f t="shared" si="3"/>
        <v>0</v>
      </c>
      <c r="F41" s="119" t="s">
        <v>80</v>
      </c>
    </row>
    <row r="42" spans="1:6" ht="25.5" x14ac:dyDescent="0.2">
      <c r="A42" s="122" t="s">
        <v>12</v>
      </c>
      <c r="B42" s="124" t="s">
        <v>137</v>
      </c>
      <c r="C42" s="30">
        <v>0</v>
      </c>
      <c r="D42" s="19">
        <f t="shared" si="2"/>
        <v>0</v>
      </c>
      <c r="E42" s="13">
        <f t="shared" si="3"/>
        <v>0</v>
      </c>
      <c r="F42" s="119" t="s">
        <v>80</v>
      </c>
    </row>
    <row r="43" spans="1:6" ht="38.25" x14ac:dyDescent="0.2">
      <c r="A43" s="196" t="s">
        <v>13</v>
      </c>
      <c r="B43" s="124" t="s">
        <v>138</v>
      </c>
      <c r="C43" s="31">
        <v>0</v>
      </c>
      <c r="D43" s="19">
        <f t="shared" si="2"/>
        <v>0</v>
      </c>
      <c r="E43" s="13">
        <f t="shared" si="3"/>
        <v>0</v>
      </c>
      <c r="F43" s="119" t="s">
        <v>80</v>
      </c>
    </row>
    <row r="44" spans="1:6" ht="38.25" x14ac:dyDescent="0.2">
      <c r="A44" s="197"/>
      <c r="B44" s="126" t="s">
        <v>145</v>
      </c>
      <c r="C44" s="31">
        <v>0</v>
      </c>
      <c r="D44" s="19">
        <f t="shared" si="2"/>
        <v>0</v>
      </c>
      <c r="E44" s="13">
        <f t="shared" si="3"/>
        <v>0</v>
      </c>
      <c r="F44" s="119" t="s">
        <v>80</v>
      </c>
    </row>
    <row r="45" spans="1:6" ht="114.75" x14ac:dyDescent="0.2">
      <c r="A45" s="123" t="s">
        <v>14</v>
      </c>
      <c r="B45" s="118" t="s">
        <v>146</v>
      </c>
      <c r="C45" s="31">
        <v>0</v>
      </c>
      <c r="D45" s="19">
        <f t="shared" si="2"/>
        <v>0</v>
      </c>
      <c r="E45" s="13">
        <f t="shared" si="3"/>
        <v>0</v>
      </c>
      <c r="F45" s="119" t="s">
        <v>80</v>
      </c>
    </row>
    <row r="46" spans="1:6" x14ac:dyDescent="0.2">
      <c r="A46" s="198" t="s">
        <v>15</v>
      </c>
      <c r="B46" s="118" t="s">
        <v>139</v>
      </c>
      <c r="C46" s="31">
        <v>0</v>
      </c>
      <c r="D46" s="19">
        <f t="shared" si="2"/>
        <v>0</v>
      </c>
      <c r="E46" s="13">
        <f t="shared" si="3"/>
        <v>0</v>
      </c>
      <c r="F46" s="119" t="s">
        <v>80</v>
      </c>
    </row>
    <row r="47" spans="1:6" ht="25.5" x14ac:dyDescent="0.2">
      <c r="A47" s="198"/>
      <c r="B47" s="118" t="s">
        <v>140</v>
      </c>
      <c r="C47" s="31">
        <v>0</v>
      </c>
      <c r="D47" s="19">
        <f t="shared" si="2"/>
        <v>0</v>
      </c>
      <c r="E47" s="13">
        <f t="shared" si="3"/>
        <v>0</v>
      </c>
      <c r="F47" s="119" t="s">
        <v>80</v>
      </c>
    </row>
    <row r="48" spans="1:6" ht="25.5" x14ac:dyDescent="0.2">
      <c r="A48" s="198"/>
      <c r="B48" s="118" t="s">
        <v>141</v>
      </c>
      <c r="C48" s="31">
        <v>0</v>
      </c>
      <c r="D48" s="19">
        <f t="shared" si="2"/>
        <v>0</v>
      </c>
      <c r="E48" s="13">
        <f t="shared" si="3"/>
        <v>0</v>
      </c>
      <c r="F48" s="119" t="s">
        <v>80</v>
      </c>
    </row>
    <row r="49" spans="1:6" ht="15" thickBot="1" x14ac:dyDescent="0.25">
      <c r="A49" s="199"/>
      <c r="B49" s="127" t="s">
        <v>142</v>
      </c>
      <c r="C49" s="83">
        <v>0</v>
      </c>
      <c r="D49" s="84">
        <f t="shared" si="2"/>
        <v>0</v>
      </c>
      <c r="E49" s="85">
        <f t="shared" si="3"/>
        <v>0</v>
      </c>
      <c r="F49" s="128" t="s">
        <v>80</v>
      </c>
    </row>
    <row r="50" spans="1:6" x14ac:dyDescent="0.2">
      <c r="A50" s="78"/>
      <c r="B50" s="79"/>
      <c r="C50" s="80"/>
      <c r="D50" s="81"/>
      <c r="E50" s="81"/>
      <c r="F50" s="82"/>
    </row>
    <row r="51" spans="1:6" x14ac:dyDescent="0.2">
      <c r="A51" s="78"/>
      <c r="B51" s="79"/>
      <c r="C51" s="80"/>
      <c r="D51" s="81"/>
      <c r="E51" s="81"/>
      <c r="F51" s="82"/>
    </row>
    <row r="52" spans="1:6" ht="15.75" x14ac:dyDescent="0.2">
      <c r="A52" s="1" t="s">
        <v>171</v>
      </c>
      <c r="B52" s="4"/>
    </row>
    <row r="53" spans="1:6" ht="15" thickBot="1" x14ac:dyDescent="0.25">
      <c r="A53" s="4"/>
      <c r="B53" s="4"/>
    </row>
    <row r="54" spans="1:6" ht="45.75" thickBot="1" x14ac:dyDescent="0.3">
      <c r="A54" s="41" t="s">
        <v>30</v>
      </c>
      <c r="B54" s="42" t="s">
        <v>0</v>
      </c>
      <c r="C54" s="43" t="s">
        <v>1</v>
      </c>
      <c r="D54" s="44" t="s">
        <v>2</v>
      </c>
      <c r="E54" s="45" t="s">
        <v>64</v>
      </c>
      <c r="F54" s="46" t="s">
        <v>3</v>
      </c>
    </row>
    <row r="55" spans="1:6" ht="63.75" x14ac:dyDescent="0.2">
      <c r="A55" s="129" t="s">
        <v>16</v>
      </c>
      <c r="B55" s="130" t="s">
        <v>181</v>
      </c>
      <c r="C55" s="25">
        <v>0</v>
      </c>
      <c r="D55" s="16">
        <f t="shared" ref="D55:D60" si="4">C55*0.21</f>
        <v>0</v>
      </c>
      <c r="E55" s="7">
        <f t="shared" ref="E55:E60" si="5">SUM(C55:D55)</f>
        <v>0</v>
      </c>
      <c r="F55" s="131" t="s">
        <v>82</v>
      </c>
    </row>
    <row r="56" spans="1:6" ht="140.25" x14ac:dyDescent="0.2">
      <c r="A56" s="109" t="s">
        <v>112</v>
      </c>
      <c r="B56" s="132" t="s">
        <v>143</v>
      </c>
      <c r="C56" s="26">
        <v>0</v>
      </c>
      <c r="D56" s="20">
        <f t="shared" si="4"/>
        <v>0</v>
      </c>
      <c r="E56" s="5">
        <f t="shared" si="5"/>
        <v>0</v>
      </c>
      <c r="F56" s="133" t="s">
        <v>82</v>
      </c>
    </row>
    <row r="57" spans="1:6" ht="114.75" x14ac:dyDescent="0.2">
      <c r="A57" s="134" t="s">
        <v>14</v>
      </c>
      <c r="B57" s="135" t="s">
        <v>167</v>
      </c>
      <c r="C57" s="25">
        <v>0</v>
      </c>
      <c r="D57" s="20">
        <f t="shared" si="4"/>
        <v>0</v>
      </c>
      <c r="E57" s="5">
        <f t="shared" si="5"/>
        <v>0</v>
      </c>
      <c r="F57" s="133" t="s">
        <v>82</v>
      </c>
    </row>
    <row r="58" spans="1:6" ht="51" x14ac:dyDescent="0.2">
      <c r="A58" s="136" t="s">
        <v>17</v>
      </c>
      <c r="B58" s="137" t="s">
        <v>144</v>
      </c>
      <c r="C58" s="32">
        <v>0</v>
      </c>
      <c r="D58" s="21">
        <f t="shared" si="4"/>
        <v>0</v>
      </c>
      <c r="E58" s="14">
        <f t="shared" si="5"/>
        <v>0</v>
      </c>
      <c r="F58" s="133" t="s">
        <v>82</v>
      </c>
    </row>
    <row r="59" spans="1:6" ht="76.5" x14ac:dyDescent="0.2">
      <c r="A59" s="134" t="s">
        <v>18</v>
      </c>
      <c r="B59" s="110" t="s">
        <v>172</v>
      </c>
      <c r="C59" s="33">
        <v>0</v>
      </c>
      <c r="D59" s="21">
        <f t="shared" si="4"/>
        <v>0</v>
      </c>
      <c r="E59" s="15">
        <f t="shared" si="5"/>
        <v>0</v>
      </c>
      <c r="F59" s="133" t="s">
        <v>82</v>
      </c>
    </row>
    <row r="60" spans="1:6" ht="25.5" x14ac:dyDescent="0.2">
      <c r="A60" s="134" t="s">
        <v>19</v>
      </c>
      <c r="B60" s="110" t="s">
        <v>147</v>
      </c>
      <c r="C60" s="34">
        <v>0</v>
      </c>
      <c r="D60" s="21">
        <f t="shared" si="4"/>
        <v>0</v>
      </c>
      <c r="E60" s="15">
        <f t="shared" si="5"/>
        <v>0</v>
      </c>
      <c r="F60" s="133" t="s">
        <v>82</v>
      </c>
    </row>
    <row r="61" spans="1:6" ht="25.5" x14ac:dyDescent="0.2">
      <c r="A61" s="138" t="s">
        <v>106</v>
      </c>
      <c r="B61" s="139" t="s">
        <v>173</v>
      </c>
      <c r="C61" s="35">
        <v>0</v>
      </c>
      <c r="D61" s="69">
        <f t="shared" ref="D61:D72" si="6">C61*0.21</f>
        <v>0</v>
      </c>
      <c r="E61" s="70">
        <f t="shared" ref="E61:E72" si="7">SUM(C61:D61)</f>
        <v>0</v>
      </c>
      <c r="F61" s="133"/>
    </row>
    <row r="62" spans="1:6" ht="25.5" x14ac:dyDescent="0.2">
      <c r="A62" s="138" t="s">
        <v>105</v>
      </c>
      <c r="B62" s="139" t="s">
        <v>174</v>
      </c>
      <c r="C62" s="35">
        <v>0</v>
      </c>
      <c r="D62" s="69">
        <f t="shared" si="6"/>
        <v>0</v>
      </c>
      <c r="E62" s="70">
        <f t="shared" si="7"/>
        <v>0</v>
      </c>
      <c r="F62" s="133"/>
    </row>
    <row r="63" spans="1:6" ht="38.25" x14ac:dyDescent="0.2">
      <c r="A63" s="140" t="s">
        <v>22</v>
      </c>
      <c r="B63" s="110" t="s">
        <v>148</v>
      </c>
      <c r="C63" s="34">
        <v>0</v>
      </c>
      <c r="D63" s="21">
        <f t="shared" si="6"/>
        <v>0</v>
      </c>
      <c r="E63" s="15">
        <f t="shared" si="7"/>
        <v>0</v>
      </c>
      <c r="F63" s="133" t="s">
        <v>82</v>
      </c>
    </row>
    <row r="64" spans="1:6" ht="76.5" x14ac:dyDescent="0.2">
      <c r="A64" s="141" t="s">
        <v>23</v>
      </c>
      <c r="B64" s="142" t="s">
        <v>149</v>
      </c>
      <c r="C64" s="34">
        <v>0</v>
      </c>
      <c r="D64" s="21">
        <f t="shared" si="6"/>
        <v>0</v>
      </c>
      <c r="E64" s="15">
        <f t="shared" si="7"/>
        <v>0</v>
      </c>
      <c r="F64" s="133" t="s">
        <v>82</v>
      </c>
    </row>
    <row r="65" spans="1:7" ht="51" x14ac:dyDescent="0.2">
      <c r="A65" s="143" t="s">
        <v>24</v>
      </c>
      <c r="B65" s="142" t="s">
        <v>150</v>
      </c>
      <c r="C65" s="34">
        <v>0</v>
      </c>
      <c r="D65" s="21">
        <f t="shared" si="6"/>
        <v>0</v>
      </c>
      <c r="E65" s="15">
        <f t="shared" si="7"/>
        <v>0</v>
      </c>
      <c r="F65" s="133" t="s">
        <v>82</v>
      </c>
    </row>
    <row r="66" spans="1:7" ht="76.5" x14ac:dyDescent="0.2">
      <c r="A66" s="123" t="s">
        <v>25</v>
      </c>
      <c r="B66" s="142" t="s">
        <v>151</v>
      </c>
      <c r="C66" s="33">
        <v>0</v>
      </c>
      <c r="D66" s="21">
        <f t="shared" si="6"/>
        <v>0</v>
      </c>
      <c r="E66" s="15">
        <f t="shared" si="7"/>
        <v>0</v>
      </c>
      <c r="F66" s="133" t="s">
        <v>82</v>
      </c>
      <c r="G66" s="56"/>
    </row>
    <row r="67" spans="1:7" ht="38.25" x14ac:dyDescent="0.2">
      <c r="A67" s="144" t="s">
        <v>96</v>
      </c>
      <c r="B67" s="145" t="s">
        <v>107</v>
      </c>
      <c r="C67" s="77">
        <v>0</v>
      </c>
      <c r="D67" s="91">
        <f t="shared" si="6"/>
        <v>0</v>
      </c>
      <c r="E67" s="92">
        <f t="shared" si="7"/>
        <v>0</v>
      </c>
      <c r="F67" s="146" t="s">
        <v>82</v>
      </c>
    </row>
    <row r="68" spans="1:7" ht="38.25" x14ac:dyDescent="0.2">
      <c r="A68" s="109" t="s">
        <v>97</v>
      </c>
      <c r="B68" s="110" t="s">
        <v>108</v>
      </c>
      <c r="C68" s="26">
        <v>0</v>
      </c>
      <c r="D68" s="65">
        <f t="shared" si="6"/>
        <v>0</v>
      </c>
      <c r="E68" s="66">
        <f t="shared" si="7"/>
        <v>0</v>
      </c>
      <c r="F68" s="133" t="s">
        <v>82</v>
      </c>
    </row>
    <row r="69" spans="1:7" ht="38.25" x14ac:dyDescent="0.2">
      <c r="A69" s="147" t="s">
        <v>98</v>
      </c>
      <c r="B69" s="148" t="s">
        <v>109</v>
      </c>
      <c r="C69" s="93">
        <v>0</v>
      </c>
      <c r="D69" s="94">
        <f t="shared" si="6"/>
        <v>0</v>
      </c>
      <c r="E69" s="95">
        <f t="shared" si="7"/>
        <v>0</v>
      </c>
      <c r="F69" s="149" t="s">
        <v>82</v>
      </c>
    </row>
    <row r="70" spans="1:7" ht="38.25" x14ac:dyDescent="0.2">
      <c r="A70" s="109" t="s">
        <v>99</v>
      </c>
      <c r="B70" s="110" t="s">
        <v>100</v>
      </c>
      <c r="C70" s="26">
        <v>0</v>
      </c>
      <c r="D70" s="65">
        <f t="shared" si="6"/>
        <v>0</v>
      </c>
      <c r="E70" s="66">
        <f t="shared" si="7"/>
        <v>0</v>
      </c>
      <c r="F70" s="133" t="s">
        <v>82</v>
      </c>
    </row>
    <row r="71" spans="1:7" ht="38.25" x14ac:dyDescent="0.2">
      <c r="A71" s="147" t="s">
        <v>110</v>
      </c>
      <c r="B71" s="148" t="s">
        <v>104</v>
      </c>
      <c r="C71" s="93">
        <v>0</v>
      </c>
      <c r="D71" s="94">
        <f t="shared" si="6"/>
        <v>0</v>
      </c>
      <c r="E71" s="95">
        <f t="shared" si="7"/>
        <v>0</v>
      </c>
      <c r="F71" s="149" t="s">
        <v>82</v>
      </c>
    </row>
    <row r="72" spans="1:7" ht="77.25" thickBot="1" x14ac:dyDescent="0.25">
      <c r="A72" s="150" t="s">
        <v>101</v>
      </c>
      <c r="B72" s="151" t="s">
        <v>175</v>
      </c>
      <c r="C72" s="27">
        <v>0</v>
      </c>
      <c r="D72" s="86">
        <f t="shared" si="6"/>
        <v>0</v>
      </c>
      <c r="E72" s="87">
        <f t="shared" si="7"/>
        <v>0</v>
      </c>
      <c r="F72" s="152" t="s">
        <v>82</v>
      </c>
    </row>
    <row r="75" spans="1:7" ht="15.75" x14ac:dyDescent="0.2">
      <c r="A75" s="1" t="s">
        <v>59</v>
      </c>
      <c r="B75" s="4"/>
    </row>
    <row r="76" spans="1:7" ht="15" thickBot="1" x14ac:dyDescent="0.25">
      <c r="A76" s="4"/>
      <c r="B76" s="4"/>
    </row>
    <row r="77" spans="1:7" ht="45.75" thickBot="1" x14ac:dyDescent="0.3">
      <c r="A77" s="41" t="s">
        <v>30</v>
      </c>
      <c r="B77" s="42" t="s">
        <v>0</v>
      </c>
      <c r="C77" s="43" t="s">
        <v>1</v>
      </c>
      <c r="D77" s="44" t="s">
        <v>2</v>
      </c>
      <c r="E77" s="47" t="s">
        <v>64</v>
      </c>
      <c r="F77" s="46" t="s">
        <v>3</v>
      </c>
    </row>
    <row r="78" spans="1:7" ht="68.25" customHeight="1" x14ac:dyDescent="0.2">
      <c r="A78" s="138" t="s">
        <v>27</v>
      </c>
      <c r="B78" s="139" t="s">
        <v>178</v>
      </c>
      <c r="C78" s="35">
        <v>0</v>
      </c>
      <c r="D78" s="16">
        <f t="shared" ref="D78:D80" si="8">C78*0.21</f>
        <v>0</v>
      </c>
      <c r="E78" s="12">
        <f t="shared" ref="E78:E80" si="9">SUM(C78:D78)</f>
        <v>0</v>
      </c>
      <c r="F78" s="153" t="s">
        <v>83</v>
      </c>
    </row>
    <row r="79" spans="1:7" ht="25.5" x14ac:dyDescent="0.2">
      <c r="A79" s="147" t="s">
        <v>176</v>
      </c>
      <c r="B79" s="148" t="s">
        <v>177</v>
      </c>
      <c r="C79" s="35">
        <v>0</v>
      </c>
      <c r="D79" s="16">
        <f t="shared" ref="D79" si="10">C79*0.21</f>
        <v>0</v>
      </c>
      <c r="E79" s="12">
        <f t="shared" ref="E79" si="11">SUM(C79:D79)</f>
        <v>0</v>
      </c>
      <c r="F79" s="153" t="s">
        <v>83</v>
      </c>
    </row>
    <row r="80" spans="1:7" ht="39" thickBot="1" x14ac:dyDescent="0.25">
      <c r="A80" s="154" t="s">
        <v>28</v>
      </c>
      <c r="B80" s="151" t="s">
        <v>168</v>
      </c>
      <c r="C80" s="27">
        <v>0</v>
      </c>
      <c r="D80" s="18">
        <f t="shared" si="8"/>
        <v>0</v>
      </c>
      <c r="E80" s="6">
        <f t="shared" si="9"/>
        <v>0</v>
      </c>
      <c r="F80" s="155" t="s">
        <v>83</v>
      </c>
    </row>
    <row r="83" spans="1:6" ht="15.75" x14ac:dyDescent="0.2">
      <c r="A83" s="2" t="s">
        <v>57</v>
      </c>
    </row>
    <row r="84" spans="1:6" ht="15" thickBot="1" x14ac:dyDescent="0.25">
      <c r="B84" s="4"/>
    </row>
    <row r="85" spans="1:6" ht="45.75" thickBot="1" x14ac:dyDescent="0.3">
      <c r="A85" s="41" t="s">
        <v>30</v>
      </c>
      <c r="B85" s="42" t="s">
        <v>31</v>
      </c>
      <c r="C85" s="48" t="s">
        <v>32</v>
      </c>
      <c r="D85" s="44" t="s">
        <v>2</v>
      </c>
      <c r="E85" s="49" t="s">
        <v>66</v>
      </c>
      <c r="F85" s="46" t="s">
        <v>3</v>
      </c>
    </row>
    <row r="86" spans="1:6" ht="76.5" x14ac:dyDescent="0.2">
      <c r="A86" s="156" t="s">
        <v>33</v>
      </c>
      <c r="B86" s="157" t="s">
        <v>34</v>
      </c>
      <c r="C86" s="26">
        <v>0</v>
      </c>
      <c r="D86" s="17">
        <f t="shared" ref="D86:D96" si="12">C86*0.21</f>
        <v>0</v>
      </c>
      <c r="E86" s="8">
        <f t="shared" ref="E86:E96" si="13">SUM(C86:D86)</f>
        <v>0</v>
      </c>
      <c r="F86" s="158" t="s">
        <v>85</v>
      </c>
    </row>
    <row r="87" spans="1:6" ht="127.5" x14ac:dyDescent="0.2">
      <c r="A87" s="159" t="s">
        <v>35</v>
      </c>
      <c r="B87" s="157" t="s">
        <v>36</v>
      </c>
      <c r="C87" s="26">
        <v>0</v>
      </c>
      <c r="D87" s="17">
        <f t="shared" si="12"/>
        <v>0</v>
      </c>
      <c r="E87" s="8">
        <f t="shared" si="13"/>
        <v>0</v>
      </c>
      <c r="F87" s="158" t="s">
        <v>85</v>
      </c>
    </row>
    <row r="88" spans="1:6" ht="89.25" x14ac:dyDescent="0.2">
      <c r="A88" s="159" t="s">
        <v>53</v>
      </c>
      <c r="B88" s="157" t="s">
        <v>37</v>
      </c>
      <c r="C88" s="26">
        <v>0</v>
      </c>
      <c r="D88" s="17">
        <f t="shared" si="12"/>
        <v>0</v>
      </c>
      <c r="E88" s="8">
        <f t="shared" si="13"/>
        <v>0</v>
      </c>
      <c r="F88" s="158" t="s">
        <v>85</v>
      </c>
    </row>
    <row r="89" spans="1:6" ht="63.75" x14ac:dyDescent="0.2">
      <c r="A89" s="156" t="s">
        <v>38</v>
      </c>
      <c r="B89" s="157" t="s">
        <v>39</v>
      </c>
      <c r="C89" s="25">
        <v>0</v>
      </c>
      <c r="D89" s="17">
        <f t="shared" si="12"/>
        <v>0</v>
      </c>
      <c r="E89" s="8">
        <f t="shared" si="13"/>
        <v>0</v>
      </c>
      <c r="F89" s="158" t="s">
        <v>85</v>
      </c>
    </row>
    <row r="90" spans="1:6" ht="25.5" x14ac:dyDescent="0.2">
      <c r="A90" s="159" t="s">
        <v>40</v>
      </c>
      <c r="B90" s="157" t="s">
        <v>41</v>
      </c>
      <c r="C90" s="26">
        <v>0</v>
      </c>
      <c r="D90" s="17">
        <f t="shared" si="12"/>
        <v>0</v>
      </c>
      <c r="E90" s="8">
        <f t="shared" si="13"/>
        <v>0</v>
      </c>
      <c r="F90" s="158" t="s">
        <v>85</v>
      </c>
    </row>
    <row r="91" spans="1:6" ht="51" x14ac:dyDescent="0.2">
      <c r="A91" s="159" t="s">
        <v>42</v>
      </c>
      <c r="B91" s="160" t="s">
        <v>43</v>
      </c>
      <c r="C91" s="25">
        <v>0</v>
      </c>
      <c r="D91" s="17">
        <f t="shared" si="12"/>
        <v>0</v>
      </c>
      <c r="E91" s="8">
        <f t="shared" si="13"/>
        <v>0</v>
      </c>
      <c r="F91" s="158" t="s">
        <v>85</v>
      </c>
    </row>
    <row r="92" spans="1:6" ht="63.75" x14ac:dyDescent="0.2">
      <c r="A92" s="161" t="s">
        <v>44</v>
      </c>
      <c r="B92" s="157" t="s">
        <v>45</v>
      </c>
      <c r="C92" s="26">
        <v>0</v>
      </c>
      <c r="D92" s="17">
        <f t="shared" si="12"/>
        <v>0</v>
      </c>
      <c r="E92" s="8">
        <f t="shared" si="13"/>
        <v>0</v>
      </c>
      <c r="F92" s="158" t="s">
        <v>85</v>
      </c>
    </row>
    <row r="93" spans="1:6" ht="63.75" x14ac:dyDescent="0.2">
      <c r="A93" s="143" t="s">
        <v>20</v>
      </c>
      <c r="B93" s="110" t="s">
        <v>21</v>
      </c>
      <c r="C93" s="34">
        <v>0</v>
      </c>
      <c r="D93" s="21">
        <f t="shared" si="12"/>
        <v>0</v>
      </c>
      <c r="E93" s="15">
        <f t="shared" si="13"/>
        <v>0</v>
      </c>
      <c r="F93" s="162" t="s">
        <v>85</v>
      </c>
    </row>
    <row r="94" spans="1:6" ht="38.25" x14ac:dyDescent="0.2">
      <c r="A94" s="109" t="s">
        <v>93</v>
      </c>
      <c r="B94" s="110" t="s">
        <v>94</v>
      </c>
      <c r="C94" s="34">
        <v>0</v>
      </c>
      <c r="D94" s="67">
        <f>C94*0.21</f>
        <v>0</v>
      </c>
      <c r="E94" s="68">
        <f>SUM(C94:D94)</f>
        <v>0</v>
      </c>
      <c r="F94" s="162" t="s">
        <v>85</v>
      </c>
    </row>
    <row r="95" spans="1:6" x14ac:dyDescent="0.2">
      <c r="A95" s="109" t="s">
        <v>95</v>
      </c>
      <c r="B95" s="139" t="s">
        <v>160</v>
      </c>
      <c r="C95" s="35">
        <v>0</v>
      </c>
      <c r="D95" s="69">
        <f>C95*0.21</f>
        <v>0</v>
      </c>
      <c r="E95" s="70">
        <f>SUM(C95:D95)</f>
        <v>0</v>
      </c>
      <c r="F95" s="162" t="s">
        <v>85</v>
      </c>
    </row>
    <row r="96" spans="1:6" ht="26.25" thickBot="1" x14ac:dyDescent="0.25">
      <c r="A96" s="163" t="s">
        <v>46</v>
      </c>
      <c r="B96" s="113" t="s">
        <v>47</v>
      </c>
      <c r="C96" s="27">
        <v>0</v>
      </c>
      <c r="D96" s="18">
        <f t="shared" si="12"/>
        <v>0</v>
      </c>
      <c r="E96" s="9">
        <f t="shared" si="13"/>
        <v>0</v>
      </c>
      <c r="F96" s="164" t="s">
        <v>85</v>
      </c>
    </row>
    <row r="98" spans="1:7" s="56" customFormat="1" x14ac:dyDescent="0.2">
      <c r="A98" s="3"/>
      <c r="B98" s="3"/>
      <c r="C98" s="11"/>
      <c r="D98" s="11"/>
      <c r="E98" s="11"/>
      <c r="F98" s="3"/>
    </row>
    <row r="99" spans="1:7" s="56" customFormat="1" ht="15.75" x14ac:dyDescent="0.2">
      <c r="A99" s="2" t="s">
        <v>58</v>
      </c>
      <c r="B99" s="3"/>
      <c r="C99" s="11"/>
      <c r="D99" s="11"/>
      <c r="E99" s="11"/>
      <c r="F99" s="3"/>
    </row>
    <row r="100" spans="1:7" s="56" customFormat="1" ht="15" thickBot="1" x14ac:dyDescent="0.25">
      <c r="A100" s="3"/>
      <c r="B100" s="3"/>
      <c r="C100" s="11"/>
      <c r="D100" s="11"/>
      <c r="E100" s="11"/>
      <c r="F100" s="3"/>
    </row>
    <row r="101" spans="1:7" s="56" customFormat="1" ht="45.75" thickBot="1" x14ac:dyDescent="0.3">
      <c r="A101" s="41" t="s">
        <v>30</v>
      </c>
      <c r="B101" s="42" t="s">
        <v>31</v>
      </c>
      <c r="C101" s="48" t="s">
        <v>32</v>
      </c>
      <c r="D101" s="44" t="s">
        <v>2</v>
      </c>
      <c r="E101" s="49" t="s">
        <v>67</v>
      </c>
      <c r="F101" s="50" t="s">
        <v>3</v>
      </c>
    </row>
    <row r="102" spans="1:7" s="56" customFormat="1" ht="153" x14ac:dyDescent="0.2">
      <c r="A102" s="161" t="s">
        <v>48</v>
      </c>
      <c r="B102" s="160" t="s">
        <v>49</v>
      </c>
      <c r="C102" s="36">
        <v>0</v>
      </c>
      <c r="D102" s="22">
        <f>C102*0.21</f>
        <v>0</v>
      </c>
      <c r="E102" s="10">
        <f>SUM(C102:D102)</f>
        <v>0</v>
      </c>
      <c r="F102" s="165" t="s">
        <v>84</v>
      </c>
    </row>
    <row r="103" spans="1:7" s="56" customFormat="1" ht="140.25" x14ac:dyDescent="0.2">
      <c r="A103" s="166" t="s">
        <v>54</v>
      </c>
      <c r="B103" s="167" t="s">
        <v>50</v>
      </c>
      <c r="C103" s="25">
        <v>0</v>
      </c>
      <c r="D103" s="17">
        <f>C103*0.21</f>
        <v>0</v>
      </c>
      <c r="E103" s="8">
        <f>SUM(C103:D103)</f>
        <v>0</v>
      </c>
      <c r="F103" s="165" t="s">
        <v>84</v>
      </c>
    </row>
    <row r="104" spans="1:7" s="56" customFormat="1" ht="39" thickBot="1" x14ac:dyDescent="0.25">
      <c r="A104" s="163" t="s">
        <v>51</v>
      </c>
      <c r="B104" s="113" t="s">
        <v>52</v>
      </c>
      <c r="C104" s="27">
        <v>0</v>
      </c>
      <c r="D104" s="18">
        <f>C104*0.21</f>
        <v>0</v>
      </c>
      <c r="E104" s="9">
        <f>SUM(C104:D104)</f>
        <v>0</v>
      </c>
      <c r="F104" s="168" t="s">
        <v>84</v>
      </c>
    </row>
    <row r="105" spans="1:7" s="56" customFormat="1" x14ac:dyDescent="0.2">
      <c r="A105" s="52"/>
      <c r="B105" s="51"/>
      <c r="C105" s="53"/>
      <c r="D105" s="54"/>
      <c r="E105" s="54"/>
      <c r="F105" s="55"/>
    </row>
    <row r="106" spans="1:7" s="56" customFormat="1" x14ac:dyDescent="0.2">
      <c r="A106" s="52"/>
      <c r="B106" s="51"/>
      <c r="C106" s="53"/>
      <c r="D106" s="54"/>
      <c r="E106" s="54"/>
      <c r="F106" s="55"/>
      <c r="G106" s="61"/>
    </row>
    <row r="107" spans="1:7" s="56" customFormat="1" ht="15.75" x14ac:dyDescent="0.2">
      <c r="A107" s="62" t="s">
        <v>72</v>
      </c>
      <c r="B107" s="51"/>
      <c r="C107" s="53"/>
      <c r="D107" s="54"/>
      <c r="E107" s="54"/>
      <c r="F107" s="55"/>
      <c r="G107" s="61"/>
    </row>
    <row r="108" spans="1:7" s="56" customFormat="1" ht="15.75" thickBot="1" x14ac:dyDescent="0.25">
      <c r="A108" s="57"/>
      <c r="B108" s="51"/>
      <c r="C108" s="53"/>
      <c r="D108" s="54"/>
      <c r="E108" s="54"/>
      <c r="F108" s="55"/>
      <c r="G108" s="61"/>
    </row>
    <row r="109" spans="1:7" ht="60.75" thickBot="1" x14ac:dyDescent="0.3">
      <c r="A109" s="41" t="s">
        <v>30</v>
      </c>
      <c r="B109" s="42" t="s">
        <v>31</v>
      </c>
      <c r="C109" s="97" t="s">
        <v>88</v>
      </c>
      <c r="D109" s="71" t="s">
        <v>89</v>
      </c>
      <c r="E109" s="47" t="s">
        <v>2</v>
      </c>
      <c r="F109" s="49" t="s">
        <v>87</v>
      </c>
      <c r="G109" s="46" t="s">
        <v>3</v>
      </c>
    </row>
    <row r="110" spans="1:7" ht="38.25" x14ac:dyDescent="0.2">
      <c r="A110" s="188" t="s">
        <v>182</v>
      </c>
      <c r="B110" s="160" t="s">
        <v>152</v>
      </c>
      <c r="C110" s="96">
        <v>0</v>
      </c>
      <c r="D110" s="74">
        <f>1000*C110</f>
        <v>0</v>
      </c>
      <c r="E110" s="7">
        <f>D110*0.21</f>
        <v>0</v>
      </c>
      <c r="F110" s="7">
        <f>SUM(D110:E110)</f>
        <v>0</v>
      </c>
      <c r="G110" s="169" t="s">
        <v>86</v>
      </c>
    </row>
    <row r="111" spans="1:7" ht="38.25" x14ac:dyDescent="0.2">
      <c r="A111" s="189"/>
      <c r="B111" s="167" t="s">
        <v>153</v>
      </c>
      <c r="C111" s="72">
        <v>0</v>
      </c>
      <c r="D111" s="75">
        <f>1000*C111</f>
        <v>0</v>
      </c>
      <c r="E111" s="5">
        <f>D111*0.21</f>
        <v>0</v>
      </c>
      <c r="F111" s="5">
        <f>SUM(D111:E111)</f>
        <v>0</v>
      </c>
      <c r="G111" s="170" t="s">
        <v>86</v>
      </c>
    </row>
    <row r="112" spans="1:7" ht="38.25" x14ac:dyDescent="0.2">
      <c r="A112" s="189"/>
      <c r="B112" s="157" t="s">
        <v>154</v>
      </c>
      <c r="C112" s="72">
        <v>0</v>
      </c>
      <c r="D112" s="75">
        <f>1000*C112</f>
        <v>0</v>
      </c>
      <c r="E112" s="5">
        <f>D112*0.21</f>
        <v>0</v>
      </c>
      <c r="F112" s="5">
        <f>SUM(D112:E112)</f>
        <v>0</v>
      </c>
      <c r="G112" s="170" t="s">
        <v>86</v>
      </c>
    </row>
    <row r="113" spans="1:7" ht="39" thickBot="1" x14ac:dyDescent="0.25">
      <c r="A113" s="190"/>
      <c r="B113" s="113" t="s">
        <v>155</v>
      </c>
      <c r="C113" s="73">
        <v>0</v>
      </c>
      <c r="D113" s="76">
        <f>1000*C113</f>
        <v>0</v>
      </c>
      <c r="E113" s="6">
        <f>D113*0.21</f>
        <v>0</v>
      </c>
      <c r="F113" s="6">
        <f>SUM(D113:E113)</f>
        <v>0</v>
      </c>
      <c r="G113" s="171" t="s">
        <v>86</v>
      </c>
    </row>
    <row r="114" spans="1:7" x14ac:dyDescent="0.2">
      <c r="A114" s="58" t="s">
        <v>91</v>
      </c>
      <c r="B114" s="59"/>
      <c r="C114" s="53"/>
      <c r="D114" s="54"/>
      <c r="E114" s="54"/>
      <c r="F114" s="60"/>
    </row>
    <row r="115" spans="1:7" x14ac:dyDescent="0.2">
      <c r="A115" s="58" t="s">
        <v>90</v>
      </c>
      <c r="B115" s="59"/>
      <c r="C115" s="53"/>
      <c r="D115" s="54"/>
      <c r="E115" s="54"/>
      <c r="F115" s="60"/>
    </row>
    <row r="116" spans="1:7" x14ac:dyDescent="0.2">
      <c r="A116" s="58"/>
      <c r="B116" s="59"/>
      <c r="C116" s="53"/>
      <c r="D116" s="54"/>
      <c r="E116" s="54"/>
      <c r="F116" s="60"/>
    </row>
    <row r="117" spans="1:7" ht="15" thickBot="1" x14ac:dyDescent="0.25"/>
    <row r="118" spans="1:7" ht="15.75" thickBot="1" x14ac:dyDescent="0.25">
      <c r="A118" s="98" t="s">
        <v>55</v>
      </c>
      <c r="B118" s="99"/>
      <c r="C118" s="103" t="s">
        <v>56</v>
      </c>
      <c r="D118" s="100" t="s">
        <v>68</v>
      </c>
    </row>
    <row r="119" spans="1:7" ht="25.5" x14ac:dyDescent="0.2">
      <c r="A119" s="172" t="s">
        <v>161</v>
      </c>
      <c r="B119" s="173" t="s">
        <v>73</v>
      </c>
      <c r="C119" s="104">
        <f>SUM(C9+C10+C11+C12+C13+C14+C15+C16)</f>
        <v>0</v>
      </c>
      <c r="D119" s="101">
        <f t="shared" ref="D119" si="14">C119*1.21</f>
        <v>0</v>
      </c>
    </row>
    <row r="120" spans="1:7" ht="25.5" x14ac:dyDescent="0.2">
      <c r="A120" s="174" t="s">
        <v>162</v>
      </c>
      <c r="B120" s="175" t="s">
        <v>74</v>
      </c>
      <c r="C120" s="105">
        <f>SUM(C21+C22+C23+C24+C25+C26+C27+C28+C29+C30+C31+C32+C33+C34+C35+C36+C37+C38+C39+C40+C41+C42+C43+C44+C45+C46+C47+C48+C49)</f>
        <v>0</v>
      </c>
      <c r="D120" s="102">
        <f t="shared" ref="D120:D125" si="15">C120*1.21</f>
        <v>0</v>
      </c>
    </row>
    <row r="121" spans="1:7" ht="25.5" x14ac:dyDescent="0.2">
      <c r="A121" s="176" t="s">
        <v>179</v>
      </c>
      <c r="B121" s="177" t="s">
        <v>75</v>
      </c>
      <c r="C121" s="105">
        <f>SUM(C55+C56+C57+C58+C59+C60+C61+C62+C63+C64+C65+C66+C67+C68+C69+C70+C71+C72)</f>
        <v>0</v>
      </c>
      <c r="D121" s="102">
        <f t="shared" si="15"/>
        <v>0</v>
      </c>
    </row>
    <row r="122" spans="1:7" x14ac:dyDescent="0.2">
      <c r="A122" s="178" t="s">
        <v>163</v>
      </c>
      <c r="B122" s="179" t="s">
        <v>169</v>
      </c>
      <c r="C122" s="105">
        <f>SUM(C78+C79+C80)</f>
        <v>0</v>
      </c>
      <c r="D122" s="102">
        <f t="shared" si="15"/>
        <v>0</v>
      </c>
    </row>
    <row r="123" spans="1:7" ht="25.5" x14ac:dyDescent="0.2">
      <c r="A123" s="180" t="s">
        <v>166</v>
      </c>
      <c r="B123" s="181" t="s">
        <v>76</v>
      </c>
      <c r="C123" s="105">
        <f>SUM(C86+C87+C88+C89+C90+C91+C92+C93+C94+C95+C96)</f>
        <v>0</v>
      </c>
      <c r="D123" s="102">
        <f t="shared" si="15"/>
        <v>0</v>
      </c>
    </row>
    <row r="124" spans="1:7" ht="25.5" x14ac:dyDescent="0.2">
      <c r="A124" s="182" t="s">
        <v>164</v>
      </c>
      <c r="B124" s="183" t="s">
        <v>77</v>
      </c>
      <c r="C124" s="105">
        <f>SUM(C102+C103+C104)</f>
        <v>0</v>
      </c>
      <c r="D124" s="102">
        <f t="shared" si="15"/>
        <v>0</v>
      </c>
    </row>
    <row r="125" spans="1:7" ht="26.25" thickBot="1" x14ac:dyDescent="0.25">
      <c r="A125" s="184" t="s">
        <v>165</v>
      </c>
      <c r="B125" s="151" t="s">
        <v>78</v>
      </c>
      <c r="C125" s="24">
        <f>SUM(D110+D111+D112+D113)</f>
        <v>0</v>
      </c>
      <c r="D125" s="23">
        <f t="shared" si="15"/>
        <v>0</v>
      </c>
    </row>
  </sheetData>
  <sheetProtection selectLockedCells="1"/>
  <mergeCells count="7">
    <mergeCell ref="A14:A16"/>
    <mergeCell ref="A110:A113"/>
    <mergeCell ref="A18:C18"/>
    <mergeCell ref="A22:A26"/>
    <mergeCell ref="A27:A32"/>
    <mergeCell ref="A43:A44"/>
    <mergeCell ref="A46:A49"/>
  </mergeCells>
  <pageMargins left="0.25" right="0.25" top="0.75" bottom="0.75" header="0.3" footer="0.3"/>
  <pageSetup paperSize="9" orientation="landscape" r:id="rId1"/>
  <headerFooter>
    <oddFooter>Stránka &amp;P</oddFooter>
  </headerFooter>
  <rowBreaks count="4" manualBreakCount="4">
    <brk id="17" max="16383" man="1"/>
    <brk id="32" max="16383" man="1"/>
    <brk id="51" max="16383" man="1"/>
    <brk id="87" max="16383" man="1"/>
  </rowBreaks>
  <ignoredErrors>
    <ignoredError sqref="D110:D1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Státní zemědělský intervenční 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Milas Petr</dc:creator>
  <cp:lastModifiedBy>Rychlovská Lenka Mgr.</cp:lastModifiedBy>
  <cp:lastPrinted>2018-05-09T10:59:43Z</cp:lastPrinted>
  <dcterms:created xsi:type="dcterms:W3CDTF">2015-03-09T13:23:08Z</dcterms:created>
  <dcterms:modified xsi:type="dcterms:W3CDTF">2018-05-10T06:43:18Z</dcterms:modified>
</cp:coreProperties>
</file>