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úpravy" sheetId="2" r:id="rId2"/>
    <sheet name="VRN - Vedlejší rozpočtové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Stavební úpravy'!$C$88:$K$291</definedName>
    <definedName name="_xlnm.Print_Area" localSheetId="1">'01 - Stavební úpravy'!$C$4:$J$39,'01 - Stavební úpravy'!$C$45:$J$70,'01 - Stavební úpravy'!$C$76:$K$291</definedName>
    <definedName name="_xlnm.Print_Titles" localSheetId="1">'01 - Stavební úpravy'!$88:$88</definedName>
    <definedName name="_xlnm._FilterDatabase" localSheetId="2" hidden="1">'VRN - Vedlejší rozpočtové...'!$C$79:$K$105</definedName>
    <definedName name="_xlnm.Print_Area" localSheetId="2">'VRN - Vedlejší rozpočtové...'!$C$4:$J$39,'VRN - Vedlejší rozpočtové...'!$C$45:$J$61,'VRN - Vedlejší rozpočtové...'!$C$67:$K$105</definedName>
    <definedName name="_xlnm.Print_Titles" localSheetId="2">'VRN - Vedlejší rozpočtové...'!$79:$79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BI86"/>
  <c r="BH86"/>
  <c r="BG86"/>
  <c r="BF86"/>
  <c r="T86"/>
  <c r="R86"/>
  <c r="P86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77"/>
  <c r="J17"/>
  <c r="J12"/>
  <c r="J74"/>
  <c r="E7"/>
  <c r="E70"/>
  <c i="2" r="J37"/>
  <c r="J36"/>
  <c i="1" r="AY55"/>
  <c i="2" r="J35"/>
  <c i="1" r="AX55"/>
  <c i="2" r="BI265"/>
  <c r="BH265"/>
  <c r="BG265"/>
  <c r="BF265"/>
  <c r="T265"/>
  <c r="R265"/>
  <c r="P265"/>
  <c r="BI238"/>
  <c r="BH238"/>
  <c r="BG238"/>
  <c r="BF238"/>
  <c r="T238"/>
  <c r="R238"/>
  <c r="P238"/>
  <c r="BI211"/>
  <c r="BH211"/>
  <c r="BG211"/>
  <c r="BF211"/>
  <c r="T211"/>
  <c r="R211"/>
  <c r="P211"/>
  <c r="BI184"/>
  <c r="BH184"/>
  <c r="BG184"/>
  <c r="BF184"/>
  <c r="T184"/>
  <c r="R184"/>
  <c r="P184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4"/>
  <c r="BH154"/>
  <c r="BG154"/>
  <c r="BF154"/>
  <c r="T154"/>
  <c r="R154"/>
  <c r="P154"/>
  <c r="BI150"/>
  <c r="BH150"/>
  <c r="BG150"/>
  <c r="BF150"/>
  <c r="T150"/>
  <c r="T149"/>
  <c r="R150"/>
  <c r="R149"/>
  <c r="P150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3"/>
  <c r="BH133"/>
  <c r="BG133"/>
  <c r="BF133"/>
  <c r="T133"/>
  <c r="T132"/>
  <c r="R133"/>
  <c r="R132"/>
  <c r="P133"/>
  <c r="P132"/>
  <c r="BI128"/>
  <c r="BH128"/>
  <c r="BG128"/>
  <c r="BF128"/>
  <c r="T128"/>
  <c r="R128"/>
  <c r="P128"/>
  <c r="BI121"/>
  <c r="BH121"/>
  <c r="BG121"/>
  <c r="BF121"/>
  <c r="T121"/>
  <c r="T120"/>
  <c r="R121"/>
  <c r="P121"/>
  <c r="P120"/>
  <c r="BI93"/>
  <c r="BH93"/>
  <c r="BG93"/>
  <c r="BF93"/>
  <c r="T93"/>
  <c r="T92"/>
  <c r="T91"/>
  <c r="R93"/>
  <c r="R92"/>
  <c r="R91"/>
  <c r="P93"/>
  <c r="P92"/>
  <c r="P91"/>
  <c r="J86"/>
  <c r="J85"/>
  <c r="F85"/>
  <c r="F83"/>
  <c r="E81"/>
  <c r="J55"/>
  <c r="J54"/>
  <c r="F54"/>
  <c r="F52"/>
  <c r="E50"/>
  <c r="J18"/>
  <c r="E18"/>
  <c r="F86"/>
  <c r="J17"/>
  <c r="J12"/>
  <c r="J83"/>
  <c r="E7"/>
  <c r="E79"/>
  <c i="1" r="L50"/>
  <c r="AM50"/>
  <c r="AM49"/>
  <c r="L49"/>
  <c r="AM47"/>
  <c r="L47"/>
  <c r="L45"/>
  <c r="L44"/>
  <c i="2" r="BK133"/>
  <c i="3" r="J94"/>
  <c i="2" r="BK121"/>
  <c i="3" r="J102"/>
  <c i="2" r="BK138"/>
  <c r="J150"/>
  <c r="BK165"/>
  <c r="BK184"/>
  <c r="BK140"/>
  <c r="J173"/>
  <c i="3" r="J98"/>
  <c i="2" r="J169"/>
  <c i="3" r="BK94"/>
  <c i="2" r="BK181"/>
  <c r="J238"/>
  <c r="F36"/>
  <c r="J161"/>
  <c r="J177"/>
  <c r="F37"/>
  <c r="BK265"/>
  <c r="BK211"/>
  <c i="3" r="BK102"/>
  <c i="2" r="BK169"/>
  <c r="BK177"/>
  <c r="J128"/>
  <c r="BK150"/>
  <c r="J265"/>
  <c r="BK147"/>
  <c r="J34"/>
  <c i="1" r="AS54"/>
  <c i="2" r="J138"/>
  <c r="J211"/>
  <c r="F34"/>
  <c i="3" r="BK82"/>
  <c r="BK86"/>
  <c i="2" r="J147"/>
  <c i="3" r="J86"/>
  <c i="2" r="J144"/>
  <c r="J93"/>
  <c r="BK142"/>
  <c r="BK173"/>
  <c r="BK128"/>
  <c r="J184"/>
  <c i="3" r="J90"/>
  <c i="2" r="BK154"/>
  <c i="3" r="J82"/>
  <c i="2" r="J154"/>
  <c r="J165"/>
  <c r="BK238"/>
  <c r="J133"/>
  <c r="BK161"/>
  <c r="BK93"/>
  <c r="BK144"/>
  <c i="3" r="BK90"/>
  <c i="2" r="J140"/>
  <c i="3" r="BK98"/>
  <c i="2" r="J121"/>
  <c r="J142"/>
  <c r="J181"/>
  <c r="F35"/>
  <c l="1" r="R120"/>
  <c r="BK137"/>
  <c r="J137"/>
  <c r="J65"/>
  <c r="P153"/>
  <c r="BK183"/>
  <c r="J183"/>
  <c r="J69"/>
  <c r="T183"/>
  <c i="3" r="BK81"/>
  <c r="J81"/>
  <c r="J60"/>
  <c i="2" r="P183"/>
  <c r="P152"/>
  <c r="R183"/>
  <c r="R137"/>
  <c r="R90"/>
  <c r="R153"/>
  <c i="3" r="P81"/>
  <c r="P80"/>
  <c i="1" r="AU56"/>
  <c i="2" r="P137"/>
  <c r="P90"/>
  <c r="P89"/>
  <c i="1" r="AU55"/>
  <c i="2" r="BK153"/>
  <c r="J153"/>
  <c r="J68"/>
  <c i="3" r="R81"/>
  <c r="R80"/>
  <c i="2" r="T137"/>
  <c r="T90"/>
  <c r="T153"/>
  <c r="T152"/>
  <c i="3" r="T81"/>
  <c r="T80"/>
  <c i="2" r="BK149"/>
  <c r="J149"/>
  <c r="J66"/>
  <c r="BK132"/>
  <c r="J132"/>
  <c r="J64"/>
  <c r="BK92"/>
  <c r="J92"/>
  <c r="J62"/>
  <c i="3" r="J52"/>
  <c r="BE90"/>
  <c r="F55"/>
  <c r="BE82"/>
  <c r="BE94"/>
  <c r="BE98"/>
  <c i="2" r="BK152"/>
  <c r="J152"/>
  <c r="J67"/>
  <c i="3" r="E48"/>
  <c r="BE86"/>
  <c r="BE102"/>
  <c i="1" r="BC55"/>
  <c r="BB55"/>
  <c r="BA55"/>
  <c r="AW55"/>
  <c i="2" r="E48"/>
  <c r="J52"/>
  <c r="F55"/>
  <c r="BE93"/>
  <c r="BE121"/>
  <c r="BE128"/>
  <c r="BE133"/>
  <c r="BE138"/>
  <c r="BE140"/>
  <c r="BE142"/>
  <c r="BE144"/>
  <c r="BE147"/>
  <c r="BE150"/>
  <c r="BE154"/>
  <c r="BE161"/>
  <c r="BE165"/>
  <c r="BE169"/>
  <c r="BE173"/>
  <c r="BE177"/>
  <c r="BE181"/>
  <c r="BE184"/>
  <c r="BE211"/>
  <c r="BE238"/>
  <c r="BE265"/>
  <c i="1" r="BD55"/>
  <c i="3" r="F35"/>
  <c i="1" r="BB56"/>
  <c r="BB54"/>
  <c r="W31"/>
  <c i="3" r="F34"/>
  <c i="1" r="BA56"/>
  <c r="BA54"/>
  <c r="W30"/>
  <c i="3" r="J34"/>
  <c i="1" r="AW56"/>
  <c i="3" r="F37"/>
  <c i="1" r="BD56"/>
  <c r="BD54"/>
  <c r="W33"/>
  <c i="3" r="F36"/>
  <c i="1" r="BC56"/>
  <c r="BC54"/>
  <c r="W32"/>
  <c i="2" l="1" r="T89"/>
  <c r="R152"/>
  <c r="R89"/>
  <c r="BK120"/>
  <c r="J120"/>
  <c r="J63"/>
  <c i="3" r="BK80"/>
  <c r="J80"/>
  <c i="2" r="BK91"/>
  <c r="J91"/>
  <c r="J61"/>
  <c i="1" r="AW54"/>
  <c r="AK30"/>
  <c i="2" r="J33"/>
  <c i="1" r="AV55"/>
  <c r="AT55"/>
  <c r="AY54"/>
  <c i="3" r="J30"/>
  <c i="1" r="AG56"/>
  <c i="3" r="J33"/>
  <c i="1" r="AV56"/>
  <c r="AT56"/>
  <c r="AN56"/>
  <c r="AU54"/>
  <c r="AX54"/>
  <c i="2" r="F33"/>
  <c i="1" r="AZ55"/>
  <c i="3" r="F33"/>
  <c i="1" r="AZ56"/>
  <c i="2" l="1" r="BK90"/>
  <c r="J90"/>
  <c r="J60"/>
  <c i="3" r="J59"/>
  <c r="J39"/>
  <c i="1" r="AZ54"/>
  <c r="W29"/>
  <c i="2" l="1" r="BK89"/>
  <c r="J89"/>
  <c r="J59"/>
  <c i="1" r="AV54"/>
  <c r="AK29"/>
  <c i="2" l="1" r="J30"/>
  <c i="1" r="AG55"/>
  <c r="AG54"/>
  <c r="AK26"/>
  <c r="AT54"/>
  <c r="AN54"/>
  <c i="2" l="1" r="J39"/>
  <c i="1"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<sst xmlns="http://schemas.openxmlformats.org/spreadsheetml/2006/main">
  <si>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</si>
  <si>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</si>
  <si>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</si>
  <si>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</si>
  <si>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</si>
  <si>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{04362c3f-632c-486c-a398-7da95a6891fd}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</si>
  <si>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</si>
  <si>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</si>
  <si>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</si>
  <si>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</si>
  <si>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</si>
  <si>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</si>
  <si>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</si>
  <si>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</si>
  <si>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JS25-037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</si>
  <si>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</si>
  <si>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</si>
  <si>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Požární dveře budovy úřadu Lipanská 14, Praha 3</t>
  </si>
  <si>
    <t>KSO:</t>
  </si>
  <si>
    <t/>
  </si>
  <si>
    <t>CC-CZ:</t>
  </si>
  <si>
    <t>Místo:</t>
  </si>
  <si>
    <t>Lipanská 308/14, 130 00 Praha 3 - Žižkov</t>
  </si>
  <si>
    <t>Datum:</t>
  </si>
  <si>
    <t>3. 4. 2025</t>
  </si>
  <si>
    <t>Zadavatel:</t>
  </si>
  <si>
    <t>IČ:</t>
  </si>
  <si>
    <t>00063517</t>
  </si>
  <si>
    <t>Městská část Praha 3</t>
  </si>
  <si>
    <t>DIČ:</t>
  </si>
  <si>
    <t>CZ00063517</t>
  </si>
  <si>
    <t>Účastník:</t>
  </si>
  <si>
    <t>Vyplň údaj</t>
  </si>
  <si>
    <t>Projektant:</t>
  </si>
  <si>
    <t>70081395</t>
  </si>
  <si>
    <t>Ing. arch. Jan Adámek</t>
  </si>
  <si>
    <t>True</t>
  </si>
  <si>
    <t>Zpracovatel:</t>
  </si>
  <si>
    <t>08660361</t>
  </si>
  <si>
    <t>Ing. Jaroslav Stolička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</si>
  <si>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</si>
  <si>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_x000d_
Nabídková cena obsahuje veškeré práce a dodávky obsažené v projektové dokumentaci, výkazu výměr, technické zprávě a ve výkresové části.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</si>
  <si>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</si>
  <si>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</si>
  <si>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</si>
  <si>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</si>
  <si>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</si>
  <si>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</si>
  <si>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</si>
  <si>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</si>
  <si>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</si>
  <si>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</si>
  <si>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</si>
  <si>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</si>
  <si>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</si>
  <si>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</si>
  <si>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</si>
  <si>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</si>
  <si>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</si>
  <si>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</si>
  <si>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</si>
  <si>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</si>
  <si>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</si>
  <si>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</si>
  <si>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</si>
  <si>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</si>
  <si>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</si>
  <si>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</si>
  <si>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</si>
  <si>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</si>
  <si>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</si>
  <si>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</si>
  <si>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</si>
  <si>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</si>
  <si>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</si>
  <si>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</si>
  <si>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</si>
  <si>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</si>
  <si>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</si>
  <si>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</si>
  <si>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</si>
  <si>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</si>
  <si>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úpravy</t>
  </si>
  <si>
    <t>STA</t>
  </si>
  <si>
    <t>1</t>
  </si>
  <si>
    <t>{607ede50-cf3f-44fd-999b-9aa06c121ecf}</t>
  </si>
  <si>
    <t>2</t>
  </si>
  <si>
    <t>VRN</t>
  </si>
  <si>
    <t>Vedlejší rozpočtové náklady</t>
  </si>
  <si>
    <t>{743fe0db-8a58-463f-bfc5-e0938c725b96}</t>
  </si>
  <si>
    <t>KRYCÍ LIST SOUPISU PRACÍ</t>
  </si>
  <si>
    <t>Objekt:</t>
  </si>
  <si>
    <t>01 - Stavební úpravy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</si>
  <si>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</si>
  <si>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</si>
  <si>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</si>
  <si>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</si>
  <si>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</si>
  <si>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</si>
  <si>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  61 - Úprava povrchů vnitřních</t>
  </si>
  <si>
    <t xml:space="preserve">    9 - Ostatní konstrukce a práce, bourání</t>
  </si>
  <si>
    <t xml:space="preserve">      95 - Různé dokončovací konstrukce a práce pozemních staveb</t>
  </si>
  <si>
    <t xml:space="preserve">    997 - Přesun sutě</t>
  </si>
  <si>
    <t xml:space="preserve">    998 - Přesun hmot</t>
  </si>
  <si>
    <t>PSV - Práce a dodávky PSV</t>
  </si>
  <si>
    <t xml:space="preserve">    766 - Konstrukce truhlářské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</si>
  <si>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</si>
  <si>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</si>
  <si>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</si>
  <si>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</si>
  <si>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</si>
  <si>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</si>
  <si>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</si>
  <si>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</si>
  <si>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</si>
  <si>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</si>
  <si>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</si>
  <si>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</si>
  <si>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</si>
  <si>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</si>
  <si>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</si>
  <si>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</si>
  <si>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</si>
  <si>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</si>
  <si>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</si>
  <si>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61</t>
  </si>
  <si>
    <t>Úprava povrchů vnitřních</t>
  </si>
  <si>
    <t>K</t>
  </si>
  <si>
    <t>612325302</t>
  </si>
  <si>
    <t>Oprava vápenocementové omítky ostění nebo nadpraží štuková dvouvrstvá</t>
  </si>
  <si>
    <t>m2</t>
  </si>
  <si>
    <t>CS ÚRS 2025 01</t>
  </si>
  <si>
    <t>4</t>
  </si>
  <si>
    <t>3</t>
  </si>
  <si>
    <t>-789494118</t>
  </si>
  <si>
    <t>Online PSC</t>
  </si>
  <si>
    <t>https://podminky.urs.cz/item/CS_URS_2025_01/612325302</t>
  </si>
  <si>
    <t>VV</t>
  </si>
  <si>
    <t>A:</t>
  </si>
  <si>
    <t>(0,25+0,25)*(2,07+1,16+2,07)</t>
  </si>
  <si>
    <t>Mezisoučet</t>
  </si>
  <si>
    <t>B:</t>
  </si>
  <si>
    <t>(0,25+0,18)*(2,392+0,898+2,392)</t>
  </si>
  <si>
    <t>(0,25+0,21)*(2,39+0,864+2,39)</t>
  </si>
  <si>
    <t>(0,25+0,21)*(2,38+0,872+2,38)</t>
  </si>
  <si>
    <t>(0,25+0,21)*(2,387+0,87+2,387)</t>
  </si>
  <si>
    <t>(0,25+0,21)*(2,368+0,874+2,368)</t>
  </si>
  <si>
    <t>(0,25+0,2)*(2,373+0,868+2,373)</t>
  </si>
  <si>
    <t>(0,25+0,21)*(2,403+0,864+2,403)</t>
  </si>
  <si>
    <t>(0,25+0,21)*(2,393+0,868+2,393)</t>
  </si>
  <si>
    <t>(0,25+0,21)*(2,375+0,864+2,375)</t>
  </si>
  <si>
    <t>(0,25+0,21)*(2,391+0,864+2,391)</t>
  </si>
  <si>
    <t>C:</t>
  </si>
  <si>
    <t>(0,25+0,085)*(2,045+1,035+2,045)</t>
  </si>
  <si>
    <t>D:</t>
  </si>
  <si>
    <t>(0,25+0,17)*(2,095+0,975+2,095)</t>
  </si>
  <si>
    <t>E:</t>
  </si>
  <si>
    <t>(0,25+0,25)*(2,055+1,01+2,055)</t>
  </si>
  <si>
    <t>Součet</t>
  </si>
  <si>
    <t>9</t>
  </si>
  <si>
    <t>Ostatní konstrukce a práce, bourání</t>
  </si>
  <si>
    <t>968062456</t>
  </si>
  <si>
    <t>Vybourání dřevěných rámů oken s křídly, dveřních zárubní, vrat, stěn, ostění nebo obkladů dveřních zárubní, plochy přes 2 m2</t>
  </si>
  <si>
    <t>236285362</t>
  </si>
  <si>
    <t>https://podminky.urs.cz/item/CS_URS_2025_01/968062456</t>
  </si>
  <si>
    <t>0,865*2,67*10 "B"</t>
  </si>
  <si>
    <t>1,035*2,045 "C"</t>
  </si>
  <si>
    <t>0,975*2,095 "D"</t>
  </si>
  <si>
    <t>1,01*2,055 "E"</t>
  </si>
  <si>
    <t>968072455</t>
  </si>
  <si>
    <t>Vybourání kovových rámů oken s křídly, dveřních zárubní, vrat, stěn, ostění nebo obkladů dveřních zárubní, plochy do 2 m2</t>
  </si>
  <si>
    <t>-1320427555</t>
  </si>
  <si>
    <t>https://podminky.urs.cz/item/CS_URS_2025_01/968072455</t>
  </si>
  <si>
    <t>0,9*2,02 "A"</t>
  </si>
  <si>
    <t>95</t>
  </si>
  <si>
    <t>Různé dokončovací konstrukce a práce pozemních staveb</t>
  </si>
  <si>
    <t>952901111</t>
  </si>
  <si>
    <t>Vyčištění budov nebo objektů před předáním do užívání budov bytové nebo občanské výstavby, světlé výšky podlaží do 4 m</t>
  </si>
  <si>
    <t>-2068398245</t>
  </si>
  <si>
    <t>https://podminky.urs.cz/item/CS_URS_2025_01/952901111</t>
  </si>
  <si>
    <t>14*10,0</t>
  </si>
  <si>
    <t>997</t>
  </si>
  <si>
    <t>Přesun sutě</t>
  </si>
  <si>
    <t>5</t>
  </si>
  <si>
    <t>997013214</t>
  </si>
  <si>
    <t>Vnitrostaveništní doprava suti a vybouraných hmot vodorovně do 50 m s naložením ručně pro budovy a haly výšky přes 12 do 15 m</t>
  </si>
  <si>
    <t>t</t>
  </si>
  <si>
    <t>-447986041</t>
  </si>
  <si>
    <t>https://podminky.urs.cz/item/CS_URS_2025_01/997013214</t>
  </si>
  <si>
    <t>997006012</t>
  </si>
  <si>
    <t>Úprava stavebního odpadu třídění ruční</t>
  </si>
  <si>
    <t>-40406308</t>
  </si>
  <si>
    <t>https://podminky.urs.cz/item/CS_URS_2025_01/997006012</t>
  </si>
  <si>
    <t>7</t>
  </si>
  <si>
    <t>997006512</t>
  </si>
  <si>
    <t>Vodorovná doprava suti na skládku s naložením na dopravní prostředek a složením přes 100 m do 1 km</t>
  </si>
  <si>
    <t>1333913724</t>
  </si>
  <si>
    <t>https://podminky.urs.cz/item/CS_URS_2025_01/997006512</t>
  </si>
  <si>
    <t>8</t>
  </si>
  <si>
    <t>997006519</t>
  </si>
  <si>
    <t>Vodorovná doprava suti na skládku Příplatek k ceně -6512 za každý další i započatý 1 km</t>
  </si>
  <si>
    <t>1359030168</t>
  </si>
  <si>
    <t>https://podminky.urs.cz/item/CS_URS_2025_01/997006519</t>
  </si>
  <si>
    <t>2,415*9 'Přepočtené koeficientem množství</t>
  </si>
  <si>
    <t>997013871</t>
  </si>
  <si>
    <t>Poplatek za uložení stavebního odpadu na recyklační skládce (skládkovné) směsného stavebního a demoličního zatříděného do Katalogu odpadů pod kódem 17 09 04</t>
  </si>
  <si>
    <t>411947715</t>
  </si>
  <si>
    <t>https://podminky.urs.cz/item/CS_URS_2025_01/997013871</t>
  </si>
  <si>
    <t>998</t>
  </si>
  <si>
    <t>Přesun hmot</t>
  </si>
  <si>
    <t>10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</si>
  <si>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</si>
  <si>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</si>
  <si>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-502123829</t>
  </si>
  <si>
    <t>https://podminky.urs.cz/item/CS_URS_2025_01/998018003</t>
  </si>
  <si>
    <t>PSV</t>
  </si>
  <si>
    <t>Práce a dodávky PSV</t>
  </si>
  <si>
    <t>766</t>
  </si>
  <si>
    <t>Konstrukce truhlářské</t>
  </si>
  <si>
    <t>11</t>
  </si>
  <si>
    <t>766691914</t>
  </si>
  <si>
    <t>Ostatní práce vyvěšení křídel dřevěných dveřních, plochy do 2 m2</t>
  </si>
  <si>
    <t>kus</t>
  </si>
  <si>
    <t>16</t>
  </si>
  <si>
    <t>-1703735035</t>
  </si>
  <si>
    <t>https://podminky.urs.cz/item/CS_URS_2025_01/766691914</t>
  </si>
  <si>
    <t>10 "B"</t>
  </si>
  <si>
    <t>1 "C"</t>
  </si>
  <si>
    <t>1 "D"</t>
  </si>
  <si>
    <t>1 "E"</t>
  </si>
  <si>
    <t>766000001R</t>
  </si>
  <si>
    <t>Dodávka a montáž - dveře A 800 x 1970 mm včetně zárubně, veškerého příslušenství a parametrů dle tabulky dveří v PD</t>
  </si>
  <si>
    <t>716759908</t>
  </si>
  <si>
    <t>P</t>
  </si>
  <si>
    <t>Poznámka k položce:_x000d_
DVEŘE PLNÉ OTVÍRAVÉ_x000d_
ROZMĚR: 800 x 1970 mm_x000d_
MATERIÁL: DŘEVO_x000d_
POVRCHOVÁ ÚPRAVA: LAK RAL dle původních dveří, POLOMAT, základní nástřik - máčení, 2x vysokotlaké stříkání (ochrana proti povětrnostním vlivům, UV filtr, dodává dřevu barevný odstín)_x000d_
PROSKLENÉ: NE_x000d_
HLUKOVÝ ÚTLUM: ANO, dle stávajících dveří, min. Rw=34 dB_x000d_
TEPELNÝ PROSTUP: ANO, dle stávajících dveří, min. U=1,4 W/(m2*K)_x000d_
POŽÁRNÍ ODOLNOST: EW 30 DP3 (PB 30c2-5) dle popisu dveří v jednotlivých patrech a pozicích_x000d_
ZÁMEK: ANO, např. 3-bodový KFV AS2750 + systémový uzávěrová lišta_x000d_
KOVÁNÍ, KLIKA: KLIKA/KLIKA, (venek/vnitřek) BEZPEČNOSTNÍ KOVÁNÍ s překrytím, design dle kliky na stávajících dveřích, ŠTÍTOVÁ, MOSAZ NATURAL, ODSOUHLASÍ ARCHITEKT_x000d_
ODVĚTRÁVACÍ MŘÍŽKA: NE_x000d_
ZÁVĚSY: SYSTÉMOVÉ PANTY, např. BAKA PROTECT 4010 3D_x000d_
SAMOZAVÍRAČE/ZARÁŽKY: NE_x000d_
_x000d_
ZÁRUBEŇ: NOVÁ OCELOVÁ např. HSE LAKOVANÁ, RAL JAKO KŘÍDLO - kopie_x000d_
OTVOR V KONSTRUKCI: STÁVAJÍCÍ_x000d_
ŠÍŘKA ÚSTÍ ZÁRUBNĚ: DLE ZAMĚŘENÍ NA STAVBĚ_x000d_
ŠÍŘKA OBLOŽKY: Rámová 68 mm s prahem 20 mm_x000d_
MATERIÁL: OCEL_x000d_
POVRCHOVÁ ÚPRAVA: LAK RAL dle původních dveří, POLOMAT, základní nástřik - máčení, 2x vysokotlaké stříkání (ochrana proti povětrnostním vlivům, UV filtr, dodává dřevu barevný odstín)_x000d_
TĚSNĚNÍ: CELOOBVODOVÉ DLE POŽADAVKU PBŘ_x000d_
PRÁH: NOVÝ DUBOVÝ, LAKOVANÝ BEZBARVÝM LAKEM NEBO OLEJOVANÝ_x000d_
_x000d_
Včetně seřízení a umytí dveří i zárubní.</t>
  </si>
  <si>
    <t>13</t>
  </si>
  <si>
    <t>766000002R</t>
  </si>
  <si>
    <t>Dodávka a montáž - dveře B 750 x 1970 mm včetně zárubně, veškerého příslušenství a parametrů dle tabulky dveří v PD</t>
  </si>
  <si>
    <t>1102240676</t>
  </si>
  <si>
    <t>Poznámka k položce:_x000d_
DVEŘE PLNÉ KAZETOVÉ OTVÍRAVÉ S PROSKLENÝM NADSVĚTLÍKEM - kopie tvarosloví a profilace původních dveří_x000d_
ROZMĚR: 750 x 1970 mm (Ø šířka a výška podle tabulky specifikace stávajících dveří)_x000d_
MATERIÁL: DŘEVO, certifikovaný napojovací hranol_x000d_
POVRCHOVÁ ÚPRAVA: LAK RAL dle původních dveří, POLOMAT, základní nástřik - máčení, 2x vysokotlaké stříkání (ochrana proti povětrnostním vlivům, UV filtr, dodává dřevu barevný odstín)_x000d_
PROSKLENÍ: ANO, např. PROMAGLAS tl. 24 mm, dle požární odolnosti dřevěného požárního uzávěru. Sklo musí být chráněno před UV zářením. V případě osazení okna/dveří v exteriéru bude požární sklo v izolačním dvojskle, sklo čiré._x000d_
HLUKOVÝ ÚTLUM: ANO, dle stávajících dveří, min. Rw=34 dB_x000d_
TEPELNÝ PROSTUP: ANO, dle stávajících dveří, min. U=1,4 W/(m2*K)_x000d_
POŽÁRNÍ ODOLNOST: EW 30 DP3 (PB 30c2-5) dle popisu dveří v jednotlivých patrech a pozicích_x000d_
ZÁMEK: ANO, např. 3-bodový KFV AS2750 + systémový uzávěrová lišta_x000d_
KOVÁNÍ, KLIKA: KLIKA_KOULE/KLIKA, (venek/vnitřek) BEZPEČNOSTNÍ KOVÁNÍ s překrytím, design dle kliky na stávajících dveřích, ŠTÍTOVÁ, MOSAZ NATURAL, ODSOUHLASÍ ARCHITEKT_x000d_
ODVĚTRÁVACÍ MŘÍŽKA: NE_x000d_
ZÁVĚSY: SYSTÉMOVÉ PANTY, např. BAKA PROTECT 4010 3D_x000d_
SAMOZAVÍRAČE/ZARÁŽKY: NE_x000d_
_x000d_
ZÁRUBEŇ: NOVÁ OBLOŽKOVÁ DŘEVĚNÁ LAKOVANÁ, RAL JAKO KŘÍDLO - kopie původních zárubní v původní profilaci_x000d_
OTVOR V KONSTRUKCI: STÁVAJÍCÍ_x000d_
ŠÍŘKA ÚSTÍ ZÁRUBNĚ: DLE ZAMĚŘENÍ NA STAVBĚ (v tabulce stávajících dveří jsou uvedeny rozměry)_x000d_
ŠÍŘKA OBLOŽKY: Rámová 68 mm s prahem 20 mm_x000d_
MATERIÁL: DŘEVO_x000d_
POVRCHOVÁ ÚPRAVA: LAK RAL dle původních dveří, POLOMAT, základní nástřik - máčení, 2x vysokotlaké stříkání (ochrana proti povětrnostním vlivům, UV filtr, dodává dřevu barevný odstín)_x000d_
TĚSNĚNÍ: CELOOBVODOVÉ MIKROPORÉZNÍ, SILIKONOVÉ, DVOJITÉ, VYMĚNITELNÉ_x000d_
PRÁH: NOVÝ DUBOVÝ, LAKOVANÝ BEZBARVÝM LAKEM NEBO OLEJOVANÝ_x000d_
_x000d_
Včetně seřízení a umytí dveří i zárubní.</t>
  </si>
  <si>
    <t>14</t>
  </si>
  <si>
    <t>766000003R</t>
  </si>
  <si>
    <t>Dodávka a montáž - dveře C 900 x 1970 mm včetně zárubně, veškerého příslušenství a parametrů dle tabulky dveří v PD</t>
  </si>
  <si>
    <t>-1695199984</t>
  </si>
  <si>
    <t>Poznámka k položce:_x000d_
DVEŘE PLNÉ KAZETOVÉ OTVÍRAVÉ - kopie tvarosloví a profilace původních dveří_x000d_
ROZMĚR: 900 x 1970 mm_x000d_
MATERIÁL: DŘEVO_x000d_
POVRCHOVÁ ÚPRAVA: LAK RAL dle původních dveří, POLOMAT, základní nástřik - máčení, 2x vysokotlaké stříkání (ochrana proti povětrnostním vlivům, UV filtr, dodává dřevu barevný odstín)_x000d_
PROSKLENÍ: NE_x000d_
HLUKOVÝ ÚTLUM: ANO, dle stávajících dveří, min. Rw=34 dB_x000d_
TEPELNÝ PROSTUP: ANO, dle stávajících dveří, min. U=1,4 W/(m2*K)_x000d_
POŽÁRNÍ ODOLNOST: EW 30 DP3 (PB 30c2-5) dle popisu dveří v jednotlivých patrech a pozicích_x000d_
ZÁMEK: ANO, např. 3-bodový KFV AS2750 + systémový uzávěrová lišta, EL. OVLÁDÁNÍ_x000d_
KOVÁNÍ, KLIKA: KOULE/KLIKA, (venek/vnitřek) BEZPEČNOSTNÍ KOVÁNÍ s překrytím, design dle kliky na stávajících dveřích, ŠTÍTOVÁ, MOSAZ NATURAL, ODSOUHLASÍ ARCHITEKT_x000d_
ODVĚTRÁVACÍ MŘÍŽKA: NE_x000d_
ZÁVĚSY: SYSTÉMOVÉ PANTY, např. BAKA PROTECT 4010 3D_x000d_
SAMOZAVÍRAČE/ZARÁŽKY: NE_x000d_
_x000d_
ZÁRUBEŇ: NOVÁ OBLOŽKOVÁ DŘEVĚNÁ LAKOVANÁ, RAL JAKO KŘÍDLO - kopie původních zárubní v původní profilaci_x000d_
OTVOR V KONSTRUKCI: STÁVAJÍCÍ_x000d_
ŠÍŘKA ÚSTÍ ZÁRUBNĚ: DLE ZAMĚŘENÍ NA STAVBĚ (v tabulce stávajících dveří jsou uvedeny rozměry)_x000d_
ŠÍŘKA OBLOŽKY: Rámová 68 mm s prahem 20 mm_x000d_
MATERIÁL: DŘEVO_x000d_
POVRCHOVÁ ÚPRAVA: LAK RAL dle původních dveří, POLOMAT, základní nástřik - máčení, 2x vysokotlaké stříkání (ochrana proti povětrnostním vlivům, UV filtr, dodává dřevu barevný odstín)_x000d_
TĚSNĚNÍ: CELOOBVODOVÉ DLE POŽADAVKŮ PBŘ_x000d_
PRÁH: NOVÝ DUBOVÝ, LAKOVANÝ BEZBARVÝM LAKEM NEBO OLEJOVANÝ_x000d_
_x000d_
Včetně seřízení a umytí dveří i zárubní.</t>
  </si>
  <si>
    <t>15</t>
  </si>
  <si>
    <t>766000004R</t>
  </si>
  <si>
    <t>Dodávka a montáž - dveře D 850 x 2020 mm včetně zárubně, veškerého příslušenství a parametrů dle tabulky dveří v PD</t>
  </si>
  <si>
    <t>-900626496</t>
  </si>
  <si>
    <t>Poznámka k položce:_x000d_
DVEŘE PLNÉ KAZETOVÉ OTVÍRAVÉ - kopie tvarosloví a profilace původních dveří_x000d_
ROZMĚR: 850 x 2020 mm_x000d_
MATERIÁL: DŘEVO_x000d_
POVRCHOVÁ ÚPRAVA: LAK RAL dle původních dveří, POLOMAT, základní nástřik - máčení, 2x vysokotlaké stříkání (ochrana proti povětrnostním vlivům, UV filtr, dodává dřevu barevný odstín)_x000d_
PROSKLENÍ: NE_x000d_
HLUKOVÝ ÚTLUM: ANO, dle stávajících dveří, min. Rw=34 dB_x000d_
TEPELNÝ PROSTUP: ANO, dle stávajících dveří, min. U=1,4 W/(m2*K)_x000d_
POŽÁRNÍ ODOLNOST: EW 30 DP3 (PB 30c2-5) dle popisu dveří v jednotlivých patrech a pozicích_x000d_
ZÁMEK: ANO, např. 3-bodový KFV AS2750 + systémový uzávěrová lišta, EL. OVLÁDÁNÍ_x000d_
KOVÁNÍ, KLIKA: KOULE/KLIKA, (venek/vnitřek) BEZPEČNOSTNÍ KOVÁNÍ s překrytím, design dle kliky na stávajících dveřích, ŠTÍTOVÁ, MOSAZ NATURAL, ODSOUHLASÍ ARCHITEKT_x000d_
ODVĚTRÁVACÍ MŘÍŽKA: NE_x000d_
ZÁVĚSY: SYSTÉMOVÉ PANTY, např. BAKA PROTECT 4010 3D_x000d_
SAMOZAVÍRAČE/ZARÁŽKY: NE_x000d_
_x000d_
ZÁRUBEŇ: NOVÁ OBLOŽKOVÁ DŘEVĚNÁ LAKOVANÁ, RAL JAKO KŘÍDLO - kopie původních zárubní v původní profilaci_x000d_
OTVOR V KONSTRUKCI: STÁVAJÍCÍ_x000d_
ŠÍŘKA ÚSTÍ ZÁRUBNĚ: DLE ZAMĚŘENÍ NA STAVBĚ (v tabulce stávajících dveří jsou uvedeny rozměry)_x000d_
ŠÍŘKA OBLOŽKY: Rámová 68 mm s prahem 20 mm_x000d_
MATERIÁL: DŘEVO_x000d_
POVRCHOVÁ ÚPRAVA: LAK RAL dle původních dveří, POLOMAT, základní nástřik - máčení, 2x vysokotlaké stříkání (ochrana proti povětrnostním vlivům, UV filtr, dodává dřevu barevný odstín)_x000d_
TĚSNĚNÍ: CELOOBVODOVÉ DLE POŽADAVKŮ PBŘ_x000d_
PRÁH: NOVÝ DUBOVÝ, LAKOVANÝ BEZBARVÝM LAKEM NEBO OLEJOVANÝ_x000d_
_x000d_
Včetně seřízení a umytí dveří i zárubní.</t>
  </si>
  <si>
    <t>766000005R</t>
  </si>
  <si>
    <t>Dodávka a montáž - dveře E 880 x 1970 mm včetně zárubně, veškerého příslušenství a parametrů dle tabulky dveří v PD</t>
  </si>
  <si>
    <t>-936289546</t>
  </si>
  <si>
    <t>Poznámka k položce:_x000d_
DVEŘE KAZETOVÉ OTVÍRAVÉ S PROSKLENÝMI KAZETAMI - kopie tvarosloví a profilace původních dveří_x000d_
ROZMĚR: 880 x 1970 mm_x000d_
MATERIÁL: DŘEVO, certifikovaný napojovaný hranol_x000d_
POVRCHOVÁ ÚPRAVA: LAK RAL dle původních dveří, POLOMAT, základní nástřik - máčení, 2x vysokotlaké stříkání (ochrana proti povětrnostním vlivům, UV filtr, dodává dřevu barevný odstín)_x000d_
PROSKLENÍ: ANO, např. PROMAGLAS tl. 24 mm, dle požární odolnosti dřevěného požárního uzávěru. Sklo musí být chráněno před UV zářením. V případě osazení okna/dveří v exteriéru bude požární sklo v izolačním dvojskle, sklo matné nebo mléčné._x000d_
HLUKOVÝ ÚTLUM: ANO, dle stávajících dveří, min. Rw=34 dB_x000d_
TEPELNÝ PROSTUP: ANO, dle stávajících dveří, min. U=1,4 W/(m2*K)_x000d_
POŽÁRNÍ ODOLNOST: EW 30 DP3 (PB 30c2-5) dle popisu dveří v jednotlivých patrech a pozicích_x000d_
ZÁMEK: ANO, např. 3-bodový KFV AS2750 + systémový uzávěrová lišta, EL. OVLÁDÁNÍ_x000d_
KOVÁNÍ, KLIKA: KLIKA/KLIKA, (venek/vnitřek) BEZPEČNOSTNÍ KOVÁNÍ s překrytím, design dle kliky na stávajících dveřích, ŠTÍTOVÁ, MOSAZ NATURAL, ODSOUHLASÍ ARCHITEKT_x000d_
ODVĚTRÁVACÍ MŘÍŽKA: NE_x000d_
ZÁVĚSY: SYSTÉMOVÉ PANTY, např. BAKA PROTECT 4010 3D_x000d_
SAMOZAVÍRAČE/ZARÁŽKY: NE_x000d_
_x000d_
ZÁRUBEŇ: NOVÁ OBLOŽKOVÁ DŘEVĚNÁ LAKOVANÁ, RAL JAKO KŘÍDLO - kopie původních zárubní v původní profilaci_x000d_
OTVOR V KONSTRUKCI: STÁVAJÍCÍ_x000d_
ŠÍŘKA ÚSTÍ ZÁRUBNĚ: DLE ZAMĚŘENÍ NA STAVBĚ (v tabulce stávajících dveří jsou uvedeny rozměry)_x000d_
ŠÍŘKA OBLOŽKY: Rámová 68 mm s prahem 20 mm_x000d_
MATERIÁL: DŘEVO_x000d_
POVRCHOVÁ ÚPRAVA: LAK RAL dle původních dveří, POLOMAT, základní nástřik - máčení, 2x vysokotlaké stříkání (ochrana proti povětrnostním vlivům, UV filtr, dodává dřevu barevný odstín)_x000d_
TĚSNĚNÍ: CELOOBVODOVÉ DLE POŽADAVKŮ PBŘ_x000d_
PRÁH: NOVÝ DUBOVÝ, LAKOVANÝ BEZBARVÝM LAKEM NEBO OLEJOVANÝ_x000d_
_x000d_
Včetně seřízení a umytí dveří i zárubní.</t>
  </si>
  <si>
    <t>17</t>
  </si>
  <si>
    <t>998766313</t>
  </si>
  <si>
    <t>Přesun hmot pro konstrukce truhlářské stanovený procentní sazbou (%) z ceny vodorovná dopravní vzdálenost do 50 m ruční (bez užití mechanizace) v objektech výšky přes 12 do 24 m</t>
  </si>
  <si>
    <t>%</t>
  </si>
  <si>
    <t>1449647215</t>
  </si>
  <si>
    <t>https://podminky.urs.cz/item/CS_URS_2025_01/998766313</t>
  </si>
  <si>
    <t>784</t>
  </si>
  <si>
    <t>Dokončovací práce - malby a tapety</t>
  </si>
  <si>
    <t>18</t>
  </si>
  <si>
    <t>784111001</t>
  </si>
  <si>
    <t>Oprášení (ometení) podkladu v místnostech výšky do 3,80 m</t>
  </si>
  <si>
    <t>1760683686</t>
  </si>
  <si>
    <t>https://podminky.urs.cz/item/CS_URS_2025_01/784111001</t>
  </si>
  <si>
    <t>19</t>
  </si>
  <si>
    <t>784181101</t>
  </si>
  <si>
    <t>Penetrace podkladu jednonásobná základní akrylátová bezbarvá v místnostech výšky do 3,80 m</t>
  </si>
  <si>
    <t>-1801876152</t>
  </si>
  <si>
    <t>https://podminky.urs.cz/item/CS_URS_2025_01/784181101</t>
  </si>
  <si>
    <t>20</t>
  </si>
  <si>
    <t>784211101</t>
  </si>
  <si>
    <t>Malby z malířských směsí otěruvzdorných za mokra dvojnásobné, bílé za mokra otěruvzdorné výborně v místnostech výšky do 3,80 m</t>
  </si>
  <si>
    <t>2080119842</t>
  </si>
  <si>
    <t>https://podminky.urs.cz/item/CS_URS_2025_01/784211101</t>
  </si>
  <si>
    <t>784211141</t>
  </si>
  <si>
    <t>Malby z malířských směsí oděruvzdorných za mokra Příplatek k cenám dvojnásobných maleb za zvýšenou pracnost při provádění malého rozsahu plochy do 5 m2</t>
  </si>
  <si>
    <t>-2081906809</t>
  </si>
  <si>
    <t>https://podminky.urs.cz/item/CS_URS_2025_01/784211141</t>
  </si>
  <si>
    <t>VRN - Vedlejší rozpočtové náklady</t>
  </si>
  <si>
    <t>010001000</t>
  </si>
  <si>
    <t>Průzkumné, zeměměřičské a projektové práce</t>
  </si>
  <si>
    <t>…</t>
  </si>
  <si>
    <t>1024</t>
  </si>
  <si>
    <t>1709540356</t>
  </si>
  <si>
    <t>https://podminky.urs.cz/item/CS_URS_2025_01/010001000</t>
  </si>
  <si>
    <t>020001000</t>
  </si>
  <si>
    <t>Příprava staveniště</t>
  </si>
  <si>
    <t>1683402306</t>
  </si>
  <si>
    <t>https://podminky.urs.cz/item/CS_URS_2025_01/020001000</t>
  </si>
  <si>
    <t>030001000</t>
  </si>
  <si>
    <t>Zařízení staveniště</t>
  </si>
  <si>
    <t>378462784</t>
  </si>
  <si>
    <t>https://podminky.urs.cz/item/CS_URS_2025_01/030001000</t>
  </si>
  <si>
    <t>040001000</t>
  </si>
  <si>
    <t>Inženýrská činnost</t>
  </si>
  <si>
    <t>1320050802</t>
  </si>
  <si>
    <t>https://podminky.urs.cz/item/CS_URS_2025_01/040001000</t>
  </si>
  <si>
    <t>060001000</t>
  </si>
  <si>
    <t>Územní vlivy</t>
  </si>
  <si>
    <t>1624723891</t>
  </si>
  <si>
    <t>https://podminky.urs.cz/item/CS_URS_2025_01/060001000</t>
  </si>
  <si>
    <t>070001000</t>
  </si>
  <si>
    <t>Provozní vlivy</t>
  </si>
  <si>
    <t>-1406497970</t>
  </si>
  <si>
    <t>https://podminky.urs.cz/item/CS_URS_2025_01/070001000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</si>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</sst>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12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  <xf numFmtId="0" fontId="12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12325302" TargetMode="External" /><Relationship Id="rId2" Type="http://schemas.openxmlformats.org/officeDocument/2006/relationships/hyperlink" Target="https://podminky.urs.cz/item/CS_URS_2025_01/968062456" TargetMode="External" /><Relationship Id="rId3" Type="http://schemas.openxmlformats.org/officeDocument/2006/relationships/hyperlink" Target="https://podminky.urs.cz/item/CS_URS_2025_01/968072455" TargetMode="External" /><Relationship Id="rId4" Type="http://schemas.openxmlformats.org/officeDocument/2006/relationships/hyperlink" Target="https://podminky.urs.cz/item/CS_URS_2025_01/952901111" TargetMode="External" /><Relationship Id="rId5" Type="http://schemas.openxmlformats.org/officeDocument/2006/relationships/hyperlink" Target="https://podminky.urs.cz/item/CS_URS_2025_01/997013214" TargetMode="External" /><Relationship Id="rId6" Type="http://schemas.openxmlformats.org/officeDocument/2006/relationships/hyperlink" Target="https://podminky.urs.cz/item/CS_URS_2025_01/997006012" TargetMode="External" /><Relationship Id="rId7" Type="http://schemas.openxmlformats.org/officeDocument/2006/relationships/hyperlink" Target="https://podminky.urs.cz/item/CS_URS_2025_01/997006512" TargetMode="External" /><Relationship Id="rId8" Type="http://schemas.openxmlformats.org/officeDocument/2006/relationships/hyperlink" Target="https://podminky.urs.cz/item/CS_URS_2025_01/997006519" TargetMode="External" /><Relationship Id="rId9" Type="http://schemas.openxmlformats.org/officeDocument/2006/relationships/hyperlink" Target="https://podminky.urs.cz/item/CS_URS_2025_01/997013871" TargetMode="External" /><Relationship Id="rId10" Type="http://schemas.openxmlformats.org/officeDocument/2006/relationships/hyperlink" Target="https://podminky.urs.cz/item/CS_URS_2025_01/998018003" TargetMode="External" /><Relationship Id="rId11" Type="http://schemas.openxmlformats.org/officeDocument/2006/relationships/hyperlink" Target="https://podminky.urs.cz/item/CS_URS_2025_01/766691914" TargetMode="External" /><Relationship Id="rId12" Type="http://schemas.openxmlformats.org/officeDocument/2006/relationships/hyperlink" Target="https://podminky.urs.cz/item/CS_URS_2025_01/998766313" TargetMode="External" /><Relationship Id="rId13" Type="http://schemas.openxmlformats.org/officeDocument/2006/relationships/hyperlink" Target="https://podminky.urs.cz/item/CS_URS_2025_01/784111001" TargetMode="External" /><Relationship Id="rId14" Type="http://schemas.openxmlformats.org/officeDocument/2006/relationships/hyperlink" Target="https://podminky.urs.cz/item/CS_URS_2025_01/784181101" TargetMode="External" /><Relationship Id="rId15" Type="http://schemas.openxmlformats.org/officeDocument/2006/relationships/hyperlink" Target="https://podminky.urs.cz/item/CS_URS_2025_01/784211101" TargetMode="External" /><Relationship Id="rId16" Type="http://schemas.openxmlformats.org/officeDocument/2006/relationships/hyperlink" Target="https://podminky.urs.cz/item/CS_URS_2025_01/784211141" TargetMode="External" /><Relationship Id="rId1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0001000" TargetMode="External" /><Relationship Id="rId2" Type="http://schemas.openxmlformats.org/officeDocument/2006/relationships/hyperlink" Target="https://podminky.urs.cz/item/CS_URS_2025_01/020001000" TargetMode="External" /><Relationship Id="rId3" Type="http://schemas.openxmlformats.org/officeDocument/2006/relationships/hyperlink" Target="https://podminky.urs.cz/item/CS_URS_2025_01/030001000" TargetMode="External" /><Relationship Id="rId4" Type="http://schemas.openxmlformats.org/officeDocument/2006/relationships/hyperlink" Target="https://podminky.urs.cz/item/CS_URS_2025_01/040001000" TargetMode="External" /><Relationship Id="rId5" Type="http://schemas.openxmlformats.org/officeDocument/2006/relationships/hyperlink" Target="https://podminky.urs.cz/item/CS_URS_2025_01/060001000" TargetMode="External" /><Relationship Id="rId6" Type="http://schemas.openxmlformats.org/officeDocument/2006/relationships/hyperlink" Target="https://podminky.urs.cz/item/CS_URS_2025_01/070001000" TargetMode="External" /><Relationship Id="rId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36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37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38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39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40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83.25" customHeight="1">
      <c r="B23" s="24"/>
      <c r="C23" s="25"/>
      <c r="D23" s="25"/>
      <c r="E23" s="39" t="s">
        <v>41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42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43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44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45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46</v>
      </c>
      <c r="E29" s="50"/>
      <c r="F29" s="35" t="s">
        <v>47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48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49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50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51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52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53</v>
      </c>
      <c r="U35" s="57"/>
      <c r="V35" s="57"/>
      <c r="W35" s="57"/>
      <c r="X35" s="59" t="s">
        <v>54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55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JS25-037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Požární dveře budovy úřadu Lipanská 14, Praha 3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Lipanská 308/14, 130 00 Praha 3 - Žižkov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3. 4. 2025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Městská část Praha 3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>Ing. arch. Jan Adámek</v>
      </c>
      <c r="AN49" s="67"/>
      <c r="AO49" s="67"/>
      <c r="AP49" s="67"/>
      <c r="AQ49" s="43"/>
      <c r="AR49" s="47"/>
      <c r="AS49" s="77" t="s">
        <v>56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37</v>
      </c>
      <c r="AJ50" s="43"/>
      <c r="AK50" s="43"/>
      <c r="AL50" s="43"/>
      <c r="AM50" s="76" t="str">
        <f>IF(E20="","",E20)</f>
        <v>Ing. Jaroslav Stolička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57</v>
      </c>
      <c r="D52" s="90"/>
      <c r="E52" s="90"/>
      <c r="F52" s="90"/>
      <c r="G52" s="90"/>
      <c r="H52" s="91"/>
      <c r="I52" s="92" t="s">
        <v>58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59</v>
      </c>
      <c r="AH52" s="90"/>
      <c r="AI52" s="90"/>
      <c r="AJ52" s="90"/>
      <c r="AK52" s="90"/>
      <c r="AL52" s="90"/>
      <c r="AM52" s="90"/>
      <c r="AN52" s="92" t="s">
        <v>60</v>
      </c>
      <c r="AO52" s="90"/>
      <c r="AP52" s="90"/>
      <c r="AQ52" s="94" t="s">
        <v>61</v>
      </c>
      <c r="AR52" s="47"/>
      <c r="AS52" s="95" t="s">
        <v>62</v>
      </c>
      <c r="AT52" s="96" t="s">
        <v>63</v>
      </c>
      <c r="AU52" s="96" t="s">
        <v>64</v>
      </c>
      <c r="AV52" s="96" t="s">
        <v>65</v>
      </c>
      <c r="AW52" s="96" t="s">
        <v>66</v>
      </c>
      <c r="AX52" s="96" t="s">
        <v>67</v>
      </c>
      <c r="AY52" s="96" t="s">
        <v>68</v>
      </c>
      <c r="AZ52" s="96" t="s">
        <v>69</v>
      </c>
      <c r="BA52" s="96" t="s">
        <v>70</v>
      </c>
      <c r="BB52" s="96" t="s">
        <v>71</v>
      </c>
      <c r="BC52" s="96" t="s">
        <v>72</v>
      </c>
      <c r="BD52" s="97" t="s">
        <v>73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74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ROUND(SUM(AG55:AG56),2)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ROUND(SUM(AS55:AS56),2)</f>
        <v>0</v>
      </c>
      <c r="AT54" s="109">
        <f>ROUND(SUM(AV54:AW54),2)</f>
        <v>0</v>
      </c>
      <c r="AU54" s="110">
        <f>ROUND(SUM(AU55:AU56),5)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ROUND(SUM(AZ55:AZ56),2)</f>
        <v>0</v>
      </c>
      <c r="BA54" s="109">
        <f>ROUND(SUM(BA55:BA56),2)</f>
        <v>0</v>
      </c>
      <c r="BB54" s="109">
        <f>ROUND(SUM(BB55:BB56),2)</f>
        <v>0</v>
      </c>
      <c r="BC54" s="109">
        <f>ROUND(SUM(BC55:BC56),2)</f>
        <v>0</v>
      </c>
      <c r="BD54" s="111">
        <f>ROUND(SUM(BD55:BD56),2)</f>
        <v>0</v>
      </c>
      <c r="BE54" s="6"/>
      <c r="BS54" s="112" t="s">
        <v>75</v>
      </c>
      <c r="BT54" s="112" t="s">
        <v>76</v>
      </c>
      <c r="BU54" s="113" t="s">
        <v>77</v>
      </c>
      <c r="BV54" s="112" t="s">
        <v>78</v>
      </c>
      <c r="BW54" s="112" t="s">
        <v>5</v>
      </c>
      <c r="BX54" s="112" t="s">
        <v>79</v>
      </c>
      <c r="CL54" s="112" t="s">
        <v>19</v>
      </c>
    </row>
    <row r="55" s="7" customFormat="1" ht="16.5" customHeight="1">
      <c r="A55" s="114" t="s">
        <v>80</v>
      </c>
      <c r="B55" s="115"/>
      <c r="C55" s="116"/>
      <c r="D55" s="117" t="s">
        <v>81</v>
      </c>
      <c r="E55" s="117"/>
      <c r="F55" s="117"/>
      <c r="G55" s="117"/>
      <c r="H55" s="117"/>
      <c r="I55" s="118"/>
      <c r="J55" s="117" t="s">
        <v>82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'01 - Stavební úpravy'!J30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83</v>
      </c>
      <c r="AR55" s="121"/>
      <c r="AS55" s="122">
        <v>0</v>
      </c>
      <c r="AT55" s="123">
        <f>ROUND(SUM(AV55:AW55),2)</f>
        <v>0</v>
      </c>
      <c r="AU55" s="124">
        <f>'01 - Stavební úpravy'!P89</f>
        <v>0</v>
      </c>
      <c r="AV55" s="123">
        <f>'01 - Stavební úpravy'!J33</f>
        <v>0</v>
      </c>
      <c r="AW55" s="123">
        <f>'01 - Stavební úpravy'!J34</f>
        <v>0</v>
      </c>
      <c r="AX55" s="123">
        <f>'01 - Stavební úpravy'!J35</f>
        <v>0</v>
      </c>
      <c r="AY55" s="123">
        <f>'01 - Stavební úpravy'!J36</f>
        <v>0</v>
      </c>
      <c r="AZ55" s="123">
        <f>'01 - Stavební úpravy'!F33</f>
        <v>0</v>
      </c>
      <c r="BA55" s="123">
        <f>'01 - Stavební úpravy'!F34</f>
        <v>0</v>
      </c>
      <c r="BB55" s="123">
        <f>'01 - Stavební úpravy'!F35</f>
        <v>0</v>
      </c>
      <c r="BC55" s="123">
        <f>'01 - Stavební úpravy'!F36</f>
        <v>0</v>
      </c>
      <c r="BD55" s="125">
        <f>'01 - Stavební úpravy'!F37</f>
        <v>0</v>
      </c>
      <c r="BE55" s="7"/>
      <c r="BT55" s="126" t="s">
        <v>84</v>
      </c>
      <c r="BV55" s="126" t="s">
        <v>78</v>
      </c>
      <c r="BW55" s="126" t="s">
        <v>85</v>
      </c>
      <c r="BX55" s="126" t="s">
        <v>5</v>
      </c>
      <c r="CL55" s="126" t="s">
        <v>19</v>
      </c>
      <c r="CM55" s="126" t="s">
        <v>86</v>
      </c>
    </row>
    <row r="56" s="7" customFormat="1" ht="16.5" customHeight="1">
      <c r="A56" s="114" t="s">
        <v>80</v>
      </c>
      <c r="B56" s="115"/>
      <c r="C56" s="116"/>
      <c r="D56" s="117" t="s">
        <v>87</v>
      </c>
      <c r="E56" s="117"/>
      <c r="F56" s="117"/>
      <c r="G56" s="117"/>
      <c r="H56" s="117"/>
      <c r="I56" s="118"/>
      <c r="J56" s="117" t="s">
        <v>88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'VRN - Vedlejší rozpočtové...'!J30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83</v>
      </c>
      <c r="AR56" s="121"/>
      <c r="AS56" s="127">
        <v>0</v>
      </c>
      <c r="AT56" s="128">
        <f>ROUND(SUM(AV56:AW56),2)</f>
        <v>0</v>
      </c>
      <c r="AU56" s="129">
        <f>'VRN - Vedlejší rozpočtové...'!P80</f>
        <v>0</v>
      </c>
      <c r="AV56" s="128">
        <f>'VRN - Vedlejší rozpočtové...'!J33</f>
        <v>0</v>
      </c>
      <c r="AW56" s="128">
        <f>'VRN - Vedlejší rozpočtové...'!J34</f>
        <v>0</v>
      </c>
      <c r="AX56" s="128">
        <f>'VRN - Vedlejší rozpočtové...'!J35</f>
        <v>0</v>
      </c>
      <c r="AY56" s="128">
        <f>'VRN - Vedlejší rozpočtové...'!J36</f>
        <v>0</v>
      </c>
      <c r="AZ56" s="128">
        <f>'VRN - Vedlejší rozpočtové...'!F33</f>
        <v>0</v>
      </c>
      <c r="BA56" s="128">
        <f>'VRN - Vedlejší rozpočtové...'!F34</f>
        <v>0</v>
      </c>
      <c r="BB56" s="128">
        <f>'VRN - Vedlejší rozpočtové...'!F35</f>
        <v>0</v>
      </c>
      <c r="BC56" s="128">
        <f>'VRN - Vedlejší rozpočtové...'!F36</f>
        <v>0</v>
      </c>
      <c r="BD56" s="130">
        <f>'VRN - Vedlejší rozpočtové...'!F37</f>
        <v>0</v>
      </c>
      <c r="BE56" s="7"/>
      <c r="BT56" s="126" t="s">
        <v>84</v>
      </c>
      <c r="BV56" s="126" t="s">
        <v>78</v>
      </c>
      <c r="BW56" s="126" t="s">
        <v>89</v>
      </c>
      <c r="BX56" s="126" t="s">
        <v>5</v>
      </c>
      <c r="CL56" s="126" t="s">
        <v>19</v>
      </c>
      <c r="CM56" s="126" t="s">
        <v>86</v>
      </c>
    </row>
    <row r="57" s="2" customFormat="1" ht="30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7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="2" customFormat="1" ht="6.96" customHeight="1">
      <c r="A58" s="41"/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</sheetData>
  <sheetProtection sheet="1" formatColumns="0" formatRows="0" objects="1" scenarios="1" spinCount="100000" saltValue="CeXovNAbLd2/ZCgv5poZp0qCzNlbfqzcCjC7AiIDidMwD6wnVs//a5mAqQf4x3A90ENe4gfOOxDTYzLLXO0p8w==" hashValue="vw1LHUMRTUUlficXqnZchxYkWspBa1SBLf7n8BrOeILrWRr+vKqZxh+NA1q1cw5Rb+qUD2eFLrxStpiA5AjBGQ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Stavební úpravy'!C2" display="/"/>
    <hyperlink ref="A56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86</v>
      </c>
    </row>
    <row r="4" s="1" customFormat="1" ht="24.96" customHeight="1">
      <c r="B4" s="23"/>
      <c r="D4" s="133" t="s">
        <v>90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Požární dveře budovy úřadu Lipanská 14, Praha 3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91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3. 4. 2025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37</v>
      </c>
      <c r="E23" s="41"/>
      <c r="F23" s="41"/>
      <c r="G23" s="41"/>
      <c r="H23" s="41"/>
      <c r="I23" s="135" t="s">
        <v>26</v>
      </c>
      <c r="J23" s="139" t="s">
        <v>38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39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40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42</v>
      </c>
      <c r="E30" s="41"/>
      <c r="F30" s="41"/>
      <c r="G30" s="41"/>
      <c r="H30" s="41"/>
      <c r="I30" s="41"/>
      <c r="J30" s="147">
        <f>ROUND(J89,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44</v>
      </c>
      <c r="G32" s="41"/>
      <c r="H32" s="41"/>
      <c r="I32" s="148" t="s">
        <v>43</v>
      </c>
      <c r="J32" s="148" t="s">
        <v>45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46</v>
      </c>
      <c r="E33" s="135" t="s">
        <v>47</v>
      </c>
      <c r="F33" s="150">
        <f>ROUND((SUM(BE89:BE291)),  2)</f>
        <v>0</v>
      </c>
      <c r="G33" s="41"/>
      <c r="H33" s="41"/>
      <c r="I33" s="151">
        <v>0.20999999999999999</v>
      </c>
      <c r="J33" s="150">
        <f>ROUND(((SUM(BE89:BE291))*I33),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48</v>
      </c>
      <c r="F34" s="150">
        <f>ROUND((SUM(BF89:BF291)),  2)</f>
        <v>0</v>
      </c>
      <c r="G34" s="41"/>
      <c r="H34" s="41"/>
      <c r="I34" s="151">
        <v>0.12</v>
      </c>
      <c r="J34" s="150">
        <f>ROUND(((SUM(BF89:BF291))*I34),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49</v>
      </c>
      <c r="F35" s="150">
        <f>ROUND((SUM(BG89:BG291)),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50</v>
      </c>
      <c r="F36" s="150">
        <f>ROUND((SUM(BH89:BH291)),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51</v>
      </c>
      <c r="F37" s="150">
        <f>ROUND((SUM(BI89:BI291)),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Požární dveře budovy úřadu Lipanská 14, Praha 3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91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01 - Stavební úpravy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Lipanská 308/14, 130 00 Praha 3 - Žižkov</v>
      </c>
      <c r="G52" s="43"/>
      <c r="H52" s="43"/>
      <c r="I52" s="35" t="s">
        <v>23</v>
      </c>
      <c r="J52" s="75" t="str">
        <f>IF(J12="","",J12)</f>
        <v>3. 4. 2025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Městská část Praha 3</v>
      </c>
      <c r="G54" s="43"/>
      <c r="H54" s="43"/>
      <c r="I54" s="35" t="s">
        <v>33</v>
      </c>
      <c r="J54" s="39" t="str">
        <f>E21</f>
        <v>Ing. arch. Jan Adámek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>Ing. Jaroslav Stolička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94</v>
      </c>
      <c r="D57" s="165"/>
      <c r="E57" s="165"/>
      <c r="F57" s="165"/>
      <c r="G57" s="165"/>
      <c r="H57" s="165"/>
      <c r="I57" s="165"/>
      <c r="J57" s="166" t="s">
        <v>95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74</v>
      </c>
      <c r="D59" s="43"/>
      <c r="E59" s="43"/>
      <c r="F59" s="43"/>
      <c r="G59" s="43"/>
      <c r="H59" s="43"/>
      <c r="I59" s="43"/>
      <c r="J59" s="105">
        <f>J89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96</v>
      </c>
    </row>
    <row r="60" s="9" customFormat="1" ht="24.96" customHeight="1">
      <c r="A60" s="9"/>
      <c r="B60" s="168"/>
      <c r="C60" s="169"/>
      <c r="D60" s="170" t="s">
        <v>97</v>
      </c>
      <c r="E60" s="171"/>
      <c r="F60" s="171"/>
      <c r="G60" s="171"/>
      <c r="H60" s="171"/>
      <c r="I60" s="171"/>
      <c r="J60" s="172">
        <f>J90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98</v>
      </c>
      <c r="E61" s="177"/>
      <c r="F61" s="177"/>
      <c r="G61" s="177"/>
      <c r="H61" s="177"/>
      <c r="I61" s="177"/>
      <c r="J61" s="178">
        <f>J91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4"/>
      <c r="C62" s="175"/>
      <c r="D62" s="176" t="s">
        <v>99</v>
      </c>
      <c r="E62" s="177"/>
      <c r="F62" s="177"/>
      <c r="G62" s="177"/>
      <c r="H62" s="177"/>
      <c r="I62" s="177"/>
      <c r="J62" s="178">
        <f>J92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100</v>
      </c>
      <c r="E63" s="177"/>
      <c r="F63" s="177"/>
      <c r="G63" s="177"/>
      <c r="H63" s="177"/>
      <c r="I63" s="177"/>
      <c r="J63" s="178">
        <f>J120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4"/>
      <c r="C64" s="175"/>
      <c r="D64" s="176" t="s">
        <v>101</v>
      </c>
      <c r="E64" s="177"/>
      <c r="F64" s="177"/>
      <c r="G64" s="177"/>
      <c r="H64" s="177"/>
      <c r="I64" s="177"/>
      <c r="J64" s="178">
        <f>J132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102</v>
      </c>
      <c r="E65" s="177"/>
      <c r="F65" s="177"/>
      <c r="G65" s="177"/>
      <c r="H65" s="177"/>
      <c r="I65" s="177"/>
      <c r="J65" s="178">
        <f>J137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103</v>
      </c>
      <c r="E66" s="177"/>
      <c r="F66" s="177"/>
      <c r="G66" s="177"/>
      <c r="H66" s="177"/>
      <c r="I66" s="177"/>
      <c r="J66" s="178">
        <f>J149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8"/>
      <c r="C67" s="169"/>
      <c r="D67" s="170" t="s">
        <v>104</v>
      </c>
      <c r="E67" s="171"/>
      <c r="F67" s="171"/>
      <c r="G67" s="171"/>
      <c r="H67" s="171"/>
      <c r="I67" s="171"/>
      <c r="J67" s="172">
        <f>J152</f>
        <v>0</v>
      </c>
      <c r="K67" s="169"/>
      <c r="L67" s="17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4"/>
      <c r="C68" s="175"/>
      <c r="D68" s="176" t="s">
        <v>105</v>
      </c>
      <c r="E68" s="177"/>
      <c r="F68" s="177"/>
      <c r="G68" s="177"/>
      <c r="H68" s="177"/>
      <c r="I68" s="177"/>
      <c r="J68" s="178">
        <f>J153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106</v>
      </c>
      <c r="E69" s="177"/>
      <c r="F69" s="177"/>
      <c r="G69" s="177"/>
      <c r="H69" s="177"/>
      <c r="I69" s="177"/>
      <c r="J69" s="178">
        <f>J183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6" t="s">
        <v>107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16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163" t="str">
        <f>E7</f>
        <v>Požární dveře budovy úřadu Lipanská 14, Praha 3</v>
      </c>
      <c r="F79" s="35"/>
      <c r="G79" s="35"/>
      <c r="H79" s="35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91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72" t="str">
        <f>E9</f>
        <v>01 - Stavební úpravy</v>
      </c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21</v>
      </c>
      <c r="D83" s="43"/>
      <c r="E83" s="43"/>
      <c r="F83" s="30" t="str">
        <f>F12</f>
        <v>Lipanská 308/14, 130 00 Praha 3 - Žižkov</v>
      </c>
      <c r="G83" s="43"/>
      <c r="H83" s="43"/>
      <c r="I83" s="35" t="s">
        <v>23</v>
      </c>
      <c r="J83" s="75" t="str">
        <f>IF(J12="","",J12)</f>
        <v>3. 4. 2025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25.65" customHeight="1">
      <c r="A85" s="41"/>
      <c r="B85" s="42"/>
      <c r="C85" s="35" t="s">
        <v>25</v>
      </c>
      <c r="D85" s="43"/>
      <c r="E85" s="43"/>
      <c r="F85" s="30" t="str">
        <f>E15</f>
        <v>Městská část Praha 3</v>
      </c>
      <c r="G85" s="43"/>
      <c r="H85" s="43"/>
      <c r="I85" s="35" t="s">
        <v>33</v>
      </c>
      <c r="J85" s="39" t="str">
        <f>E21</f>
        <v>Ing. arch. Jan Adámek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31</v>
      </c>
      <c r="D86" s="43"/>
      <c r="E86" s="43"/>
      <c r="F86" s="30" t="str">
        <f>IF(E18="","",E18)</f>
        <v>Vyplň údaj</v>
      </c>
      <c r="G86" s="43"/>
      <c r="H86" s="43"/>
      <c r="I86" s="35" t="s">
        <v>37</v>
      </c>
      <c r="J86" s="39" t="str">
        <f>E24</f>
        <v>Ing. Jaroslav Stolička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0.32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1" customFormat="1" ht="29.28" customHeight="1">
      <c r="A88" s="180"/>
      <c r="B88" s="181"/>
      <c r="C88" s="182" t="s">
        <v>108</v>
      </c>
      <c r="D88" s="183" t="s">
        <v>61</v>
      </c>
      <c r="E88" s="183" t="s">
        <v>57</v>
      </c>
      <c r="F88" s="183" t="s">
        <v>58</v>
      </c>
      <c r="G88" s="183" t="s">
        <v>109</v>
      </c>
      <c r="H88" s="183" t="s">
        <v>110</v>
      </c>
      <c r="I88" s="183" t="s">
        <v>111</v>
      </c>
      <c r="J88" s="183" t="s">
        <v>95</v>
      </c>
      <c r="K88" s="184" t="s">
        <v>112</v>
      </c>
      <c r="L88" s="185"/>
      <c r="M88" s="95" t="s">
        <v>19</v>
      </c>
      <c r="N88" s="96" t="s">
        <v>46</v>
      </c>
      <c r="O88" s="96" t="s">
        <v>113</v>
      </c>
      <c r="P88" s="96" t="s">
        <v>114</v>
      </c>
      <c r="Q88" s="96" t="s">
        <v>115</v>
      </c>
      <c r="R88" s="96" t="s">
        <v>116</v>
      </c>
      <c r="S88" s="96" t="s">
        <v>117</v>
      </c>
      <c r="T88" s="97" t="s">
        <v>118</v>
      </c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</row>
    <row r="89" s="2" customFormat="1" ht="22.8" customHeight="1">
      <c r="A89" s="41"/>
      <c r="B89" s="42"/>
      <c r="C89" s="102" t="s">
        <v>119</v>
      </c>
      <c r="D89" s="43"/>
      <c r="E89" s="43"/>
      <c r="F89" s="43"/>
      <c r="G89" s="43"/>
      <c r="H89" s="43"/>
      <c r="I89" s="43"/>
      <c r="J89" s="186">
        <f>BK89</f>
        <v>0</v>
      </c>
      <c r="K89" s="43"/>
      <c r="L89" s="47"/>
      <c r="M89" s="98"/>
      <c r="N89" s="187"/>
      <c r="O89" s="99"/>
      <c r="P89" s="188">
        <f>P90+P152</f>
        <v>0</v>
      </c>
      <c r="Q89" s="99"/>
      <c r="R89" s="188">
        <f>R90+R152</f>
        <v>1.23046206</v>
      </c>
      <c r="S89" s="99"/>
      <c r="T89" s="189">
        <f>T90+T152</f>
        <v>2.4154119999999999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75</v>
      </c>
      <c r="AU89" s="20" t="s">
        <v>96</v>
      </c>
      <c r="BK89" s="190">
        <f>BK90+BK152</f>
        <v>0</v>
      </c>
    </row>
    <row r="90" s="12" customFormat="1" ht="25.92" customHeight="1">
      <c r="A90" s="12"/>
      <c r="B90" s="191"/>
      <c r="C90" s="192"/>
      <c r="D90" s="193" t="s">
        <v>75</v>
      </c>
      <c r="E90" s="194" t="s">
        <v>120</v>
      </c>
      <c r="F90" s="194" t="s">
        <v>121</v>
      </c>
      <c r="G90" s="192"/>
      <c r="H90" s="192"/>
      <c r="I90" s="195"/>
      <c r="J90" s="196">
        <f>BK90</f>
        <v>0</v>
      </c>
      <c r="K90" s="192"/>
      <c r="L90" s="197"/>
      <c r="M90" s="198"/>
      <c r="N90" s="199"/>
      <c r="O90" s="199"/>
      <c r="P90" s="200">
        <f>P91+P120+P137+P149</f>
        <v>0</v>
      </c>
      <c r="Q90" s="199"/>
      <c r="R90" s="200">
        <f>R91+R120+R137+R149</f>
        <v>1.2130535600000001</v>
      </c>
      <c r="S90" s="199"/>
      <c r="T90" s="201">
        <f>T91+T120+T137+T149</f>
        <v>2.1034120000000001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84</v>
      </c>
      <c r="AT90" s="203" t="s">
        <v>75</v>
      </c>
      <c r="AU90" s="203" t="s">
        <v>76</v>
      </c>
      <c r="AY90" s="202" t="s">
        <v>122</v>
      </c>
      <c r="BK90" s="204">
        <f>BK91+BK120+BK137+BK149</f>
        <v>0</v>
      </c>
    </row>
    <row r="91" s="12" customFormat="1" ht="22.8" customHeight="1">
      <c r="A91" s="12"/>
      <c r="B91" s="191"/>
      <c r="C91" s="192"/>
      <c r="D91" s="193" t="s">
        <v>75</v>
      </c>
      <c r="E91" s="205" t="s">
        <v>123</v>
      </c>
      <c r="F91" s="205" t="s">
        <v>124</v>
      </c>
      <c r="G91" s="192"/>
      <c r="H91" s="192"/>
      <c r="I91" s="195"/>
      <c r="J91" s="206">
        <f>BK91</f>
        <v>0</v>
      </c>
      <c r="K91" s="192"/>
      <c r="L91" s="197"/>
      <c r="M91" s="198"/>
      <c r="N91" s="199"/>
      <c r="O91" s="199"/>
      <c r="P91" s="200">
        <f>P92</f>
        <v>0</v>
      </c>
      <c r="Q91" s="199"/>
      <c r="R91" s="200">
        <f>R92</f>
        <v>1.20745356</v>
      </c>
      <c r="S91" s="199"/>
      <c r="T91" s="201">
        <f>T92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84</v>
      </c>
      <c r="AT91" s="203" t="s">
        <v>75</v>
      </c>
      <c r="AU91" s="203" t="s">
        <v>84</v>
      </c>
      <c r="AY91" s="202" t="s">
        <v>122</v>
      </c>
      <c r="BK91" s="204">
        <f>BK92</f>
        <v>0</v>
      </c>
    </row>
    <row r="92" s="12" customFormat="1" ht="20.88" customHeight="1">
      <c r="A92" s="12"/>
      <c r="B92" s="191"/>
      <c r="C92" s="192"/>
      <c r="D92" s="193" t="s">
        <v>75</v>
      </c>
      <c r="E92" s="205" t="s">
        <v>125</v>
      </c>
      <c r="F92" s="205" t="s">
        <v>126</v>
      </c>
      <c r="G92" s="192"/>
      <c r="H92" s="192"/>
      <c r="I92" s="195"/>
      <c r="J92" s="206">
        <f>BK92</f>
        <v>0</v>
      </c>
      <c r="K92" s="192"/>
      <c r="L92" s="197"/>
      <c r="M92" s="198"/>
      <c r="N92" s="199"/>
      <c r="O92" s="199"/>
      <c r="P92" s="200">
        <f>SUM(P93:P119)</f>
        <v>0</v>
      </c>
      <c r="Q92" s="199"/>
      <c r="R92" s="200">
        <f>SUM(R93:R119)</f>
        <v>1.20745356</v>
      </c>
      <c r="S92" s="199"/>
      <c r="T92" s="201">
        <f>SUM(T93:T119)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84</v>
      </c>
      <c r="AT92" s="203" t="s">
        <v>75</v>
      </c>
      <c r="AU92" s="203" t="s">
        <v>86</v>
      </c>
      <c r="AY92" s="202" t="s">
        <v>122</v>
      </c>
      <c r="BK92" s="204">
        <f>SUM(BK93:BK119)</f>
        <v>0</v>
      </c>
    </row>
    <row r="93" s="2" customFormat="1" ht="24.15" customHeight="1">
      <c r="A93" s="41"/>
      <c r="B93" s="42"/>
      <c r="C93" s="207" t="s">
        <v>84</v>
      </c>
      <c r="D93" s="207" t="s">
        <v>127</v>
      </c>
      <c r="E93" s="208" t="s">
        <v>128</v>
      </c>
      <c r="F93" s="209" t="s">
        <v>129</v>
      </c>
      <c r="G93" s="210" t="s">
        <v>130</v>
      </c>
      <c r="H93" s="211">
        <v>34.817</v>
      </c>
      <c r="I93" s="212"/>
      <c r="J93" s="213">
        <f>ROUND(I93*H93,2)</f>
        <v>0</v>
      </c>
      <c r="K93" s="209" t="s">
        <v>131</v>
      </c>
      <c r="L93" s="47"/>
      <c r="M93" s="214" t="s">
        <v>19</v>
      </c>
      <c r="N93" s="215" t="s">
        <v>47</v>
      </c>
      <c r="O93" s="87"/>
      <c r="P93" s="216">
        <f>O93*H93</f>
        <v>0</v>
      </c>
      <c r="Q93" s="216">
        <v>0.034680000000000002</v>
      </c>
      <c r="R93" s="216">
        <f>Q93*H93</f>
        <v>1.20745356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132</v>
      </c>
      <c r="AT93" s="218" t="s">
        <v>127</v>
      </c>
      <c r="AU93" s="218" t="s">
        <v>133</v>
      </c>
      <c r="AY93" s="20" t="s">
        <v>122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84</v>
      </c>
      <c r="BK93" s="219">
        <f>ROUND(I93*H93,2)</f>
        <v>0</v>
      </c>
      <c r="BL93" s="20" t="s">
        <v>132</v>
      </c>
      <c r="BM93" s="218" t="s">
        <v>134</v>
      </c>
    </row>
    <row r="94" s="2" customFormat="1">
      <c r="A94" s="41"/>
      <c r="B94" s="42"/>
      <c r="C94" s="43"/>
      <c r="D94" s="220" t="s">
        <v>135</v>
      </c>
      <c r="E94" s="43"/>
      <c r="F94" s="221" t="s">
        <v>136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135</v>
      </c>
      <c r="AU94" s="20" t="s">
        <v>133</v>
      </c>
    </row>
    <row r="95" s="13" customFormat="1">
      <c r="A95" s="13"/>
      <c r="B95" s="225"/>
      <c r="C95" s="226"/>
      <c r="D95" s="227" t="s">
        <v>137</v>
      </c>
      <c r="E95" s="228" t="s">
        <v>19</v>
      </c>
      <c r="F95" s="229" t="s">
        <v>138</v>
      </c>
      <c r="G95" s="226"/>
      <c r="H95" s="228" t="s">
        <v>19</v>
      </c>
      <c r="I95" s="230"/>
      <c r="J95" s="226"/>
      <c r="K95" s="226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137</v>
      </c>
      <c r="AU95" s="235" t="s">
        <v>133</v>
      </c>
      <c r="AV95" s="13" t="s">
        <v>84</v>
      </c>
      <c r="AW95" s="13" t="s">
        <v>36</v>
      </c>
      <c r="AX95" s="13" t="s">
        <v>76</v>
      </c>
      <c r="AY95" s="235" t="s">
        <v>122</v>
      </c>
    </row>
    <row r="96" s="14" customFormat="1">
      <c r="A96" s="14"/>
      <c r="B96" s="236"/>
      <c r="C96" s="237"/>
      <c r="D96" s="227" t="s">
        <v>137</v>
      </c>
      <c r="E96" s="238" t="s">
        <v>19</v>
      </c>
      <c r="F96" s="239" t="s">
        <v>139</v>
      </c>
      <c r="G96" s="237"/>
      <c r="H96" s="240">
        <v>2.6499999999999999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6" t="s">
        <v>137</v>
      </c>
      <c r="AU96" s="246" t="s">
        <v>133</v>
      </c>
      <c r="AV96" s="14" t="s">
        <v>86</v>
      </c>
      <c r="AW96" s="14" t="s">
        <v>36</v>
      </c>
      <c r="AX96" s="14" t="s">
        <v>76</v>
      </c>
      <c r="AY96" s="246" t="s">
        <v>122</v>
      </c>
    </row>
    <row r="97" s="15" customFormat="1">
      <c r="A97" s="15"/>
      <c r="B97" s="247"/>
      <c r="C97" s="248"/>
      <c r="D97" s="227" t="s">
        <v>137</v>
      </c>
      <c r="E97" s="249" t="s">
        <v>19</v>
      </c>
      <c r="F97" s="250" t="s">
        <v>140</v>
      </c>
      <c r="G97" s="248"/>
      <c r="H97" s="251">
        <v>2.6499999999999999</v>
      </c>
      <c r="I97" s="252"/>
      <c r="J97" s="248"/>
      <c r="K97" s="248"/>
      <c r="L97" s="253"/>
      <c r="M97" s="254"/>
      <c r="N97" s="255"/>
      <c r="O97" s="255"/>
      <c r="P97" s="255"/>
      <c r="Q97" s="255"/>
      <c r="R97" s="255"/>
      <c r="S97" s="255"/>
      <c r="T97" s="256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57" t="s">
        <v>137</v>
      </c>
      <c r="AU97" s="257" t="s">
        <v>133</v>
      </c>
      <c r="AV97" s="15" t="s">
        <v>133</v>
      </c>
      <c r="AW97" s="15" t="s">
        <v>36</v>
      </c>
      <c r="AX97" s="15" t="s">
        <v>76</v>
      </c>
      <c r="AY97" s="257" t="s">
        <v>122</v>
      </c>
    </row>
    <row r="98" s="13" customFormat="1">
      <c r="A98" s="13"/>
      <c r="B98" s="225"/>
      <c r="C98" s="226"/>
      <c r="D98" s="227" t="s">
        <v>137</v>
      </c>
      <c r="E98" s="228" t="s">
        <v>19</v>
      </c>
      <c r="F98" s="229" t="s">
        <v>141</v>
      </c>
      <c r="G98" s="226"/>
      <c r="H98" s="228" t="s">
        <v>19</v>
      </c>
      <c r="I98" s="230"/>
      <c r="J98" s="226"/>
      <c r="K98" s="226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137</v>
      </c>
      <c r="AU98" s="235" t="s">
        <v>133</v>
      </c>
      <c r="AV98" s="13" t="s">
        <v>84</v>
      </c>
      <c r="AW98" s="13" t="s">
        <v>36</v>
      </c>
      <c r="AX98" s="13" t="s">
        <v>76</v>
      </c>
      <c r="AY98" s="235" t="s">
        <v>122</v>
      </c>
    </row>
    <row r="99" s="14" customFormat="1">
      <c r="A99" s="14"/>
      <c r="B99" s="236"/>
      <c r="C99" s="237"/>
      <c r="D99" s="227" t="s">
        <v>137</v>
      </c>
      <c r="E99" s="238" t="s">
        <v>19</v>
      </c>
      <c r="F99" s="239" t="s">
        <v>142</v>
      </c>
      <c r="G99" s="237"/>
      <c r="H99" s="240">
        <v>2.4430000000000001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6" t="s">
        <v>137</v>
      </c>
      <c r="AU99" s="246" t="s">
        <v>133</v>
      </c>
      <c r="AV99" s="14" t="s">
        <v>86</v>
      </c>
      <c r="AW99" s="14" t="s">
        <v>36</v>
      </c>
      <c r="AX99" s="14" t="s">
        <v>76</v>
      </c>
      <c r="AY99" s="246" t="s">
        <v>122</v>
      </c>
    </row>
    <row r="100" s="14" customFormat="1">
      <c r="A100" s="14"/>
      <c r="B100" s="236"/>
      <c r="C100" s="237"/>
      <c r="D100" s="227" t="s">
        <v>137</v>
      </c>
      <c r="E100" s="238" t="s">
        <v>19</v>
      </c>
      <c r="F100" s="239" t="s">
        <v>143</v>
      </c>
      <c r="G100" s="237"/>
      <c r="H100" s="240">
        <v>2.5960000000000001</v>
      </c>
      <c r="I100" s="241"/>
      <c r="J100" s="237"/>
      <c r="K100" s="237"/>
      <c r="L100" s="242"/>
      <c r="M100" s="243"/>
      <c r="N100" s="244"/>
      <c r="O100" s="244"/>
      <c r="P100" s="244"/>
      <c r="Q100" s="244"/>
      <c r="R100" s="244"/>
      <c r="S100" s="244"/>
      <c r="T100" s="24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6" t="s">
        <v>137</v>
      </c>
      <c r="AU100" s="246" t="s">
        <v>133</v>
      </c>
      <c r="AV100" s="14" t="s">
        <v>86</v>
      </c>
      <c r="AW100" s="14" t="s">
        <v>36</v>
      </c>
      <c r="AX100" s="14" t="s">
        <v>76</v>
      </c>
      <c r="AY100" s="246" t="s">
        <v>122</v>
      </c>
    </row>
    <row r="101" s="14" customFormat="1">
      <c r="A101" s="14"/>
      <c r="B101" s="236"/>
      <c r="C101" s="237"/>
      <c r="D101" s="227" t="s">
        <v>137</v>
      </c>
      <c r="E101" s="238" t="s">
        <v>19</v>
      </c>
      <c r="F101" s="239" t="s">
        <v>144</v>
      </c>
      <c r="G101" s="237"/>
      <c r="H101" s="240">
        <v>2.5910000000000002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137</v>
      </c>
      <c r="AU101" s="246" t="s">
        <v>133</v>
      </c>
      <c r="AV101" s="14" t="s">
        <v>86</v>
      </c>
      <c r="AW101" s="14" t="s">
        <v>36</v>
      </c>
      <c r="AX101" s="14" t="s">
        <v>76</v>
      </c>
      <c r="AY101" s="246" t="s">
        <v>122</v>
      </c>
    </row>
    <row r="102" s="14" customFormat="1">
      <c r="A102" s="14"/>
      <c r="B102" s="236"/>
      <c r="C102" s="237"/>
      <c r="D102" s="227" t="s">
        <v>137</v>
      </c>
      <c r="E102" s="238" t="s">
        <v>19</v>
      </c>
      <c r="F102" s="239" t="s">
        <v>145</v>
      </c>
      <c r="G102" s="237"/>
      <c r="H102" s="240">
        <v>2.5960000000000001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137</v>
      </c>
      <c r="AU102" s="246" t="s">
        <v>133</v>
      </c>
      <c r="AV102" s="14" t="s">
        <v>86</v>
      </c>
      <c r="AW102" s="14" t="s">
        <v>36</v>
      </c>
      <c r="AX102" s="14" t="s">
        <v>76</v>
      </c>
      <c r="AY102" s="246" t="s">
        <v>122</v>
      </c>
    </row>
    <row r="103" s="14" customFormat="1">
      <c r="A103" s="14"/>
      <c r="B103" s="236"/>
      <c r="C103" s="237"/>
      <c r="D103" s="227" t="s">
        <v>137</v>
      </c>
      <c r="E103" s="238" t="s">
        <v>19</v>
      </c>
      <c r="F103" s="239" t="s">
        <v>146</v>
      </c>
      <c r="G103" s="237"/>
      <c r="H103" s="240">
        <v>2.581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137</v>
      </c>
      <c r="AU103" s="246" t="s">
        <v>133</v>
      </c>
      <c r="AV103" s="14" t="s">
        <v>86</v>
      </c>
      <c r="AW103" s="14" t="s">
        <v>36</v>
      </c>
      <c r="AX103" s="14" t="s">
        <v>76</v>
      </c>
      <c r="AY103" s="246" t="s">
        <v>122</v>
      </c>
    </row>
    <row r="104" s="14" customFormat="1">
      <c r="A104" s="14"/>
      <c r="B104" s="236"/>
      <c r="C104" s="237"/>
      <c r="D104" s="227" t="s">
        <v>137</v>
      </c>
      <c r="E104" s="238" t="s">
        <v>19</v>
      </c>
      <c r="F104" s="239" t="s">
        <v>147</v>
      </c>
      <c r="G104" s="237"/>
      <c r="H104" s="240">
        <v>2.5259999999999998</v>
      </c>
      <c r="I104" s="241"/>
      <c r="J104" s="237"/>
      <c r="K104" s="237"/>
      <c r="L104" s="242"/>
      <c r="M104" s="243"/>
      <c r="N104" s="244"/>
      <c r="O104" s="244"/>
      <c r="P104" s="244"/>
      <c r="Q104" s="244"/>
      <c r="R104" s="244"/>
      <c r="S104" s="244"/>
      <c r="T104" s="24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6" t="s">
        <v>137</v>
      </c>
      <c r="AU104" s="246" t="s">
        <v>133</v>
      </c>
      <c r="AV104" s="14" t="s">
        <v>86</v>
      </c>
      <c r="AW104" s="14" t="s">
        <v>36</v>
      </c>
      <c r="AX104" s="14" t="s">
        <v>76</v>
      </c>
      <c r="AY104" s="246" t="s">
        <v>122</v>
      </c>
    </row>
    <row r="105" s="14" customFormat="1">
      <c r="A105" s="14"/>
      <c r="B105" s="236"/>
      <c r="C105" s="237"/>
      <c r="D105" s="227" t="s">
        <v>137</v>
      </c>
      <c r="E105" s="238" t="s">
        <v>19</v>
      </c>
      <c r="F105" s="239" t="s">
        <v>148</v>
      </c>
      <c r="G105" s="237"/>
      <c r="H105" s="240">
        <v>2.6080000000000001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137</v>
      </c>
      <c r="AU105" s="246" t="s">
        <v>133</v>
      </c>
      <c r="AV105" s="14" t="s">
        <v>86</v>
      </c>
      <c r="AW105" s="14" t="s">
        <v>36</v>
      </c>
      <c r="AX105" s="14" t="s">
        <v>76</v>
      </c>
      <c r="AY105" s="246" t="s">
        <v>122</v>
      </c>
    </row>
    <row r="106" s="14" customFormat="1">
      <c r="A106" s="14"/>
      <c r="B106" s="236"/>
      <c r="C106" s="237"/>
      <c r="D106" s="227" t="s">
        <v>137</v>
      </c>
      <c r="E106" s="238" t="s">
        <v>19</v>
      </c>
      <c r="F106" s="239" t="s">
        <v>149</v>
      </c>
      <c r="G106" s="237"/>
      <c r="H106" s="240">
        <v>2.601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137</v>
      </c>
      <c r="AU106" s="246" t="s">
        <v>133</v>
      </c>
      <c r="AV106" s="14" t="s">
        <v>86</v>
      </c>
      <c r="AW106" s="14" t="s">
        <v>36</v>
      </c>
      <c r="AX106" s="14" t="s">
        <v>76</v>
      </c>
      <c r="AY106" s="246" t="s">
        <v>122</v>
      </c>
    </row>
    <row r="107" s="14" customFormat="1">
      <c r="A107" s="14"/>
      <c r="B107" s="236"/>
      <c r="C107" s="237"/>
      <c r="D107" s="227" t="s">
        <v>137</v>
      </c>
      <c r="E107" s="238" t="s">
        <v>19</v>
      </c>
      <c r="F107" s="239" t="s">
        <v>150</v>
      </c>
      <c r="G107" s="237"/>
      <c r="H107" s="240">
        <v>2.5819999999999999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137</v>
      </c>
      <c r="AU107" s="246" t="s">
        <v>133</v>
      </c>
      <c r="AV107" s="14" t="s">
        <v>86</v>
      </c>
      <c r="AW107" s="14" t="s">
        <v>36</v>
      </c>
      <c r="AX107" s="14" t="s">
        <v>76</v>
      </c>
      <c r="AY107" s="246" t="s">
        <v>122</v>
      </c>
    </row>
    <row r="108" s="14" customFormat="1">
      <c r="A108" s="14"/>
      <c r="B108" s="236"/>
      <c r="C108" s="237"/>
      <c r="D108" s="227" t="s">
        <v>137</v>
      </c>
      <c r="E108" s="238" t="s">
        <v>19</v>
      </c>
      <c r="F108" s="239" t="s">
        <v>151</v>
      </c>
      <c r="G108" s="237"/>
      <c r="H108" s="240">
        <v>2.597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137</v>
      </c>
      <c r="AU108" s="246" t="s">
        <v>133</v>
      </c>
      <c r="AV108" s="14" t="s">
        <v>86</v>
      </c>
      <c r="AW108" s="14" t="s">
        <v>36</v>
      </c>
      <c r="AX108" s="14" t="s">
        <v>76</v>
      </c>
      <c r="AY108" s="246" t="s">
        <v>122</v>
      </c>
    </row>
    <row r="109" s="15" customFormat="1">
      <c r="A109" s="15"/>
      <c r="B109" s="247"/>
      <c r="C109" s="248"/>
      <c r="D109" s="227" t="s">
        <v>137</v>
      </c>
      <c r="E109" s="249" t="s">
        <v>19</v>
      </c>
      <c r="F109" s="250" t="s">
        <v>140</v>
      </c>
      <c r="G109" s="248"/>
      <c r="H109" s="251">
        <v>25.721</v>
      </c>
      <c r="I109" s="252"/>
      <c r="J109" s="248"/>
      <c r="K109" s="248"/>
      <c r="L109" s="253"/>
      <c r="M109" s="254"/>
      <c r="N109" s="255"/>
      <c r="O109" s="255"/>
      <c r="P109" s="255"/>
      <c r="Q109" s="255"/>
      <c r="R109" s="255"/>
      <c r="S109" s="255"/>
      <c r="T109" s="25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7" t="s">
        <v>137</v>
      </c>
      <c r="AU109" s="257" t="s">
        <v>133</v>
      </c>
      <c r="AV109" s="15" t="s">
        <v>133</v>
      </c>
      <c r="AW109" s="15" t="s">
        <v>36</v>
      </c>
      <c r="AX109" s="15" t="s">
        <v>76</v>
      </c>
      <c r="AY109" s="257" t="s">
        <v>122</v>
      </c>
    </row>
    <row r="110" s="13" customFormat="1">
      <c r="A110" s="13"/>
      <c r="B110" s="225"/>
      <c r="C110" s="226"/>
      <c r="D110" s="227" t="s">
        <v>137</v>
      </c>
      <c r="E110" s="228" t="s">
        <v>19</v>
      </c>
      <c r="F110" s="229" t="s">
        <v>152</v>
      </c>
      <c r="G110" s="226"/>
      <c r="H110" s="228" t="s">
        <v>19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137</v>
      </c>
      <c r="AU110" s="235" t="s">
        <v>133</v>
      </c>
      <c r="AV110" s="13" t="s">
        <v>84</v>
      </c>
      <c r="AW110" s="13" t="s">
        <v>36</v>
      </c>
      <c r="AX110" s="13" t="s">
        <v>76</v>
      </c>
      <c r="AY110" s="235" t="s">
        <v>122</v>
      </c>
    </row>
    <row r="111" s="14" customFormat="1">
      <c r="A111" s="14"/>
      <c r="B111" s="236"/>
      <c r="C111" s="237"/>
      <c r="D111" s="227" t="s">
        <v>137</v>
      </c>
      <c r="E111" s="238" t="s">
        <v>19</v>
      </c>
      <c r="F111" s="239" t="s">
        <v>153</v>
      </c>
      <c r="G111" s="237"/>
      <c r="H111" s="240">
        <v>1.7170000000000001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137</v>
      </c>
      <c r="AU111" s="246" t="s">
        <v>133</v>
      </c>
      <c r="AV111" s="14" t="s">
        <v>86</v>
      </c>
      <c r="AW111" s="14" t="s">
        <v>36</v>
      </c>
      <c r="AX111" s="14" t="s">
        <v>76</v>
      </c>
      <c r="AY111" s="246" t="s">
        <v>122</v>
      </c>
    </row>
    <row r="112" s="15" customFormat="1">
      <c r="A112" s="15"/>
      <c r="B112" s="247"/>
      <c r="C112" s="248"/>
      <c r="D112" s="227" t="s">
        <v>137</v>
      </c>
      <c r="E112" s="249" t="s">
        <v>19</v>
      </c>
      <c r="F112" s="250" t="s">
        <v>140</v>
      </c>
      <c r="G112" s="248"/>
      <c r="H112" s="251">
        <v>1.7170000000000001</v>
      </c>
      <c r="I112" s="252"/>
      <c r="J112" s="248"/>
      <c r="K112" s="248"/>
      <c r="L112" s="253"/>
      <c r="M112" s="254"/>
      <c r="N112" s="255"/>
      <c r="O112" s="255"/>
      <c r="P112" s="255"/>
      <c r="Q112" s="255"/>
      <c r="R112" s="255"/>
      <c r="S112" s="255"/>
      <c r="T112" s="256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57" t="s">
        <v>137</v>
      </c>
      <c r="AU112" s="257" t="s">
        <v>133</v>
      </c>
      <c r="AV112" s="15" t="s">
        <v>133</v>
      </c>
      <c r="AW112" s="15" t="s">
        <v>36</v>
      </c>
      <c r="AX112" s="15" t="s">
        <v>76</v>
      </c>
      <c r="AY112" s="257" t="s">
        <v>122</v>
      </c>
    </row>
    <row r="113" s="13" customFormat="1">
      <c r="A113" s="13"/>
      <c r="B113" s="225"/>
      <c r="C113" s="226"/>
      <c r="D113" s="227" t="s">
        <v>137</v>
      </c>
      <c r="E113" s="228" t="s">
        <v>19</v>
      </c>
      <c r="F113" s="229" t="s">
        <v>154</v>
      </c>
      <c r="G113" s="226"/>
      <c r="H113" s="228" t="s">
        <v>19</v>
      </c>
      <c r="I113" s="230"/>
      <c r="J113" s="226"/>
      <c r="K113" s="226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137</v>
      </c>
      <c r="AU113" s="235" t="s">
        <v>133</v>
      </c>
      <c r="AV113" s="13" t="s">
        <v>84</v>
      </c>
      <c r="AW113" s="13" t="s">
        <v>36</v>
      </c>
      <c r="AX113" s="13" t="s">
        <v>76</v>
      </c>
      <c r="AY113" s="235" t="s">
        <v>122</v>
      </c>
    </row>
    <row r="114" s="14" customFormat="1">
      <c r="A114" s="14"/>
      <c r="B114" s="236"/>
      <c r="C114" s="237"/>
      <c r="D114" s="227" t="s">
        <v>137</v>
      </c>
      <c r="E114" s="238" t="s">
        <v>19</v>
      </c>
      <c r="F114" s="239" t="s">
        <v>155</v>
      </c>
      <c r="G114" s="237"/>
      <c r="H114" s="240">
        <v>2.169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137</v>
      </c>
      <c r="AU114" s="246" t="s">
        <v>133</v>
      </c>
      <c r="AV114" s="14" t="s">
        <v>86</v>
      </c>
      <c r="AW114" s="14" t="s">
        <v>36</v>
      </c>
      <c r="AX114" s="14" t="s">
        <v>76</v>
      </c>
      <c r="AY114" s="246" t="s">
        <v>122</v>
      </c>
    </row>
    <row r="115" s="15" customFormat="1">
      <c r="A115" s="15"/>
      <c r="B115" s="247"/>
      <c r="C115" s="248"/>
      <c r="D115" s="227" t="s">
        <v>137</v>
      </c>
      <c r="E115" s="249" t="s">
        <v>19</v>
      </c>
      <c r="F115" s="250" t="s">
        <v>140</v>
      </c>
      <c r="G115" s="248"/>
      <c r="H115" s="251">
        <v>2.169</v>
      </c>
      <c r="I115" s="252"/>
      <c r="J115" s="248"/>
      <c r="K115" s="248"/>
      <c r="L115" s="253"/>
      <c r="M115" s="254"/>
      <c r="N115" s="255"/>
      <c r="O115" s="255"/>
      <c r="P115" s="255"/>
      <c r="Q115" s="255"/>
      <c r="R115" s="255"/>
      <c r="S115" s="255"/>
      <c r="T115" s="256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7" t="s">
        <v>137</v>
      </c>
      <c r="AU115" s="257" t="s">
        <v>133</v>
      </c>
      <c r="AV115" s="15" t="s">
        <v>133</v>
      </c>
      <c r="AW115" s="15" t="s">
        <v>36</v>
      </c>
      <c r="AX115" s="15" t="s">
        <v>76</v>
      </c>
      <c r="AY115" s="257" t="s">
        <v>122</v>
      </c>
    </row>
    <row r="116" s="13" customFormat="1">
      <c r="A116" s="13"/>
      <c r="B116" s="225"/>
      <c r="C116" s="226"/>
      <c r="D116" s="227" t="s">
        <v>137</v>
      </c>
      <c r="E116" s="228" t="s">
        <v>19</v>
      </c>
      <c r="F116" s="229" t="s">
        <v>156</v>
      </c>
      <c r="G116" s="226"/>
      <c r="H116" s="228" t="s">
        <v>19</v>
      </c>
      <c r="I116" s="230"/>
      <c r="J116" s="226"/>
      <c r="K116" s="226"/>
      <c r="L116" s="231"/>
      <c r="M116" s="232"/>
      <c r="N116" s="233"/>
      <c r="O116" s="233"/>
      <c r="P116" s="233"/>
      <c r="Q116" s="233"/>
      <c r="R116" s="233"/>
      <c r="S116" s="233"/>
      <c r="T116" s="23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5" t="s">
        <v>137</v>
      </c>
      <c r="AU116" s="235" t="s">
        <v>133</v>
      </c>
      <c r="AV116" s="13" t="s">
        <v>84</v>
      </c>
      <c r="AW116" s="13" t="s">
        <v>36</v>
      </c>
      <c r="AX116" s="13" t="s">
        <v>76</v>
      </c>
      <c r="AY116" s="235" t="s">
        <v>122</v>
      </c>
    </row>
    <row r="117" s="14" customFormat="1">
      <c r="A117" s="14"/>
      <c r="B117" s="236"/>
      <c r="C117" s="237"/>
      <c r="D117" s="227" t="s">
        <v>137</v>
      </c>
      <c r="E117" s="238" t="s">
        <v>19</v>
      </c>
      <c r="F117" s="239" t="s">
        <v>157</v>
      </c>
      <c r="G117" s="237"/>
      <c r="H117" s="240">
        <v>2.5600000000000001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137</v>
      </c>
      <c r="AU117" s="246" t="s">
        <v>133</v>
      </c>
      <c r="AV117" s="14" t="s">
        <v>86</v>
      </c>
      <c r="AW117" s="14" t="s">
        <v>36</v>
      </c>
      <c r="AX117" s="14" t="s">
        <v>76</v>
      </c>
      <c r="AY117" s="246" t="s">
        <v>122</v>
      </c>
    </row>
    <row r="118" s="15" customFormat="1">
      <c r="A118" s="15"/>
      <c r="B118" s="247"/>
      <c r="C118" s="248"/>
      <c r="D118" s="227" t="s">
        <v>137</v>
      </c>
      <c r="E118" s="249" t="s">
        <v>19</v>
      </c>
      <c r="F118" s="250" t="s">
        <v>140</v>
      </c>
      <c r="G118" s="248"/>
      <c r="H118" s="251">
        <v>2.5600000000000001</v>
      </c>
      <c r="I118" s="252"/>
      <c r="J118" s="248"/>
      <c r="K118" s="248"/>
      <c r="L118" s="253"/>
      <c r="M118" s="254"/>
      <c r="N118" s="255"/>
      <c r="O118" s="255"/>
      <c r="P118" s="255"/>
      <c r="Q118" s="255"/>
      <c r="R118" s="255"/>
      <c r="S118" s="255"/>
      <c r="T118" s="256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57" t="s">
        <v>137</v>
      </c>
      <c r="AU118" s="257" t="s">
        <v>133</v>
      </c>
      <c r="AV118" s="15" t="s">
        <v>133</v>
      </c>
      <c r="AW118" s="15" t="s">
        <v>36</v>
      </c>
      <c r="AX118" s="15" t="s">
        <v>76</v>
      </c>
      <c r="AY118" s="257" t="s">
        <v>122</v>
      </c>
    </row>
    <row r="119" s="16" customFormat="1">
      <c r="A119" s="16"/>
      <c r="B119" s="258"/>
      <c r="C119" s="259"/>
      <c r="D119" s="227" t="s">
        <v>137</v>
      </c>
      <c r="E119" s="260" t="s">
        <v>19</v>
      </c>
      <c r="F119" s="261" t="s">
        <v>158</v>
      </c>
      <c r="G119" s="259"/>
      <c r="H119" s="262">
        <v>34.817</v>
      </c>
      <c r="I119" s="263"/>
      <c r="J119" s="259"/>
      <c r="K119" s="259"/>
      <c r="L119" s="264"/>
      <c r="M119" s="265"/>
      <c r="N119" s="266"/>
      <c r="O119" s="266"/>
      <c r="P119" s="266"/>
      <c r="Q119" s="266"/>
      <c r="R119" s="266"/>
      <c r="S119" s="266"/>
      <c r="T119" s="267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T119" s="268" t="s">
        <v>137</v>
      </c>
      <c r="AU119" s="268" t="s">
        <v>133</v>
      </c>
      <c r="AV119" s="16" t="s">
        <v>132</v>
      </c>
      <c r="AW119" s="16" t="s">
        <v>36</v>
      </c>
      <c r="AX119" s="16" t="s">
        <v>84</v>
      </c>
      <c r="AY119" s="268" t="s">
        <v>122</v>
      </c>
    </row>
    <row r="120" s="12" customFormat="1" ht="22.8" customHeight="1">
      <c r="A120" s="12"/>
      <c r="B120" s="191"/>
      <c r="C120" s="192"/>
      <c r="D120" s="193" t="s">
        <v>75</v>
      </c>
      <c r="E120" s="205" t="s">
        <v>159</v>
      </c>
      <c r="F120" s="205" t="s">
        <v>160</v>
      </c>
      <c r="G120" s="192"/>
      <c r="H120" s="192"/>
      <c r="I120" s="195"/>
      <c r="J120" s="206">
        <f>BK120</f>
        <v>0</v>
      </c>
      <c r="K120" s="192"/>
      <c r="L120" s="197"/>
      <c r="M120" s="198"/>
      <c r="N120" s="199"/>
      <c r="O120" s="199"/>
      <c r="P120" s="200">
        <f>P121+SUM(P122:P132)</f>
        <v>0</v>
      </c>
      <c r="Q120" s="199"/>
      <c r="R120" s="200">
        <f>R121+SUM(R122:R132)</f>
        <v>0.0056000000000000008</v>
      </c>
      <c r="S120" s="199"/>
      <c r="T120" s="201">
        <f>T121+SUM(T122:T132)</f>
        <v>2.1034120000000001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2" t="s">
        <v>84</v>
      </c>
      <c r="AT120" s="203" t="s">
        <v>75</v>
      </c>
      <c r="AU120" s="203" t="s">
        <v>84</v>
      </c>
      <c r="AY120" s="202" t="s">
        <v>122</v>
      </c>
      <c r="BK120" s="204">
        <f>BK121+SUM(BK122:BK132)</f>
        <v>0</v>
      </c>
    </row>
    <row r="121" s="2" customFormat="1" ht="37.8" customHeight="1">
      <c r="A121" s="41"/>
      <c r="B121" s="42"/>
      <c r="C121" s="207" t="s">
        <v>86</v>
      </c>
      <c r="D121" s="207" t="s">
        <v>127</v>
      </c>
      <c r="E121" s="208" t="s">
        <v>161</v>
      </c>
      <c r="F121" s="209" t="s">
        <v>162</v>
      </c>
      <c r="G121" s="210" t="s">
        <v>130</v>
      </c>
      <c r="H121" s="211">
        <v>29.332000000000001</v>
      </c>
      <c r="I121" s="212"/>
      <c r="J121" s="213">
        <f>ROUND(I121*H121,2)</f>
        <v>0</v>
      </c>
      <c r="K121" s="209" t="s">
        <v>131</v>
      </c>
      <c r="L121" s="47"/>
      <c r="M121" s="214" t="s">
        <v>19</v>
      </c>
      <c r="N121" s="215" t="s">
        <v>47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0.067000000000000004</v>
      </c>
      <c r="T121" s="217">
        <f>S121*H121</f>
        <v>1.9652440000000002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132</v>
      </c>
      <c r="AT121" s="218" t="s">
        <v>127</v>
      </c>
      <c r="AU121" s="218" t="s">
        <v>86</v>
      </c>
      <c r="AY121" s="20" t="s">
        <v>122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84</v>
      </c>
      <c r="BK121" s="219">
        <f>ROUND(I121*H121,2)</f>
        <v>0</v>
      </c>
      <c r="BL121" s="20" t="s">
        <v>132</v>
      </c>
      <c r="BM121" s="218" t="s">
        <v>163</v>
      </c>
    </row>
    <row r="122" s="2" customFormat="1">
      <c r="A122" s="41"/>
      <c r="B122" s="42"/>
      <c r="C122" s="43"/>
      <c r="D122" s="220" t="s">
        <v>135</v>
      </c>
      <c r="E122" s="43"/>
      <c r="F122" s="221" t="s">
        <v>164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135</v>
      </c>
      <c r="AU122" s="20" t="s">
        <v>86</v>
      </c>
    </row>
    <row r="123" s="14" customFormat="1">
      <c r="A123" s="14"/>
      <c r="B123" s="236"/>
      <c r="C123" s="237"/>
      <c r="D123" s="227" t="s">
        <v>137</v>
      </c>
      <c r="E123" s="238" t="s">
        <v>19</v>
      </c>
      <c r="F123" s="239" t="s">
        <v>165</v>
      </c>
      <c r="G123" s="237"/>
      <c r="H123" s="240">
        <v>23.096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137</v>
      </c>
      <c r="AU123" s="246" t="s">
        <v>86</v>
      </c>
      <c r="AV123" s="14" t="s">
        <v>86</v>
      </c>
      <c r="AW123" s="14" t="s">
        <v>36</v>
      </c>
      <c r="AX123" s="14" t="s">
        <v>76</v>
      </c>
      <c r="AY123" s="246" t="s">
        <v>122</v>
      </c>
    </row>
    <row r="124" s="14" customFormat="1">
      <c r="A124" s="14"/>
      <c r="B124" s="236"/>
      <c r="C124" s="237"/>
      <c r="D124" s="227" t="s">
        <v>137</v>
      </c>
      <c r="E124" s="238" t="s">
        <v>19</v>
      </c>
      <c r="F124" s="239" t="s">
        <v>166</v>
      </c>
      <c r="G124" s="237"/>
      <c r="H124" s="240">
        <v>2.117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137</v>
      </c>
      <c r="AU124" s="246" t="s">
        <v>86</v>
      </c>
      <c r="AV124" s="14" t="s">
        <v>86</v>
      </c>
      <c r="AW124" s="14" t="s">
        <v>36</v>
      </c>
      <c r="AX124" s="14" t="s">
        <v>76</v>
      </c>
      <c r="AY124" s="246" t="s">
        <v>122</v>
      </c>
    </row>
    <row r="125" s="14" customFormat="1">
      <c r="A125" s="14"/>
      <c r="B125" s="236"/>
      <c r="C125" s="237"/>
      <c r="D125" s="227" t="s">
        <v>137</v>
      </c>
      <c r="E125" s="238" t="s">
        <v>19</v>
      </c>
      <c r="F125" s="239" t="s">
        <v>167</v>
      </c>
      <c r="G125" s="237"/>
      <c r="H125" s="240">
        <v>2.0430000000000001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137</v>
      </c>
      <c r="AU125" s="246" t="s">
        <v>86</v>
      </c>
      <c r="AV125" s="14" t="s">
        <v>86</v>
      </c>
      <c r="AW125" s="14" t="s">
        <v>36</v>
      </c>
      <c r="AX125" s="14" t="s">
        <v>76</v>
      </c>
      <c r="AY125" s="246" t="s">
        <v>122</v>
      </c>
    </row>
    <row r="126" s="14" customFormat="1">
      <c r="A126" s="14"/>
      <c r="B126" s="236"/>
      <c r="C126" s="237"/>
      <c r="D126" s="227" t="s">
        <v>137</v>
      </c>
      <c r="E126" s="238" t="s">
        <v>19</v>
      </c>
      <c r="F126" s="239" t="s">
        <v>168</v>
      </c>
      <c r="G126" s="237"/>
      <c r="H126" s="240">
        <v>2.0760000000000001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137</v>
      </c>
      <c r="AU126" s="246" t="s">
        <v>86</v>
      </c>
      <c r="AV126" s="14" t="s">
        <v>86</v>
      </c>
      <c r="AW126" s="14" t="s">
        <v>36</v>
      </c>
      <c r="AX126" s="14" t="s">
        <v>76</v>
      </c>
      <c r="AY126" s="246" t="s">
        <v>122</v>
      </c>
    </row>
    <row r="127" s="16" customFormat="1">
      <c r="A127" s="16"/>
      <c r="B127" s="258"/>
      <c r="C127" s="259"/>
      <c r="D127" s="227" t="s">
        <v>137</v>
      </c>
      <c r="E127" s="260" t="s">
        <v>19</v>
      </c>
      <c r="F127" s="261" t="s">
        <v>158</v>
      </c>
      <c r="G127" s="259"/>
      <c r="H127" s="262">
        <v>29.332000000000001</v>
      </c>
      <c r="I127" s="263"/>
      <c r="J127" s="259"/>
      <c r="K127" s="259"/>
      <c r="L127" s="264"/>
      <c r="M127" s="265"/>
      <c r="N127" s="266"/>
      <c r="O127" s="266"/>
      <c r="P127" s="266"/>
      <c r="Q127" s="266"/>
      <c r="R127" s="266"/>
      <c r="S127" s="266"/>
      <c r="T127" s="267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T127" s="268" t="s">
        <v>137</v>
      </c>
      <c r="AU127" s="268" t="s">
        <v>86</v>
      </c>
      <c r="AV127" s="16" t="s">
        <v>132</v>
      </c>
      <c r="AW127" s="16" t="s">
        <v>36</v>
      </c>
      <c r="AX127" s="16" t="s">
        <v>84</v>
      </c>
      <c r="AY127" s="268" t="s">
        <v>122</v>
      </c>
    </row>
    <row r="128" s="2" customFormat="1" ht="37.8" customHeight="1">
      <c r="A128" s="41"/>
      <c r="B128" s="42"/>
      <c r="C128" s="207" t="s">
        <v>133</v>
      </c>
      <c r="D128" s="207" t="s">
        <v>127</v>
      </c>
      <c r="E128" s="208" t="s">
        <v>169</v>
      </c>
      <c r="F128" s="209" t="s">
        <v>170</v>
      </c>
      <c r="G128" s="210" t="s">
        <v>130</v>
      </c>
      <c r="H128" s="211">
        <v>1.8180000000000001</v>
      </c>
      <c r="I128" s="212"/>
      <c r="J128" s="213">
        <f>ROUND(I128*H128,2)</f>
        <v>0</v>
      </c>
      <c r="K128" s="209" t="s">
        <v>131</v>
      </c>
      <c r="L128" s="47"/>
      <c r="M128" s="214" t="s">
        <v>19</v>
      </c>
      <c r="N128" s="215" t="s">
        <v>47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0.075999999999999998</v>
      </c>
      <c r="T128" s="217">
        <f>S128*H128</f>
        <v>0.13816800000000001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132</v>
      </c>
      <c r="AT128" s="218" t="s">
        <v>127</v>
      </c>
      <c r="AU128" s="218" t="s">
        <v>86</v>
      </c>
      <c r="AY128" s="20" t="s">
        <v>122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84</v>
      </c>
      <c r="BK128" s="219">
        <f>ROUND(I128*H128,2)</f>
        <v>0</v>
      </c>
      <c r="BL128" s="20" t="s">
        <v>132</v>
      </c>
      <c r="BM128" s="218" t="s">
        <v>171</v>
      </c>
    </row>
    <row r="129" s="2" customFormat="1">
      <c r="A129" s="41"/>
      <c r="B129" s="42"/>
      <c r="C129" s="43"/>
      <c r="D129" s="220" t="s">
        <v>135</v>
      </c>
      <c r="E129" s="43"/>
      <c r="F129" s="221" t="s">
        <v>172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135</v>
      </c>
      <c r="AU129" s="20" t="s">
        <v>86</v>
      </c>
    </row>
    <row r="130" s="14" customFormat="1">
      <c r="A130" s="14"/>
      <c r="B130" s="236"/>
      <c r="C130" s="237"/>
      <c r="D130" s="227" t="s">
        <v>137</v>
      </c>
      <c r="E130" s="238" t="s">
        <v>19</v>
      </c>
      <c r="F130" s="239" t="s">
        <v>173</v>
      </c>
      <c r="G130" s="237"/>
      <c r="H130" s="240">
        <v>1.8180000000000001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137</v>
      </c>
      <c r="AU130" s="246" t="s">
        <v>86</v>
      </c>
      <c r="AV130" s="14" t="s">
        <v>86</v>
      </c>
      <c r="AW130" s="14" t="s">
        <v>36</v>
      </c>
      <c r="AX130" s="14" t="s">
        <v>76</v>
      </c>
      <c r="AY130" s="246" t="s">
        <v>122</v>
      </c>
    </row>
    <row r="131" s="16" customFormat="1">
      <c r="A131" s="16"/>
      <c r="B131" s="258"/>
      <c r="C131" s="259"/>
      <c r="D131" s="227" t="s">
        <v>137</v>
      </c>
      <c r="E131" s="260" t="s">
        <v>19</v>
      </c>
      <c r="F131" s="261" t="s">
        <v>158</v>
      </c>
      <c r="G131" s="259"/>
      <c r="H131" s="262">
        <v>1.8180000000000001</v>
      </c>
      <c r="I131" s="263"/>
      <c r="J131" s="259"/>
      <c r="K131" s="259"/>
      <c r="L131" s="264"/>
      <c r="M131" s="265"/>
      <c r="N131" s="266"/>
      <c r="O131" s="266"/>
      <c r="P131" s="266"/>
      <c r="Q131" s="266"/>
      <c r="R131" s="266"/>
      <c r="S131" s="266"/>
      <c r="T131" s="267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T131" s="268" t="s">
        <v>137</v>
      </c>
      <c r="AU131" s="268" t="s">
        <v>86</v>
      </c>
      <c r="AV131" s="16" t="s">
        <v>132</v>
      </c>
      <c r="AW131" s="16" t="s">
        <v>36</v>
      </c>
      <c r="AX131" s="16" t="s">
        <v>84</v>
      </c>
      <c r="AY131" s="268" t="s">
        <v>122</v>
      </c>
    </row>
    <row r="132" s="12" customFormat="1" ht="20.88" customHeight="1">
      <c r="A132" s="12"/>
      <c r="B132" s="191"/>
      <c r="C132" s="192"/>
      <c r="D132" s="193" t="s">
        <v>75</v>
      </c>
      <c r="E132" s="205" t="s">
        <v>174</v>
      </c>
      <c r="F132" s="205" t="s">
        <v>175</v>
      </c>
      <c r="G132" s="192"/>
      <c r="H132" s="192"/>
      <c r="I132" s="195"/>
      <c r="J132" s="206">
        <f>BK132</f>
        <v>0</v>
      </c>
      <c r="K132" s="192"/>
      <c r="L132" s="197"/>
      <c r="M132" s="198"/>
      <c r="N132" s="199"/>
      <c r="O132" s="199"/>
      <c r="P132" s="200">
        <f>SUM(P133:P136)</f>
        <v>0</v>
      </c>
      <c r="Q132" s="199"/>
      <c r="R132" s="200">
        <f>SUM(R133:R136)</f>
        <v>0.0056000000000000008</v>
      </c>
      <c r="S132" s="199"/>
      <c r="T132" s="201">
        <f>SUM(T133:T136)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2" t="s">
        <v>84</v>
      </c>
      <c r="AT132" s="203" t="s">
        <v>75</v>
      </c>
      <c r="AU132" s="203" t="s">
        <v>86</v>
      </c>
      <c r="AY132" s="202" t="s">
        <v>122</v>
      </c>
      <c r="BK132" s="204">
        <f>SUM(BK133:BK136)</f>
        <v>0</v>
      </c>
    </row>
    <row r="133" s="2" customFormat="1" ht="37.8" customHeight="1">
      <c r="A133" s="41"/>
      <c r="B133" s="42"/>
      <c r="C133" s="207" t="s">
        <v>132</v>
      </c>
      <c r="D133" s="207" t="s">
        <v>127</v>
      </c>
      <c r="E133" s="208" t="s">
        <v>176</v>
      </c>
      <c r="F133" s="209" t="s">
        <v>177</v>
      </c>
      <c r="G133" s="210" t="s">
        <v>130</v>
      </c>
      <c r="H133" s="211">
        <v>140</v>
      </c>
      <c r="I133" s="212"/>
      <c r="J133" s="213">
        <f>ROUND(I133*H133,2)</f>
        <v>0</v>
      </c>
      <c r="K133" s="209" t="s">
        <v>131</v>
      </c>
      <c r="L133" s="47"/>
      <c r="M133" s="214" t="s">
        <v>19</v>
      </c>
      <c r="N133" s="215" t="s">
        <v>47</v>
      </c>
      <c r="O133" s="87"/>
      <c r="P133" s="216">
        <f>O133*H133</f>
        <v>0</v>
      </c>
      <c r="Q133" s="216">
        <v>4.0000000000000003E-05</v>
      </c>
      <c r="R133" s="216">
        <f>Q133*H133</f>
        <v>0.0056000000000000008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132</v>
      </c>
      <c r="AT133" s="218" t="s">
        <v>127</v>
      </c>
      <c r="AU133" s="218" t="s">
        <v>133</v>
      </c>
      <c r="AY133" s="20" t="s">
        <v>122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84</v>
      </c>
      <c r="BK133" s="219">
        <f>ROUND(I133*H133,2)</f>
        <v>0</v>
      </c>
      <c r="BL133" s="20" t="s">
        <v>132</v>
      </c>
      <c r="BM133" s="218" t="s">
        <v>178</v>
      </c>
    </row>
    <row r="134" s="2" customFormat="1">
      <c r="A134" s="41"/>
      <c r="B134" s="42"/>
      <c r="C134" s="43"/>
      <c r="D134" s="220" t="s">
        <v>135</v>
      </c>
      <c r="E134" s="43"/>
      <c r="F134" s="221" t="s">
        <v>179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135</v>
      </c>
      <c r="AU134" s="20" t="s">
        <v>133</v>
      </c>
    </row>
    <row r="135" s="14" customFormat="1">
      <c r="A135" s="14"/>
      <c r="B135" s="236"/>
      <c r="C135" s="237"/>
      <c r="D135" s="227" t="s">
        <v>137</v>
      </c>
      <c r="E135" s="238" t="s">
        <v>19</v>
      </c>
      <c r="F135" s="239" t="s">
        <v>180</v>
      </c>
      <c r="G135" s="237"/>
      <c r="H135" s="240">
        <v>140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6" t="s">
        <v>137</v>
      </c>
      <c r="AU135" s="246" t="s">
        <v>133</v>
      </c>
      <c r="AV135" s="14" t="s">
        <v>86</v>
      </c>
      <c r="AW135" s="14" t="s">
        <v>36</v>
      </c>
      <c r="AX135" s="14" t="s">
        <v>76</v>
      </c>
      <c r="AY135" s="246" t="s">
        <v>122</v>
      </c>
    </row>
    <row r="136" s="16" customFormat="1">
      <c r="A136" s="16"/>
      <c r="B136" s="258"/>
      <c r="C136" s="259"/>
      <c r="D136" s="227" t="s">
        <v>137</v>
      </c>
      <c r="E136" s="260" t="s">
        <v>19</v>
      </c>
      <c r="F136" s="261" t="s">
        <v>158</v>
      </c>
      <c r="G136" s="259"/>
      <c r="H136" s="262">
        <v>140</v>
      </c>
      <c r="I136" s="263"/>
      <c r="J136" s="259"/>
      <c r="K136" s="259"/>
      <c r="L136" s="264"/>
      <c r="M136" s="265"/>
      <c r="N136" s="266"/>
      <c r="O136" s="266"/>
      <c r="P136" s="266"/>
      <c r="Q136" s="266"/>
      <c r="R136" s="266"/>
      <c r="S136" s="266"/>
      <c r="T136" s="267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T136" s="268" t="s">
        <v>137</v>
      </c>
      <c r="AU136" s="268" t="s">
        <v>133</v>
      </c>
      <c r="AV136" s="16" t="s">
        <v>132</v>
      </c>
      <c r="AW136" s="16" t="s">
        <v>36</v>
      </c>
      <c r="AX136" s="16" t="s">
        <v>84</v>
      </c>
      <c r="AY136" s="268" t="s">
        <v>122</v>
      </c>
    </row>
    <row r="137" s="12" customFormat="1" ht="22.8" customHeight="1">
      <c r="A137" s="12"/>
      <c r="B137" s="191"/>
      <c r="C137" s="192"/>
      <c r="D137" s="193" t="s">
        <v>75</v>
      </c>
      <c r="E137" s="205" t="s">
        <v>181</v>
      </c>
      <c r="F137" s="205" t="s">
        <v>182</v>
      </c>
      <c r="G137" s="192"/>
      <c r="H137" s="192"/>
      <c r="I137" s="195"/>
      <c r="J137" s="206">
        <f>BK137</f>
        <v>0</v>
      </c>
      <c r="K137" s="192"/>
      <c r="L137" s="197"/>
      <c r="M137" s="198"/>
      <c r="N137" s="199"/>
      <c r="O137" s="199"/>
      <c r="P137" s="200">
        <f>SUM(P138:P148)</f>
        <v>0</v>
      </c>
      <c r="Q137" s="199"/>
      <c r="R137" s="200">
        <f>SUM(R138:R148)</f>
        <v>0</v>
      </c>
      <c r="S137" s="199"/>
      <c r="T137" s="201">
        <f>SUM(T138:T148)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2" t="s">
        <v>84</v>
      </c>
      <c r="AT137" s="203" t="s">
        <v>75</v>
      </c>
      <c r="AU137" s="203" t="s">
        <v>84</v>
      </c>
      <c r="AY137" s="202" t="s">
        <v>122</v>
      </c>
      <c r="BK137" s="204">
        <f>SUM(BK138:BK148)</f>
        <v>0</v>
      </c>
    </row>
    <row r="138" s="2" customFormat="1" ht="37.8" customHeight="1">
      <c r="A138" s="41"/>
      <c r="B138" s="42"/>
      <c r="C138" s="207" t="s">
        <v>183</v>
      </c>
      <c r="D138" s="207" t="s">
        <v>127</v>
      </c>
      <c r="E138" s="208" t="s">
        <v>184</v>
      </c>
      <c r="F138" s="209" t="s">
        <v>185</v>
      </c>
      <c r="G138" s="210" t="s">
        <v>186</v>
      </c>
      <c r="H138" s="211">
        <v>2.415</v>
      </c>
      <c r="I138" s="212"/>
      <c r="J138" s="213">
        <f>ROUND(I138*H138,2)</f>
        <v>0</v>
      </c>
      <c r="K138" s="209" t="s">
        <v>131</v>
      </c>
      <c r="L138" s="47"/>
      <c r="M138" s="214" t="s">
        <v>19</v>
      </c>
      <c r="N138" s="215" t="s">
        <v>47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132</v>
      </c>
      <c r="AT138" s="218" t="s">
        <v>127</v>
      </c>
      <c r="AU138" s="218" t="s">
        <v>86</v>
      </c>
      <c r="AY138" s="20" t="s">
        <v>122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84</v>
      </c>
      <c r="BK138" s="219">
        <f>ROUND(I138*H138,2)</f>
        <v>0</v>
      </c>
      <c r="BL138" s="20" t="s">
        <v>132</v>
      </c>
      <c r="BM138" s="218" t="s">
        <v>187</v>
      </c>
    </row>
    <row r="139" s="2" customFormat="1">
      <c r="A139" s="41"/>
      <c r="B139" s="42"/>
      <c r="C139" s="43"/>
      <c r="D139" s="220" t="s">
        <v>135</v>
      </c>
      <c r="E139" s="43"/>
      <c r="F139" s="221" t="s">
        <v>188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135</v>
      </c>
      <c r="AU139" s="20" t="s">
        <v>86</v>
      </c>
    </row>
    <row r="140" s="2" customFormat="1" ht="16.5" customHeight="1">
      <c r="A140" s="41"/>
      <c r="B140" s="42"/>
      <c r="C140" s="207" t="s">
        <v>123</v>
      </c>
      <c r="D140" s="207" t="s">
        <v>127</v>
      </c>
      <c r="E140" s="208" t="s">
        <v>189</v>
      </c>
      <c r="F140" s="209" t="s">
        <v>190</v>
      </c>
      <c r="G140" s="210" t="s">
        <v>186</v>
      </c>
      <c r="H140" s="211">
        <v>2.415</v>
      </c>
      <c r="I140" s="212"/>
      <c r="J140" s="213">
        <f>ROUND(I140*H140,2)</f>
        <v>0</v>
      </c>
      <c r="K140" s="209" t="s">
        <v>131</v>
      </c>
      <c r="L140" s="47"/>
      <c r="M140" s="214" t="s">
        <v>19</v>
      </c>
      <c r="N140" s="215" t="s">
        <v>47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132</v>
      </c>
      <c r="AT140" s="218" t="s">
        <v>127</v>
      </c>
      <c r="AU140" s="218" t="s">
        <v>86</v>
      </c>
      <c r="AY140" s="20" t="s">
        <v>122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84</v>
      </c>
      <c r="BK140" s="219">
        <f>ROUND(I140*H140,2)</f>
        <v>0</v>
      </c>
      <c r="BL140" s="20" t="s">
        <v>132</v>
      </c>
      <c r="BM140" s="218" t="s">
        <v>191</v>
      </c>
    </row>
    <row r="141" s="2" customFormat="1">
      <c r="A141" s="41"/>
      <c r="B141" s="42"/>
      <c r="C141" s="43"/>
      <c r="D141" s="220" t="s">
        <v>135</v>
      </c>
      <c r="E141" s="43"/>
      <c r="F141" s="221" t="s">
        <v>192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135</v>
      </c>
      <c r="AU141" s="20" t="s">
        <v>86</v>
      </c>
    </row>
    <row r="142" s="2" customFormat="1" ht="33" customHeight="1">
      <c r="A142" s="41"/>
      <c r="B142" s="42"/>
      <c r="C142" s="207" t="s">
        <v>193</v>
      </c>
      <c r="D142" s="207" t="s">
        <v>127</v>
      </c>
      <c r="E142" s="208" t="s">
        <v>194</v>
      </c>
      <c r="F142" s="209" t="s">
        <v>195</v>
      </c>
      <c r="G142" s="210" t="s">
        <v>186</v>
      </c>
      <c r="H142" s="211">
        <v>2.415</v>
      </c>
      <c r="I142" s="212"/>
      <c r="J142" s="213">
        <f>ROUND(I142*H142,2)</f>
        <v>0</v>
      </c>
      <c r="K142" s="209" t="s">
        <v>131</v>
      </c>
      <c r="L142" s="47"/>
      <c r="M142" s="214" t="s">
        <v>19</v>
      </c>
      <c r="N142" s="215" t="s">
        <v>47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132</v>
      </c>
      <c r="AT142" s="218" t="s">
        <v>127</v>
      </c>
      <c r="AU142" s="218" t="s">
        <v>86</v>
      </c>
      <c r="AY142" s="20" t="s">
        <v>122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84</v>
      </c>
      <c r="BK142" s="219">
        <f>ROUND(I142*H142,2)</f>
        <v>0</v>
      </c>
      <c r="BL142" s="20" t="s">
        <v>132</v>
      </c>
      <c r="BM142" s="218" t="s">
        <v>196</v>
      </c>
    </row>
    <row r="143" s="2" customFormat="1">
      <c r="A143" s="41"/>
      <c r="B143" s="42"/>
      <c r="C143" s="43"/>
      <c r="D143" s="220" t="s">
        <v>135</v>
      </c>
      <c r="E143" s="43"/>
      <c r="F143" s="221" t="s">
        <v>197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135</v>
      </c>
      <c r="AU143" s="20" t="s">
        <v>86</v>
      </c>
    </row>
    <row r="144" s="2" customFormat="1" ht="24.15" customHeight="1">
      <c r="A144" s="41"/>
      <c r="B144" s="42"/>
      <c r="C144" s="207" t="s">
        <v>198</v>
      </c>
      <c r="D144" s="207" t="s">
        <v>127</v>
      </c>
      <c r="E144" s="208" t="s">
        <v>199</v>
      </c>
      <c r="F144" s="209" t="s">
        <v>200</v>
      </c>
      <c r="G144" s="210" t="s">
        <v>186</v>
      </c>
      <c r="H144" s="211">
        <v>21.734999999999999</v>
      </c>
      <c r="I144" s="212"/>
      <c r="J144" s="213">
        <f>ROUND(I144*H144,2)</f>
        <v>0</v>
      </c>
      <c r="K144" s="209" t="s">
        <v>131</v>
      </c>
      <c r="L144" s="47"/>
      <c r="M144" s="214" t="s">
        <v>19</v>
      </c>
      <c r="N144" s="215" t="s">
        <v>47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132</v>
      </c>
      <c r="AT144" s="218" t="s">
        <v>127</v>
      </c>
      <c r="AU144" s="218" t="s">
        <v>86</v>
      </c>
      <c r="AY144" s="20" t="s">
        <v>122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84</v>
      </c>
      <c r="BK144" s="219">
        <f>ROUND(I144*H144,2)</f>
        <v>0</v>
      </c>
      <c r="BL144" s="20" t="s">
        <v>132</v>
      </c>
      <c r="BM144" s="218" t="s">
        <v>201</v>
      </c>
    </row>
    <row r="145" s="2" customFormat="1">
      <c r="A145" s="41"/>
      <c r="B145" s="42"/>
      <c r="C145" s="43"/>
      <c r="D145" s="220" t="s">
        <v>135</v>
      </c>
      <c r="E145" s="43"/>
      <c r="F145" s="221" t="s">
        <v>202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135</v>
      </c>
      <c r="AU145" s="20" t="s">
        <v>86</v>
      </c>
    </row>
    <row r="146" s="14" customFormat="1">
      <c r="A146" s="14"/>
      <c r="B146" s="236"/>
      <c r="C146" s="237"/>
      <c r="D146" s="227" t="s">
        <v>137</v>
      </c>
      <c r="E146" s="237"/>
      <c r="F146" s="239" t="s">
        <v>203</v>
      </c>
      <c r="G146" s="237"/>
      <c r="H146" s="240">
        <v>21.734999999999999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137</v>
      </c>
      <c r="AU146" s="246" t="s">
        <v>86</v>
      </c>
      <c r="AV146" s="14" t="s">
        <v>86</v>
      </c>
      <c r="AW146" s="14" t="s">
        <v>4</v>
      </c>
      <c r="AX146" s="14" t="s">
        <v>84</v>
      </c>
      <c r="AY146" s="246" t="s">
        <v>122</v>
      </c>
    </row>
    <row r="147" s="2" customFormat="1" ht="49.05" customHeight="1">
      <c r="A147" s="41"/>
      <c r="B147" s="42"/>
      <c r="C147" s="207" t="s">
        <v>159</v>
      </c>
      <c r="D147" s="207" t="s">
        <v>127</v>
      </c>
      <c r="E147" s="208" t="s">
        <v>204</v>
      </c>
      <c r="F147" s="209" t="s">
        <v>205</v>
      </c>
      <c r="G147" s="210" t="s">
        <v>186</v>
      </c>
      <c r="H147" s="211">
        <v>2.415</v>
      </c>
      <c r="I147" s="212"/>
      <c r="J147" s="213">
        <f>ROUND(I147*H147,2)</f>
        <v>0</v>
      </c>
      <c r="K147" s="209" t="s">
        <v>131</v>
      </c>
      <c r="L147" s="47"/>
      <c r="M147" s="214" t="s">
        <v>19</v>
      </c>
      <c r="N147" s="215" t="s">
        <v>47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132</v>
      </c>
      <c r="AT147" s="218" t="s">
        <v>127</v>
      </c>
      <c r="AU147" s="218" t="s">
        <v>86</v>
      </c>
      <c r="AY147" s="20" t="s">
        <v>122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84</v>
      </c>
      <c r="BK147" s="219">
        <f>ROUND(I147*H147,2)</f>
        <v>0</v>
      </c>
      <c r="BL147" s="20" t="s">
        <v>132</v>
      </c>
      <c r="BM147" s="218" t="s">
        <v>206</v>
      </c>
    </row>
    <row r="148" s="2" customFormat="1">
      <c r="A148" s="41"/>
      <c r="B148" s="42"/>
      <c r="C148" s="43"/>
      <c r="D148" s="220" t="s">
        <v>135</v>
      </c>
      <c r="E148" s="43"/>
      <c r="F148" s="221" t="s">
        <v>207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135</v>
      </c>
      <c r="AU148" s="20" t="s">
        <v>86</v>
      </c>
    </row>
    <row r="149" s="12" customFormat="1" ht="22.8" customHeight="1">
      <c r="A149" s="12"/>
      <c r="B149" s="191"/>
      <c r="C149" s="192"/>
      <c r="D149" s="193" t="s">
        <v>75</v>
      </c>
      <c r="E149" s="205" t="s">
        <v>208</v>
      </c>
      <c r="F149" s="205" t="s">
        <v>209</v>
      </c>
      <c r="G149" s="192"/>
      <c r="H149" s="192"/>
      <c r="I149" s="195"/>
      <c r="J149" s="206">
        <f>BK149</f>
        <v>0</v>
      </c>
      <c r="K149" s="192"/>
      <c r="L149" s="197"/>
      <c r="M149" s="198"/>
      <c r="N149" s="199"/>
      <c r="O149" s="199"/>
      <c r="P149" s="200">
        <f>SUM(P150:P151)</f>
        <v>0</v>
      </c>
      <c r="Q149" s="199"/>
      <c r="R149" s="200">
        <f>SUM(R150:R151)</f>
        <v>0</v>
      </c>
      <c r="S149" s="199"/>
      <c r="T149" s="201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2" t="s">
        <v>84</v>
      </c>
      <c r="AT149" s="203" t="s">
        <v>75</v>
      </c>
      <c r="AU149" s="203" t="s">
        <v>84</v>
      </c>
      <c r="AY149" s="202" t="s">
        <v>122</v>
      </c>
      <c r="BK149" s="204">
        <f>SUM(BK150:BK151)</f>
        <v>0</v>
      </c>
    </row>
    <row r="150" s="2" customFormat="1" ht="55.5" customHeight="1">
      <c r="A150" s="41"/>
      <c r="B150" s="42"/>
      <c r="C150" s="207" t="s">
        <v>210</v>
      </c>
      <c r="D150" s="207" t="s">
        <v>127</v>
      </c>
      <c r="E150" s="208" t="s">
        <v>211</v>
      </c>
      <c r="F150" s="209" t="s">
        <v>212</v>
      </c>
      <c r="G150" s="210" t="s">
        <v>186</v>
      </c>
      <c r="H150" s="211">
        <v>1.2130000000000001</v>
      </c>
      <c r="I150" s="212"/>
      <c r="J150" s="213">
        <f>ROUND(I150*H150,2)</f>
        <v>0</v>
      </c>
      <c r="K150" s="209" t="s">
        <v>131</v>
      </c>
      <c r="L150" s="47"/>
      <c r="M150" s="214" t="s">
        <v>19</v>
      </c>
      <c r="N150" s="215" t="s">
        <v>47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132</v>
      </c>
      <c r="AT150" s="218" t="s">
        <v>127</v>
      </c>
      <c r="AU150" s="218" t="s">
        <v>86</v>
      </c>
      <c r="AY150" s="20" t="s">
        <v>122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84</v>
      </c>
      <c r="BK150" s="219">
        <f>ROUND(I150*H150,2)</f>
        <v>0</v>
      </c>
      <c r="BL150" s="20" t="s">
        <v>132</v>
      </c>
      <c r="BM150" s="218" t="s">
        <v>213</v>
      </c>
    </row>
    <row r="151" s="2" customFormat="1">
      <c r="A151" s="41"/>
      <c r="B151" s="42"/>
      <c r="C151" s="43"/>
      <c r="D151" s="220" t="s">
        <v>135</v>
      </c>
      <c r="E151" s="43"/>
      <c r="F151" s="221" t="s">
        <v>214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135</v>
      </c>
      <c r="AU151" s="20" t="s">
        <v>86</v>
      </c>
    </row>
    <row r="152" s="12" customFormat="1" ht="25.92" customHeight="1">
      <c r="A152" s="12"/>
      <c r="B152" s="191"/>
      <c r="C152" s="192"/>
      <c r="D152" s="193" t="s">
        <v>75</v>
      </c>
      <c r="E152" s="194" t="s">
        <v>215</v>
      </c>
      <c r="F152" s="194" t="s">
        <v>216</v>
      </c>
      <c r="G152" s="192"/>
      <c r="H152" s="192"/>
      <c r="I152" s="195"/>
      <c r="J152" s="196">
        <f>BK152</f>
        <v>0</v>
      </c>
      <c r="K152" s="192"/>
      <c r="L152" s="197"/>
      <c r="M152" s="198"/>
      <c r="N152" s="199"/>
      <c r="O152" s="199"/>
      <c r="P152" s="200">
        <f>P153+P183</f>
        <v>0</v>
      </c>
      <c r="Q152" s="199"/>
      <c r="R152" s="200">
        <f>R153+R183</f>
        <v>0.0174085</v>
      </c>
      <c r="S152" s="199"/>
      <c r="T152" s="201">
        <f>T153+T183</f>
        <v>0.312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2" t="s">
        <v>86</v>
      </c>
      <c r="AT152" s="203" t="s">
        <v>75</v>
      </c>
      <c r="AU152" s="203" t="s">
        <v>76</v>
      </c>
      <c r="AY152" s="202" t="s">
        <v>122</v>
      </c>
      <c r="BK152" s="204">
        <f>BK153+BK183</f>
        <v>0</v>
      </c>
    </row>
    <row r="153" s="12" customFormat="1" ht="22.8" customHeight="1">
      <c r="A153" s="12"/>
      <c r="B153" s="191"/>
      <c r="C153" s="192"/>
      <c r="D153" s="193" t="s">
        <v>75</v>
      </c>
      <c r="E153" s="205" t="s">
        <v>217</v>
      </c>
      <c r="F153" s="205" t="s">
        <v>218</v>
      </c>
      <c r="G153" s="192"/>
      <c r="H153" s="192"/>
      <c r="I153" s="195"/>
      <c r="J153" s="206">
        <f>BK153</f>
        <v>0</v>
      </c>
      <c r="K153" s="192"/>
      <c r="L153" s="197"/>
      <c r="M153" s="198"/>
      <c r="N153" s="199"/>
      <c r="O153" s="199"/>
      <c r="P153" s="200">
        <f>SUM(P154:P182)</f>
        <v>0</v>
      </c>
      <c r="Q153" s="199"/>
      <c r="R153" s="200">
        <f>SUM(R154:R182)</f>
        <v>0</v>
      </c>
      <c r="S153" s="199"/>
      <c r="T153" s="201">
        <f>SUM(T154:T182)</f>
        <v>0.312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2" t="s">
        <v>86</v>
      </c>
      <c r="AT153" s="203" t="s">
        <v>75</v>
      </c>
      <c r="AU153" s="203" t="s">
        <v>84</v>
      </c>
      <c r="AY153" s="202" t="s">
        <v>122</v>
      </c>
      <c r="BK153" s="204">
        <f>SUM(BK154:BK182)</f>
        <v>0</v>
      </c>
    </row>
    <row r="154" s="2" customFormat="1" ht="24.15" customHeight="1">
      <c r="A154" s="41"/>
      <c r="B154" s="42"/>
      <c r="C154" s="207" t="s">
        <v>219</v>
      </c>
      <c r="D154" s="207" t="s">
        <v>127</v>
      </c>
      <c r="E154" s="208" t="s">
        <v>220</v>
      </c>
      <c r="F154" s="209" t="s">
        <v>221</v>
      </c>
      <c r="G154" s="210" t="s">
        <v>222</v>
      </c>
      <c r="H154" s="211">
        <v>13</v>
      </c>
      <c r="I154" s="212"/>
      <c r="J154" s="213">
        <f>ROUND(I154*H154,2)</f>
        <v>0</v>
      </c>
      <c r="K154" s="209" t="s">
        <v>131</v>
      </c>
      <c r="L154" s="47"/>
      <c r="M154" s="214" t="s">
        <v>19</v>
      </c>
      <c r="N154" s="215" t="s">
        <v>47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0.024</v>
      </c>
      <c r="T154" s="217">
        <f>S154*H154</f>
        <v>0.312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223</v>
      </c>
      <c r="AT154" s="218" t="s">
        <v>127</v>
      </c>
      <c r="AU154" s="218" t="s">
        <v>86</v>
      </c>
      <c r="AY154" s="20" t="s">
        <v>122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84</v>
      </c>
      <c r="BK154" s="219">
        <f>ROUND(I154*H154,2)</f>
        <v>0</v>
      </c>
      <c r="BL154" s="20" t="s">
        <v>223</v>
      </c>
      <c r="BM154" s="218" t="s">
        <v>224</v>
      </c>
    </row>
    <row r="155" s="2" customFormat="1">
      <c r="A155" s="41"/>
      <c r="B155" s="42"/>
      <c r="C155" s="43"/>
      <c r="D155" s="220" t="s">
        <v>135</v>
      </c>
      <c r="E155" s="43"/>
      <c r="F155" s="221" t="s">
        <v>225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135</v>
      </c>
      <c r="AU155" s="20" t="s">
        <v>86</v>
      </c>
    </row>
    <row r="156" s="14" customFormat="1">
      <c r="A156" s="14"/>
      <c r="B156" s="236"/>
      <c r="C156" s="237"/>
      <c r="D156" s="227" t="s">
        <v>137</v>
      </c>
      <c r="E156" s="238" t="s">
        <v>19</v>
      </c>
      <c r="F156" s="239" t="s">
        <v>226</v>
      </c>
      <c r="G156" s="237"/>
      <c r="H156" s="240">
        <v>10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137</v>
      </c>
      <c r="AU156" s="246" t="s">
        <v>86</v>
      </c>
      <c r="AV156" s="14" t="s">
        <v>86</v>
      </c>
      <c r="AW156" s="14" t="s">
        <v>36</v>
      </c>
      <c r="AX156" s="14" t="s">
        <v>76</v>
      </c>
      <c r="AY156" s="246" t="s">
        <v>122</v>
      </c>
    </row>
    <row r="157" s="14" customFormat="1">
      <c r="A157" s="14"/>
      <c r="B157" s="236"/>
      <c r="C157" s="237"/>
      <c r="D157" s="227" t="s">
        <v>137</v>
      </c>
      <c r="E157" s="238" t="s">
        <v>19</v>
      </c>
      <c r="F157" s="239" t="s">
        <v>227</v>
      </c>
      <c r="G157" s="237"/>
      <c r="H157" s="240">
        <v>1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137</v>
      </c>
      <c r="AU157" s="246" t="s">
        <v>86</v>
      </c>
      <c r="AV157" s="14" t="s">
        <v>86</v>
      </c>
      <c r="AW157" s="14" t="s">
        <v>36</v>
      </c>
      <c r="AX157" s="14" t="s">
        <v>76</v>
      </c>
      <c r="AY157" s="246" t="s">
        <v>122</v>
      </c>
    </row>
    <row r="158" s="14" customFormat="1">
      <c r="A158" s="14"/>
      <c r="B158" s="236"/>
      <c r="C158" s="237"/>
      <c r="D158" s="227" t="s">
        <v>137</v>
      </c>
      <c r="E158" s="238" t="s">
        <v>19</v>
      </c>
      <c r="F158" s="239" t="s">
        <v>228</v>
      </c>
      <c r="G158" s="237"/>
      <c r="H158" s="240">
        <v>1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137</v>
      </c>
      <c r="AU158" s="246" t="s">
        <v>86</v>
      </c>
      <c r="AV158" s="14" t="s">
        <v>86</v>
      </c>
      <c r="AW158" s="14" t="s">
        <v>36</v>
      </c>
      <c r="AX158" s="14" t="s">
        <v>76</v>
      </c>
      <c r="AY158" s="246" t="s">
        <v>122</v>
      </c>
    </row>
    <row r="159" s="14" customFormat="1">
      <c r="A159" s="14"/>
      <c r="B159" s="236"/>
      <c r="C159" s="237"/>
      <c r="D159" s="227" t="s">
        <v>137</v>
      </c>
      <c r="E159" s="238" t="s">
        <v>19</v>
      </c>
      <c r="F159" s="239" t="s">
        <v>229</v>
      </c>
      <c r="G159" s="237"/>
      <c r="H159" s="240">
        <v>1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137</v>
      </c>
      <c r="AU159" s="246" t="s">
        <v>86</v>
      </c>
      <c r="AV159" s="14" t="s">
        <v>86</v>
      </c>
      <c r="AW159" s="14" t="s">
        <v>36</v>
      </c>
      <c r="AX159" s="14" t="s">
        <v>76</v>
      </c>
      <c r="AY159" s="246" t="s">
        <v>122</v>
      </c>
    </row>
    <row r="160" s="16" customFormat="1">
      <c r="A160" s="16"/>
      <c r="B160" s="258"/>
      <c r="C160" s="259"/>
      <c r="D160" s="227" t="s">
        <v>137</v>
      </c>
      <c r="E160" s="260" t="s">
        <v>19</v>
      </c>
      <c r="F160" s="261" t="s">
        <v>158</v>
      </c>
      <c r="G160" s="259"/>
      <c r="H160" s="262">
        <v>13</v>
      </c>
      <c r="I160" s="263"/>
      <c r="J160" s="259"/>
      <c r="K160" s="259"/>
      <c r="L160" s="264"/>
      <c r="M160" s="265"/>
      <c r="N160" s="266"/>
      <c r="O160" s="266"/>
      <c r="P160" s="266"/>
      <c r="Q160" s="266"/>
      <c r="R160" s="266"/>
      <c r="S160" s="266"/>
      <c r="T160" s="267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T160" s="268" t="s">
        <v>137</v>
      </c>
      <c r="AU160" s="268" t="s">
        <v>86</v>
      </c>
      <c r="AV160" s="16" t="s">
        <v>132</v>
      </c>
      <c r="AW160" s="16" t="s">
        <v>36</v>
      </c>
      <c r="AX160" s="16" t="s">
        <v>84</v>
      </c>
      <c r="AY160" s="268" t="s">
        <v>122</v>
      </c>
    </row>
    <row r="161" s="2" customFormat="1" ht="37.8" customHeight="1">
      <c r="A161" s="41"/>
      <c r="B161" s="42"/>
      <c r="C161" s="207" t="s">
        <v>8</v>
      </c>
      <c r="D161" s="207" t="s">
        <v>127</v>
      </c>
      <c r="E161" s="208" t="s">
        <v>230</v>
      </c>
      <c r="F161" s="209" t="s">
        <v>231</v>
      </c>
      <c r="G161" s="210" t="s">
        <v>222</v>
      </c>
      <c r="H161" s="211">
        <v>1</v>
      </c>
      <c r="I161" s="212"/>
      <c r="J161" s="213">
        <f>ROUND(I161*H161,2)</f>
        <v>0</v>
      </c>
      <c r="K161" s="209" t="s">
        <v>19</v>
      </c>
      <c r="L161" s="47"/>
      <c r="M161" s="214" t="s">
        <v>19</v>
      </c>
      <c r="N161" s="215" t="s">
        <v>47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223</v>
      </c>
      <c r="AT161" s="218" t="s">
        <v>127</v>
      </c>
      <c r="AU161" s="218" t="s">
        <v>86</v>
      </c>
      <c r="AY161" s="20" t="s">
        <v>122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84</v>
      </c>
      <c r="BK161" s="219">
        <f>ROUND(I161*H161,2)</f>
        <v>0</v>
      </c>
      <c r="BL161" s="20" t="s">
        <v>223</v>
      </c>
      <c r="BM161" s="218" t="s">
        <v>232</v>
      </c>
    </row>
    <row r="162" s="2" customFormat="1">
      <c r="A162" s="41"/>
      <c r="B162" s="42"/>
      <c r="C162" s="43"/>
      <c r="D162" s="227" t="s">
        <v>233</v>
      </c>
      <c r="E162" s="43"/>
      <c r="F162" s="269" t="s">
        <v>234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233</v>
      </c>
      <c r="AU162" s="20" t="s">
        <v>86</v>
      </c>
    </row>
    <row r="163" s="14" customFormat="1">
      <c r="A163" s="14"/>
      <c r="B163" s="236"/>
      <c r="C163" s="237"/>
      <c r="D163" s="227" t="s">
        <v>137</v>
      </c>
      <c r="E163" s="238" t="s">
        <v>19</v>
      </c>
      <c r="F163" s="239" t="s">
        <v>84</v>
      </c>
      <c r="G163" s="237"/>
      <c r="H163" s="240">
        <v>1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137</v>
      </c>
      <c r="AU163" s="246" t="s">
        <v>86</v>
      </c>
      <c r="AV163" s="14" t="s">
        <v>86</v>
      </c>
      <c r="AW163" s="14" t="s">
        <v>36</v>
      </c>
      <c r="AX163" s="14" t="s">
        <v>76</v>
      </c>
      <c r="AY163" s="246" t="s">
        <v>122</v>
      </c>
    </row>
    <row r="164" s="16" customFormat="1">
      <c r="A164" s="16"/>
      <c r="B164" s="258"/>
      <c r="C164" s="259"/>
      <c r="D164" s="227" t="s">
        <v>137</v>
      </c>
      <c r="E164" s="260" t="s">
        <v>19</v>
      </c>
      <c r="F164" s="261" t="s">
        <v>158</v>
      </c>
      <c r="G164" s="259"/>
      <c r="H164" s="262">
        <v>1</v>
      </c>
      <c r="I164" s="263"/>
      <c r="J164" s="259"/>
      <c r="K164" s="259"/>
      <c r="L164" s="264"/>
      <c r="M164" s="265"/>
      <c r="N164" s="266"/>
      <c r="O164" s="266"/>
      <c r="P164" s="266"/>
      <c r="Q164" s="266"/>
      <c r="R164" s="266"/>
      <c r="S164" s="266"/>
      <c r="T164" s="267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68" t="s">
        <v>137</v>
      </c>
      <c r="AU164" s="268" t="s">
        <v>86</v>
      </c>
      <c r="AV164" s="16" t="s">
        <v>132</v>
      </c>
      <c r="AW164" s="16" t="s">
        <v>36</v>
      </c>
      <c r="AX164" s="16" t="s">
        <v>84</v>
      </c>
      <c r="AY164" s="268" t="s">
        <v>122</v>
      </c>
    </row>
    <row r="165" s="2" customFormat="1" ht="37.8" customHeight="1">
      <c r="A165" s="41"/>
      <c r="B165" s="42"/>
      <c r="C165" s="207" t="s">
        <v>235</v>
      </c>
      <c r="D165" s="207" t="s">
        <v>127</v>
      </c>
      <c r="E165" s="208" t="s">
        <v>236</v>
      </c>
      <c r="F165" s="209" t="s">
        <v>237</v>
      </c>
      <c r="G165" s="210" t="s">
        <v>222</v>
      </c>
      <c r="H165" s="211">
        <v>10</v>
      </c>
      <c r="I165" s="212"/>
      <c r="J165" s="213">
        <f>ROUND(I165*H165,2)</f>
        <v>0</v>
      </c>
      <c r="K165" s="209" t="s">
        <v>19</v>
      </c>
      <c r="L165" s="47"/>
      <c r="M165" s="214" t="s">
        <v>19</v>
      </c>
      <c r="N165" s="215" t="s">
        <v>47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223</v>
      </c>
      <c r="AT165" s="218" t="s">
        <v>127</v>
      </c>
      <c r="AU165" s="218" t="s">
        <v>86</v>
      </c>
      <c r="AY165" s="20" t="s">
        <v>122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84</v>
      </c>
      <c r="BK165" s="219">
        <f>ROUND(I165*H165,2)</f>
        <v>0</v>
      </c>
      <c r="BL165" s="20" t="s">
        <v>223</v>
      </c>
      <c r="BM165" s="218" t="s">
        <v>238</v>
      </c>
    </row>
    <row r="166" s="2" customFormat="1">
      <c r="A166" s="41"/>
      <c r="B166" s="42"/>
      <c r="C166" s="43"/>
      <c r="D166" s="227" t="s">
        <v>233</v>
      </c>
      <c r="E166" s="43"/>
      <c r="F166" s="269" t="s">
        <v>239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233</v>
      </c>
      <c r="AU166" s="20" t="s">
        <v>86</v>
      </c>
    </row>
    <row r="167" s="14" customFormat="1">
      <c r="A167" s="14"/>
      <c r="B167" s="236"/>
      <c r="C167" s="237"/>
      <c r="D167" s="227" t="s">
        <v>137</v>
      </c>
      <c r="E167" s="238" t="s">
        <v>19</v>
      </c>
      <c r="F167" s="239" t="s">
        <v>210</v>
      </c>
      <c r="G167" s="237"/>
      <c r="H167" s="240">
        <v>10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6" t="s">
        <v>137</v>
      </c>
      <c r="AU167" s="246" t="s">
        <v>86</v>
      </c>
      <c r="AV167" s="14" t="s">
        <v>86</v>
      </c>
      <c r="AW167" s="14" t="s">
        <v>36</v>
      </c>
      <c r="AX167" s="14" t="s">
        <v>76</v>
      </c>
      <c r="AY167" s="246" t="s">
        <v>122</v>
      </c>
    </row>
    <row r="168" s="16" customFormat="1">
      <c r="A168" s="16"/>
      <c r="B168" s="258"/>
      <c r="C168" s="259"/>
      <c r="D168" s="227" t="s">
        <v>137</v>
      </c>
      <c r="E168" s="260" t="s">
        <v>19</v>
      </c>
      <c r="F168" s="261" t="s">
        <v>158</v>
      </c>
      <c r="G168" s="259"/>
      <c r="H168" s="262">
        <v>10</v>
      </c>
      <c r="I168" s="263"/>
      <c r="J168" s="259"/>
      <c r="K168" s="259"/>
      <c r="L168" s="264"/>
      <c r="M168" s="265"/>
      <c r="N168" s="266"/>
      <c r="O168" s="266"/>
      <c r="P168" s="266"/>
      <c r="Q168" s="266"/>
      <c r="R168" s="266"/>
      <c r="S168" s="266"/>
      <c r="T168" s="267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T168" s="268" t="s">
        <v>137</v>
      </c>
      <c r="AU168" s="268" t="s">
        <v>86</v>
      </c>
      <c r="AV168" s="16" t="s">
        <v>132</v>
      </c>
      <c r="AW168" s="16" t="s">
        <v>36</v>
      </c>
      <c r="AX168" s="16" t="s">
        <v>84</v>
      </c>
      <c r="AY168" s="268" t="s">
        <v>122</v>
      </c>
    </row>
    <row r="169" s="2" customFormat="1" ht="37.8" customHeight="1">
      <c r="A169" s="41"/>
      <c r="B169" s="42"/>
      <c r="C169" s="207" t="s">
        <v>240</v>
      </c>
      <c r="D169" s="207" t="s">
        <v>127</v>
      </c>
      <c r="E169" s="208" t="s">
        <v>241</v>
      </c>
      <c r="F169" s="209" t="s">
        <v>242</v>
      </c>
      <c r="G169" s="210" t="s">
        <v>222</v>
      </c>
      <c r="H169" s="211">
        <v>1</v>
      </c>
      <c r="I169" s="212"/>
      <c r="J169" s="213">
        <f>ROUND(I169*H169,2)</f>
        <v>0</v>
      </c>
      <c r="K169" s="209" t="s">
        <v>19</v>
      </c>
      <c r="L169" s="47"/>
      <c r="M169" s="214" t="s">
        <v>19</v>
      </c>
      <c r="N169" s="215" t="s">
        <v>47</v>
      </c>
      <c r="O169" s="87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223</v>
      </c>
      <c r="AT169" s="218" t="s">
        <v>127</v>
      </c>
      <c r="AU169" s="218" t="s">
        <v>86</v>
      </c>
      <c r="AY169" s="20" t="s">
        <v>122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84</v>
      </c>
      <c r="BK169" s="219">
        <f>ROUND(I169*H169,2)</f>
        <v>0</v>
      </c>
      <c r="BL169" s="20" t="s">
        <v>223</v>
      </c>
      <c r="BM169" s="218" t="s">
        <v>243</v>
      </c>
    </row>
    <row r="170" s="2" customFormat="1">
      <c r="A170" s="41"/>
      <c r="B170" s="42"/>
      <c r="C170" s="43"/>
      <c r="D170" s="227" t="s">
        <v>233</v>
      </c>
      <c r="E170" s="43"/>
      <c r="F170" s="269" t="s">
        <v>244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233</v>
      </c>
      <c r="AU170" s="20" t="s">
        <v>86</v>
      </c>
    </row>
    <row r="171" s="14" customFormat="1">
      <c r="A171" s="14"/>
      <c r="B171" s="236"/>
      <c r="C171" s="237"/>
      <c r="D171" s="227" t="s">
        <v>137</v>
      </c>
      <c r="E171" s="238" t="s">
        <v>19</v>
      </c>
      <c r="F171" s="239" t="s">
        <v>84</v>
      </c>
      <c r="G171" s="237"/>
      <c r="H171" s="240">
        <v>1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137</v>
      </c>
      <c r="AU171" s="246" t="s">
        <v>86</v>
      </c>
      <c r="AV171" s="14" t="s">
        <v>86</v>
      </c>
      <c r="AW171" s="14" t="s">
        <v>36</v>
      </c>
      <c r="AX171" s="14" t="s">
        <v>76</v>
      </c>
      <c r="AY171" s="246" t="s">
        <v>122</v>
      </c>
    </row>
    <row r="172" s="16" customFormat="1">
      <c r="A172" s="16"/>
      <c r="B172" s="258"/>
      <c r="C172" s="259"/>
      <c r="D172" s="227" t="s">
        <v>137</v>
      </c>
      <c r="E172" s="260" t="s">
        <v>19</v>
      </c>
      <c r="F172" s="261" t="s">
        <v>158</v>
      </c>
      <c r="G172" s="259"/>
      <c r="H172" s="262">
        <v>1</v>
      </c>
      <c r="I172" s="263"/>
      <c r="J172" s="259"/>
      <c r="K172" s="259"/>
      <c r="L172" s="264"/>
      <c r="M172" s="265"/>
      <c r="N172" s="266"/>
      <c r="O172" s="266"/>
      <c r="P172" s="266"/>
      <c r="Q172" s="266"/>
      <c r="R172" s="266"/>
      <c r="S172" s="266"/>
      <c r="T172" s="267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68" t="s">
        <v>137</v>
      </c>
      <c r="AU172" s="268" t="s">
        <v>86</v>
      </c>
      <c r="AV172" s="16" t="s">
        <v>132</v>
      </c>
      <c r="AW172" s="16" t="s">
        <v>36</v>
      </c>
      <c r="AX172" s="16" t="s">
        <v>84</v>
      </c>
      <c r="AY172" s="268" t="s">
        <v>122</v>
      </c>
    </row>
    <row r="173" s="2" customFormat="1" ht="37.8" customHeight="1">
      <c r="A173" s="41"/>
      <c r="B173" s="42"/>
      <c r="C173" s="207" t="s">
        <v>245</v>
      </c>
      <c r="D173" s="207" t="s">
        <v>127</v>
      </c>
      <c r="E173" s="208" t="s">
        <v>246</v>
      </c>
      <c r="F173" s="209" t="s">
        <v>247</v>
      </c>
      <c r="G173" s="210" t="s">
        <v>222</v>
      </c>
      <c r="H173" s="211">
        <v>1</v>
      </c>
      <c r="I173" s="212"/>
      <c r="J173" s="213">
        <f>ROUND(I173*H173,2)</f>
        <v>0</v>
      </c>
      <c r="K173" s="209" t="s">
        <v>19</v>
      </c>
      <c r="L173" s="47"/>
      <c r="M173" s="214" t="s">
        <v>19</v>
      </c>
      <c r="N173" s="215" t="s">
        <v>47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223</v>
      </c>
      <c r="AT173" s="218" t="s">
        <v>127</v>
      </c>
      <c r="AU173" s="218" t="s">
        <v>86</v>
      </c>
      <c r="AY173" s="20" t="s">
        <v>122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84</v>
      </c>
      <c r="BK173" s="219">
        <f>ROUND(I173*H173,2)</f>
        <v>0</v>
      </c>
      <c r="BL173" s="20" t="s">
        <v>223</v>
      </c>
      <c r="BM173" s="218" t="s">
        <v>248</v>
      </c>
    </row>
    <row r="174" s="2" customFormat="1">
      <c r="A174" s="41"/>
      <c r="B174" s="42"/>
      <c r="C174" s="43"/>
      <c r="D174" s="227" t="s">
        <v>233</v>
      </c>
      <c r="E174" s="43"/>
      <c r="F174" s="269" t="s">
        <v>249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233</v>
      </c>
      <c r="AU174" s="20" t="s">
        <v>86</v>
      </c>
    </row>
    <row r="175" s="14" customFormat="1">
      <c r="A175" s="14"/>
      <c r="B175" s="236"/>
      <c r="C175" s="237"/>
      <c r="D175" s="227" t="s">
        <v>137</v>
      </c>
      <c r="E175" s="238" t="s">
        <v>19</v>
      </c>
      <c r="F175" s="239" t="s">
        <v>84</v>
      </c>
      <c r="G175" s="237"/>
      <c r="H175" s="240">
        <v>1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6" t="s">
        <v>137</v>
      </c>
      <c r="AU175" s="246" t="s">
        <v>86</v>
      </c>
      <c r="AV175" s="14" t="s">
        <v>86</v>
      </c>
      <c r="AW175" s="14" t="s">
        <v>36</v>
      </c>
      <c r="AX175" s="14" t="s">
        <v>76</v>
      </c>
      <c r="AY175" s="246" t="s">
        <v>122</v>
      </c>
    </row>
    <row r="176" s="16" customFormat="1">
      <c r="A176" s="16"/>
      <c r="B176" s="258"/>
      <c r="C176" s="259"/>
      <c r="D176" s="227" t="s">
        <v>137</v>
      </c>
      <c r="E176" s="260" t="s">
        <v>19</v>
      </c>
      <c r="F176" s="261" t="s">
        <v>158</v>
      </c>
      <c r="G176" s="259"/>
      <c r="H176" s="262">
        <v>1</v>
      </c>
      <c r="I176" s="263"/>
      <c r="J176" s="259"/>
      <c r="K176" s="259"/>
      <c r="L176" s="264"/>
      <c r="M176" s="265"/>
      <c r="N176" s="266"/>
      <c r="O176" s="266"/>
      <c r="P176" s="266"/>
      <c r="Q176" s="266"/>
      <c r="R176" s="266"/>
      <c r="S176" s="266"/>
      <c r="T176" s="267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T176" s="268" t="s">
        <v>137</v>
      </c>
      <c r="AU176" s="268" t="s">
        <v>86</v>
      </c>
      <c r="AV176" s="16" t="s">
        <v>132</v>
      </c>
      <c r="AW176" s="16" t="s">
        <v>36</v>
      </c>
      <c r="AX176" s="16" t="s">
        <v>84</v>
      </c>
      <c r="AY176" s="268" t="s">
        <v>122</v>
      </c>
    </row>
    <row r="177" s="2" customFormat="1" ht="37.8" customHeight="1">
      <c r="A177" s="41"/>
      <c r="B177" s="42"/>
      <c r="C177" s="207" t="s">
        <v>223</v>
      </c>
      <c r="D177" s="207" t="s">
        <v>127</v>
      </c>
      <c r="E177" s="208" t="s">
        <v>250</v>
      </c>
      <c r="F177" s="209" t="s">
        <v>251</v>
      </c>
      <c r="G177" s="210" t="s">
        <v>222</v>
      </c>
      <c r="H177" s="211">
        <v>1</v>
      </c>
      <c r="I177" s="212"/>
      <c r="J177" s="213">
        <f>ROUND(I177*H177,2)</f>
        <v>0</v>
      </c>
      <c r="K177" s="209" t="s">
        <v>19</v>
      </c>
      <c r="L177" s="47"/>
      <c r="M177" s="214" t="s">
        <v>19</v>
      </c>
      <c r="N177" s="215" t="s">
        <v>47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223</v>
      </c>
      <c r="AT177" s="218" t="s">
        <v>127</v>
      </c>
      <c r="AU177" s="218" t="s">
        <v>86</v>
      </c>
      <c r="AY177" s="20" t="s">
        <v>122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84</v>
      </c>
      <c r="BK177" s="219">
        <f>ROUND(I177*H177,2)</f>
        <v>0</v>
      </c>
      <c r="BL177" s="20" t="s">
        <v>223</v>
      </c>
      <c r="BM177" s="218" t="s">
        <v>252</v>
      </c>
    </row>
    <row r="178" s="2" customFormat="1">
      <c r="A178" s="41"/>
      <c r="B178" s="42"/>
      <c r="C178" s="43"/>
      <c r="D178" s="227" t="s">
        <v>233</v>
      </c>
      <c r="E178" s="43"/>
      <c r="F178" s="269" t="s">
        <v>253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233</v>
      </c>
      <c r="AU178" s="20" t="s">
        <v>86</v>
      </c>
    </row>
    <row r="179" s="14" customFormat="1">
      <c r="A179" s="14"/>
      <c r="B179" s="236"/>
      <c r="C179" s="237"/>
      <c r="D179" s="227" t="s">
        <v>137</v>
      </c>
      <c r="E179" s="238" t="s">
        <v>19</v>
      </c>
      <c r="F179" s="239" t="s">
        <v>84</v>
      </c>
      <c r="G179" s="237"/>
      <c r="H179" s="240">
        <v>1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6" t="s">
        <v>137</v>
      </c>
      <c r="AU179" s="246" t="s">
        <v>86</v>
      </c>
      <c r="AV179" s="14" t="s">
        <v>86</v>
      </c>
      <c r="AW179" s="14" t="s">
        <v>36</v>
      </c>
      <c r="AX179" s="14" t="s">
        <v>76</v>
      </c>
      <c r="AY179" s="246" t="s">
        <v>122</v>
      </c>
    </row>
    <row r="180" s="16" customFormat="1">
      <c r="A180" s="16"/>
      <c r="B180" s="258"/>
      <c r="C180" s="259"/>
      <c r="D180" s="227" t="s">
        <v>137</v>
      </c>
      <c r="E180" s="260" t="s">
        <v>19</v>
      </c>
      <c r="F180" s="261" t="s">
        <v>158</v>
      </c>
      <c r="G180" s="259"/>
      <c r="H180" s="262">
        <v>1</v>
      </c>
      <c r="I180" s="263"/>
      <c r="J180" s="259"/>
      <c r="K180" s="259"/>
      <c r="L180" s="264"/>
      <c r="M180" s="265"/>
      <c r="N180" s="266"/>
      <c r="O180" s="266"/>
      <c r="P180" s="266"/>
      <c r="Q180" s="266"/>
      <c r="R180" s="266"/>
      <c r="S180" s="266"/>
      <c r="T180" s="267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T180" s="268" t="s">
        <v>137</v>
      </c>
      <c r="AU180" s="268" t="s">
        <v>86</v>
      </c>
      <c r="AV180" s="16" t="s">
        <v>132</v>
      </c>
      <c r="AW180" s="16" t="s">
        <v>36</v>
      </c>
      <c r="AX180" s="16" t="s">
        <v>84</v>
      </c>
      <c r="AY180" s="268" t="s">
        <v>122</v>
      </c>
    </row>
    <row r="181" s="2" customFormat="1" ht="55.5" customHeight="1">
      <c r="A181" s="41"/>
      <c r="B181" s="42"/>
      <c r="C181" s="207" t="s">
        <v>254</v>
      </c>
      <c r="D181" s="207" t="s">
        <v>127</v>
      </c>
      <c r="E181" s="208" t="s">
        <v>255</v>
      </c>
      <c r="F181" s="209" t="s">
        <v>256</v>
      </c>
      <c r="G181" s="210" t="s">
        <v>257</v>
      </c>
      <c r="H181" s="270"/>
      <c r="I181" s="212"/>
      <c r="J181" s="213">
        <f>ROUND(I181*H181,2)</f>
        <v>0</v>
      </c>
      <c r="K181" s="209" t="s">
        <v>131</v>
      </c>
      <c r="L181" s="47"/>
      <c r="M181" s="214" t="s">
        <v>19</v>
      </c>
      <c r="N181" s="215" t="s">
        <v>47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223</v>
      </c>
      <c r="AT181" s="218" t="s">
        <v>127</v>
      </c>
      <c r="AU181" s="218" t="s">
        <v>86</v>
      </c>
      <c r="AY181" s="20" t="s">
        <v>122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84</v>
      </c>
      <c r="BK181" s="219">
        <f>ROUND(I181*H181,2)</f>
        <v>0</v>
      </c>
      <c r="BL181" s="20" t="s">
        <v>223</v>
      </c>
      <c r="BM181" s="218" t="s">
        <v>258</v>
      </c>
    </row>
    <row r="182" s="2" customFormat="1">
      <c r="A182" s="41"/>
      <c r="B182" s="42"/>
      <c r="C182" s="43"/>
      <c r="D182" s="220" t="s">
        <v>135</v>
      </c>
      <c r="E182" s="43"/>
      <c r="F182" s="221" t="s">
        <v>259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135</v>
      </c>
      <c r="AU182" s="20" t="s">
        <v>86</v>
      </c>
    </row>
    <row r="183" s="12" customFormat="1" ht="22.8" customHeight="1">
      <c r="A183" s="12"/>
      <c r="B183" s="191"/>
      <c r="C183" s="192"/>
      <c r="D183" s="193" t="s">
        <v>75</v>
      </c>
      <c r="E183" s="205" t="s">
        <v>260</v>
      </c>
      <c r="F183" s="205" t="s">
        <v>261</v>
      </c>
      <c r="G183" s="192"/>
      <c r="H183" s="192"/>
      <c r="I183" s="195"/>
      <c r="J183" s="206">
        <f>BK183</f>
        <v>0</v>
      </c>
      <c r="K183" s="192"/>
      <c r="L183" s="197"/>
      <c r="M183" s="198"/>
      <c r="N183" s="199"/>
      <c r="O183" s="199"/>
      <c r="P183" s="200">
        <f>SUM(P184:P291)</f>
        <v>0</v>
      </c>
      <c r="Q183" s="199"/>
      <c r="R183" s="200">
        <f>SUM(R184:R291)</f>
        <v>0.0174085</v>
      </c>
      <c r="S183" s="199"/>
      <c r="T183" s="201">
        <f>SUM(T184:T291)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2" t="s">
        <v>86</v>
      </c>
      <c r="AT183" s="203" t="s">
        <v>75</v>
      </c>
      <c r="AU183" s="203" t="s">
        <v>84</v>
      </c>
      <c r="AY183" s="202" t="s">
        <v>122</v>
      </c>
      <c r="BK183" s="204">
        <f>SUM(BK184:BK291)</f>
        <v>0</v>
      </c>
    </row>
    <row r="184" s="2" customFormat="1" ht="24.15" customHeight="1">
      <c r="A184" s="41"/>
      <c r="B184" s="42"/>
      <c r="C184" s="207" t="s">
        <v>262</v>
      </c>
      <c r="D184" s="207" t="s">
        <v>127</v>
      </c>
      <c r="E184" s="208" t="s">
        <v>263</v>
      </c>
      <c r="F184" s="209" t="s">
        <v>264</v>
      </c>
      <c r="G184" s="210" t="s">
        <v>130</v>
      </c>
      <c r="H184" s="211">
        <v>34.817</v>
      </c>
      <c r="I184" s="212"/>
      <c r="J184" s="213">
        <f>ROUND(I184*H184,2)</f>
        <v>0</v>
      </c>
      <c r="K184" s="209" t="s">
        <v>131</v>
      </c>
      <c r="L184" s="47"/>
      <c r="M184" s="214" t="s">
        <v>19</v>
      </c>
      <c r="N184" s="215" t="s">
        <v>47</v>
      </c>
      <c r="O184" s="87"/>
      <c r="P184" s="216">
        <f>O184*H184</f>
        <v>0</v>
      </c>
      <c r="Q184" s="216">
        <v>0</v>
      </c>
      <c r="R184" s="216">
        <f>Q184*H184</f>
        <v>0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223</v>
      </c>
      <c r="AT184" s="218" t="s">
        <v>127</v>
      </c>
      <c r="AU184" s="218" t="s">
        <v>86</v>
      </c>
      <c r="AY184" s="20" t="s">
        <v>122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84</v>
      </c>
      <c r="BK184" s="219">
        <f>ROUND(I184*H184,2)</f>
        <v>0</v>
      </c>
      <c r="BL184" s="20" t="s">
        <v>223</v>
      </c>
      <c r="BM184" s="218" t="s">
        <v>265</v>
      </c>
    </row>
    <row r="185" s="2" customFormat="1">
      <c r="A185" s="41"/>
      <c r="B185" s="42"/>
      <c r="C185" s="43"/>
      <c r="D185" s="220" t="s">
        <v>135</v>
      </c>
      <c r="E185" s="43"/>
      <c r="F185" s="221" t="s">
        <v>266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135</v>
      </c>
      <c r="AU185" s="20" t="s">
        <v>86</v>
      </c>
    </row>
    <row r="186" s="13" customFormat="1">
      <c r="A186" s="13"/>
      <c r="B186" s="225"/>
      <c r="C186" s="226"/>
      <c r="D186" s="227" t="s">
        <v>137</v>
      </c>
      <c r="E186" s="228" t="s">
        <v>19</v>
      </c>
      <c r="F186" s="229" t="s">
        <v>138</v>
      </c>
      <c r="G186" s="226"/>
      <c r="H186" s="228" t="s">
        <v>19</v>
      </c>
      <c r="I186" s="230"/>
      <c r="J186" s="226"/>
      <c r="K186" s="226"/>
      <c r="L186" s="231"/>
      <c r="M186" s="232"/>
      <c r="N186" s="233"/>
      <c r="O186" s="233"/>
      <c r="P186" s="233"/>
      <c r="Q186" s="233"/>
      <c r="R186" s="233"/>
      <c r="S186" s="233"/>
      <c r="T186" s="23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137</v>
      </c>
      <c r="AU186" s="235" t="s">
        <v>86</v>
      </c>
      <c r="AV186" s="13" t="s">
        <v>84</v>
      </c>
      <c r="AW186" s="13" t="s">
        <v>36</v>
      </c>
      <c r="AX186" s="13" t="s">
        <v>76</v>
      </c>
      <c r="AY186" s="235" t="s">
        <v>122</v>
      </c>
    </row>
    <row r="187" s="14" customFormat="1">
      <c r="A187" s="14"/>
      <c r="B187" s="236"/>
      <c r="C187" s="237"/>
      <c r="D187" s="227" t="s">
        <v>137</v>
      </c>
      <c r="E187" s="238" t="s">
        <v>19</v>
      </c>
      <c r="F187" s="239" t="s">
        <v>139</v>
      </c>
      <c r="G187" s="237"/>
      <c r="H187" s="240">
        <v>2.6499999999999999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137</v>
      </c>
      <c r="AU187" s="246" t="s">
        <v>86</v>
      </c>
      <c r="AV187" s="14" t="s">
        <v>86</v>
      </c>
      <c r="AW187" s="14" t="s">
        <v>36</v>
      </c>
      <c r="AX187" s="14" t="s">
        <v>76</v>
      </c>
      <c r="AY187" s="246" t="s">
        <v>122</v>
      </c>
    </row>
    <row r="188" s="15" customFormat="1">
      <c r="A188" s="15"/>
      <c r="B188" s="247"/>
      <c r="C188" s="248"/>
      <c r="D188" s="227" t="s">
        <v>137</v>
      </c>
      <c r="E188" s="249" t="s">
        <v>19</v>
      </c>
      <c r="F188" s="250" t="s">
        <v>140</v>
      </c>
      <c r="G188" s="248"/>
      <c r="H188" s="251">
        <v>2.6499999999999999</v>
      </c>
      <c r="I188" s="252"/>
      <c r="J188" s="248"/>
      <c r="K188" s="248"/>
      <c r="L188" s="253"/>
      <c r="M188" s="254"/>
      <c r="N188" s="255"/>
      <c r="O188" s="255"/>
      <c r="P188" s="255"/>
      <c r="Q188" s="255"/>
      <c r="R188" s="255"/>
      <c r="S188" s="255"/>
      <c r="T188" s="256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57" t="s">
        <v>137</v>
      </c>
      <c r="AU188" s="257" t="s">
        <v>86</v>
      </c>
      <c r="AV188" s="15" t="s">
        <v>133</v>
      </c>
      <c r="AW188" s="15" t="s">
        <v>36</v>
      </c>
      <c r="AX188" s="15" t="s">
        <v>76</v>
      </c>
      <c r="AY188" s="257" t="s">
        <v>122</v>
      </c>
    </row>
    <row r="189" s="13" customFormat="1">
      <c r="A189" s="13"/>
      <c r="B189" s="225"/>
      <c r="C189" s="226"/>
      <c r="D189" s="227" t="s">
        <v>137</v>
      </c>
      <c r="E189" s="228" t="s">
        <v>19</v>
      </c>
      <c r="F189" s="229" t="s">
        <v>141</v>
      </c>
      <c r="G189" s="226"/>
      <c r="H189" s="228" t="s">
        <v>19</v>
      </c>
      <c r="I189" s="230"/>
      <c r="J189" s="226"/>
      <c r="K189" s="226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137</v>
      </c>
      <c r="AU189" s="235" t="s">
        <v>86</v>
      </c>
      <c r="AV189" s="13" t="s">
        <v>84</v>
      </c>
      <c r="AW189" s="13" t="s">
        <v>36</v>
      </c>
      <c r="AX189" s="13" t="s">
        <v>76</v>
      </c>
      <c r="AY189" s="235" t="s">
        <v>122</v>
      </c>
    </row>
    <row r="190" s="14" customFormat="1">
      <c r="A190" s="14"/>
      <c r="B190" s="236"/>
      <c r="C190" s="237"/>
      <c r="D190" s="227" t="s">
        <v>137</v>
      </c>
      <c r="E190" s="238" t="s">
        <v>19</v>
      </c>
      <c r="F190" s="239" t="s">
        <v>142</v>
      </c>
      <c r="G190" s="237"/>
      <c r="H190" s="240">
        <v>2.4430000000000001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137</v>
      </c>
      <c r="AU190" s="246" t="s">
        <v>86</v>
      </c>
      <c r="AV190" s="14" t="s">
        <v>86</v>
      </c>
      <c r="AW190" s="14" t="s">
        <v>36</v>
      </c>
      <c r="AX190" s="14" t="s">
        <v>76</v>
      </c>
      <c r="AY190" s="246" t="s">
        <v>122</v>
      </c>
    </row>
    <row r="191" s="14" customFormat="1">
      <c r="A191" s="14"/>
      <c r="B191" s="236"/>
      <c r="C191" s="237"/>
      <c r="D191" s="227" t="s">
        <v>137</v>
      </c>
      <c r="E191" s="238" t="s">
        <v>19</v>
      </c>
      <c r="F191" s="239" t="s">
        <v>143</v>
      </c>
      <c r="G191" s="237"/>
      <c r="H191" s="240">
        <v>2.5960000000000001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137</v>
      </c>
      <c r="AU191" s="246" t="s">
        <v>86</v>
      </c>
      <c r="AV191" s="14" t="s">
        <v>86</v>
      </c>
      <c r="AW191" s="14" t="s">
        <v>36</v>
      </c>
      <c r="AX191" s="14" t="s">
        <v>76</v>
      </c>
      <c r="AY191" s="246" t="s">
        <v>122</v>
      </c>
    </row>
    <row r="192" s="14" customFormat="1">
      <c r="A192" s="14"/>
      <c r="B192" s="236"/>
      <c r="C192" s="237"/>
      <c r="D192" s="227" t="s">
        <v>137</v>
      </c>
      <c r="E192" s="238" t="s">
        <v>19</v>
      </c>
      <c r="F192" s="239" t="s">
        <v>144</v>
      </c>
      <c r="G192" s="237"/>
      <c r="H192" s="240">
        <v>2.5910000000000002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137</v>
      </c>
      <c r="AU192" s="246" t="s">
        <v>86</v>
      </c>
      <c r="AV192" s="14" t="s">
        <v>86</v>
      </c>
      <c r="AW192" s="14" t="s">
        <v>36</v>
      </c>
      <c r="AX192" s="14" t="s">
        <v>76</v>
      </c>
      <c r="AY192" s="246" t="s">
        <v>122</v>
      </c>
    </row>
    <row r="193" s="14" customFormat="1">
      <c r="A193" s="14"/>
      <c r="B193" s="236"/>
      <c r="C193" s="237"/>
      <c r="D193" s="227" t="s">
        <v>137</v>
      </c>
      <c r="E193" s="238" t="s">
        <v>19</v>
      </c>
      <c r="F193" s="239" t="s">
        <v>145</v>
      </c>
      <c r="G193" s="237"/>
      <c r="H193" s="240">
        <v>2.5960000000000001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6" t="s">
        <v>137</v>
      </c>
      <c r="AU193" s="246" t="s">
        <v>86</v>
      </c>
      <c r="AV193" s="14" t="s">
        <v>86</v>
      </c>
      <c r="AW193" s="14" t="s">
        <v>36</v>
      </c>
      <c r="AX193" s="14" t="s">
        <v>76</v>
      </c>
      <c r="AY193" s="246" t="s">
        <v>122</v>
      </c>
    </row>
    <row r="194" s="14" customFormat="1">
      <c r="A194" s="14"/>
      <c r="B194" s="236"/>
      <c r="C194" s="237"/>
      <c r="D194" s="227" t="s">
        <v>137</v>
      </c>
      <c r="E194" s="238" t="s">
        <v>19</v>
      </c>
      <c r="F194" s="239" t="s">
        <v>146</v>
      </c>
      <c r="G194" s="237"/>
      <c r="H194" s="240">
        <v>2.581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6" t="s">
        <v>137</v>
      </c>
      <c r="AU194" s="246" t="s">
        <v>86</v>
      </c>
      <c r="AV194" s="14" t="s">
        <v>86</v>
      </c>
      <c r="AW194" s="14" t="s">
        <v>36</v>
      </c>
      <c r="AX194" s="14" t="s">
        <v>76</v>
      </c>
      <c r="AY194" s="246" t="s">
        <v>122</v>
      </c>
    </row>
    <row r="195" s="14" customFormat="1">
      <c r="A195" s="14"/>
      <c r="B195" s="236"/>
      <c r="C195" s="237"/>
      <c r="D195" s="227" t="s">
        <v>137</v>
      </c>
      <c r="E195" s="238" t="s">
        <v>19</v>
      </c>
      <c r="F195" s="239" t="s">
        <v>147</v>
      </c>
      <c r="G195" s="237"/>
      <c r="H195" s="240">
        <v>2.5259999999999998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137</v>
      </c>
      <c r="AU195" s="246" t="s">
        <v>86</v>
      </c>
      <c r="AV195" s="14" t="s">
        <v>86</v>
      </c>
      <c r="AW195" s="14" t="s">
        <v>36</v>
      </c>
      <c r="AX195" s="14" t="s">
        <v>76</v>
      </c>
      <c r="AY195" s="246" t="s">
        <v>122</v>
      </c>
    </row>
    <row r="196" s="14" customFormat="1">
      <c r="A196" s="14"/>
      <c r="B196" s="236"/>
      <c r="C196" s="237"/>
      <c r="D196" s="227" t="s">
        <v>137</v>
      </c>
      <c r="E196" s="238" t="s">
        <v>19</v>
      </c>
      <c r="F196" s="239" t="s">
        <v>148</v>
      </c>
      <c r="G196" s="237"/>
      <c r="H196" s="240">
        <v>2.6080000000000001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137</v>
      </c>
      <c r="AU196" s="246" t="s">
        <v>86</v>
      </c>
      <c r="AV196" s="14" t="s">
        <v>86</v>
      </c>
      <c r="AW196" s="14" t="s">
        <v>36</v>
      </c>
      <c r="AX196" s="14" t="s">
        <v>76</v>
      </c>
      <c r="AY196" s="246" t="s">
        <v>122</v>
      </c>
    </row>
    <row r="197" s="14" customFormat="1">
      <c r="A197" s="14"/>
      <c r="B197" s="236"/>
      <c r="C197" s="237"/>
      <c r="D197" s="227" t="s">
        <v>137</v>
      </c>
      <c r="E197" s="238" t="s">
        <v>19</v>
      </c>
      <c r="F197" s="239" t="s">
        <v>149</v>
      </c>
      <c r="G197" s="237"/>
      <c r="H197" s="240">
        <v>2.601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137</v>
      </c>
      <c r="AU197" s="246" t="s">
        <v>86</v>
      </c>
      <c r="AV197" s="14" t="s">
        <v>86</v>
      </c>
      <c r="AW197" s="14" t="s">
        <v>36</v>
      </c>
      <c r="AX197" s="14" t="s">
        <v>76</v>
      </c>
      <c r="AY197" s="246" t="s">
        <v>122</v>
      </c>
    </row>
    <row r="198" s="14" customFormat="1">
      <c r="A198" s="14"/>
      <c r="B198" s="236"/>
      <c r="C198" s="237"/>
      <c r="D198" s="227" t="s">
        <v>137</v>
      </c>
      <c r="E198" s="238" t="s">
        <v>19</v>
      </c>
      <c r="F198" s="239" t="s">
        <v>150</v>
      </c>
      <c r="G198" s="237"/>
      <c r="H198" s="240">
        <v>2.5819999999999999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6" t="s">
        <v>137</v>
      </c>
      <c r="AU198" s="246" t="s">
        <v>86</v>
      </c>
      <c r="AV198" s="14" t="s">
        <v>86</v>
      </c>
      <c r="AW198" s="14" t="s">
        <v>36</v>
      </c>
      <c r="AX198" s="14" t="s">
        <v>76</v>
      </c>
      <c r="AY198" s="246" t="s">
        <v>122</v>
      </c>
    </row>
    <row r="199" s="14" customFormat="1">
      <c r="A199" s="14"/>
      <c r="B199" s="236"/>
      <c r="C199" s="237"/>
      <c r="D199" s="227" t="s">
        <v>137</v>
      </c>
      <c r="E199" s="238" t="s">
        <v>19</v>
      </c>
      <c r="F199" s="239" t="s">
        <v>151</v>
      </c>
      <c r="G199" s="237"/>
      <c r="H199" s="240">
        <v>2.597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6" t="s">
        <v>137</v>
      </c>
      <c r="AU199" s="246" t="s">
        <v>86</v>
      </c>
      <c r="AV199" s="14" t="s">
        <v>86</v>
      </c>
      <c r="AW199" s="14" t="s">
        <v>36</v>
      </c>
      <c r="AX199" s="14" t="s">
        <v>76</v>
      </c>
      <c r="AY199" s="246" t="s">
        <v>122</v>
      </c>
    </row>
    <row r="200" s="15" customFormat="1">
      <c r="A200" s="15"/>
      <c r="B200" s="247"/>
      <c r="C200" s="248"/>
      <c r="D200" s="227" t="s">
        <v>137</v>
      </c>
      <c r="E200" s="249" t="s">
        <v>19</v>
      </c>
      <c r="F200" s="250" t="s">
        <v>140</v>
      </c>
      <c r="G200" s="248"/>
      <c r="H200" s="251">
        <v>25.721</v>
      </c>
      <c r="I200" s="252"/>
      <c r="J200" s="248"/>
      <c r="K200" s="248"/>
      <c r="L200" s="253"/>
      <c r="M200" s="254"/>
      <c r="N200" s="255"/>
      <c r="O200" s="255"/>
      <c r="P200" s="255"/>
      <c r="Q200" s="255"/>
      <c r="R200" s="255"/>
      <c r="S200" s="255"/>
      <c r="T200" s="256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57" t="s">
        <v>137</v>
      </c>
      <c r="AU200" s="257" t="s">
        <v>86</v>
      </c>
      <c r="AV200" s="15" t="s">
        <v>133</v>
      </c>
      <c r="AW200" s="15" t="s">
        <v>36</v>
      </c>
      <c r="AX200" s="15" t="s">
        <v>76</v>
      </c>
      <c r="AY200" s="257" t="s">
        <v>122</v>
      </c>
    </row>
    <row r="201" s="13" customFormat="1">
      <c r="A201" s="13"/>
      <c r="B201" s="225"/>
      <c r="C201" s="226"/>
      <c r="D201" s="227" t="s">
        <v>137</v>
      </c>
      <c r="E201" s="228" t="s">
        <v>19</v>
      </c>
      <c r="F201" s="229" t="s">
        <v>152</v>
      </c>
      <c r="G201" s="226"/>
      <c r="H201" s="228" t="s">
        <v>19</v>
      </c>
      <c r="I201" s="230"/>
      <c r="J201" s="226"/>
      <c r="K201" s="226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137</v>
      </c>
      <c r="AU201" s="235" t="s">
        <v>86</v>
      </c>
      <c r="AV201" s="13" t="s">
        <v>84</v>
      </c>
      <c r="AW201" s="13" t="s">
        <v>36</v>
      </c>
      <c r="AX201" s="13" t="s">
        <v>76</v>
      </c>
      <c r="AY201" s="235" t="s">
        <v>122</v>
      </c>
    </row>
    <row r="202" s="14" customFormat="1">
      <c r="A202" s="14"/>
      <c r="B202" s="236"/>
      <c r="C202" s="237"/>
      <c r="D202" s="227" t="s">
        <v>137</v>
      </c>
      <c r="E202" s="238" t="s">
        <v>19</v>
      </c>
      <c r="F202" s="239" t="s">
        <v>153</v>
      </c>
      <c r="G202" s="237"/>
      <c r="H202" s="240">
        <v>1.7170000000000001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137</v>
      </c>
      <c r="AU202" s="246" t="s">
        <v>86</v>
      </c>
      <c r="AV202" s="14" t="s">
        <v>86</v>
      </c>
      <c r="AW202" s="14" t="s">
        <v>36</v>
      </c>
      <c r="AX202" s="14" t="s">
        <v>76</v>
      </c>
      <c r="AY202" s="246" t="s">
        <v>122</v>
      </c>
    </row>
    <row r="203" s="15" customFormat="1">
      <c r="A203" s="15"/>
      <c r="B203" s="247"/>
      <c r="C203" s="248"/>
      <c r="D203" s="227" t="s">
        <v>137</v>
      </c>
      <c r="E203" s="249" t="s">
        <v>19</v>
      </c>
      <c r="F203" s="250" t="s">
        <v>140</v>
      </c>
      <c r="G203" s="248"/>
      <c r="H203" s="251">
        <v>1.7170000000000001</v>
      </c>
      <c r="I203" s="252"/>
      <c r="J203" s="248"/>
      <c r="K203" s="248"/>
      <c r="L203" s="253"/>
      <c r="M203" s="254"/>
      <c r="N203" s="255"/>
      <c r="O203" s="255"/>
      <c r="P203" s="255"/>
      <c r="Q203" s="255"/>
      <c r="R203" s="255"/>
      <c r="S203" s="255"/>
      <c r="T203" s="256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57" t="s">
        <v>137</v>
      </c>
      <c r="AU203" s="257" t="s">
        <v>86</v>
      </c>
      <c r="AV203" s="15" t="s">
        <v>133</v>
      </c>
      <c r="AW203" s="15" t="s">
        <v>36</v>
      </c>
      <c r="AX203" s="15" t="s">
        <v>76</v>
      </c>
      <c r="AY203" s="257" t="s">
        <v>122</v>
      </c>
    </row>
    <row r="204" s="13" customFormat="1">
      <c r="A204" s="13"/>
      <c r="B204" s="225"/>
      <c r="C204" s="226"/>
      <c r="D204" s="227" t="s">
        <v>137</v>
      </c>
      <c r="E204" s="228" t="s">
        <v>19</v>
      </c>
      <c r="F204" s="229" t="s">
        <v>154</v>
      </c>
      <c r="G204" s="226"/>
      <c r="H204" s="228" t="s">
        <v>19</v>
      </c>
      <c r="I204" s="230"/>
      <c r="J204" s="226"/>
      <c r="K204" s="226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137</v>
      </c>
      <c r="AU204" s="235" t="s">
        <v>86</v>
      </c>
      <c r="AV204" s="13" t="s">
        <v>84</v>
      </c>
      <c r="AW204" s="13" t="s">
        <v>36</v>
      </c>
      <c r="AX204" s="13" t="s">
        <v>76</v>
      </c>
      <c r="AY204" s="235" t="s">
        <v>122</v>
      </c>
    </row>
    <row r="205" s="14" customFormat="1">
      <c r="A205" s="14"/>
      <c r="B205" s="236"/>
      <c r="C205" s="237"/>
      <c r="D205" s="227" t="s">
        <v>137</v>
      </c>
      <c r="E205" s="238" t="s">
        <v>19</v>
      </c>
      <c r="F205" s="239" t="s">
        <v>155</v>
      </c>
      <c r="G205" s="237"/>
      <c r="H205" s="240">
        <v>2.169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137</v>
      </c>
      <c r="AU205" s="246" t="s">
        <v>86</v>
      </c>
      <c r="AV205" s="14" t="s">
        <v>86</v>
      </c>
      <c r="AW205" s="14" t="s">
        <v>36</v>
      </c>
      <c r="AX205" s="14" t="s">
        <v>76</v>
      </c>
      <c r="AY205" s="246" t="s">
        <v>122</v>
      </c>
    </row>
    <row r="206" s="15" customFormat="1">
      <c r="A206" s="15"/>
      <c r="B206" s="247"/>
      <c r="C206" s="248"/>
      <c r="D206" s="227" t="s">
        <v>137</v>
      </c>
      <c r="E206" s="249" t="s">
        <v>19</v>
      </c>
      <c r="F206" s="250" t="s">
        <v>140</v>
      </c>
      <c r="G206" s="248"/>
      <c r="H206" s="251">
        <v>2.169</v>
      </c>
      <c r="I206" s="252"/>
      <c r="J206" s="248"/>
      <c r="K206" s="248"/>
      <c r="L206" s="253"/>
      <c r="M206" s="254"/>
      <c r="N206" s="255"/>
      <c r="O206" s="255"/>
      <c r="P206" s="255"/>
      <c r="Q206" s="255"/>
      <c r="R206" s="255"/>
      <c r="S206" s="255"/>
      <c r="T206" s="256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57" t="s">
        <v>137</v>
      </c>
      <c r="AU206" s="257" t="s">
        <v>86</v>
      </c>
      <c r="AV206" s="15" t="s">
        <v>133</v>
      </c>
      <c r="AW206" s="15" t="s">
        <v>36</v>
      </c>
      <c r="AX206" s="15" t="s">
        <v>76</v>
      </c>
      <c r="AY206" s="257" t="s">
        <v>122</v>
      </c>
    </row>
    <row r="207" s="13" customFormat="1">
      <c r="A207" s="13"/>
      <c r="B207" s="225"/>
      <c r="C207" s="226"/>
      <c r="D207" s="227" t="s">
        <v>137</v>
      </c>
      <c r="E207" s="228" t="s">
        <v>19</v>
      </c>
      <c r="F207" s="229" t="s">
        <v>156</v>
      </c>
      <c r="G207" s="226"/>
      <c r="H207" s="228" t="s">
        <v>19</v>
      </c>
      <c r="I207" s="230"/>
      <c r="J207" s="226"/>
      <c r="K207" s="226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137</v>
      </c>
      <c r="AU207" s="235" t="s">
        <v>86</v>
      </c>
      <c r="AV207" s="13" t="s">
        <v>84</v>
      </c>
      <c r="AW207" s="13" t="s">
        <v>36</v>
      </c>
      <c r="AX207" s="13" t="s">
        <v>76</v>
      </c>
      <c r="AY207" s="235" t="s">
        <v>122</v>
      </c>
    </row>
    <row r="208" s="14" customFormat="1">
      <c r="A208" s="14"/>
      <c r="B208" s="236"/>
      <c r="C208" s="237"/>
      <c r="D208" s="227" t="s">
        <v>137</v>
      </c>
      <c r="E208" s="238" t="s">
        <v>19</v>
      </c>
      <c r="F208" s="239" t="s">
        <v>157</v>
      </c>
      <c r="G208" s="237"/>
      <c r="H208" s="240">
        <v>2.5600000000000001</v>
      </c>
      <c r="I208" s="241"/>
      <c r="J208" s="237"/>
      <c r="K208" s="237"/>
      <c r="L208" s="242"/>
      <c r="M208" s="243"/>
      <c r="N208" s="244"/>
      <c r="O208" s="244"/>
      <c r="P208" s="244"/>
      <c r="Q208" s="244"/>
      <c r="R208" s="244"/>
      <c r="S208" s="244"/>
      <c r="T208" s="24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6" t="s">
        <v>137</v>
      </c>
      <c r="AU208" s="246" t="s">
        <v>86</v>
      </c>
      <c r="AV208" s="14" t="s">
        <v>86</v>
      </c>
      <c r="AW208" s="14" t="s">
        <v>36</v>
      </c>
      <c r="AX208" s="14" t="s">
        <v>76</v>
      </c>
      <c r="AY208" s="246" t="s">
        <v>122</v>
      </c>
    </row>
    <row r="209" s="15" customFormat="1">
      <c r="A209" s="15"/>
      <c r="B209" s="247"/>
      <c r="C209" s="248"/>
      <c r="D209" s="227" t="s">
        <v>137</v>
      </c>
      <c r="E209" s="249" t="s">
        <v>19</v>
      </c>
      <c r="F209" s="250" t="s">
        <v>140</v>
      </c>
      <c r="G209" s="248"/>
      <c r="H209" s="251">
        <v>2.5600000000000001</v>
      </c>
      <c r="I209" s="252"/>
      <c r="J209" s="248"/>
      <c r="K209" s="248"/>
      <c r="L209" s="253"/>
      <c r="M209" s="254"/>
      <c r="N209" s="255"/>
      <c r="O209" s="255"/>
      <c r="P209" s="255"/>
      <c r="Q209" s="255"/>
      <c r="R209" s="255"/>
      <c r="S209" s="255"/>
      <c r="T209" s="256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57" t="s">
        <v>137</v>
      </c>
      <c r="AU209" s="257" t="s">
        <v>86</v>
      </c>
      <c r="AV209" s="15" t="s">
        <v>133</v>
      </c>
      <c r="AW209" s="15" t="s">
        <v>36</v>
      </c>
      <c r="AX209" s="15" t="s">
        <v>76</v>
      </c>
      <c r="AY209" s="257" t="s">
        <v>122</v>
      </c>
    </row>
    <row r="210" s="16" customFormat="1">
      <c r="A210" s="16"/>
      <c r="B210" s="258"/>
      <c r="C210" s="259"/>
      <c r="D210" s="227" t="s">
        <v>137</v>
      </c>
      <c r="E210" s="260" t="s">
        <v>19</v>
      </c>
      <c r="F210" s="261" t="s">
        <v>158</v>
      </c>
      <c r="G210" s="259"/>
      <c r="H210" s="262">
        <v>34.817</v>
      </c>
      <c r="I210" s="263"/>
      <c r="J210" s="259"/>
      <c r="K210" s="259"/>
      <c r="L210" s="264"/>
      <c r="M210" s="265"/>
      <c r="N210" s="266"/>
      <c r="O210" s="266"/>
      <c r="P210" s="266"/>
      <c r="Q210" s="266"/>
      <c r="R210" s="266"/>
      <c r="S210" s="266"/>
      <c r="T210" s="267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T210" s="268" t="s">
        <v>137</v>
      </c>
      <c r="AU210" s="268" t="s">
        <v>86</v>
      </c>
      <c r="AV210" s="16" t="s">
        <v>132</v>
      </c>
      <c r="AW210" s="16" t="s">
        <v>36</v>
      </c>
      <c r="AX210" s="16" t="s">
        <v>84</v>
      </c>
      <c r="AY210" s="268" t="s">
        <v>122</v>
      </c>
    </row>
    <row r="211" s="2" customFormat="1" ht="33" customHeight="1">
      <c r="A211" s="41"/>
      <c r="B211" s="42"/>
      <c r="C211" s="207" t="s">
        <v>267</v>
      </c>
      <c r="D211" s="207" t="s">
        <v>127</v>
      </c>
      <c r="E211" s="208" t="s">
        <v>268</v>
      </c>
      <c r="F211" s="209" t="s">
        <v>269</v>
      </c>
      <c r="G211" s="210" t="s">
        <v>130</v>
      </c>
      <c r="H211" s="211">
        <v>34.817</v>
      </c>
      <c r="I211" s="212"/>
      <c r="J211" s="213">
        <f>ROUND(I211*H211,2)</f>
        <v>0</v>
      </c>
      <c r="K211" s="209" t="s">
        <v>131</v>
      </c>
      <c r="L211" s="47"/>
      <c r="M211" s="214" t="s">
        <v>19</v>
      </c>
      <c r="N211" s="215" t="s">
        <v>47</v>
      </c>
      <c r="O211" s="87"/>
      <c r="P211" s="216">
        <f>O211*H211</f>
        <v>0</v>
      </c>
      <c r="Q211" s="216">
        <v>0.00021000000000000001</v>
      </c>
      <c r="R211" s="216">
        <f>Q211*H211</f>
        <v>0.0073115700000000007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223</v>
      </c>
      <c r="AT211" s="218" t="s">
        <v>127</v>
      </c>
      <c r="AU211" s="218" t="s">
        <v>86</v>
      </c>
      <c r="AY211" s="20" t="s">
        <v>122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84</v>
      </c>
      <c r="BK211" s="219">
        <f>ROUND(I211*H211,2)</f>
        <v>0</v>
      </c>
      <c r="BL211" s="20" t="s">
        <v>223</v>
      </c>
      <c r="BM211" s="218" t="s">
        <v>270</v>
      </c>
    </row>
    <row r="212" s="2" customFormat="1">
      <c r="A212" s="41"/>
      <c r="B212" s="42"/>
      <c r="C212" s="43"/>
      <c r="D212" s="220" t="s">
        <v>135</v>
      </c>
      <c r="E212" s="43"/>
      <c r="F212" s="221" t="s">
        <v>271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135</v>
      </c>
      <c r="AU212" s="20" t="s">
        <v>86</v>
      </c>
    </row>
    <row r="213" s="13" customFormat="1">
      <c r="A213" s="13"/>
      <c r="B213" s="225"/>
      <c r="C213" s="226"/>
      <c r="D213" s="227" t="s">
        <v>137</v>
      </c>
      <c r="E213" s="228" t="s">
        <v>19</v>
      </c>
      <c r="F213" s="229" t="s">
        <v>138</v>
      </c>
      <c r="G213" s="226"/>
      <c r="H213" s="228" t="s">
        <v>19</v>
      </c>
      <c r="I213" s="230"/>
      <c r="J213" s="226"/>
      <c r="K213" s="226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137</v>
      </c>
      <c r="AU213" s="235" t="s">
        <v>86</v>
      </c>
      <c r="AV213" s="13" t="s">
        <v>84</v>
      </c>
      <c r="AW213" s="13" t="s">
        <v>36</v>
      </c>
      <c r="AX213" s="13" t="s">
        <v>76</v>
      </c>
      <c r="AY213" s="235" t="s">
        <v>122</v>
      </c>
    </row>
    <row r="214" s="14" customFormat="1">
      <c r="A214" s="14"/>
      <c r="B214" s="236"/>
      <c r="C214" s="237"/>
      <c r="D214" s="227" t="s">
        <v>137</v>
      </c>
      <c r="E214" s="238" t="s">
        <v>19</v>
      </c>
      <c r="F214" s="239" t="s">
        <v>139</v>
      </c>
      <c r="G214" s="237"/>
      <c r="H214" s="240">
        <v>2.6499999999999999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6" t="s">
        <v>137</v>
      </c>
      <c r="AU214" s="246" t="s">
        <v>86</v>
      </c>
      <c r="AV214" s="14" t="s">
        <v>86</v>
      </c>
      <c r="AW214" s="14" t="s">
        <v>36</v>
      </c>
      <c r="AX214" s="14" t="s">
        <v>76</v>
      </c>
      <c r="AY214" s="246" t="s">
        <v>122</v>
      </c>
    </row>
    <row r="215" s="15" customFormat="1">
      <c r="A215" s="15"/>
      <c r="B215" s="247"/>
      <c r="C215" s="248"/>
      <c r="D215" s="227" t="s">
        <v>137</v>
      </c>
      <c r="E215" s="249" t="s">
        <v>19</v>
      </c>
      <c r="F215" s="250" t="s">
        <v>140</v>
      </c>
      <c r="G215" s="248"/>
      <c r="H215" s="251">
        <v>2.6499999999999999</v>
      </c>
      <c r="I215" s="252"/>
      <c r="J215" s="248"/>
      <c r="K215" s="248"/>
      <c r="L215" s="253"/>
      <c r="M215" s="254"/>
      <c r="N215" s="255"/>
      <c r="O215" s="255"/>
      <c r="P215" s="255"/>
      <c r="Q215" s="255"/>
      <c r="R215" s="255"/>
      <c r="S215" s="255"/>
      <c r="T215" s="256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57" t="s">
        <v>137</v>
      </c>
      <c r="AU215" s="257" t="s">
        <v>86</v>
      </c>
      <c r="AV215" s="15" t="s">
        <v>133</v>
      </c>
      <c r="AW215" s="15" t="s">
        <v>36</v>
      </c>
      <c r="AX215" s="15" t="s">
        <v>76</v>
      </c>
      <c r="AY215" s="257" t="s">
        <v>122</v>
      </c>
    </row>
    <row r="216" s="13" customFormat="1">
      <c r="A216" s="13"/>
      <c r="B216" s="225"/>
      <c r="C216" s="226"/>
      <c r="D216" s="227" t="s">
        <v>137</v>
      </c>
      <c r="E216" s="228" t="s">
        <v>19</v>
      </c>
      <c r="F216" s="229" t="s">
        <v>141</v>
      </c>
      <c r="G216" s="226"/>
      <c r="H216" s="228" t="s">
        <v>19</v>
      </c>
      <c r="I216" s="230"/>
      <c r="J216" s="226"/>
      <c r="K216" s="226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137</v>
      </c>
      <c r="AU216" s="235" t="s">
        <v>86</v>
      </c>
      <c r="AV216" s="13" t="s">
        <v>84</v>
      </c>
      <c r="AW216" s="13" t="s">
        <v>36</v>
      </c>
      <c r="AX216" s="13" t="s">
        <v>76</v>
      </c>
      <c r="AY216" s="235" t="s">
        <v>122</v>
      </c>
    </row>
    <row r="217" s="14" customFormat="1">
      <c r="A217" s="14"/>
      <c r="B217" s="236"/>
      <c r="C217" s="237"/>
      <c r="D217" s="227" t="s">
        <v>137</v>
      </c>
      <c r="E217" s="238" t="s">
        <v>19</v>
      </c>
      <c r="F217" s="239" t="s">
        <v>142</v>
      </c>
      <c r="G217" s="237"/>
      <c r="H217" s="240">
        <v>2.4430000000000001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137</v>
      </c>
      <c r="AU217" s="246" t="s">
        <v>86</v>
      </c>
      <c r="AV217" s="14" t="s">
        <v>86</v>
      </c>
      <c r="AW217" s="14" t="s">
        <v>36</v>
      </c>
      <c r="AX217" s="14" t="s">
        <v>76</v>
      </c>
      <c r="AY217" s="246" t="s">
        <v>122</v>
      </c>
    </row>
    <row r="218" s="14" customFormat="1">
      <c r="A218" s="14"/>
      <c r="B218" s="236"/>
      <c r="C218" s="237"/>
      <c r="D218" s="227" t="s">
        <v>137</v>
      </c>
      <c r="E218" s="238" t="s">
        <v>19</v>
      </c>
      <c r="F218" s="239" t="s">
        <v>143</v>
      </c>
      <c r="G218" s="237"/>
      <c r="H218" s="240">
        <v>2.5960000000000001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6" t="s">
        <v>137</v>
      </c>
      <c r="AU218" s="246" t="s">
        <v>86</v>
      </c>
      <c r="AV218" s="14" t="s">
        <v>86</v>
      </c>
      <c r="AW218" s="14" t="s">
        <v>36</v>
      </c>
      <c r="AX218" s="14" t="s">
        <v>76</v>
      </c>
      <c r="AY218" s="246" t="s">
        <v>122</v>
      </c>
    </row>
    <row r="219" s="14" customFormat="1">
      <c r="A219" s="14"/>
      <c r="B219" s="236"/>
      <c r="C219" s="237"/>
      <c r="D219" s="227" t="s">
        <v>137</v>
      </c>
      <c r="E219" s="238" t="s">
        <v>19</v>
      </c>
      <c r="F219" s="239" t="s">
        <v>144</v>
      </c>
      <c r="G219" s="237"/>
      <c r="H219" s="240">
        <v>2.5910000000000002</v>
      </c>
      <c r="I219" s="241"/>
      <c r="J219" s="237"/>
      <c r="K219" s="237"/>
      <c r="L219" s="242"/>
      <c r="M219" s="243"/>
      <c r="N219" s="244"/>
      <c r="O219" s="244"/>
      <c r="P219" s="244"/>
      <c r="Q219" s="244"/>
      <c r="R219" s="244"/>
      <c r="S219" s="244"/>
      <c r="T219" s="24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6" t="s">
        <v>137</v>
      </c>
      <c r="AU219" s="246" t="s">
        <v>86</v>
      </c>
      <c r="AV219" s="14" t="s">
        <v>86</v>
      </c>
      <c r="AW219" s="14" t="s">
        <v>36</v>
      </c>
      <c r="AX219" s="14" t="s">
        <v>76</v>
      </c>
      <c r="AY219" s="246" t="s">
        <v>122</v>
      </c>
    </row>
    <row r="220" s="14" customFormat="1">
      <c r="A220" s="14"/>
      <c r="B220" s="236"/>
      <c r="C220" s="237"/>
      <c r="D220" s="227" t="s">
        <v>137</v>
      </c>
      <c r="E220" s="238" t="s">
        <v>19</v>
      </c>
      <c r="F220" s="239" t="s">
        <v>145</v>
      </c>
      <c r="G220" s="237"/>
      <c r="H220" s="240">
        <v>2.5960000000000001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6" t="s">
        <v>137</v>
      </c>
      <c r="AU220" s="246" t="s">
        <v>86</v>
      </c>
      <c r="AV220" s="14" t="s">
        <v>86</v>
      </c>
      <c r="AW220" s="14" t="s">
        <v>36</v>
      </c>
      <c r="AX220" s="14" t="s">
        <v>76</v>
      </c>
      <c r="AY220" s="246" t="s">
        <v>122</v>
      </c>
    </row>
    <row r="221" s="14" customFormat="1">
      <c r="A221" s="14"/>
      <c r="B221" s="236"/>
      <c r="C221" s="237"/>
      <c r="D221" s="227" t="s">
        <v>137</v>
      </c>
      <c r="E221" s="238" t="s">
        <v>19</v>
      </c>
      <c r="F221" s="239" t="s">
        <v>146</v>
      </c>
      <c r="G221" s="237"/>
      <c r="H221" s="240">
        <v>2.581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137</v>
      </c>
      <c r="AU221" s="246" t="s">
        <v>86</v>
      </c>
      <c r="AV221" s="14" t="s">
        <v>86</v>
      </c>
      <c r="AW221" s="14" t="s">
        <v>36</v>
      </c>
      <c r="AX221" s="14" t="s">
        <v>76</v>
      </c>
      <c r="AY221" s="246" t="s">
        <v>122</v>
      </c>
    </row>
    <row r="222" s="14" customFormat="1">
      <c r="A222" s="14"/>
      <c r="B222" s="236"/>
      <c r="C222" s="237"/>
      <c r="D222" s="227" t="s">
        <v>137</v>
      </c>
      <c r="E222" s="238" t="s">
        <v>19</v>
      </c>
      <c r="F222" s="239" t="s">
        <v>147</v>
      </c>
      <c r="G222" s="237"/>
      <c r="H222" s="240">
        <v>2.5259999999999998</v>
      </c>
      <c r="I222" s="241"/>
      <c r="J222" s="237"/>
      <c r="K222" s="237"/>
      <c r="L222" s="242"/>
      <c r="M222" s="243"/>
      <c r="N222" s="244"/>
      <c r="O222" s="244"/>
      <c r="P222" s="244"/>
      <c r="Q222" s="244"/>
      <c r="R222" s="244"/>
      <c r="S222" s="244"/>
      <c r="T222" s="24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6" t="s">
        <v>137</v>
      </c>
      <c r="AU222" s="246" t="s">
        <v>86</v>
      </c>
      <c r="AV222" s="14" t="s">
        <v>86</v>
      </c>
      <c r="AW222" s="14" t="s">
        <v>36</v>
      </c>
      <c r="AX222" s="14" t="s">
        <v>76</v>
      </c>
      <c r="AY222" s="246" t="s">
        <v>122</v>
      </c>
    </row>
    <row r="223" s="14" customFormat="1">
      <c r="A223" s="14"/>
      <c r="B223" s="236"/>
      <c r="C223" s="237"/>
      <c r="D223" s="227" t="s">
        <v>137</v>
      </c>
      <c r="E223" s="238" t="s">
        <v>19</v>
      </c>
      <c r="F223" s="239" t="s">
        <v>148</v>
      </c>
      <c r="G223" s="237"/>
      <c r="H223" s="240">
        <v>2.6080000000000001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6" t="s">
        <v>137</v>
      </c>
      <c r="AU223" s="246" t="s">
        <v>86</v>
      </c>
      <c r="AV223" s="14" t="s">
        <v>86</v>
      </c>
      <c r="AW223" s="14" t="s">
        <v>36</v>
      </c>
      <c r="AX223" s="14" t="s">
        <v>76</v>
      </c>
      <c r="AY223" s="246" t="s">
        <v>122</v>
      </c>
    </row>
    <row r="224" s="14" customFormat="1">
      <c r="A224" s="14"/>
      <c r="B224" s="236"/>
      <c r="C224" s="237"/>
      <c r="D224" s="227" t="s">
        <v>137</v>
      </c>
      <c r="E224" s="238" t="s">
        <v>19</v>
      </c>
      <c r="F224" s="239" t="s">
        <v>149</v>
      </c>
      <c r="G224" s="237"/>
      <c r="H224" s="240">
        <v>2.601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6" t="s">
        <v>137</v>
      </c>
      <c r="AU224" s="246" t="s">
        <v>86</v>
      </c>
      <c r="AV224" s="14" t="s">
        <v>86</v>
      </c>
      <c r="AW224" s="14" t="s">
        <v>36</v>
      </c>
      <c r="AX224" s="14" t="s">
        <v>76</v>
      </c>
      <c r="AY224" s="246" t="s">
        <v>122</v>
      </c>
    </row>
    <row r="225" s="14" customFormat="1">
      <c r="A225" s="14"/>
      <c r="B225" s="236"/>
      <c r="C225" s="237"/>
      <c r="D225" s="227" t="s">
        <v>137</v>
      </c>
      <c r="E225" s="238" t="s">
        <v>19</v>
      </c>
      <c r="F225" s="239" t="s">
        <v>150</v>
      </c>
      <c r="G225" s="237"/>
      <c r="H225" s="240">
        <v>2.5819999999999999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6" t="s">
        <v>137</v>
      </c>
      <c r="AU225" s="246" t="s">
        <v>86</v>
      </c>
      <c r="AV225" s="14" t="s">
        <v>86</v>
      </c>
      <c r="AW225" s="14" t="s">
        <v>36</v>
      </c>
      <c r="AX225" s="14" t="s">
        <v>76</v>
      </c>
      <c r="AY225" s="246" t="s">
        <v>122</v>
      </c>
    </row>
    <row r="226" s="14" customFormat="1">
      <c r="A226" s="14"/>
      <c r="B226" s="236"/>
      <c r="C226" s="237"/>
      <c r="D226" s="227" t="s">
        <v>137</v>
      </c>
      <c r="E226" s="238" t="s">
        <v>19</v>
      </c>
      <c r="F226" s="239" t="s">
        <v>151</v>
      </c>
      <c r="G226" s="237"/>
      <c r="H226" s="240">
        <v>2.597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6" t="s">
        <v>137</v>
      </c>
      <c r="AU226" s="246" t="s">
        <v>86</v>
      </c>
      <c r="AV226" s="14" t="s">
        <v>86</v>
      </c>
      <c r="AW226" s="14" t="s">
        <v>36</v>
      </c>
      <c r="AX226" s="14" t="s">
        <v>76</v>
      </c>
      <c r="AY226" s="246" t="s">
        <v>122</v>
      </c>
    </row>
    <row r="227" s="15" customFormat="1">
      <c r="A227" s="15"/>
      <c r="B227" s="247"/>
      <c r="C227" s="248"/>
      <c r="D227" s="227" t="s">
        <v>137</v>
      </c>
      <c r="E227" s="249" t="s">
        <v>19</v>
      </c>
      <c r="F227" s="250" t="s">
        <v>140</v>
      </c>
      <c r="G227" s="248"/>
      <c r="H227" s="251">
        <v>25.721</v>
      </c>
      <c r="I227" s="252"/>
      <c r="J227" s="248"/>
      <c r="K227" s="248"/>
      <c r="L227" s="253"/>
      <c r="M227" s="254"/>
      <c r="N227" s="255"/>
      <c r="O227" s="255"/>
      <c r="P227" s="255"/>
      <c r="Q227" s="255"/>
      <c r="R227" s="255"/>
      <c r="S227" s="255"/>
      <c r="T227" s="256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57" t="s">
        <v>137</v>
      </c>
      <c r="AU227" s="257" t="s">
        <v>86</v>
      </c>
      <c r="AV227" s="15" t="s">
        <v>133</v>
      </c>
      <c r="AW227" s="15" t="s">
        <v>36</v>
      </c>
      <c r="AX227" s="15" t="s">
        <v>76</v>
      </c>
      <c r="AY227" s="257" t="s">
        <v>122</v>
      </c>
    </row>
    <row r="228" s="13" customFormat="1">
      <c r="A228" s="13"/>
      <c r="B228" s="225"/>
      <c r="C228" s="226"/>
      <c r="D228" s="227" t="s">
        <v>137</v>
      </c>
      <c r="E228" s="228" t="s">
        <v>19</v>
      </c>
      <c r="F228" s="229" t="s">
        <v>152</v>
      </c>
      <c r="G228" s="226"/>
      <c r="H228" s="228" t="s">
        <v>19</v>
      </c>
      <c r="I228" s="230"/>
      <c r="J228" s="226"/>
      <c r="K228" s="226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137</v>
      </c>
      <c r="AU228" s="235" t="s">
        <v>86</v>
      </c>
      <c r="AV228" s="13" t="s">
        <v>84</v>
      </c>
      <c r="AW228" s="13" t="s">
        <v>36</v>
      </c>
      <c r="AX228" s="13" t="s">
        <v>76</v>
      </c>
      <c r="AY228" s="235" t="s">
        <v>122</v>
      </c>
    </row>
    <row r="229" s="14" customFormat="1">
      <c r="A229" s="14"/>
      <c r="B229" s="236"/>
      <c r="C229" s="237"/>
      <c r="D229" s="227" t="s">
        <v>137</v>
      </c>
      <c r="E229" s="238" t="s">
        <v>19</v>
      </c>
      <c r="F229" s="239" t="s">
        <v>153</v>
      </c>
      <c r="G229" s="237"/>
      <c r="H229" s="240">
        <v>1.7170000000000001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6" t="s">
        <v>137</v>
      </c>
      <c r="AU229" s="246" t="s">
        <v>86</v>
      </c>
      <c r="AV229" s="14" t="s">
        <v>86</v>
      </c>
      <c r="AW229" s="14" t="s">
        <v>36</v>
      </c>
      <c r="AX229" s="14" t="s">
        <v>76</v>
      </c>
      <c r="AY229" s="246" t="s">
        <v>122</v>
      </c>
    </row>
    <row r="230" s="15" customFormat="1">
      <c r="A230" s="15"/>
      <c r="B230" s="247"/>
      <c r="C230" s="248"/>
      <c r="D230" s="227" t="s">
        <v>137</v>
      </c>
      <c r="E230" s="249" t="s">
        <v>19</v>
      </c>
      <c r="F230" s="250" t="s">
        <v>140</v>
      </c>
      <c r="G230" s="248"/>
      <c r="H230" s="251">
        <v>1.7170000000000001</v>
      </c>
      <c r="I230" s="252"/>
      <c r="J230" s="248"/>
      <c r="K230" s="248"/>
      <c r="L230" s="253"/>
      <c r="M230" s="254"/>
      <c r="N230" s="255"/>
      <c r="O230" s="255"/>
      <c r="P230" s="255"/>
      <c r="Q230" s="255"/>
      <c r="R230" s="255"/>
      <c r="S230" s="255"/>
      <c r="T230" s="256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57" t="s">
        <v>137</v>
      </c>
      <c r="AU230" s="257" t="s">
        <v>86</v>
      </c>
      <c r="AV230" s="15" t="s">
        <v>133</v>
      </c>
      <c r="AW230" s="15" t="s">
        <v>36</v>
      </c>
      <c r="AX230" s="15" t="s">
        <v>76</v>
      </c>
      <c r="AY230" s="257" t="s">
        <v>122</v>
      </c>
    </row>
    <row r="231" s="13" customFormat="1">
      <c r="A231" s="13"/>
      <c r="B231" s="225"/>
      <c r="C231" s="226"/>
      <c r="D231" s="227" t="s">
        <v>137</v>
      </c>
      <c r="E231" s="228" t="s">
        <v>19</v>
      </c>
      <c r="F231" s="229" t="s">
        <v>154</v>
      </c>
      <c r="G231" s="226"/>
      <c r="H231" s="228" t="s">
        <v>19</v>
      </c>
      <c r="I231" s="230"/>
      <c r="J231" s="226"/>
      <c r="K231" s="226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137</v>
      </c>
      <c r="AU231" s="235" t="s">
        <v>86</v>
      </c>
      <c r="AV231" s="13" t="s">
        <v>84</v>
      </c>
      <c r="AW231" s="13" t="s">
        <v>36</v>
      </c>
      <c r="AX231" s="13" t="s">
        <v>76</v>
      </c>
      <c r="AY231" s="235" t="s">
        <v>122</v>
      </c>
    </row>
    <row r="232" s="14" customFormat="1">
      <c r="A232" s="14"/>
      <c r="B232" s="236"/>
      <c r="C232" s="237"/>
      <c r="D232" s="227" t="s">
        <v>137</v>
      </c>
      <c r="E232" s="238" t="s">
        <v>19</v>
      </c>
      <c r="F232" s="239" t="s">
        <v>155</v>
      </c>
      <c r="G232" s="237"/>
      <c r="H232" s="240">
        <v>2.169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137</v>
      </c>
      <c r="AU232" s="246" t="s">
        <v>86</v>
      </c>
      <c r="AV232" s="14" t="s">
        <v>86</v>
      </c>
      <c r="AW232" s="14" t="s">
        <v>36</v>
      </c>
      <c r="AX232" s="14" t="s">
        <v>76</v>
      </c>
      <c r="AY232" s="246" t="s">
        <v>122</v>
      </c>
    </row>
    <row r="233" s="15" customFormat="1">
      <c r="A233" s="15"/>
      <c r="B233" s="247"/>
      <c r="C233" s="248"/>
      <c r="D233" s="227" t="s">
        <v>137</v>
      </c>
      <c r="E233" s="249" t="s">
        <v>19</v>
      </c>
      <c r="F233" s="250" t="s">
        <v>140</v>
      </c>
      <c r="G233" s="248"/>
      <c r="H233" s="251">
        <v>2.169</v>
      </c>
      <c r="I233" s="252"/>
      <c r="J233" s="248"/>
      <c r="K233" s="248"/>
      <c r="L233" s="253"/>
      <c r="M233" s="254"/>
      <c r="N233" s="255"/>
      <c r="O233" s="255"/>
      <c r="P233" s="255"/>
      <c r="Q233" s="255"/>
      <c r="R233" s="255"/>
      <c r="S233" s="255"/>
      <c r="T233" s="256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7" t="s">
        <v>137</v>
      </c>
      <c r="AU233" s="257" t="s">
        <v>86</v>
      </c>
      <c r="AV233" s="15" t="s">
        <v>133</v>
      </c>
      <c r="AW233" s="15" t="s">
        <v>36</v>
      </c>
      <c r="AX233" s="15" t="s">
        <v>76</v>
      </c>
      <c r="AY233" s="257" t="s">
        <v>122</v>
      </c>
    </row>
    <row r="234" s="13" customFormat="1">
      <c r="A234" s="13"/>
      <c r="B234" s="225"/>
      <c r="C234" s="226"/>
      <c r="D234" s="227" t="s">
        <v>137</v>
      </c>
      <c r="E234" s="228" t="s">
        <v>19</v>
      </c>
      <c r="F234" s="229" t="s">
        <v>156</v>
      </c>
      <c r="G234" s="226"/>
      <c r="H234" s="228" t="s">
        <v>19</v>
      </c>
      <c r="I234" s="230"/>
      <c r="J234" s="226"/>
      <c r="K234" s="226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137</v>
      </c>
      <c r="AU234" s="235" t="s">
        <v>86</v>
      </c>
      <c r="AV234" s="13" t="s">
        <v>84</v>
      </c>
      <c r="AW234" s="13" t="s">
        <v>36</v>
      </c>
      <c r="AX234" s="13" t="s">
        <v>76</v>
      </c>
      <c r="AY234" s="235" t="s">
        <v>122</v>
      </c>
    </row>
    <row r="235" s="14" customFormat="1">
      <c r="A235" s="14"/>
      <c r="B235" s="236"/>
      <c r="C235" s="237"/>
      <c r="D235" s="227" t="s">
        <v>137</v>
      </c>
      <c r="E235" s="238" t="s">
        <v>19</v>
      </c>
      <c r="F235" s="239" t="s">
        <v>157</v>
      </c>
      <c r="G235" s="237"/>
      <c r="H235" s="240">
        <v>2.5600000000000001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137</v>
      </c>
      <c r="AU235" s="246" t="s">
        <v>86</v>
      </c>
      <c r="AV235" s="14" t="s">
        <v>86</v>
      </c>
      <c r="AW235" s="14" t="s">
        <v>36</v>
      </c>
      <c r="AX235" s="14" t="s">
        <v>76</v>
      </c>
      <c r="AY235" s="246" t="s">
        <v>122</v>
      </c>
    </row>
    <row r="236" s="15" customFormat="1">
      <c r="A236" s="15"/>
      <c r="B236" s="247"/>
      <c r="C236" s="248"/>
      <c r="D236" s="227" t="s">
        <v>137</v>
      </c>
      <c r="E236" s="249" t="s">
        <v>19</v>
      </c>
      <c r="F236" s="250" t="s">
        <v>140</v>
      </c>
      <c r="G236" s="248"/>
      <c r="H236" s="251">
        <v>2.5600000000000001</v>
      </c>
      <c r="I236" s="252"/>
      <c r="J236" s="248"/>
      <c r="K236" s="248"/>
      <c r="L236" s="253"/>
      <c r="M236" s="254"/>
      <c r="N236" s="255"/>
      <c r="O236" s="255"/>
      <c r="P236" s="255"/>
      <c r="Q236" s="255"/>
      <c r="R236" s="255"/>
      <c r="S236" s="255"/>
      <c r="T236" s="256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57" t="s">
        <v>137</v>
      </c>
      <c r="AU236" s="257" t="s">
        <v>86</v>
      </c>
      <c r="AV236" s="15" t="s">
        <v>133</v>
      </c>
      <c r="AW236" s="15" t="s">
        <v>36</v>
      </c>
      <c r="AX236" s="15" t="s">
        <v>76</v>
      </c>
      <c r="AY236" s="257" t="s">
        <v>122</v>
      </c>
    </row>
    <row r="237" s="16" customFormat="1">
      <c r="A237" s="16"/>
      <c r="B237" s="258"/>
      <c r="C237" s="259"/>
      <c r="D237" s="227" t="s">
        <v>137</v>
      </c>
      <c r="E237" s="260" t="s">
        <v>19</v>
      </c>
      <c r="F237" s="261" t="s">
        <v>158</v>
      </c>
      <c r="G237" s="259"/>
      <c r="H237" s="262">
        <v>34.817</v>
      </c>
      <c r="I237" s="263"/>
      <c r="J237" s="259"/>
      <c r="K237" s="259"/>
      <c r="L237" s="264"/>
      <c r="M237" s="265"/>
      <c r="N237" s="266"/>
      <c r="O237" s="266"/>
      <c r="P237" s="266"/>
      <c r="Q237" s="266"/>
      <c r="R237" s="266"/>
      <c r="S237" s="266"/>
      <c r="T237" s="267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T237" s="268" t="s">
        <v>137</v>
      </c>
      <c r="AU237" s="268" t="s">
        <v>86</v>
      </c>
      <c r="AV237" s="16" t="s">
        <v>132</v>
      </c>
      <c r="AW237" s="16" t="s">
        <v>36</v>
      </c>
      <c r="AX237" s="16" t="s">
        <v>84</v>
      </c>
      <c r="AY237" s="268" t="s">
        <v>122</v>
      </c>
    </row>
    <row r="238" s="2" customFormat="1" ht="37.8" customHeight="1">
      <c r="A238" s="41"/>
      <c r="B238" s="42"/>
      <c r="C238" s="207" t="s">
        <v>272</v>
      </c>
      <c r="D238" s="207" t="s">
        <v>127</v>
      </c>
      <c r="E238" s="208" t="s">
        <v>273</v>
      </c>
      <c r="F238" s="209" t="s">
        <v>274</v>
      </c>
      <c r="G238" s="210" t="s">
        <v>130</v>
      </c>
      <c r="H238" s="211">
        <v>34.817</v>
      </c>
      <c r="I238" s="212"/>
      <c r="J238" s="213">
        <f>ROUND(I238*H238,2)</f>
        <v>0</v>
      </c>
      <c r="K238" s="209" t="s">
        <v>131</v>
      </c>
      <c r="L238" s="47"/>
      <c r="M238" s="214" t="s">
        <v>19</v>
      </c>
      <c r="N238" s="215" t="s">
        <v>47</v>
      </c>
      <c r="O238" s="87"/>
      <c r="P238" s="216">
        <f>O238*H238</f>
        <v>0</v>
      </c>
      <c r="Q238" s="216">
        <v>0.00029</v>
      </c>
      <c r="R238" s="216">
        <f>Q238*H238</f>
        <v>0.010096930000000001</v>
      </c>
      <c r="S238" s="216">
        <v>0</v>
      </c>
      <c r="T238" s="217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8" t="s">
        <v>223</v>
      </c>
      <c r="AT238" s="218" t="s">
        <v>127</v>
      </c>
      <c r="AU238" s="218" t="s">
        <v>86</v>
      </c>
      <c r="AY238" s="20" t="s">
        <v>122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0" t="s">
        <v>84</v>
      </c>
      <c r="BK238" s="219">
        <f>ROUND(I238*H238,2)</f>
        <v>0</v>
      </c>
      <c r="BL238" s="20" t="s">
        <v>223</v>
      </c>
      <c r="BM238" s="218" t="s">
        <v>275</v>
      </c>
    </row>
    <row r="239" s="2" customFormat="1">
      <c r="A239" s="41"/>
      <c r="B239" s="42"/>
      <c r="C239" s="43"/>
      <c r="D239" s="220" t="s">
        <v>135</v>
      </c>
      <c r="E239" s="43"/>
      <c r="F239" s="221" t="s">
        <v>276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135</v>
      </c>
      <c r="AU239" s="20" t="s">
        <v>86</v>
      </c>
    </row>
    <row r="240" s="13" customFormat="1">
      <c r="A240" s="13"/>
      <c r="B240" s="225"/>
      <c r="C240" s="226"/>
      <c r="D240" s="227" t="s">
        <v>137</v>
      </c>
      <c r="E240" s="228" t="s">
        <v>19</v>
      </c>
      <c r="F240" s="229" t="s">
        <v>138</v>
      </c>
      <c r="G240" s="226"/>
      <c r="H240" s="228" t="s">
        <v>19</v>
      </c>
      <c r="I240" s="230"/>
      <c r="J240" s="226"/>
      <c r="K240" s="226"/>
      <c r="L240" s="231"/>
      <c r="M240" s="232"/>
      <c r="N240" s="233"/>
      <c r="O240" s="233"/>
      <c r="P240" s="233"/>
      <c r="Q240" s="233"/>
      <c r="R240" s="233"/>
      <c r="S240" s="233"/>
      <c r="T240" s="23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5" t="s">
        <v>137</v>
      </c>
      <c r="AU240" s="235" t="s">
        <v>86</v>
      </c>
      <c r="AV240" s="13" t="s">
        <v>84</v>
      </c>
      <c r="AW240" s="13" t="s">
        <v>36</v>
      </c>
      <c r="AX240" s="13" t="s">
        <v>76</v>
      </c>
      <c r="AY240" s="235" t="s">
        <v>122</v>
      </c>
    </row>
    <row r="241" s="14" customFormat="1">
      <c r="A241" s="14"/>
      <c r="B241" s="236"/>
      <c r="C241" s="237"/>
      <c r="D241" s="227" t="s">
        <v>137</v>
      </c>
      <c r="E241" s="238" t="s">
        <v>19</v>
      </c>
      <c r="F241" s="239" t="s">
        <v>139</v>
      </c>
      <c r="G241" s="237"/>
      <c r="H241" s="240">
        <v>2.6499999999999999</v>
      </c>
      <c r="I241" s="241"/>
      <c r="J241" s="237"/>
      <c r="K241" s="237"/>
      <c r="L241" s="242"/>
      <c r="M241" s="243"/>
      <c r="N241" s="244"/>
      <c r="O241" s="244"/>
      <c r="P241" s="244"/>
      <c r="Q241" s="244"/>
      <c r="R241" s="244"/>
      <c r="S241" s="244"/>
      <c r="T241" s="24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6" t="s">
        <v>137</v>
      </c>
      <c r="AU241" s="246" t="s">
        <v>86</v>
      </c>
      <c r="AV241" s="14" t="s">
        <v>86</v>
      </c>
      <c r="AW241" s="14" t="s">
        <v>36</v>
      </c>
      <c r="AX241" s="14" t="s">
        <v>76</v>
      </c>
      <c r="AY241" s="246" t="s">
        <v>122</v>
      </c>
    </row>
    <row r="242" s="15" customFormat="1">
      <c r="A242" s="15"/>
      <c r="B242" s="247"/>
      <c r="C242" s="248"/>
      <c r="D242" s="227" t="s">
        <v>137</v>
      </c>
      <c r="E242" s="249" t="s">
        <v>19</v>
      </c>
      <c r="F242" s="250" t="s">
        <v>140</v>
      </c>
      <c r="G242" s="248"/>
      <c r="H242" s="251">
        <v>2.6499999999999999</v>
      </c>
      <c r="I242" s="252"/>
      <c r="J242" s="248"/>
      <c r="K242" s="248"/>
      <c r="L242" s="253"/>
      <c r="M242" s="254"/>
      <c r="N242" s="255"/>
      <c r="O242" s="255"/>
      <c r="P242" s="255"/>
      <c r="Q242" s="255"/>
      <c r="R242" s="255"/>
      <c r="S242" s="255"/>
      <c r="T242" s="256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57" t="s">
        <v>137</v>
      </c>
      <c r="AU242" s="257" t="s">
        <v>86</v>
      </c>
      <c r="AV242" s="15" t="s">
        <v>133</v>
      </c>
      <c r="AW242" s="15" t="s">
        <v>36</v>
      </c>
      <c r="AX242" s="15" t="s">
        <v>76</v>
      </c>
      <c r="AY242" s="257" t="s">
        <v>122</v>
      </c>
    </row>
    <row r="243" s="13" customFormat="1">
      <c r="A243" s="13"/>
      <c r="B243" s="225"/>
      <c r="C243" s="226"/>
      <c r="D243" s="227" t="s">
        <v>137</v>
      </c>
      <c r="E243" s="228" t="s">
        <v>19</v>
      </c>
      <c r="F243" s="229" t="s">
        <v>141</v>
      </c>
      <c r="G243" s="226"/>
      <c r="H243" s="228" t="s">
        <v>19</v>
      </c>
      <c r="I243" s="230"/>
      <c r="J243" s="226"/>
      <c r="K243" s="226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137</v>
      </c>
      <c r="AU243" s="235" t="s">
        <v>86</v>
      </c>
      <c r="AV243" s="13" t="s">
        <v>84</v>
      </c>
      <c r="AW243" s="13" t="s">
        <v>36</v>
      </c>
      <c r="AX243" s="13" t="s">
        <v>76</v>
      </c>
      <c r="AY243" s="235" t="s">
        <v>122</v>
      </c>
    </row>
    <row r="244" s="14" customFormat="1">
      <c r="A244" s="14"/>
      <c r="B244" s="236"/>
      <c r="C244" s="237"/>
      <c r="D244" s="227" t="s">
        <v>137</v>
      </c>
      <c r="E244" s="238" t="s">
        <v>19</v>
      </c>
      <c r="F244" s="239" t="s">
        <v>142</v>
      </c>
      <c r="G244" s="237"/>
      <c r="H244" s="240">
        <v>2.4430000000000001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6" t="s">
        <v>137</v>
      </c>
      <c r="AU244" s="246" t="s">
        <v>86</v>
      </c>
      <c r="AV244" s="14" t="s">
        <v>86</v>
      </c>
      <c r="AW244" s="14" t="s">
        <v>36</v>
      </c>
      <c r="AX244" s="14" t="s">
        <v>76</v>
      </c>
      <c r="AY244" s="246" t="s">
        <v>122</v>
      </c>
    </row>
    <row r="245" s="14" customFormat="1">
      <c r="A245" s="14"/>
      <c r="B245" s="236"/>
      <c r="C245" s="237"/>
      <c r="D245" s="227" t="s">
        <v>137</v>
      </c>
      <c r="E245" s="238" t="s">
        <v>19</v>
      </c>
      <c r="F245" s="239" t="s">
        <v>143</v>
      </c>
      <c r="G245" s="237"/>
      <c r="H245" s="240">
        <v>2.5960000000000001</v>
      </c>
      <c r="I245" s="241"/>
      <c r="J245" s="237"/>
      <c r="K245" s="237"/>
      <c r="L245" s="242"/>
      <c r="M245" s="243"/>
      <c r="N245" s="244"/>
      <c r="O245" s="244"/>
      <c r="P245" s="244"/>
      <c r="Q245" s="244"/>
      <c r="R245" s="244"/>
      <c r="S245" s="244"/>
      <c r="T245" s="24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6" t="s">
        <v>137</v>
      </c>
      <c r="AU245" s="246" t="s">
        <v>86</v>
      </c>
      <c r="AV245" s="14" t="s">
        <v>86</v>
      </c>
      <c r="AW245" s="14" t="s">
        <v>36</v>
      </c>
      <c r="AX245" s="14" t="s">
        <v>76</v>
      </c>
      <c r="AY245" s="246" t="s">
        <v>122</v>
      </c>
    </row>
    <row r="246" s="14" customFormat="1">
      <c r="A246" s="14"/>
      <c r="B246" s="236"/>
      <c r="C246" s="237"/>
      <c r="D246" s="227" t="s">
        <v>137</v>
      </c>
      <c r="E246" s="238" t="s">
        <v>19</v>
      </c>
      <c r="F246" s="239" t="s">
        <v>144</v>
      </c>
      <c r="G246" s="237"/>
      <c r="H246" s="240">
        <v>2.5910000000000002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6" t="s">
        <v>137</v>
      </c>
      <c r="AU246" s="246" t="s">
        <v>86</v>
      </c>
      <c r="AV246" s="14" t="s">
        <v>86</v>
      </c>
      <c r="AW246" s="14" t="s">
        <v>36</v>
      </c>
      <c r="AX246" s="14" t="s">
        <v>76</v>
      </c>
      <c r="AY246" s="246" t="s">
        <v>122</v>
      </c>
    </row>
    <row r="247" s="14" customFormat="1">
      <c r="A247" s="14"/>
      <c r="B247" s="236"/>
      <c r="C247" s="237"/>
      <c r="D247" s="227" t="s">
        <v>137</v>
      </c>
      <c r="E247" s="238" t="s">
        <v>19</v>
      </c>
      <c r="F247" s="239" t="s">
        <v>145</v>
      </c>
      <c r="G247" s="237"/>
      <c r="H247" s="240">
        <v>2.5960000000000001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6" t="s">
        <v>137</v>
      </c>
      <c r="AU247" s="246" t="s">
        <v>86</v>
      </c>
      <c r="AV247" s="14" t="s">
        <v>86</v>
      </c>
      <c r="AW247" s="14" t="s">
        <v>36</v>
      </c>
      <c r="AX247" s="14" t="s">
        <v>76</v>
      </c>
      <c r="AY247" s="246" t="s">
        <v>122</v>
      </c>
    </row>
    <row r="248" s="14" customFormat="1">
      <c r="A248" s="14"/>
      <c r="B248" s="236"/>
      <c r="C248" s="237"/>
      <c r="D248" s="227" t="s">
        <v>137</v>
      </c>
      <c r="E248" s="238" t="s">
        <v>19</v>
      </c>
      <c r="F248" s="239" t="s">
        <v>146</v>
      </c>
      <c r="G248" s="237"/>
      <c r="H248" s="240">
        <v>2.581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6" t="s">
        <v>137</v>
      </c>
      <c r="AU248" s="246" t="s">
        <v>86</v>
      </c>
      <c r="AV248" s="14" t="s">
        <v>86</v>
      </c>
      <c r="AW248" s="14" t="s">
        <v>36</v>
      </c>
      <c r="AX248" s="14" t="s">
        <v>76</v>
      </c>
      <c r="AY248" s="246" t="s">
        <v>122</v>
      </c>
    </row>
    <row r="249" s="14" customFormat="1">
      <c r="A249" s="14"/>
      <c r="B249" s="236"/>
      <c r="C249" s="237"/>
      <c r="D249" s="227" t="s">
        <v>137</v>
      </c>
      <c r="E249" s="238" t="s">
        <v>19</v>
      </c>
      <c r="F249" s="239" t="s">
        <v>147</v>
      </c>
      <c r="G249" s="237"/>
      <c r="H249" s="240">
        <v>2.5259999999999998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6" t="s">
        <v>137</v>
      </c>
      <c r="AU249" s="246" t="s">
        <v>86</v>
      </c>
      <c r="AV249" s="14" t="s">
        <v>86</v>
      </c>
      <c r="AW249" s="14" t="s">
        <v>36</v>
      </c>
      <c r="AX249" s="14" t="s">
        <v>76</v>
      </c>
      <c r="AY249" s="246" t="s">
        <v>122</v>
      </c>
    </row>
    <row r="250" s="14" customFormat="1">
      <c r="A250" s="14"/>
      <c r="B250" s="236"/>
      <c r="C250" s="237"/>
      <c r="D250" s="227" t="s">
        <v>137</v>
      </c>
      <c r="E250" s="238" t="s">
        <v>19</v>
      </c>
      <c r="F250" s="239" t="s">
        <v>148</v>
      </c>
      <c r="G250" s="237"/>
      <c r="H250" s="240">
        <v>2.6080000000000001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6" t="s">
        <v>137</v>
      </c>
      <c r="AU250" s="246" t="s">
        <v>86</v>
      </c>
      <c r="AV250" s="14" t="s">
        <v>86</v>
      </c>
      <c r="AW250" s="14" t="s">
        <v>36</v>
      </c>
      <c r="AX250" s="14" t="s">
        <v>76</v>
      </c>
      <c r="AY250" s="246" t="s">
        <v>122</v>
      </c>
    </row>
    <row r="251" s="14" customFormat="1">
      <c r="A251" s="14"/>
      <c r="B251" s="236"/>
      <c r="C251" s="237"/>
      <c r="D251" s="227" t="s">
        <v>137</v>
      </c>
      <c r="E251" s="238" t="s">
        <v>19</v>
      </c>
      <c r="F251" s="239" t="s">
        <v>149</v>
      </c>
      <c r="G251" s="237"/>
      <c r="H251" s="240">
        <v>2.601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6" t="s">
        <v>137</v>
      </c>
      <c r="AU251" s="246" t="s">
        <v>86</v>
      </c>
      <c r="AV251" s="14" t="s">
        <v>86</v>
      </c>
      <c r="AW251" s="14" t="s">
        <v>36</v>
      </c>
      <c r="AX251" s="14" t="s">
        <v>76</v>
      </c>
      <c r="AY251" s="246" t="s">
        <v>122</v>
      </c>
    </row>
    <row r="252" s="14" customFormat="1">
      <c r="A252" s="14"/>
      <c r="B252" s="236"/>
      <c r="C252" s="237"/>
      <c r="D252" s="227" t="s">
        <v>137</v>
      </c>
      <c r="E252" s="238" t="s">
        <v>19</v>
      </c>
      <c r="F252" s="239" t="s">
        <v>150</v>
      </c>
      <c r="G252" s="237"/>
      <c r="H252" s="240">
        <v>2.5819999999999999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6" t="s">
        <v>137</v>
      </c>
      <c r="AU252" s="246" t="s">
        <v>86</v>
      </c>
      <c r="AV252" s="14" t="s">
        <v>86</v>
      </c>
      <c r="AW252" s="14" t="s">
        <v>36</v>
      </c>
      <c r="AX252" s="14" t="s">
        <v>76</v>
      </c>
      <c r="AY252" s="246" t="s">
        <v>122</v>
      </c>
    </row>
    <row r="253" s="14" customFormat="1">
      <c r="A253" s="14"/>
      <c r="B253" s="236"/>
      <c r="C253" s="237"/>
      <c r="D253" s="227" t="s">
        <v>137</v>
      </c>
      <c r="E253" s="238" t="s">
        <v>19</v>
      </c>
      <c r="F253" s="239" t="s">
        <v>151</v>
      </c>
      <c r="G253" s="237"/>
      <c r="H253" s="240">
        <v>2.597</v>
      </c>
      <c r="I253" s="241"/>
      <c r="J253" s="237"/>
      <c r="K253" s="237"/>
      <c r="L253" s="242"/>
      <c r="M253" s="243"/>
      <c r="N253" s="244"/>
      <c r="O253" s="244"/>
      <c r="P253" s="244"/>
      <c r="Q253" s="244"/>
      <c r="R253" s="244"/>
      <c r="S253" s="244"/>
      <c r="T253" s="24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6" t="s">
        <v>137</v>
      </c>
      <c r="AU253" s="246" t="s">
        <v>86</v>
      </c>
      <c r="AV253" s="14" t="s">
        <v>86</v>
      </c>
      <c r="AW253" s="14" t="s">
        <v>36</v>
      </c>
      <c r="AX253" s="14" t="s">
        <v>76</v>
      </c>
      <c r="AY253" s="246" t="s">
        <v>122</v>
      </c>
    </row>
    <row r="254" s="15" customFormat="1">
      <c r="A254" s="15"/>
      <c r="B254" s="247"/>
      <c r="C254" s="248"/>
      <c r="D254" s="227" t="s">
        <v>137</v>
      </c>
      <c r="E254" s="249" t="s">
        <v>19</v>
      </c>
      <c r="F254" s="250" t="s">
        <v>140</v>
      </c>
      <c r="G254" s="248"/>
      <c r="H254" s="251">
        <v>25.721</v>
      </c>
      <c r="I254" s="252"/>
      <c r="J254" s="248"/>
      <c r="K254" s="248"/>
      <c r="L254" s="253"/>
      <c r="M254" s="254"/>
      <c r="N254" s="255"/>
      <c r="O254" s="255"/>
      <c r="P254" s="255"/>
      <c r="Q254" s="255"/>
      <c r="R254" s="255"/>
      <c r="S254" s="255"/>
      <c r="T254" s="256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57" t="s">
        <v>137</v>
      </c>
      <c r="AU254" s="257" t="s">
        <v>86</v>
      </c>
      <c r="AV254" s="15" t="s">
        <v>133</v>
      </c>
      <c r="AW254" s="15" t="s">
        <v>36</v>
      </c>
      <c r="AX254" s="15" t="s">
        <v>76</v>
      </c>
      <c r="AY254" s="257" t="s">
        <v>122</v>
      </c>
    </row>
    <row r="255" s="13" customFormat="1">
      <c r="A255" s="13"/>
      <c r="B255" s="225"/>
      <c r="C255" s="226"/>
      <c r="D255" s="227" t="s">
        <v>137</v>
      </c>
      <c r="E255" s="228" t="s">
        <v>19</v>
      </c>
      <c r="F255" s="229" t="s">
        <v>152</v>
      </c>
      <c r="G255" s="226"/>
      <c r="H255" s="228" t="s">
        <v>19</v>
      </c>
      <c r="I255" s="230"/>
      <c r="J255" s="226"/>
      <c r="K255" s="226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137</v>
      </c>
      <c r="AU255" s="235" t="s">
        <v>86</v>
      </c>
      <c r="AV255" s="13" t="s">
        <v>84</v>
      </c>
      <c r="AW255" s="13" t="s">
        <v>36</v>
      </c>
      <c r="AX255" s="13" t="s">
        <v>76</v>
      </c>
      <c r="AY255" s="235" t="s">
        <v>122</v>
      </c>
    </row>
    <row r="256" s="14" customFormat="1">
      <c r="A256" s="14"/>
      <c r="B256" s="236"/>
      <c r="C256" s="237"/>
      <c r="D256" s="227" t="s">
        <v>137</v>
      </c>
      <c r="E256" s="238" t="s">
        <v>19</v>
      </c>
      <c r="F256" s="239" t="s">
        <v>153</v>
      </c>
      <c r="G256" s="237"/>
      <c r="H256" s="240">
        <v>1.7170000000000001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6" t="s">
        <v>137</v>
      </c>
      <c r="AU256" s="246" t="s">
        <v>86</v>
      </c>
      <c r="AV256" s="14" t="s">
        <v>86</v>
      </c>
      <c r="AW256" s="14" t="s">
        <v>36</v>
      </c>
      <c r="AX256" s="14" t="s">
        <v>76</v>
      </c>
      <c r="AY256" s="246" t="s">
        <v>122</v>
      </c>
    </row>
    <row r="257" s="15" customFormat="1">
      <c r="A257" s="15"/>
      <c r="B257" s="247"/>
      <c r="C257" s="248"/>
      <c r="D257" s="227" t="s">
        <v>137</v>
      </c>
      <c r="E257" s="249" t="s">
        <v>19</v>
      </c>
      <c r="F257" s="250" t="s">
        <v>140</v>
      </c>
      <c r="G257" s="248"/>
      <c r="H257" s="251">
        <v>1.7170000000000001</v>
      </c>
      <c r="I257" s="252"/>
      <c r="J257" s="248"/>
      <c r="K257" s="248"/>
      <c r="L257" s="253"/>
      <c r="M257" s="254"/>
      <c r="N257" s="255"/>
      <c r="O257" s="255"/>
      <c r="P257" s="255"/>
      <c r="Q257" s="255"/>
      <c r="R257" s="255"/>
      <c r="S257" s="255"/>
      <c r="T257" s="256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57" t="s">
        <v>137</v>
      </c>
      <c r="AU257" s="257" t="s">
        <v>86</v>
      </c>
      <c r="AV257" s="15" t="s">
        <v>133</v>
      </c>
      <c r="AW257" s="15" t="s">
        <v>36</v>
      </c>
      <c r="AX257" s="15" t="s">
        <v>76</v>
      </c>
      <c r="AY257" s="257" t="s">
        <v>122</v>
      </c>
    </row>
    <row r="258" s="13" customFormat="1">
      <c r="A258" s="13"/>
      <c r="B258" s="225"/>
      <c r="C258" s="226"/>
      <c r="D258" s="227" t="s">
        <v>137</v>
      </c>
      <c r="E258" s="228" t="s">
        <v>19</v>
      </c>
      <c r="F258" s="229" t="s">
        <v>154</v>
      </c>
      <c r="G258" s="226"/>
      <c r="H258" s="228" t="s">
        <v>19</v>
      </c>
      <c r="I258" s="230"/>
      <c r="J258" s="226"/>
      <c r="K258" s="226"/>
      <c r="L258" s="231"/>
      <c r="M258" s="232"/>
      <c r="N258" s="233"/>
      <c r="O258" s="233"/>
      <c r="P258" s="233"/>
      <c r="Q258" s="233"/>
      <c r="R258" s="233"/>
      <c r="S258" s="233"/>
      <c r="T258" s="23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5" t="s">
        <v>137</v>
      </c>
      <c r="AU258" s="235" t="s">
        <v>86</v>
      </c>
      <c r="AV258" s="13" t="s">
        <v>84</v>
      </c>
      <c r="AW258" s="13" t="s">
        <v>36</v>
      </c>
      <c r="AX258" s="13" t="s">
        <v>76</v>
      </c>
      <c r="AY258" s="235" t="s">
        <v>122</v>
      </c>
    </row>
    <row r="259" s="14" customFormat="1">
      <c r="A259" s="14"/>
      <c r="B259" s="236"/>
      <c r="C259" s="237"/>
      <c r="D259" s="227" t="s">
        <v>137</v>
      </c>
      <c r="E259" s="238" t="s">
        <v>19</v>
      </c>
      <c r="F259" s="239" t="s">
        <v>155</v>
      </c>
      <c r="G259" s="237"/>
      <c r="H259" s="240">
        <v>2.169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6" t="s">
        <v>137</v>
      </c>
      <c r="AU259" s="246" t="s">
        <v>86</v>
      </c>
      <c r="AV259" s="14" t="s">
        <v>86</v>
      </c>
      <c r="AW259" s="14" t="s">
        <v>36</v>
      </c>
      <c r="AX259" s="14" t="s">
        <v>76</v>
      </c>
      <c r="AY259" s="246" t="s">
        <v>122</v>
      </c>
    </row>
    <row r="260" s="15" customFormat="1">
      <c r="A260" s="15"/>
      <c r="B260" s="247"/>
      <c r="C260" s="248"/>
      <c r="D260" s="227" t="s">
        <v>137</v>
      </c>
      <c r="E260" s="249" t="s">
        <v>19</v>
      </c>
      <c r="F260" s="250" t="s">
        <v>140</v>
      </c>
      <c r="G260" s="248"/>
      <c r="H260" s="251">
        <v>2.169</v>
      </c>
      <c r="I260" s="252"/>
      <c r="J260" s="248"/>
      <c r="K260" s="248"/>
      <c r="L260" s="253"/>
      <c r="M260" s="254"/>
      <c r="N260" s="255"/>
      <c r="O260" s="255"/>
      <c r="P260" s="255"/>
      <c r="Q260" s="255"/>
      <c r="R260" s="255"/>
      <c r="S260" s="255"/>
      <c r="T260" s="256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57" t="s">
        <v>137</v>
      </c>
      <c r="AU260" s="257" t="s">
        <v>86</v>
      </c>
      <c r="AV260" s="15" t="s">
        <v>133</v>
      </c>
      <c r="AW260" s="15" t="s">
        <v>36</v>
      </c>
      <c r="AX260" s="15" t="s">
        <v>76</v>
      </c>
      <c r="AY260" s="257" t="s">
        <v>122</v>
      </c>
    </row>
    <row r="261" s="13" customFormat="1">
      <c r="A261" s="13"/>
      <c r="B261" s="225"/>
      <c r="C261" s="226"/>
      <c r="D261" s="227" t="s">
        <v>137</v>
      </c>
      <c r="E261" s="228" t="s">
        <v>19</v>
      </c>
      <c r="F261" s="229" t="s">
        <v>156</v>
      </c>
      <c r="G261" s="226"/>
      <c r="H261" s="228" t="s">
        <v>19</v>
      </c>
      <c r="I261" s="230"/>
      <c r="J261" s="226"/>
      <c r="K261" s="226"/>
      <c r="L261" s="231"/>
      <c r="M261" s="232"/>
      <c r="N261" s="233"/>
      <c r="O261" s="233"/>
      <c r="P261" s="233"/>
      <c r="Q261" s="233"/>
      <c r="R261" s="233"/>
      <c r="S261" s="233"/>
      <c r="T261" s="23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5" t="s">
        <v>137</v>
      </c>
      <c r="AU261" s="235" t="s">
        <v>86</v>
      </c>
      <c r="AV261" s="13" t="s">
        <v>84</v>
      </c>
      <c r="AW261" s="13" t="s">
        <v>36</v>
      </c>
      <c r="AX261" s="13" t="s">
        <v>76</v>
      </c>
      <c r="AY261" s="235" t="s">
        <v>122</v>
      </c>
    </row>
    <row r="262" s="14" customFormat="1">
      <c r="A262" s="14"/>
      <c r="B262" s="236"/>
      <c r="C262" s="237"/>
      <c r="D262" s="227" t="s">
        <v>137</v>
      </c>
      <c r="E262" s="238" t="s">
        <v>19</v>
      </c>
      <c r="F262" s="239" t="s">
        <v>157</v>
      </c>
      <c r="G262" s="237"/>
      <c r="H262" s="240">
        <v>2.5600000000000001</v>
      </c>
      <c r="I262" s="241"/>
      <c r="J262" s="237"/>
      <c r="K262" s="237"/>
      <c r="L262" s="242"/>
      <c r="M262" s="243"/>
      <c r="N262" s="244"/>
      <c r="O262" s="244"/>
      <c r="P262" s="244"/>
      <c r="Q262" s="244"/>
      <c r="R262" s="244"/>
      <c r="S262" s="244"/>
      <c r="T262" s="24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6" t="s">
        <v>137</v>
      </c>
      <c r="AU262" s="246" t="s">
        <v>86</v>
      </c>
      <c r="AV262" s="14" t="s">
        <v>86</v>
      </c>
      <c r="AW262" s="14" t="s">
        <v>36</v>
      </c>
      <c r="AX262" s="14" t="s">
        <v>76</v>
      </c>
      <c r="AY262" s="246" t="s">
        <v>122</v>
      </c>
    </row>
    <row r="263" s="15" customFormat="1">
      <c r="A263" s="15"/>
      <c r="B263" s="247"/>
      <c r="C263" s="248"/>
      <c r="D263" s="227" t="s">
        <v>137</v>
      </c>
      <c r="E263" s="249" t="s">
        <v>19</v>
      </c>
      <c r="F263" s="250" t="s">
        <v>140</v>
      </c>
      <c r="G263" s="248"/>
      <c r="H263" s="251">
        <v>2.5600000000000001</v>
      </c>
      <c r="I263" s="252"/>
      <c r="J263" s="248"/>
      <c r="K263" s="248"/>
      <c r="L263" s="253"/>
      <c r="M263" s="254"/>
      <c r="N263" s="255"/>
      <c r="O263" s="255"/>
      <c r="P263" s="255"/>
      <c r="Q263" s="255"/>
      <c r="R263" s="255"/>
      <c r="S263" s="255"/>
      <c r="T263" s="256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57" t="s">
        <v>137</v>
      </c>
      <c r="AU263" s="257" t="s">
        <v>86</v>
      </c>
      <c r="AV263" s="15" t="s">
        <v>133</v>
      </c>
      <c r="AW263" s="15" t="s">
        <v>36</v>
      </c>
      <c r="AX263" s="15" t="s">
        <v>76</v>
      </c>
      <c r="AY263" s="257" t="s">
        <v>122</v>
      </c>
    </row>
    <row r="264" s="16" customFormat="1">
      <c r="A264" s="16"/>
      <c r="B264" s="258"/>
      <c r="C264" s="259"/>
      <c r="D264" s="227" t="s">
        <v>137</v>
      </c>
      <c r="E264" s="260" t="s">
        <v>19</v>
      </c>
      <c r="F264" s="261" t="s">
        <v>158</v>
      </c>
      <c r="G264" s="259"/>
      <c r="H264" s="262">
        <v>34.817</v>
      </c>
      <c r="I264" s="263"/>
      <c r="J264" s="259"/>
      <c r="K264" s="259"/>
      <c r="L264" s="264"/>
      <c r="M264" s="265"/>
      <c r="N264" s="266"/>
      <c r="O264" s="266"/>
      <c r="P264" s="266"/>
      <c r="Q264" s="266"/>
      <c r="R264" s="266"/>
      <c r="S264" s="266"/>
      <c r="T264" s="267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T264" s="268" t="s">
        <v>137</v>
      </c>
      <c r="AU264" s="268" t="s">
        <v>86</v>
      </c>
      <c r="AV264" s="16" t="s">
        <v>132</v>
      </c>
      <c r="AW264" s="16" t="s">
        <v>36</v>
      </c>
      <c r="AX264" s="16" t="s">
        <v>84</v>
      </c>
      <c r="AY264" s="268" t="s">
        <v>122</v>
      </c>
    </row>
    <row r="265" s="2" customFormat="1" ht="44.25" customHeight="1">
      <c r="A265" s="41"/>
      <c r="B265" s="42"/>
      <c r="C265" s="207" t="s">
        <v>7</v>
      </c>
      <c r="D265" s="207" t="s">
        <v>127</v>
      </c>
      <c r="E265" s="208" t="s">
        <v>277</v>
      </c>
      <c r="F265" s="209" t="s">
        <v>278</v>
      </c>
      <c r="G265" s="210" t="s">
        <v>130</v>
      </c>
      <c r="H265" s="211">
        <v>34.817</v>
      </c>
      <c r="I265" s="212"/>
      <c r="J265" s="213">
        <f>ROUND(I265*H265,2)</f>
        <v>0</v>
      </c>
      <c r="K265" s="209" t="s">
        <v>131</v>
      </c>
      <c r="L265" s="47"/>
      <c r="M265" s="214" t="s">
        <v>19</v>
      </c>
      <c r="N265" s="215" t="s">
        <v>47</v>
      </c>
      <c r="O265" s="87"/>
      <c r="P265" s="216">
        <f>O265*H265</f>
        <v>0</v>
      </c>
      <c r="Q265" s="216">
        <v>0</v>
      </c>
      <c r="R265" s="216">
        <f>Q265*H265</f>
        <v>0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223</v>
      </c>
      <c r="AT265" s="218" t="s">
        <v>127</v>
      </c>
      <c r="AU265" s="218" t="s">
        <v>86</v>
      </c>
      <c r="AY265" s="20" t="s">
        <v>122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84</v>
      </c>
      <c r="BK265" s="219">
        <f>ROUND(I265*H265,2)</f>
        <v>0</v>
      </c>
      <c r="BL265" s="20" t="s">
        <v>223</v>
      </c>
      <c r="BM265" s="218" t="s">
        <v>279</v>
      </c>
    </row>
    <row r="266" s="2" customFormat="1">
      <c r="A266" s="41"/>
      <c r="B266" s="42"/>
      <c r="C266" s="43"/>
      <c r="D266" s="220" t="s">
        <v>135</v>
      </c>
      <c r="E266" s="43"/>
      <c r="F266" s="221" t="s">
        <v>280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135</v>
      </c>
      <c r="AU266" s="20" t="s">
        <v>86</v>
      </c>
    </row>
    <row r="267" s="13" customFormat="1">
      <c r="A267" s="13"/>
      <c r="B267" s="225"/>
      <c r="C267" s="226"/>
      <c r="D267" s="227" t="s">
        <v>137</v>
      </c>
      <c r="E267" s="228" t="s">
        <v>19</v>
      </c>
      <c r="F267" s="229" t="s">
        <v>138</v>
      </c>
      <c r="G267" s="226"/>
      <c r="H267" s="228" t="s">
        <v>19</v>
      </c>
      <c r="I267" s="230"/>
      <c r="J267" s="226"/>
      <c r="K267" s="226"/>
      <c r="L267" s="231"/>
      <c r="M267" s="232"/>
      <c r="N267" s="233"/>
      <c r="O267" s="233"/>
      <c r="P267" s="233"/>
      <c r="Q267" s="233"/>
      <c r="R267" s="233"/>
      <c r="S267" s="233"/>
      <c r="T267" s="23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5" t="s">
        <v>137</v>
      </c>
      <c r="AU267" s="235" t="s">
        <v>86</v>
      </c>
      <c r="AV267" s="13" t="s">
        <v>84</v>
      </c>
      <c r="AW267" s="13" t="s">
        <v>36</v>
      </c>
      <c r="AX267" s="13" t="s">
        <v>76</v>
      </c>
      <c r="AY267" s="235" t="s">
        <v>122</v>
      </c>
    </row>
    <row r="268" s="14" customFormat="1">
      <c r="A268" s="14"/>
      <c r="B268" s="236"/>
      <c r="C268" s="237"/>
      <c r="D268" s="227" t="s">
        <v>137</v>
      </c>
      <c r="E268" s="238" t="s">
        <v>19</v>
      </c>
      <c r="F268" s="239" t="s">
        <v>139</v>
      </c>
      <c r="G268" s="237"/>
      <c r="H268" s="240">
        <v>2.6499999999999999</v>
      </c>
      <c r="I268" s="241"/>
      <c r="J268" s="237"/>
      <c r="K268" s="237"/>
      <c r="L268" s="242"/>
      <c r="M268" s="243"/>
      <c r="N268" s="244"/>
      <c r="O268" s="244"/>
      <c r="P268" s="244"/>
      <c r="Q268" s="244"/>
      <c r="R268" s="244"/>
      <c r="S268" s="244"/>
      <c r="T268" s="24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6" t="s">
        <v>137</v>
      </c>
      <c r="AU268" s="246" t="s">
        <v>86</v>
      </c>
      <c r="AV268" s="14" t="s">
        <v>86</v>
      </c>
      <c r="AW268" s="14" t="s">
        <v>36</v>
      </c>
      <c r="AX268" s="14" t="s">
        <v>76</v>
      </c>
      <c r="AY268" s="246" t="s">
        <v>122</v>
      </c>
    </row>
    <row r="269" s="15" customFormat="1">
      <c r="A269" s="15"/>
      <c r="B269" s="247"/>
      <c r="C269" s="248"/>
      <c r="D269" s="227" t="s">
        <v>137</v>
      </c>
      <c r="E269" s="249" t="s">
        <v>19</v>
      </c>
      <c r="F269" s="250" t="s">
        <v>140</v>
      </c>
      <c r="G269" s="248"/>
      <c r="H269" s="251">
        <v>2.6499999999999999</v>
      </c>
      <c r="I269" s="252"/>
      <c r="J269" s="248"/>
      <c r="K269" s="248"/>
      <c r="L269" s="253"/>
      <c r="M269" s="254"/>
      <c r="N269" s="255"/>
      <c r="O269" s="255"/>
      <c r="P269" s="255"/>
      <c r="Q269" s="255"/>
      <c r="R269" s="255"/>
      <c r="S269" s="255"/>
      <c r="T269" s="256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57" t="s">
        <v>137</v>
      </c>
      <c r="AU269" s="257" t="s">
        <v>86</v>
      </c>
      <c r="AV269" s="15" t="s">
        <v>133</v>
      </c>
      <c r="AW269" s="15" t="s">
        <v>36</v>
      </c>
      <c r="AX269" s="15" t="s">
        <v>76</v>
      </c>
      <c r="AY269" s="257" t="s">
        <v>122</v>
      </c>
    </row>
    <row r="270" s="13" customFormat="1">
      <c r="A270" s="13"/>
      <c r="B270" s="225"/>
      <c r="C270" s="226"/>
      <c r="D270" s="227" t="s">
        <v>137</v>
      </c>
      <c r="E270" s="228" t="s">
        <v>19</v>
      </c>
      <c r="F270" s="229" t="s">
        <v>141</v>
      </c>
      <c r="G270" s="226"/>
      <c r="H270" s="228" t="s">
        <v>19</v>
      </c>
      <c r="I270" s="230"/>
      <c r="J270" s="226"/>
      <c r="K270" s="226"/>
      <c r="L270" s="231"/>
      <c r="M270" s="232"/>
      <c r="N270" s="233"/>
      <c r="O270" s="233"/>
      <c r="P270" s="233"/>
      <c r="Q270" s="233"/>
      <c r="R270" s="233"/>
      <c r="S270" s="233"/>
      <c r="T270" s="23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5" t="s">
        <v>137</v>
      </c>
      <c r="AU270" s="235" t="s">
        <v>86</v>
      </c>
      <c r="AV270" s="13" t="s">
        <v>84</v>
      </c>
      <c r="AW270" s="13" t="s">
        <v>36</v>
      </c>
      <c r="AX270" s="13" t="s">
        <v>76</v>
      </c>
      <c r="AY270" s="235" t="s">
        <v>122</v>
      </c>
    </row>
    <row r="271" s="14" customFormat="1">
      <c r="A271" s="14"/>
      <c r="B271" s="236"/>
      <c r="C271" s="237"/>
      <c r="D271" s="227" t="s">
        <v>137</v>
      </c>
      <c r="E271" s="238" t="s">
        <v>19</v>
      </c>
      <c r="F271" s="239" t="s">
        <v>142</v>
      </c>
      <c r="G271" s="237"/>
      <c r="H271" s="240">
        <v>2.4430000000000001</v>
      </c>
      <c r="I271" s="241"/>
      <c r="J271" s="237"/>
      <c r="K271" s="237"/>
      <c r="L271" s="242"/>
      <c r="M271" s="243"/>
      <c r="N271" s="244"/>
      <c r="O271" s="244"/>
      <c r="P271" s="244"/>
      <c r="Q271" s="244"/>
      <c r="R271" s="244"/>
      <c r="S271" s="244"/>
      <c r="T271" s="24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6" t="s">
        <v>137</v>
      </c>
      <c r="AU271" s="246" t="s">
        <v>86</v>
      </c>
      <c r="AV271" s="14" t="s">
        <v>86</v>
      </c>
      <c r="AW271" s="14" t="s">
        <v>36</v>
      </c>
      <c r="AX271" s="14" t="s">
        <v>76</v>
      </c>
      <c r="AY271" s="246" t="s">
        <v>122</v>
      </c>
    </row>
    <row r="272" s="14" customFormat="1">
      <c r="A272" s="14"/>
      <c r="B272" s="236"/>
      <c r="C272" s="237"/>
      <c r="D272" s="227" t="s">
        <v>137</v>
      </c>
      <c r="E272" s="238" t="s">
        <v>19</v>
      </c>
      <c r="F272" s="239" t="s">
        <v>143</v>
      </c>
      <c r="G272" s="237"/>
      <c r="H272" s="240">
        <v>2.5960000000000001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6" t="s">
        <v>137</v>
      </c>
      <c r="AU272" s="246" t="s">
        <v>86</v>
      </c>
      <c r="AV272" s="14" t="s">
        <v>86</v>
      </c>
      <c r="AW272" s="14" t="s">
        <v>36</v>
      </c>
      <c r="AX272" s="14" t="s">
        <v>76</v>
      </c>
      <c r="AY272" s="246" t="s">
        <v>122</v>
      </c>
    </row>
    <row r="273" s="14" customFormat="1">
      <c r="A273" s="14"/>
      <c r="B273" s="236"/>
      <c r="C273" s="237"/>
      <c r="D273" s="227" t="s">
        <v>137</v>
      </c>
      <c r="E273" s="238" t="s">
        <v>19</v>
      </c>
      <c r="F273" s="239" t="s">
        <v>144</v>
      </c>
      <c r="G273" s="237"/>
      <c r="H273" s="240">
        <v>2.5910000000000002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6" t="s">
        <v>137</v>
      </c>
      <c r="AU273" s="246" t="s">
        <v>86</v>
      </c>
      <c r="AV273" s="14" t="s">
        <v>86</v>
      </c>
      <c r="AW273" s="14" t="s">
        <v>36</v>
      </c>
      <c r="AX273" s="14" t="s">
        <v>76</v>
      </c>
      <c r="AY273" s="246" t="s">
        <v>122</v>
      </c>
    </row>
    <row r="274" s="14" customFormat="1">
      <c r="A274" s="14"/>
      <c r="B274" s="236"/>
      <c r="C274" s="237"/>
      <c r="D274" s="227" t="s">
        <v>137</v>
      </c>
      <c r="E274" s="238" t="s">
        <v>19</v>
      </c>
      <c r="F274" s="239" t="s">
        <v>145</v>
      </c>
      <c r="G274" s="237"/>
      <c r="H274" s="240">
        <v>2.5960000000000001</v>
      </c>
      <c r="I274" s="241"/>
      <c r="J274" s="237"/>
      <c r="K274" s="237"/>
      <c r="L274" s="242"/>
      <c r="M274" s="243"/>
      <c r="N274" s="244"/>
      <c r="O274" s="244"/>
      <c r="P274" s="244"/>
      <c r="Q274" s="244"/>
      <c r="R274" s="244"/>
      <c r="S274" s="244"/>
      <c r="T274" s="245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6" t="s">
        <v>137</v>
      </c>
      <c r="AU274" s="246" t="s">
        <v>86</v>
      </c>
      <c r="AV274" s="14" t="s">
        <v>86</v>
      </c>
      <c r="AW274" s="14" t="s">
        <v>36</v>
      </c>
      <c r="AX274" s="14" t="s">
        <v>76</v>
      </c>
      <c r="AY274" s="246" t="s">
        <v>122</v>
      </c>
    </row>
    <row r="275" s="14" customFormat="1">
      <c r="A275" s="14"/>
      <c r="B275" s="236"/>
      <c r="C275" s="237"/>
      <c r="D275" s="227" t="s">
        <v>137</v>
      </c>
      <c r="E275" s="238" t="s">
        <v>19</v>
      </c>
      <c r="F275" s="239" t="s">
        <v>146</v>
      </c>
      <c r="G275" s="237"/>
      <c r="H275" s="240">
        <v>2.581</v>
      </c>
      <c r="I275" s="241"/>
      <c r="J275" s="237"/>
      <c r="K275" s="237"/>
      <c r="L275" s="242"/>
      <c r="M275" s="243"/>
      <c r="N275" s="244"/>
      <c r="O275" s="244"/>
      <c r="P275" s="244"/>
      <c r="Q275" s="244"/>
      <c r="R275" s="244"/>
      <c r="S275" s="244"/>
      <c r="T275" s="24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6" t="s">
        <v>137</v>
      </c>
      <c r="AU275" s="246" t="s">
        <v>86</v>
      </c>
      <c r="AV275" s="14" t="s">
        <v>86</v>
      </c>
      <c r="AW275" s="14" t="s">
        <v>36</v>
      </c>
      <c r="AX275" s="14" t="s">
        <v>76</v>
      </c>
      <c r="AY275" s="246" t="s">
        <v>122</v>
      </c>
    </row>
    <row r="276" s="14" customFormat="1">
      <c r="A276" s="14"/>
      <c r="B276" s="236"/>
      <c r="C276" s="237"/>
      <c r="D276" s="227" t="s">
        <v>137</v>
      </c>
      <c r="E276" s="238" t="s">
        <v>19</v>
      </c>
      <c r="F276" s="239" t="s">
        <v>147</v>
      </c>
      <c r="G276" s="237"/>
      <c r="H276" s="240">
        <v>2.5259999999999998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6" t="s">
        <v>137</v>
      </c>
      <c r="AU276" s="246" t="s">
        <v>86</v>
      </c>
      <c r="AV276" s="14" t="s">
        <v>86</v>
      </c>
      <c r="AW276" s="14" t="s">
        <v>36</v>
      </c>
      <c r="AX276" s="14" t="s">
        <v>76</v>
      </c>
      <c r="AY276" s="246" t="s">
        <v>122</v>
      </c>
    </row>
    <row r="277" s="14" customFormat="1">
      <c r="A277" s="14"/>
      <c r="B277" s="236"/>
      <c r="C277" s="237"/>
      <c r="D277" s="227" t="s">
        <v>137</v>
      </c>
      <c r="E277" s="238" t="s">
        <v>19</v>
      </c>
      <c r="F277" s="239" t="s">
        <v>148</v>
      </c>
      <c r="G277" s="237"/>
      <c r="H277" s="240">
        <v>2.6080000000000001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6" t="s">
        <v>137</v>
      </c>
      <c r="AU277" s="246" t="s">
        <v>86</v>
      </c>
      <c r="AV277" s="14" t="s">
        <v>86</v>
      </c>
      <c r="AW277" s="14" t="s">
        <v>36</v>
      </c>
      <c r="AX277" s="14" t="s">
        <v>76</v>
      </c>
      <c r="AY277" s="246" t="s">
        <v>122</v>
      </c>
    </row>
    <row r="278" s="14" customFormat="1">
      <c r="A278" s="14"/>
      <c r="B278" s="236"/>
      <c r="C278" s="237"/>
      <c r="D278" s="227" t="s">
        <v>137</v>
      </c>
      <c r="E278" s="238" t="s">
        <v>19</v>
      </c>
      <c r="F278" s="239" t="s">
        <v>149</v>
      </c>
      <c r="G278" s="237"/>
      <c r="H278" s="240">
        <v>2.601</v>
      </c>
      <c r="I278" s="241"/>
      <c r="J278" s="237"/>
      <c r="K278" s="237"/>
      <c r="L278" s="242"/>
      <c r="M278" s="243"/>
      <c r="N278" s="244"/>
      <c r="O278" s="244"/>
      <c r="P278" s="244"/>
      <c r="Q278" s="244"/>
      <c r="R278" s="244"/>
      <c r="S278" s="244"/>
      <c r="T278" s="24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6" t="s">
        <v>137</v>
      </c>
      <c r="AU278" s="246" t="s">
        <v>86</v>
      </c>
      <c r="AV278" s="14" t="s">
        <v>86</v>
      </c>
      <c r="AW278" s="14" t="s">
        <v>36</v>
      </c>
      <c r="AX278" s="14" t="s">
        <v>76</v>
      </c>
      <c r="AY278" s="246" t="s">
        <v>122</v>
      </c>
    </row>
    <row r="279" s="14" customFormat="1">
      <c r="A279" s="14"/>
      <c r="B279" s="236"/>
      <c r="C279" s="237"/>
      <c r="D279" s="227" t="s">
        <v>137</v>
      </c>
      <c r="E279" s="238" t="s">
        <v>19</v>
      </c>
      <c r="F279" s="239" t="s">
        <v>150</v>
      </c>
      <c r="G279" s="237"/>
      <c r="H279" s="240">
        <v>2.5819999999999999</v>
      </c>
      <c r="I279" s="241"/>
      <c r="J279" s="237"/>
      <c r="K279" s="237"/>
      <c r="L279" s="242"/>
      <c r="M279" s="243"/>
      <c r="N279" s="244"/>
      <c r="O279" s="244"/>
      <c r="P279" s="244"/>
      <c r="Q279" s="244"/>
      <c r="R279" s="244"/>
      <c r="S279" s="244"/>
      <c r="T279" s="24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6" t="s">
        <v>137</v>
      </c>
      <c r="AU279" s="246" t="s">
        <v>86</v>
      </c>
      <c r="AV279" s="14" t="s">
        <v>86</v>
      </c>
      <c r="AW279" s="14" t="s">
        <v>36</v>
      </c>
      <c r="AX279" s="14" t="s">
        <v>76</v>
      </c>
      <c r="AY279" s="246" t="s">
        <v>122</v>
      </c>
    </row>
    <row r="280" s="14" customFormat="1">
      <c r="A280" s="14"/>
      <c r="B280" s="236"/>
      <c r="C280" s="237"/>
      <c r="D280" s="227" t="s">
        <v>137</v>
      </c>
      <c r="E280" s="238" t="s">
        <v>19</v>
      </c>
      <c r="F280" s="239" t="s">
        <v>151</v>
      </c>
      <c r="G280" s="237"/>
      <c r="H280" s="240">
        <v>2.597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6" t="s">
        <v>137</v>
      </c>
      <c r="AU280" s="246" t="s">
        <v>86</v>
      </c>
      <c r="AV280" s="14" t="s">
        <v>86</v>
      </c>
      <c r="AW280" s="14" t="s">
        <v>36</v>
      </c>
      <c r="AX280" s="14" t="s">
        <v>76</v>
      </c>
      <c r="AY280" s="246" t="s">
        <v>122</v>
      </c>
    </row>
    <row r="281" s="15" customFormat="1">
      <c r="A281" s="15"/>
      <c r="B281" s="247"/>
      <c r="C281" s="248"/>
      <c r="D281" s="227" t="s">
        <v>137</v>
      </c>
      <c r="E281" s="249" t="s">
        <v>19</v>
      </c>
      <c r="F281" s="250" t="s">
        <v>140</v>
      </c>
      <c r="G281" s="248"/>
      <c r="H281" s="251">
        <v>25.721</v>
      </c>
      <c r="I281" s="252"/>
      <c r="J281" s="248"/>
      <c r="K281" s="248"/>
      <c r="L281" s="253"/>
      <c r="M281" s="254"/>
      <c r="N281" s="255"/>
      <c r="O281" s="255"/>
      <c r="P281" s="255"/>
      <c r="Q281" s="255"/>
      <c r="R281" s="255"/>
      <c r="S281" s="255"/>
      <c r="T281" s="256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57" t="s">
        <v>137</v>
      </c>
      <c r="AU281" s="257" t="s">
        <v>86</v>
      </c>
      <c r="AV281" s="15" t="s">
        <v>133</v>
      </c>
      <c r="AW281" s="15" t="s">
        <v>36</v>
      </c>
      <c r="AX281" s="15" t="s">
        <v>76</v>
      </c>
      <c r="AY281" s="257" t="s">
        <v>122</v>
      </c>
    </row>
    <row r="282" s="13" customFormat="1">
      <c r="A282" s="13"/>
      <c r="B282" s="225"/>
      <c r="C282" s="226"/>
      <c r="D282" s="227" t="s">
        <v>137</v>
      </c>
      <c r="E282" s="228" t="s">
        <v>19</v>
      </c>
      <c r="F282" s="229" t="s">
        <v>152</v>
      </c>
      <c r="G282" s="226"/>
      <c r="H282" s="228" t="s">
        <v>19</v>
      </c>
      <c r="I282" s="230"/>
      <c r="J282" s="226"/>
      <c r="K282" s="226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137</v>
      </c>
      <c r="AU282" s="235" t="s">
        <v>86</v>
      </c>
      <c r="AV282" s="13" t="s">
        <v>84</v>
      </c>
      <c r="AW282" s="13" t="s">
        <v>36</v>
      </c>
      <c r="AX282" s="13" t="s">
        <v>76</v>
      </c>
      <c r="AY282" s="235" t="s">
        <v>122</v>
      </c>
    </row>
    <row r="283" s="14" customFormat="1">
      <c r="A283" s="14"/>
      <c r="B283" s="236"/>
      <c r="C283" s="237"/>
      <c r="D283" s="227" t="s">
        <v>137</v>
      </c>
      <c r="E283" s="238" t="s">
        <v>19</v>
      </c>
      <c r="F283" s="239" t="s">
        <v>153</v>
      </c>
      <c r="G283" s="237"/>
      <c r="H283" s="240">
        <v>1.7170000000000001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6" t="s">
        <v>137</v>
      </c>
      <c r="AU283" s="246" t="s">
        <v>86</v>
      </c>
      <c r="AV283" s="14" t="s">
        <v>86</v>
      </c>
      <c r="AW283" s="14" t="s">
        <v>36</v>
      </c>
      <c r="AX283" s="14" t="s">
        <v>76</v>
      </c>
      <c r="AY283" s="246" t="s">
        <v>122</v>
      </c>
    </row>
    <row r="284" s="15" customFormat="1">
      <c r="A284" s="15"/>
      <c r="B284" s="247"/>
      <c r="C284" s="248"/>
      <c r="D284" s="227" t="s">
        <v>137</v>
      </c>
      <c r="E284" s="249" t="s">
        <v>19</v>
      </c>
      <c r="F284" s="250" t="s">
        <v>140</v>
      </c>
      <c r="G284" s="248"/>
      <c r="H284" s="251">
        <v>1.7170000000000001</v>
      </c>
      <c r="I284" s="252"/>
      <c r="J284" s="248"/>
      <c r="K284" s="248"/>
      <c r="L284" s="253"/>
      <c r="M284" s="254"/>
      <c r="N284" s="255"/>
      <c r="O284" s="255"/>
      <c r="P284" s="255"/>
      <c r="Q284" s="255"/>
      <c r="R284" s="255"/>
      <c r="S284" s="255"/>
      <c r="T284" s="256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57" t="s">
        <v>137</v>
      </c>
      <c r="AU284" s="257" t="s">
        <v>86</v>
      </c>
      <c r="AV284" s="15" t="s">
        <v>133</v>
      </c>
      <c r="AW284" s="15" t="s">
        <v>36</v>
      </c>
      <c r="AX284" s="15" t="s">
        <v>76</v>
      </c>
      <c r="AY284" s="257" t="s">
        <v>122</v>
      </c>
    </row>
    <row r="285" s="13" customFormat="1">
      <c r="A285" s="13"/>
      <c r="B285" s="225"/>
      <c r="C285" s="226"/>
      <c r="D285" s="227" t="s">
        <v>137</v>
      </c>
      <c r="E285" s="228" t="s">
        <v>19</v>
      </c>
      <c r="F285" s="229" t="s">
        <v>154</v>
      </c>
      <c r="G285" s="226"/>
      <c r="H285" s="228" t="s">
        <v>19</v>
      </c>
      <c r="I285" s="230"/>
      <c r="J285" s="226"/>
      <c r="K285" s="226"/>
      <c r="L285" s="231"/>
      <c r="M285" s="232"/>
      <c r="N285" s="233"/>
      <c r="O285" s="233"/>
      <c r="P285" s="233"/>
      <c r="Q285" s="233"/>
      <c r="R285" s="233"/>
      <c r="S285" s="233"/>
      <c r="T285" s="23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5" t="s">
        <v>137</v>
      </c>
      <c r="AU285" s="235" t="s">
        <v>86</v>
      </c>
      <c r="AV285" s="13" t="s">
        <v>84</v>
      </c>
      <c r="AW285" s="13" t="s">
        <v>36</v>
      </c>
      <c r="AX285" s="13" t="s">
        <v>76</v>
      </c>
      <c r="AY285" s="235" t="s">
        <v>122</v>
      </c>
    </row>
    <row r="286" s="14" customFormat="1">
      <c r="A286" s="14"/>
      <c r="B286" s="236"/>
      <c r="C286" s="237"/>
      <c r="D286" s="227" t="s">
        <v>137</v>
      </c>
      <c r="E286" s="238" t="s">
        <v>19</v>
      </c>
      <c r="F286" s="239" t="s">
        <v>155</v>
      </c>
      <c r="G286" s="237"/>
      <c r="H286" s="240">
        <v>2.169</v>
      </c>
      <c r="I286" s="241"/>
      <c r="J286" s="237"/>
      <c r="K286" s="237"/>
      <c r="L286" s="242"/>
      <c r="M286" s="243"/>
      <c r="N286" s="244"/>
      <c r="O286" s="244"/>
      <c r="P286" s="244"/>
      <c r="Q286" s="244"/>
      <c r="R286" s="244"/>
      <c r="S286" s="244"/>
      <c r="T286" s="245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6" t="s">
        <v>137</v>
      </c>
      <c r="AU286" s="246" t="s">
        <v>86</v>
      </c>
      <c r="AV286" s="14" t="s">
        <v>86</v>
      </c>
      <c r="AW286" s="14" t="s">
        <v>36</v>
      </c>
      <c r="AX286" s="14" t="s">
        <v>76</v>
      </c>
      <c r="AY286" s="246" t="s">
        <v>122</v>
      </c>
    </row>
    <row r="287" s="15" customFormat="1">
      <c r="A287" s="15"/>
      <c r="B287" s="247"/>
      <c r="C287" s="248"/>
      <c r="D287" s="227" t="s">
        <v>137</v>
      </c>
      <c r="E287" s="249" t="s">
        <v>19</v>
      </c>
      <c r="F287" s="250" t="s">
        <v>140</v>
      </c>
      <c r="G287" s="248"/>
      <c r="H287" s="251">
        <v>2.169</v>
      </c>
      <c r="I287" s="252"/>
      <c r="J287" s="248"/>
      <c r="K287" s="248"/>
      <c r="L287" s="253"/>
      <c r="M287" s="254"/>
      <c r="N287" s="255"/>
      <c r="O287" s="255"/>
      <c r="P287" s="255"/>
      <c r="Q287" s="255"/>
      <c r="R287" s="255"/>
      <c r="S287" s="255"/>
      <c r="T287" s="256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57" t="s">
        <v>137</v>
      </c>
      <c r="AU287" s="257" t="s">
        <v>86</v>
      </c>
      <c r="AV287" s="15" t="s">
        <v>133</v>
      </c>
      <c r="AW287" s="15" t="s">
        <v>36</v>
      </c>
      <c r="AX287" s="15" t="s">
        <v>76</v>
      </c>
      <c r="AY287" s="257" t="s">
        <v>122</v>
      </c>
    </row>
    <row r="288" s="13" customFormat="1">
      <c r="A288" s="13"/>
      <c r="B288" s="225"/>
      <c r="C288" s="226"/>
      <c r="D288" s="227" t="s">
        <v>137</v>
      </c>
      <c r="E288" s="228" t="s">
        <v>19</v>
      </c>
      <c r="F288" s="229" t="s">
        <v>156</v>
      </c>
      <c r="G288" s="226"/>
      <c r="H288" s="228" t="s">
        <v>19</v>
      </c>
      <c r="I288" s="230"/>
      <c r="J288" s="226"/>
      <c r="K288" s="226"/>
      <c r="L288" s="231"/>
      <c r="M288" s="232"/>
      <c r="N288" s="233"/>
      <c r="O288" s="233"/>
      <c r="P288" s="233"/>
      <c r="Q288" s="233"/>
      <c r="R288" s="233"/>
      <c r="S288" s="233"/>
      <c r="T288" s="23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5" t="s">
        <v>137</v>
      </c>
      <c r="AU288" s="235" t="s">
        <v>86</v>
      </c>
      <c r="AV288" s="13" t="s">
        <v>84</v>
      </c>
      <c r="AW288" s="13" t="s">
        <v>36</v>
      </c>
      <c r="AX288" s="13" t="s">
        <v>76</v>
      </c>
      <c r="AY288" s="235" t="s">
        <v>122</v>
      </c>
    </row>
    <row r="289" s="14" customFormat="1">
      <c r="A289" s="14"/>
      <c r="B289" s="236"/>
      <c r="C289" s="237"/>
      <c r="D289" s="227" t="s">
        <v>137</v>
      </c>
      <c r="E289" s="238" t="s">
        <v>19</v>
      </c>
      <c r="F289" s="239" t="s">
        <v>157</v>
      </c>
      <c r="G289" s="237"/>
      <c r="H289" s="240">
        <v>2.5600000000000001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6" t="s">
        <v>137</v>
      </c>
      <c r="AU289" s="246" t="s">
        <v>86</v>
      </c>
      <c r="AV289" s="14" t="s">
        <v>86</v>
      </c>
      <c r="AW289" s="14" t="s">
        <v>36</v>
      </c>
      <c r="AX289" s="14" t="s">
        <v>76</v>
      </c>
      <c r="AY289" s="246" t="s">
        <v>122</v>
      </c>
    </row>
    <row r="290" s="15" customFormat="1">
      <c r="A290" s="15"/>
      <c r="B290" s="247"/>
      <c r="C290" s="248"/>
      <c r="D290" s="227" t="s">
        <v>137</v>
      </c>
      <c r="E290" s="249" t="s">
        <v>19</v>
      </c>
      <c r="F290" s="250" t="s">
        <v>140</v>
      </c>
      <c r="G290" s="248"/>
      <c r="H290" s="251">
        <v>2.5600000000000001</v>
      </c>
      <c r="I290" s="252"/>
      <c r="J290" s="248"/>
      <c r="K290" s="248"/>
      <c r="L290" s="253"/>
      <c r="M290" s="254"/>
      <c r="N290" s="255"/>
      <c r="O290" s="255"/>
      <c r="P290" s="255"/>
      <c r="Q290" s="255"/>
      <c r="R290" s="255"/>
      <c r="S290" s="255"/>
      <c r="T290" s="256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57" t="s">
        <v>137</v>
      </c>
      <c r="AU290" s="257" t="s">
        <v>86</v>
      </c>
      <c r="AV290" s="15" t="s">
        <v>133</v>
      </c>
      <c r="AW290" s="15" t="s">
        <v>36</v>
      </c>
      <c r="AX290" s="15" t="s">
        <v>76</v>
      </c>
      <c r="AY290" s="257" t="s">
        <v>122</v>
      </c>
    </row>
    <row r="291" s="16" customFormat="1">
      <c r="A291" s="16"/>
      <c r="B291" s="258"/>
      <c r="C291" s="259"/>
      <c r="D291" s="227" t="s">
        <v>137</v>
      </c>
      <c r="E291" s="260" t="s">
        <v>19</v>
      </c>
      <c r="F291" s="261" t="s">
        <v>158</v>
      </c>
      <c r="G291" s="259"/>
      <c r="H291" s="262">
        <v>34.817</v>
      </c>
      <c r="I291" s="263"/>
      <c r="J291" s="259"/>
      <c r="K291" s="259"/>
      <c r="L291" s="264"/>
      <c r="M291" s="271"/>
      <c r="N291" s="272"/>
      <c r="O291" s="272"/>
      <c r="P291" s="272"/>
      <c r="Q291" s="272"/>
      <c r="R291" s="272"/>
      <c r="S291" s="272"/>
      <c r="T291" s="273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T291" s="268" t="s">
        <v>137</v>
      </c>
      <c r="AU291" s="268" t="s">
        <v>86</v>
      </c>
      <c r="AV291" s="16" t="s">
        <v>132</v>
      </c>
      <c r="AW291" s="16" t="s">
        <v>36</v>
      </c>
      <c r="AX291" s="16" t="s">
        <v>84</v>
      </c>
      <c r="AY291" s="268" t="s">
        <v>122</v>
      </c>
    </row>
    <row r="292" s="2" customFormat="1" ht="6.96" customHeight="1">
      <c r="A292" s="41"/>
      <c r="B292" s="62"/>
      <c r="C292" s="63"/>
      <c r="D292" s="63"/>
      <c r="E292" s="63"/>
      <c r="F292" s="63"/>
      <c r="G292" s="63"/>
      <c r="H292" s="63"/>
      <c r="I292" s="63"/>
      <c r="J292" s="63"/>
      <c r="K292" s="63"/>
      <c r="L292" s="47"/>
      <c r="M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</row>
  </sheetData>
  <sheetProtection sheet="1" autoFilter="0" formatColumns="0" formatRows="0" objects="1" scenarios="1" spinCount="100000" saltValue="rjizVDqWdqzzKS9kiIY5vwgD8x6hzquI6SYJsiSRoxas94dBV8Vv8CXmqAfEiGo+ptcntfB2HdN6NTm4cwsWIQ==" hashValue="eL4pdt8OrNSDwW98Esv6kRS9SEM0zY9ur8BsejLRSPAJNyILPKSIh9HH6MVV8+sPvlITdPQ0cmDep9r2X4wPfg==" algorithmName="SHA-512" password="CC35"/>
  <autoFilter ref="C88:K291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4" r:id="rId1" display="https://podminky.urs.cz/item/CS_URS_2025_01/612325302"/>
    <hyperlink ref="F122" r:id="rId2" display="https://podminky.urs.cz/item/CS_URS_2025_01/968062456"/>
    <hyperlink ref="F129" r:id="rId3" display="https://podminky.urs.cz/item/CS_URS_2025_01/968072455"/>
    <hyperlink ref="F134" r:id="rId4" display="https://podminky.urs.cz/item/CS_URS_2025_01/952901111"/>
    <hyperlink ref="F139" r:id="rId5" display="https://podminky.urs.cz/item/CS_URS_2025_01/997013214"/>
    <hyperlink ref="F141" r:id="rId6" display="https://podminky.urs.cz/item/CS_URS_2025_01/997006012"/>
    <hyperlink ref="F143" r:id="rId7" display="https://podminky.urs.cz/item/CS_URS_2025_01/997006512"/>
    <hyperlink ref="F145" r:id="rId8" display="https://podminky.urs.cz/item/CS_URS_2025_01/997006519"/>
    <hyperlink ref="F148" r:id="rId9" display="https://podminky.urs.cz/item/CS_URS_2025_01/997013871"/>
    <hyperlink ref="F151" r:id="rId10" display="https://podminky.urs.cz/item/CS_URS_2025_01/998018003"/>
    <hyperlink ref="F155" r:id="rId11" display="https://podminky.urs.cz/item/CS_URS_2025_01/766691914"/>
    <hyperlink ref="F182" r:id="rId12" display="https://podminky.urs.cz/item/CS_URS_2025_01/998766313"/>
    <hyperlink ref="F185" r:id="rId13" display="https://podminky.urs.cz/item/CS_URS_2025_01/784111001"/>
    <hyperlink ref="F212" r:id="rId14" display="https://podminky.urs.cz/item/CS_URS_2025_01/784181101"/>
    <hyperlink ref="F239" r:id="rId15" display="https://podminky.urs.cz/item/CS_URS_2025_01/784211101"/>
    <hyperlink ref="F266" r:id="rId16" display="https://podminky.urs.cz/item/CS_URS_2025_01/78421114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86</v>
      </c>
    </row>
    <row r="4" s="1" customFormat="1" ht="24.96" customHeight="1">
      <c r="B4" s="23"/>
      <c r="D4" s="133" t="s">
        <v>90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Požární dveře budovy úřadu Lipanská 14, Praha 3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91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281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3. 4. 2025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37</v>
      </c>
      <c r="E23" s="41"/>
      <c r="F23" s="41"/>
      <c r="G23" s="41"/>
      <c r="H23" s="41"/>
      <c r="I23" s="135" t="s">
        <v>26</v>
      </c>
      <c r="J23" s="139" t="s">
        <v>38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39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40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42</v>
      </c>
      <c r="E30" s="41"/>
      <c r="F30" s="41"/>
      <c r="G30" s="41"/>
      <c r="H30" s="41"/>
      <c r="I30" s="41"/>
      <c r="J30" s="147">
        <f>ROUND(J80,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44</v>
      </c>
      <c r="G32" s="41"/>
      <c r="H32" s="41"/>
      <c r="I32" s="148" t="s">
        <v>43</v>
      </c>
      <c r="J32" s="148" t="s">
        <v>45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46</v>
      </c>
      <c r="E33" s="135" t="s">
        <v>47</v>
      </c>
      <c r="F33" s="150">
        <f>ROUND((SUM(BE80:BE105)),  2)</f>
        <v>0</v>
      </c>
      <c r="G33" s="41"/>
      <c r="H33" s="41"/>
      <c r="I33" s="151">
        <v>0.20999999999999999</v>
      </c>
      <c r="J33" s="150">
        <f>ROUND(((SUM(BE80:BE105))*I33),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48</v>
      </c>
      <c r="F34" s="150">
        <f>ROUND((SUM(BF80:BF105)),  2)</f>
        <v>0</v>
      </c>
      <c r="G34" s="41"/>
      <c r="H34" s="41"/>
      <c r="I34" s="151">
        <v>0.12</v>
      </c>
      <c r="J34" s="150">
        <f>ROUND(((SUM(BF80:BF105))*I34),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49</v>
      </c>
      <c r="F35" s="150">
        <f>ROUND((SUM(BG80:BG105)),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50</v>
      </c>
      <c r="F36" s="150">
        <f>ROUND((SUM(BH80:BH105)),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51</v>
      </c>
      <c r="F37" s="150">
        <f>ROUND((SUM(BI80:BI105)),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Požární dveře budovy úřadu Lipanská 14, Praha 3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91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VRN - Vedlejší rozpočtové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Lipanská 308/14, 130 00 Praha 3 - Žižkov</v>
      </c>
      <c r="G52" s="43"/>
      <c r="H52" s="43"/>
      <c r="I52" s="35" t="s">
        <v>23</v>
      </c>
      <c r="J52" s="75" t="str">
        <f>IF(J12="","",J12)</f>
        <v>3. 4. 2025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Městská část Praha 3</v>
      </c>
      <c r="G54" s="43"/>
      <c r="H54" s="43"/>
      <c r="I54" s="35" t="s">
        <v>33</v>
      </c>
      <c r="J54" s="39" t="str">
        <f>E21</f>
        <v>Ing. arch. Jan Adámek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>Ing. Jaroslav Stolička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94</v>
      </c>
      <c r="D57" s="165"/>
      <c r="E57" s="165"/>
      <c r="F57" s="165"/>
      <c r="G57" s="165"/>
      <c r="H57" s="165"/>
      <c r="I57" s="165"/>
      <c r="J57" s="166" t="s">
        <v>95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74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96</v>
      </c>
    </row>
    <row r="60" s="9" customFormat="1" ht="24.96" customHeight="1">
      <c r="A60" s="9"/>
      <c r="B60" s="168"/>
      <c r="C60" s="169"/>
      <c r="D60" s="170" t="s">
        <v>281</v>
      </c>
      <c r="E60" s="171"/>
      <c r="F60" s="171"/>
      <c r="G60" s="171"/>
      <c r="H60" s="171"/>
      <c r="I60" s="171"/>
      <c r="J60" s="172">
        <f>J81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3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107</v>
      </c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63" t="str">
        <f>E7</f>
        <v>Požární dveře budovy úřadu Lipanská 14, Praha 3</v>
      </c>
      <c r="F70" s="35"/>
      <c r="G70" s="35"/>
      <c r="H70" s="35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91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VRN - Vedlejší rozpočtové náklady</v>
      </c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>Lipanská 308/14, 130 00 Praha 3 - Žižkov</v>
      </c>
      <c r="G74" s="43"/>
      <c r="H74" s="43"/>
      <c r="I74" s="35" t="s">
        <v>23</v>
      </c>
      <c r="J74" s="75" t="str">
        <f>IF(J12="","",J12)</f>
        <v>3. 4. 2025</v>
      </c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5.65" customHeight="1">
      <c r="A76" s="41"/>
      <c r="B76" s="42"/>
      <c r="C76" s="35" t="s">
        <v>25</v>
      </c>
      <c r="D76" s="43"/>
      <c r="E76" s="43"/>
      <c r="F76" s="30" t="str">
        <f>E15</f>
        <v>Městská část Praha 3</v>
      </c>
      <c r="G76" s="43"/>
      <c r="H76" s="43"/>
      <c r="I76" s="35" t="s">
        <v>33</v>
      </c>
      <c r="J76" s="39" t="str">
        <f>E21</f>
        <v>Ing. arch. Jan Adámek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31</v>
      </c>
      <c r="D77" s="43"/>
      <c r="E77" s="43"/>
      <c r="F77" s="30" t="str">
        <f>IF(E18="","",E18)</f>
        <v>Vyplň údaj</v>
      </c>
      <c r="G77" s="43"/>
      <c r="H77" s="43"/>
      <c r="I77" s="35" t="s">
        <v>37</v>
      </c>
      <c r="J77" s="39" t="str">
        <f>E24</f>
        <v>Ing. Jaroslav Stolička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0"/>
      <c r="B79" s="181"/>
      <c r="C79" s="182" t="s">
        <v>108</v>
      </c>
      <c r="D79" s="183" t="s">
        <v>61</v>
      </c>
      <c r="E79" s="183" t="s">
        <v>57</v>
      </c>
      <c r="F79" s="183" t="s">
        <v>58</v>
      </c>
      <c r="G79" s="183" t="s">
        <v>109</v>
      </c>
      <c r="H79" s="183" t="s">
        <v>110</v>
      </c>
      <c r="I79" s="183" t="s">
        <v>111</v>
      </c>
      <c r="J79" s="183" t="s">
        <v>95</v>
      </c>
      <c r="K79" s="184" t="s">
        <v>112</v>
      </c>
      <c r="L79" s="185"/>
      <c r="M79" s="95" t="s">
        <v>19</v>
      </c>
      <c r="N79" s="96" t="s">
        <v>46</v>
      </c>
      <c r="O79" s="96" t="s">
        <v>113</v>
      </c>
      <c r="P79" s="96" t="s">
        <v>114</v>
      </c>
      <c r="Q79" s="96" t="s">
        <v>115</v>
      </c>
      <c r="R79" s="96" t="s">
        <v>116</v>
      </c>
      <c r="S79" s="96" t="s">
        <v>117</v>
      </c>
      <c r="T79" s="97" t="s">
        <v>118</v>
      </c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</row>
    <row r="80" s="2" customFormat="1" ht="22.8" customHeight="1">
      <c r="A80" s="41"/>
      <c r="B80" s="42"/>
      <c r="C80" s="102" t="s">
        <v>119</v>
      </c>
      <c r="D80" s="43"/>
      <c r="E80" s="43"/>
      <c r="F80" s="43"/>
      <c r="G80" s="43"/>
      <c r="H80" s="43"/>
      <c r="I80" s="43"/>
      <c r="J80" s="186">
        <f>BK80</f>
        <v>0</v>
      </c>
      <c r="K80" s="43"/>
      <c r="L80" s="47"/>
      <c r="M80" s="98"/>
      <c r="N80" s="187"/>
      <c r="O80" s="99"/>
      <c r="P80" s="188">
        <f>P81</f>
        <v>0</v>
      </c>
      <c r="Q80" s="99"/>
      <c r="R80" s="188">
        <f>R81</f>
        <v>0</v>
      </c>
      <c r="S80" s="99"/>
      <c r="T80" s="189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75</v>
      </c>
      <c r="AU80" s="20" t="s">
        <v>96</v>
      </c>
      <c r="BK80" s="190">
        <f>BK81</f>
        <v>0</v>
      </c>
    </row>
    <row r="81" s="12" customFormat="1" ht="25.92" customHeight="1">
      <c r="A81" s="12"/>
      <c r="B81" s="191"/>
      <c r="C81" s="192"/>
      <c r="D81" s="193" t="s">
        <v>75</v>
      </c>
      <c r="E81" s="194" t="s">
        <v>87</v>
      </c>
      <c r="F81" s="194" t="s">
        <v>88</v>
      </c>
      <c r="G81" s="192"/>
      <c r="H81" s="192"/>
      <c r="I81" s="195"/>
      <c r="J81" s="196">
        <f>BK81</f>
        <v>0</v>
      </c>
      <c r="K81" s="192"/>
      <c r="L81" s="197"/>
      <c r="M81" s="198"/>
      <c r="N81" s="199"/>
      <c r="O81" s="199"/>
      <c r="P81" s="200">
        <f>SUM(P82:P105)</f>
        <v>0</v>
      </c>
      <c r="Q81" s="199"/>
      <c r="R81" s="200">
        <f>SUM(R82:R105)</f>
        <v>0</v>
      </c>
      <c r="S81" s="199"/>
      <c r="T81" s="201">
        <f>SUM(T82:T105)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2" t="s">
        <v>183</v>
      </c>
      <c r="AT81" s="203" t="s">
        <v>75</v>
      </c>
      <c r="AU81" s="203" t="s">
        <v>76</v>
      </c>
      <c r="AY81" s="202" t="s">
        <v>122</v>
      </c>
      <c r="BK81" s="204">
        <f>SUM(BK82:BK105)</f>
        <v>0</v>
      </c>
    </row>
    <row r="82" s="2" customFormat="1" ht="16.5" customHeight="1">
      <c r="A82" s="41"/>
      <c r="B82" s="42"/>
      <c r="C82" s="207" t="s">
        <v>84</v>
      </c>
      <c r="D82" s="207" t="s">
        <v>127</v>
      </c>
      <c r="E82" s="208" t="s">
        <v>282</v>
      </c>
      <c r="F82" s="209" t="s">
        <v>283</v>
      </c>
      <c r="G82" s="210" t="s">
        <v>284</v>
      </c>
      <c r="H82" s="211">
        <v>1</v>
      </c>
      <c r="I82" s="212"/>
      <c r="J82" s="213">
        <f>ROUND(I82*H82,2)</f>
        <v>0</v>
      </c>
      <c r="K82" s="209" t="s">
        <v>131</v>
      </c>
      <c r="L82" s="47"/>
      <c r="M82" s="214" t="s">
        <v>19</v>
      </c>
      <c r="N82" s="215" t="s">
        <v>47</v>
      </c>
      <c r="O82" s="87"/>
      <c r="P82" s="216">
        <f>O82*H82</f>
        <v>0</v>
      </c>
      <c r="Q82" s="216">
        <v>0</v>
      </c>
      <c r="R82" s="216">
        <f>Q82*H82</f>
        <v>0</v>
      </c>
      <c r="S82" s="216">
        <v>0</v>
      </c>
      <c r="T82" s="217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18" t="s">
        <v>285</v>
      </c>
      <c r="AT82" s="218" t="s">
        <v>127</v>
      </c>
      <c r="AU82" s="218" t="s">
        <v>84</v>
      </c>
      <c r="AY82" s="20" t="s">
        <v>122</v>
      </c>
      <c r="BE82" s="219">
        <f>IF(N82="základní",J82,0)</f>
        <v>0</v>
      </c>
      <c r="BF82" s="219">
        <f>IF(N82="snížená",J82,0)</f>
        <v>0</v>
      </c>
      <c r="BG82" s="219">
        <f>IF(N82="zákl. přenesená",J82,0)</f>
        <v>0</v>
      </c>
      <c r="BH82" s="219">
        <f>IF(N82="sníž. přenesená",J82,0)</f>
        <v>0</v>
      </c>
      <c r="BI82" s="219">
        <f>IF(N82="nulová",J82,0)</f>
        <v>0</v>
      </c>
      <c r="BJ82" s="20" t="s">
        <v>84</v>
      </c>
      <c r="BK82" s="219">
        <f>ROUND(I82*H82,2)</f>
        <v>0</v>
      </c>
      <c r="BL82" s="20" t="s">
        <v>285</v>
      </c>
      <c r="BM82" s="218" t="s">
        <v>286</v>
      </c>
    </row>
    <row r="83" s="2" customFormat="1">
      <c r="A83" s="41"/>
      <c r="B83" s="42"/>
      <c r="C83" s="43"/>
      <c r="D83" s="220" t="s">
        <v>135</v>
      </c>
      <c r="E83" s="43"/>
      <c r="F83" s="221" t="s">
        <v>287</v>
      </c>
      <c r="G83" s="43"/>
      <c r="H83" s="43"/>
      <c r="I83" s="222"/>
      <c r="J83" s="43"/>
      <c r="K83" s="43"/>
      <c r="L83" s="47"/>
      <c r="M83" s="223"/>
      <c r="N83" s="224"/>
      <c r="O83" s="87"/>
      <c r="P83" s="87"/>
      <c r="Q83" s="87"/>
      <c r="R83" s="87"/>
      <c r="S83" s="87"/>
      <c r="T83" s="88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20" t="s">
        <v>135</v>
      </c>
      <c r="AU83" s="20" t="s">
        <v>84</v>
      </c>
    </row>
    <row r="84" s="14" customFormat="1">
      <c r="A84" s="14"/>
      <c r="B84" s="236"/>
      <c r="C84" s="237"/>
      <c r="D84" s="227" t="s">
        <v>137</v>
      </c>
      <c r="E84" s="238" t="s">
        <v>19</v>
      </c>
      <c r="F84" s="239" t="s">
        <v>84</v>
      </c>
      <c r="G84" s="237"/>
      <c r="H84" s="240">
        <v>1</v>
      </c>
      <c r="I84" s="241"/>
      <c r="J84" s="237"/>
      <c r="K84" s="237"/>
      <c r="L84" s="242"/>
      <c r="M84" s="243"/>
      <c r="N84" s="244"/>
      <c r="O84" s="244"/>
      <c r="P84" s="244"/>
      <c r="Q84" s="244"/>
      <c r="R84" s="244"/>
      <c r="S84" s="244"/>
      <c r="T84" s="245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T84" s="246" t="s">
        <v>137</v>
      </c>
      <c r="AU84" s="246" t="s">
        <v>84</v>
      </c>
      <c r="AV84" s="14" t="s">
        <v>86</v>
      </c>
      <c r="AW84" s="14" t="s">
        <v>36</v>
      </c>
      <c r="AX84" s="14" t="s">
        <v>76</v>
      </c>
      <c r="AY84" s="246" t="s">
        <v>122</v>
      </c>
    </row>
    <row r="85" s="16" customFormat="1">
      <c r="A85" s="16"/>
      <c r="B85" s="258"/>
      <c r="C85" s="259"/>
      <c r="D85" s="227" t="s">
        <v>137</v>
      </c>
      <c r="E85" s="260" t="s">
        <v>19</v>
      </c>
      <c r="F85" s="261" t="s">
        <v>158</v>
      </c>
      <c r="G85" s="259"/>
      <c r="H85" s="262">
        <v>1</v>
      </c>
      <c r="I85" s="263"/>
      <c r="J85" s="259"/>
      <c r="K85" s="259"/>
      <c r="L85" s="264"/>
      <c r="M85" s="265"/>
      <c r="N85" s="266"/>
      <c r="O85" s="266"/>
      <c r="P85" s="266"/>
      <c r="Q85" s="266"/>
      <c r="R85" s="266"/>
      <c r="S85" s="266"/>
      <c r="T85" s="267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T85" s="268" t="s">
        <v>137</v>
      </c>
      <c r="AU85" s="268" t="s">
        <v>84</v>
      </c>
      <c r="AV85" s="16" t="s">
        <v>132</v>
      </c>
      <c r="AW85" s="16" t="s">
        <v>36</v>
      </c>
      <c r="AX85" s="16" t="s">
        <v>84</v>
      </c>
      <c r="AY85" s="268" t="s">
        <v>122</v>
      </c>
    </row>
    <row r="86" s="2" customFormat="1" ht="16.5" customHeight="1">
      <c r="A86" s="41"/>
      <c r="B86" s="42"/>
      <c r="C86" s="207" t="s">
        <v>86</v>
      </c>
      <c r="D86" s="207" t="s">
        <v>127</v>
      </c>
      <c r="E86" s="208" t="s">
        <v>288</v>
      </c>
      <c r="F86" s="209" t="s">
        <v>289</v>
      </c>
      <c r="G86" s="210" t="s">
        <v>284</v>
      </c>
      <c r="H86" s="211">
        <v>1</v>
      </c>
      <c r="I86" s="212"/>
      <c r="J86" s="213">
        <f>ROUND(I86*H86,2)</f>
        <v>0</v>
      </c>
      <c r="K86" s="209" t="s">
        <v>131</v>
      </c>
      <c r="L86" s="47"/>
      <c r="M86" s="214" t="s">
        <v>19</v>
      </c>
      <c r="N86" s="215" t="s">
        <v>47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285</v>
      </c>
      <c r="AT86" s="218" t="s">
        <v>127</v>
      </c>
      <c r="AU86" s="218" t="s">
        <v>84</v>
      </c>
      <c r="AY86" s="20" t="s">
        <v>122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84</v>
      </c>
      <c r="BK86" s="219">
        <f>ROUND(I86*H86,2)</f>
        <v>0</v>
      </c>
      <c r="BL86" s="20" t="s">
        <v>285</v>
      </c>
      <c r="BM86" s="218" t="s">
        <v>290</v>
      </c>
    </row>
    <row r="87" s="2" customFormat="1">
      <c r="A87" s="41"/>
      <c r="B87" s="42"/>
      <c r="C87" s="43"/>
      <c r="D87" s="220" t="s">
        <v>135</v>
      </c>
      <c r="E87" s="43"/>
      <c r="F87" s="221" t="s">
        <v>291</v>
      </c>
      <c r="G87" s="43"/>
      <c r="H87" s="43"/>
      <c r="I87" s="222"/>
      <c r="J87" s="43"/>
      <c r="K87" s="43"/>
      <c r="L87" s="47"/>
      <c r="M87" s="223"/>
      <c r="N87" s="224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135</v>
      </c>
      <c r="AU87" s="20" t="s">
        <v>84</v>
      </c>
    </row>
    <row r="88" s="14" customFormat="1">
      <c r="A88" s="14"/>
      <c r="B88" s="236"/>
      <c r="C88" s="237"/>
      <c r="D88" s="227" t="s">
        <v>137</v>
      </c>
      <c r="E88" s="238" t="s">
        <v>19</v>
      </c>
      <c r="F88" s="239" t="s">
        <v>84</v>
      </c>
      <c r="G88" s="237"/>
      <c r="H88" s="240">
        <v>1</v>
      </c>
      <c r="I88" s="241"/>
      <c r="J88" s="237"/>
      <c r="K88" s="237"/>
      <c r="L88" s="242"/>
      <c r="M88" s="243"/>
      <c r="N88" s="244"/>
      <c r="O88" s="244"/>
      <c r="P88" s="244"/>
      <c r="Q88" s="244"/>
      <c r="R88" s="244"/>
      <c r="S88" s="244"/>
      <c r="T88" s="245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246" t="s">
        <v>137</v>
      </c>
      <c r="AU88" s="246" t="s">
        <v>84</v>
      </c>
      <c r="AV88" s="14" t="s">
        <v>86</v>
      </c>
      <c r="AW88" s="14" t="s">
        <v>36</v>
      </c>
      <c r="AX88" s="14" t="s">
        <v>76</v>
      </c>
      <c r="AY88" s="246" t="s">
        <v>122</v>
      </c>
    </row>
    <row r="89" s="16" customFormat="1">
      <c r="A89" s="16"/>
      <c r="B89" s="258"/>
      <c r="C89" s="259"/>
      <c r="D89" s="227" t="s">
        <v>137</v>
      </c>
      <c r="E89" s="260" t="s">
        <v>19</v>
      </c>
      <c r="F89" s="261" t="s">
        <v>158</v>
      </c>
      <c r="G89" s="259"/>
      <c r="H89" s="262">
        <v>1</v>
      </c>
      <c r="I89" s="263"/>
      <c r="J89" s="259"/>
      <c r="K89" s="259"/>
      <c r="L89" s="264"/>
      <c r="M89" s="265"/>
      <c r="N89" s="266"/>
      <c r="O89" s="266"/>
      <c r="P89" s="266"/>
      <c r="Q89" s="266"/>
      <c r="R89" s="266"/>
      <c r="S89" s="266"/>
      <c r="T89" s="267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T89" s="268" t="s">
        <v>137</v>
      </c>
      <c r="AU89" s="268" t="s">
        <v>84</v>
      </c>
      <c r="AV89" s="16" t="s">
        <v>132</v>
      </c>
      <c r="AW89" s="16" t="s">
        <v>36</v>
      </c>
      <c r="AX89" s="16" t="s">
        <v>84</v>
      </c>
      <c r="AY89" s="268" t="s">
        <v>122</v>
      </c>
    </row>
    <row r="90" s="2" customFormat="1" ht="16.5" customHeight="1">
      <c r="A90" s="41"/>
      <c r="B90" s="42"/>
      <c r="C90" s="207" t="s">
        <v>133</v>
      </c>
      <c r="D90" s="207" t="s">
        <v>127</v>
      </c>
      <c r="E90" s="208" t="s">
        <v>292</v>
      </c>
      <c r="F90" s="209" t="s">
        <v>293</v>
      </c>
      <c r="G90" s="210" t="s">
        <v>284</v>
      </c>
      <c r="H90" s="211">
        <v>1</v>
      </c>
      <c r="I90" s="212"/>
      <c r="J90" s="213">
        <f>ROUND(I90*H90,2)</f>
        <v>0</v>
      </c>
      <c r="K90" s="209" t="s">
        <v>131</v>
      </c>
      <c r="L90" s="47"/>
      <c r="M90" s="214" t="s">
        <v>19</v>
      </c>
      <c r="N90" s="215" t="s">
        <v>47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285</v>
      </c>
      <c r="AT90" s="218" t="s">
        <v>127</v>
      </c>
      <c r="AU90" s="218" t="s">
        <v>84</v>
      </c>
      <c r="AY90" s="20" t="s">
        <v>122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84</v>
      </c>
      <c r="BK90" s="219">
        <f>ROUND(I90*H90,2)</f>
        <v>0</v>
      </c>
      <c r="BL90" s="20" t="s">
        <v>285</v>
      </c>
      <c r="BM90" s="218" t="s">
        <v>294</v>
      </c>
    </row>
    <row r="91" s="2" customFormat="1">
      <c r="A91" s="41"/>
      <c r="B91" s="42"/>
      <c r="C91" s="43"/>
      <c r="D91" s="220" t="s">
        <v>135</v>
      </c>
      <c r="E91" s="43"/>
      <c r="F91" s="221" t="s">
        <v>295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135</v>
      </c>
      <c r="AU91" s="20" t="s">
        <v>84</v>
      </c>
    </row>
    <row r="92" s="14" customFormat="1">
      <c r="A92" s="14"/>
      <c r="B92" s="236"/>
      <c r="C92" s="237"/>
      <c r="D92" s="227" t="s">
        <v>137</v>
      </c>
      <c r="E92" s="238" t="s">
        <v>19</v>
      </c>
      <c r="F92" s="239" t="s">
        <v>84</v>
      </c>
      <c r="G92" s="237"/>
      <c r="H92" s="240">
        <v>1</v>
      </c>
      <c r="I92" s="241"/>
      <c r="J92" s="237"/>
      <c r="K92" s="237"/>
      <c r="L92" s="242"/>
      <c r="M92" s="243"/>
      <c r="N92" s="244"/>
      <c r="O92" s="244"/>
      <c r="P92" s="244"/>
      <c r="Q92" s="244"/>
      <c r="R92" s="244"/>
      <c r="S92" s="244"/>
      <c r="T92" s="245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6" t="s">
        <v>137</v>
      </c>
      <c r="AU92" s="246" t="s">
        <v>84</v>
      </c>
      <c r="AV92" s="14" t="s">
        <v>86</v>
      </c>
      <c r="AW92" s="14" t="s">
        <v>36</v>
      </c>
      <c r="AX92" s="14" t="s">
        <v>76</v>
      </c>
      <c r="AY92" s="246" t="s">
        <v>122</v>
      </c>
    </row>
    <row r="93" s="16" customFormat="1">
      <c r="A93" s="16"/>
      <c r="B93" s="258"/>
      <c r="C93" s="259"/>
      <c r="D93" s="227" t="s">
        <v>137</v>
      </c>
      <c r="E93" s="260" t="s">
        <v>19</v>
      </c>
      <c r="F93" s="261" t="s">
        <v>158</v>
      </c>
      <c r="G93" s="259"/>
      <c r="H93" s="262">
        <v>1</v>
      </c>
      <c r="I93" s="263"/>
      <c r="J93" s="259"/>
      <c r="K93" s="259"/>
      <c r="L93" s="264"/>
      <c r="M93" s="265"/>
      <c r="N93" s="266"/>
      <c r="O93" s="266"/>
      <c r="P93" s="266"/>
      <c r="Q93" s="266"/>
      <c r="R93" s="266"/>
      <c r="S93" s="266"/>
      <c r="T93" s="267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T93" s="268" t="s">
        <v>137</v>
      </c>
      <c r="AU93" s="268" t="s">
        <v>84</v>
      </c>
      <c r="AV93" s="16" t="s">
        <v>132</v>
      </c>
      <c r="AW93" s="16" t="s">
        <v>36</v>
      </c>
      <c r="AX93" s="16" t="s">
        <v>84</v>
      </c>
      <c r="AY93" s="268" t="s">
        <v>122</v>
      </c>
    </row>
    <row r="94" s="2" customFormat="1" ht="16.5" customHeight="1">
      <c r="A94" s="41"/>
      <c r="B94" s="42"/>
      <c r="C94" s="207" t="s">
        <v>132</v>
      </c>
      <c r="D94" s="207" t="s">
        <v>127</v>
      </c>
      <c r="E94" s="208" t="s">
        <v>296</v>
      </c>
      <c r="F94" s="209" t="s">
        <v>297</v>
      </c>
      <c r="G94" s="210" t="s">
        <v>284</v>
      </c>
      <c r="H94" s="211">
        <v>1</v>
      </c>
      <c r="I94" s="212"/>
      <c r="J94" s="213">
        <f>ROUND(I94*H94,2)</f>
        <v>0</v>
      </c>
      <c r="K94" s="209" t="s">
        <v>131</v>
      </c>
      <c r="L94" s="47"/>
      <c r="M94" s="214" t="s">
        <v>19</v>
      </c>
      <c r="N94" s="215" t="s">
        <v>47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285</v>
      </c>
      <c r="AT94" s="218" t="s">
        <v>127</v>
      </c>
      <c r="AU94" s="218" t="s">
        <v>84</v>
      </c>
      <c r="AY94" s="20" t="s">
        <v>122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84</v>
      </c>
      <c r="BK94" s="219">
        <f>ROUND(I94*H94,2)</f>
        <v>0</v>
      </c>
      <c r="BL94" s="20" t="s">
        <v>285</v>
      </c>
      <c r="BM94" s="218" t="s">
        <v>298</v>
      </c>
    </row>
    <row r="95" s="2" customFormat="1">
      <c r="A95" s="41"/>
      <c r="B95" s="42"/>
      <c r="C95" s="43"/>
      <c r="D95" s="220" t="s">
        <v>135</v>
      </c>
      <c r="E95" s="43"/>
      <c r="F95" s="221" t="s">
        <v>299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135</v>
      </c>
      <c r="AU95" s="20" t="s">
        <v>84</v>
      </c>
    </row>
    <row r="96" s="14" customFormat="1">
      <c r="A96" s="14"/>
      <c r="B96" s="236"/>
      <c r="C96" s="237"/>
      <c r="D96" s="227" t="s">
        <v>137</v>
      </c>
      <c r="E96" s="238" t="s">
        <v>19</v>
      </c>
      <c r="F96" s="239" t="s">
        <v>84</v>
      </c>
      <c r="G96" s="237"/>
      <c r="H96" s="240">
        <v>1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6" t="s">
        <v>137</v>
      </c>
      <c r="AU96" s="246" t="s">
        <v>84</v>
      </c>
      <c r="AV96" s="14" t="s">
        <v>86</v>
      </c>
      <c r="AW96" s="14" t="s">
        <v>36</v>
      </c>
      <c r="AX96" s="14" t="s">
        <v>76</v>
      </c>
      <c r="AY96" s="246" t="s">
        <v>122</v>
      </c>
    </row>
    <row r="97" s="16" customFormat="1">
      <c r="A97" s="16"/>
      <c r="B97" s="258"/>
      <c r="C97" s="259"/>
      <c r="D97" s="227" t="s">
        <v>137</v>
      </c>
      <c r="E97" s="260" t="s">
        <v>19</v>
      </c>
      <c r="F97" s="261" t="s">
        <v>158</v>
      </c>
      <c r="G97" s="259"/>
      <c r="H97" s="262">
        <v>1</v>
      </c>
      <c r="I97" s="263"/>
      <c r="J97" s="259"/>
      <c r="K97" s="259"/>
      <c r="L97" s="264"/>
      <c r="M97" s="265"/>
      <c r="N97" s="266"/>
      <c r="O97" s="266"/>
      <c r="P97" s="266"/>
      <c r="Q97" s="266"/>
      <c r="R97" s="266"/>
      <c r="S97" s="266"/>
      <c r="T97" s="267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T97" s="268" t="s">
        <v>137</v>
      </c>
      <c r="AU97" s="268" t="s">
        <v>84</v>
      </c>
      <c r="AV97" s="16" t="s">
        <v>132</v>
      </c>
      <c r="AW97" s="16" t="s">
        <v>36</v>
      </c>
      <c r="AX97" s="16" t="s">
        <v>84</v>
      </c>
      <c r="AY97" s="268" t="s">
        <v>122</v>
      </c>
    </row>
    <row r="98" s="2" customFormat="1" ht="16.5" customHeight="1">
      <c r="A98" s="41"/>
      <c r="B98" s="42"/>
      <c r="C98" s="207" t="s">
        <v>183</v>
      </c>
      <c r="D98" s="207" t="s">
        <v>127</v>
      </c>
      <c r="E98" s="208" t="s">
        <v>300</v>
      </c>
      <c r="F98" s="209" t="s">
        <v>301</v>
      </c>
      <c r="G98" s="210" t="s">
        <v>284</v>
      </c>
      <c r="H98" s="211">
        <v>1</v>
      </c>
      <c r="I98" s="212"/>
      <c r="J98" s="213">
        <f>ROUND(I98*H98,2)</f>
        <v>0</v>
      </c>
      <c r="K98" s="209" t="s">
        <v>131</v>
      </c>
      <c r="L98" s="47"/>
      <c r="M98" s="214" t="s">
        <v>19</v>
      </c>
      <c r="N98" s="215" t="s">
        <v>47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285</v>
      </c>
      <c r="AT98" s="218" t="s">
        <v>127</v>
      </c>
      <c r="AU98" s="218" t="s">
        <v>84</v>
      </c>
      <c r="AY98" s="20" t="s">
        <v>122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84</v>
      </c>
      <c r="BK98" s="219">
        <f>ROUND(I98*H98,2)</f>
        <v>0</v>
      </c>
      <c r="BL98" s="20" t="s">
        <v>285</v>
      </c>
      <c r="BM98" s="218" t="s">
        <v>302</v>
      </c>
    </row>
    <row r="99" s="2" customFormat="1">
      <c r="A99" s="41"/>
      <c r="B99" s="42"/>
      <c r="C99" s="43"/>
      <c r="D99" s="220" t="s">
        <v>135</v>
      </c>
      <c r="E99" s="43"/>
      <c r="F99" s="221" t="s">
        <v>303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135</v>
      </c>
      <c r="AU99" s="20" t="s">
        <v>84</v>
      </c>
    </row>
    <row r="100" s="14" customFormat="1">
      <c r="A100" s="14"/>
      <c r="B100" s="236"/>
      <c r="C100" s="237"/>
      <c r="D100" s="227" t="s">
        <v>137</v>
      </c>
      <c r="E100" s="238" t="s">
        <v>19</v>
      </c>
      <c r="F100" s="239" t="s">
        <v>84</v>
      </c>
      <c r="G100" s="237"/>
      <c r="H100" s="240">
        <v>1</v>
      </c>
      <c r="I100" s="241"/>
      <c r="J100" s="237"/>
      <c r="K100" s="237"/>
      <c r="L100" s="242"/>
      <c r="M100" s="243"/>
      <c r="N100" s="244"/>
      <c r="O100" s="244"/>
      <c r="P100" s="244"/>
      <c r="Q100" s="244"/>
      <c r="R100" s="244"/>
      <c r="S100" s="244"/>
      <c r="T100" s="24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6" t="s">
        <v>137</v>
      </c>
      <c r="AU100" s="246" t="s">
        <v>84</v>
      </c>
      <c r="AV100" s="14" t="s">
        <v>86</v>
      </c>
      <c r="AW100" s="14" t="s">
        <v>36</v>
      </c>
      <c r="AX100" s="14" t="s">
        <v>76</v>
      </c>
      <c r="AY100" s="246" t="s">
        <v>122</v>
      </c>
    </row>
    <row r="101" s="16" customFormat="1">
      <c r="A101" s="16"/>
      <c r="B101" s="258"/>
      <c r="C101" s="259"/>
      <c r="D101" s="227" t="s">
        <v>137</v>
      </c>
      <c r="E101" s="260" t="s">
        <v>19</v>
      </c>
      <c r="F101" s="261" t="s">
        <v>158</v>
      </c>
      <c r="G101" s="259"/>
      <c r="H101" s="262">
        <v>1</v>
      </c>
      <c r="I101" s="263"/>
      <c r="J101" s="259"/>
      <c r="K101" s="259"/>
      <c r="L101" s="264"/>
      <c r="M101" s="265"/>
      <c r="N101" s="266"/>
      <c r="O101" s="266"/>
      <c r="P101" s="266"/>
      <c r="Q101" s="266"/>
      <c r="R101" s="266"/>
      <c r="S101" s="266"/>
      <c r="T101" s="267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T101" s="268" t="s">
        <v>137</v>
      </c>
      <c r="AU101" s="268" t="s">
        <v>84</v>
      </c>
      <c r="AV101" s="16" t="s">
        <v>132</v>
      </c>
      <c r="AW101" s="16" t="s">
        <v>36</v>
      </c>
      <c r="AX101" s="16" t="s">
        <v>84</v>
      </c>
      <c r="AY101" s="268" t="s">
        <v>122</v>
      </c>
    </row>
    <row r="102" s="2" customFormat="1" ht="16.5" customHeight="1">
      <c r="A102" s="41"/>
      <c r="B102" s="42"/>
      <c r="C102" s="207" t="s">
        <v>123</v>
      </c>
      <c r="D102" s="207" t="s">
        <v>127</v>
      </c>
      <c r="E102" s="208" t="s">
        <v>304</v>
      </c>
      <c r="F102" s="209" t="s">
        <v>305</v>
      </c>
      <c r="G102" s="210" t="s">
        <v>284</v>
      </c>
      <c r="H102" s="211">
        <v>1</v>
      </c>
      <c r="I102" s="212"/>
      <c r="J102" s="213">
        <f>ROUND(I102*H102,2)</f>
        <v>0</v>
      </c>
      <c r="K102" s="209" t="s">
        <v>131</v>
      </c>
      <c r="L102" s="47"/>
      <c r="M102" s="214" t="s">
        <v>19</v>
      </c>
      <c r="N102" s="215" t="s">
        <v>47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285</v>
      </c>
      <c r="AT102" s="218" t="s">
        <v>127</v>
      </c>
      <c r="AU102" s="218" t="s">
        <v>84</v>
      </c>
      <c r="AY102" s="20" t="s">
        <v>122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84</v>
      </c>
      <c r="BK102" s="219">
        <f>ROUND(I102*H102,2)</f>
        <v>0</v>
      </c>
      <c r="BL102" s="20" t="s">
        <v>285</v>
      </c>
      <c r="BM102" s="218" t="s">
        <v>306</v>
      </c>
    </row>
    <row r="103" s="2" customFormat="1">
      <c r="A103" s="41"/>
      <c r="B103" s="42"/>
      <c r="C103" s="43"/>
      <c r="D103" s="220" t="s">
        <v>135</v>
      </c>
      <c r="E103" s="43"/>
      <c r="F103" s="221" t="s">
        <v>307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135</v>
      </c>
      <c r="AU103" s="20" t="s">
        <v>84</v>
      </c>
    </row>
    <row r="104" s="14" customFormat="1">
      <c r="A104" s="14"/>
      <c r="B104" s="236"/>
      <c r="C104" s="237"/>
      <c r="D104" s="227" t="s">
        <v>137</v>
      </c>
      <c r="E104" s="238" t="s">
        <v>19</v>
      </c>
      <c r="F104" s="239" t="s">
        <v>84</v>
      </c>
      <c r="G104" s="237"/>
      <c r="H104" s="240">
        <v>1</v>
      </c>
      <c r="I104" s="241"/>
      <c r="J104" s="237"/>
      <c r="K104" s="237"/>
      <c r="L104" s="242"/>
      <c r="M104" s="243"/>
      <c r="N104" s="244"/>
      <c r="O104" s="244"/>
      <c r="P104" s="244"/>
      <c r="Q104" s="244"/>
      <c r="R104" s="244"/>
      <c r="S104" s="244"/>
      <c r="T104" s="24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6" t="s">
        <v>137</v>
      </c>
      <c r="AU104" s="246" t="s">
        <v>84</v>
      </c>
      <c r="AV104" s="14" t="s">
        <v>86</v>
      </c>
      <c r="AW104" s="14" t="s">
        <v>36</v>
      </c>
      <c r="AX104" s="14" t="s">
        <v>76</v>
      </c>
      <c r="AY104" s="246" t="s">
        <v>122</v>
      </c>
    </row>
    <row r="105" s="16" customFormat="1">
      <c r="A105" s="16"/>
      <c r="B105" s="258"/>
      <c r="C105" s="259"/>
      <c r="D105" s="227" t="s">
        <v>137</v>
      </c>
      <c r="E105" s="260" t="s">
        <v>19</v>
      </c>
      <c r="F105" s="261" t="s">
        <v>158</v>
      </c>
      <c r="G105" s="259"/>
      <c r="H105" s="262">
        <v>1</v>
      </c>
      <c r="I105" s="263"/>
      <c r="J105" s="259"/>
      <c r="K105" s="259"/>
      <c r="L105" s="264"/>
      <c r="M105" s="271"/>
      <c r="N105" s="272"/>
      <c r="O105" s="272"/>
      <c r="P105" s="272"/>
      <c r="Q105" s="272"/>
      <c r="R105" s="272"/>
      <c r="S105" s="272"/>
      <c r="T105" s="273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T105" s="268" t="s">
        <v>137</v>
      </c>
      <c r="AU105" s="268" t="s">
        <v>84</v>
      </c>
      <c r="AV105" s="16" t="s">
        <v>132</v>
      </c>
      <c r="AW105" s="16" t="s">
        <v>36</v>
      </c>
      <c r="AX105" s="16" t="s">
        <v>84</v>
      </c>
      <c r="AY105" s="268" t="s">
        <v>122</v>
      </c>
    </row>
    <row r="106" s="2" customFormat="1" ht="6.96" customHeight="1">
      <c r="A106" s="41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47"/>
      <c r="M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</sheetData>
  <sheetProtection sheet="1" autoFilter="0" formatColumns="0" formatRows="0" objects="1" scenarios="1" spinCount="100000" saltValue="0KY27mst0ecg3iR+nlKJtoyR3bYgg9djOHx7vyraUOR5tapHfw2oWE708002h3yxbPXql7lfuX9wb6jHFMuN+Q==" hashValue="1hM3JM933aEUZfM7QGvJllbvpARImKM6X8Pb95Lv0dnxyFWIH84R4Gkj1fsr/C8Vk+B2+vjhxLjLdK0ty6dcDQ==" algorithmName="SHA-512" password="CC35"/>
  <autoFilter ref="C79:K105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hyperlinks>
    <hyperlink ref="F83" r:id="rId1" display="https://podminky.urs.cz/item/CS_URS_2025_01/010001000"/>
    <hyperlink ref="F87" r:id="rId2" display="https://podminky.urs.cz/item/CS_URS_2025_01/020001000"/>
    <hyperlink ref="F91" r:id="rId3" display="https://podminky.urs.cz/item/CS_URS_2025_01/030001000"/>
    <hyperlink ref="F95" r:id="rId4" display="https://podminky.urs.cz/item/CS_URS_2025_01/040001000"/>
    <hyperlink ref="F99" r:id="rId5" display="https://podminky.urs.cz/item/CS_URS_2025_01/060001000"/>
    <hyperlink ref="F103" r:id="rId6" display="https://podminky.urs.cz/item/CS_URS_2025_01/07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4" customWidth="1"/>
    <col min="2" max="2" width="1.667969" style="274" customWidth="1"/>
    <col min="3" max="4" width="5" style="274" customWidth="1"/>
    <col min="5" max="5" width="11.66016" style="274" customWidth="1"/>
    <col min="6" max="6" width="9.160156" style="274" customWidth="1"/>
    <col min="7" max="7" width="5" style="274" customWidth="1"/>
    <col min="8" max="8" width="77.83203" style="274" customWidth="1"/>
    <col min="9" max="10" width="20" style="274" customWidth="1"/>
    <col min="11" max="11" width="1.667969" style="274" customWidth="1"/>
  </cols>
  <sheetData>
    <row r="1" s="1" customFormat="1" ht="37.5" customHeight="1"/>
    <row r="2" s="1" customFormat="1" ht="7.5" customHeight="1">
      <c r="B2" s="275"/>
      <c r="C2" s="276"/>
      <c r="D2" s="276"/>
      <c r="E2" s="276"/>
      <c r="F2" s="276"/>
      <c r="G2" s="276"/>
      <c r="H2" s="276"/>
      <c r="I2" s="276"/>
      <c r="J2" s="276"/>
      <c r="K2" s="277"/>
    </row>
    <row r="3" s="17" customFormat="1" ht="45" customHeight="1">
      <c r="B3" s="278"/>
      <c r="C3" s="279" t="s">
        <v>308</v>
      </c>
      <c r="D3" s="279"/>
      <c r="E3" s="279"/>
      <c r="F3" s="279"/>
      <c r="G3" s="279"/>
      <c r="H3" s="279"/>
      <c r="I3" s="279"/>
      <c r="J3" s="279"/>
      <c r="K3" s="280"/>
    </row>
    <row r="4" s="1" customFormat="1" ht="25.5" customHeight="1">
      <c r="B4" s="281"/>
      <c r="C4" s="282" t="s">
        <v>309</v>
      </c>
      <c r="D4" s="282"/>
      <c r="E4" s="282"/>
      <c r="F4" s="282"/>
      <c r="G4" s="282"/>
      <c r="H4" s="282"/>
      <c r="I4" s="282"/>
      <c r="J4" s="282"/>
      <c r="K4" s="283"/>
    </row>
    <row r="5" s="1" customFormat="1" ht="5.25" customHeight="1">
      <c r="B5" s="281"/>
      <c r="C5" s="284"/>
      <c r="D5" s="284"/>
      <c r="E5" s="284"/>
      <c r="F5" s="284"/>
      <c r="G5" s="284"/>
      <c r="H5" s="284"/>
      <c r="I5" s="284"/>
      <c r="J5" s="284"/>
      <c r="K5" s="283"/>
    </row>
    <row r="6" s="1" customFormat="1" ht="15" customHeight="1">
      <c r="B6" s="281"/>
      <c r="C6" s="285" t="s">
        <v>310</v>
      </c>
      <c r="D6" s="285"/>
      <c r="E6" s="285"/>
      <c r="F6" s="285"/>
      <c r="G6" s="285"/>
      <c r="H6" s="285"/>
      <c r="I6" s="285"/>
      <c r="J6" s="285"/>
      <c r="K6" s="283"/>
    </row>
    <row r="7" s="1" customFormat="1" ht="15" customHeight="1">
      <c r="B7" s="286"/>
      <c r="C7" s="285" t="s">
        <v>311</v>
      </c>
      <c r="D7" s="285"/>
      <c r="E7" s="285"/>
      <c r="F7" s="285"/>
      <c r="G7" s="285"/>
      <c r="H7" s="285"/>
      <c r="I7" s="285"/>
      <c r="J7" s="285"/>
      <c r="K7" s="283"/>
    </row>
    <row r="8" s="1" customFormat="1" ht="12.75" customHeight="1">
      <c r="B8" s="286"/>
      <c r="C8" s="285"/>
      <c r="D8" s="285"/>
      <c r="E8" s="285"/>
      <c r="F8" s="285"/>
      <c r="G8" s="285"/>
      <c r="H8" s="285"/>
      <c r="I8" s="285"/>
      <c r="J8" s="285"/>
      <c r="K8" s="283"/>
    </row>
    <row r="9" s="1" customFormat="1" ht="15" customHeight="1">
      <c r="B9" s="286"/>
      <c r="C9" s="285" t="s">
        <v>312</v>
      </c>
      <c r="D9" s="285"/>
      <c r="E9" s="285"/>
      <c r="F9" s="285"/>
      <c r="G9" s="285"/>
      <c r="H9" s="285"/>
      <c r="I9" s="285"/>
      <c r="J9" s="285"/>
      <c r="K9" s="283"/>
    </row>
    <row r="10" s="1" customFormat="1" ht="15" customHeight="1">
      <c r="B10" s="286"/>
      <c r="C10" s="285"/>
      <c r="D10" s="285" t="s">
        <v>313</v>
      </c>
      <c r="E10" s="285"/>
      <c r="F10" s="285"/>
      <c r="G10" s="285"/>
      <c r="H10" s="285"/>
      <c r="I10" s="285"/>
      <c r="J10" s="285"/>
      <c r="K10" s="283"/>
    </row>
    <row r="11" s="1" customFormat="1" ht="15" customHeight="1">
      <c r="B11" s="286"/>
      <c r="C11" s="287"/>
      <c r="D11" s="285" t="s">
        <v>314</v>
      </c>
      <c r="E11" s="285"/>
      <c r="F11" s="285"/>
      <c r="G11" s="285"/>
      <c r="H11" s="285"/>
      <c r="I11" s="285"/>
      <c r="J11" s="285"/>
      <c r="K11" s="283"/>
    </row>
    <row r="12" s="1" customFormat="1" ht="15" customHeight="1">
      <c r="B12" s="286"/>
      <c r="C12" s="287"/>
      <c r="D12" s="285"/>
      <c r="E12" s="285"/>
      <c r="F12" s="285"/>
      <c r="G12" s="285"/>
      <c r="H12" s="285"/>
      <c r="I12" s="285"/>
      <c r="J12" s="285"/>
      <c r="K12" s="283"/>
    </row>
    <row r="13" s="1" customFormat="1" ht="15" customHeight="1">
      <c r="B13" s="286"/>
      <c r="C13" s="287"/>
      <c r="D13" s="288" t="s">
        <v>315</v>
      </c>
      <c r="E13" s="285"/>
      <c r="F13" s="285"/>
      <c r="G13" s="285"/>
      <c r="H13" s="285"/>
      <c r="I13" s="285"/>
      <c r="J13" s="285"/>
      <c r="K13" s="283"/>
    </row>
    <row r="14" s="1" customFormat="1" ht="12.75" customHeight="1">
      <c r="B14" s="286"/>
      <c r="C14" s="287"/>
      <c r="D14" s="287"/>
      <c r="E14" s="287"/>
      <c r="F14" s="287"/>
      <c r="G14" s="287"/>
      <c r="H14" s="287"/>
      <c r="I14" s="287"/>
      <c r="J14" s="287"/>
      <c r="K14" s="283"/>
    </row>
    <row r="15" s="1" customFormat="1" ht="15" customHeight="1">
      <c r="B15" s="286"/>
      <c r="C15" s="287"/>
      <c r="D15" s="285" t="s">
        <v>316</v>
      </c>
      <c r="E15" s="285"/>
      <c r="F15" s="285"/>
      <c r="G15" s="285"/>
      <c r="H15" s="285"/>
      <c r="I15" s="285"/>
      <c r="J15" s="285"/>
      <c r="K15" s="283"/>
    </row>
    <row r="16" s="1" customFormat="1" ht="15" customHeight="1">
      <c r="B16" s="286"/>
      <c r="C16" s="287"/>
      <c r="D16" s="285" t="s">
        <v>317</v>
      </c>
      <c r="E16" s="285"/>
      <c r="F16" s="285"/>
      <c r="G16" s="285"/>
      <c r="H16" s="285"/>
      <c r="I16" s="285"/>
      <c r="J16" s="285"/>
      <c r="K16" s="283"/>
    </row>
    <row r="17" s="1" customFormat="1" ht="15" customHeight="1">
      <c r="B17" s="286"/>
      <c r="C17" s="287"/>
      <c r="D17" s="285" t="s">
        <v>318</v>
      </c>
      <c r="E17" s="285"/>
      <c r="F17" s="285"/>
      <c r="G17" s="285"/>
      <c r="H17" s="285"/>
      <c r="I17" s="285"/>
      <c r="J17" s="285"/>
      <c r="K17" s="283"/>
    </row>
    <row r="18" s="1" customFormat="1" ht="15" customHeight="1">
      <c r="B18" s="286"/>
      <c r="C18" s="287"/>
      <c r="D18" s="287"/>
      <c r="E18" s="289" t="s">
        <v>83</v>
      </c>
      <c r="F18" s="285" t="s">
        <v>319</v>
      </c>
      <c r="G18" s="285"/>
      <c r="H18" s="285"/>
      <c r="I18" s="285"/>
      <c r="J18" s="285"/>
      <c r="K18" s="283"/>
    </row>
    <row r="19" s="1" customFormat="1" ht="15" customHeight="1">
      <c r="B19" s="286"/>
      <c r="C19" s="287"/>
      <c r="D19" s="287"/>
      <c r="E19" s="289" t="s">
        <v>320</v>
      </c>
      <c r="F19" s="285" t="s">
        <v>321</v>
      </c>
      <c r="G19" s="285"/>
      <c r="H19" s="285"/>
      <c r="I19" s="285"/>
      <c r="J19" s="285"/>
      <c r="K19" s="283"/>
    </row>
    <row r="20" s="1" customFormat="1" ht="15" customHeight="1">
      <c r="B20" s="286"/>
      <c r="C20" s="287"/>
      <c r="D20" s="287"/>
      <c r="E20" s="289" t="s">
        <v>322</v>
      </c>
      <c r="F20" s="285" t="s">
        <v>323</v>
      </c>
      <c r="G20" s="285"/>
      <c r="H20" s="285"/>
      <c r="I20" s="285"/>
      <c r="J20" s="285"/>
      <c r="K20" s="283"/>
    </row>
    <row r="21" s="1" customFormat="1" ht="15" customHeight="1">
      <c r="B21" s="286"/>
      <c r="C21" s="287"/>
      <c r="D21" s="287"/>
      <c r="E21" s="289" t="s">
        <v>324</v>
      </c>
      <c r="F21" s="285" t="s">
        <v>325</v>
      </c>
      <c r="G21" s="285"/>
      <c r="H21" s="285"/>
      <c r="I21" s="285"/>
      <c r="J21" s="285"/>
      <c r="K21" s="283"/>
    </row>
    <row r="22" s="1" customFormat="1" ht="15" customHeight="1">
      <c r="B22" s="286"/>
      <c r="C22" s="287"/>
      <c r="D22" s="287"/>
      <c r="E22" s="289" t="s">
        <v>326</v>
      </c>
      <c r="F22" s="285" t="s">
        <v>327</v>
      </c>
      <c r="G22" s="285"/>
      <c r="H22" s="285"/>
      <c r="I22" s="285"/>
      <c r="J22" s="285"/>
      <c r="K22" s="283"/>
    </row>
    <row r="23" s="1" customFormat="1" ht="15" customHeight="1">
      <c r="B23" s="286"/>
      <c r="C23" s="287"/>
      <c r="D23" s="287"/>
      <c r="E23" s="289" t="s">
        <v>328</v>
      </c>
      <c r="F23" s="285" t="s">
        <v>329</v>
      </c>
      <c r="G23" s="285"/>
      <c r="H23" s="285"/>
      <c r="I23" s="285"/>
      <c r="J23" s="285"/>
      <c r="K23" s="283"/>
    </row>
    <row r="24" s="1" customFormat="1" ht="12.75" customHeight="1">
      <c r="B24" s="286"/>
      <c r="C24" s="287"/>
      <c r="D24" s="287"/>
      <c r="E24" s="287"/>
      <c r="F24" s="287"/>
      <c r="G24" s="287"/>
      <c r="H24" s="287"/>
      <c r="I24" s="287"/>
      <c r="J24" s="287"/>
      <c r="K24" s="283"/>
    </row>
    <row r="25" s="1" customFormat="1" ht="15" customHeight="1">
      <c r="B25" s="286"/>
      <c r="C25" s="285" t="s">
        <v>330</v>
      </c>
      <c r="D25" s="285"/>
      <c r="E25" s="285"/>
      <c r="F25" s="285"/>
      <c r="G25" s="285"/>
      <c r="H25" s="285"/>
      <c r="I25" s="285"/>
      <c r="J25" s="285"/>
      <c r="K25" s="283"/>
    </row>
    <row r="26" s="1" customFormat="1" ht="15" customHeight="1">
      <c r="B26" s="286"/>
      <c r="C26" s="285" t="s">
        <v>331</v>
      </c>
      <c r="D26" s="285"/>
      <c r="E26" s="285"/>
      <c r="F26" s="285"/>
      <c r="G26" s="285"/>
      <c r="H26" s="285"/>
      <c r="I26" s="285"/>
      <c r="J26" s="285"/>
      <c r="K26" s="283"/>
    </row>
    <row r="27" s="1" customFormat="1" ht="15" customHeight="1">
      <c r="B27" s="286"/>
      <c r="C27" s="285"/>
      <c r="D27" s="285" t="s">
        <v>332</v>
      </c>
      <c r="E27" s="285"/>
      <c r="F27" s="285"/>
      <c r="G27" s="285"/>
      <c r="H27" s="285"/>
      <c r="I27" s="285"/>
      <c r="J27" s="285"/>
      <c r="K27" s="283"/>
    </row>
    <row r="28" s="1" customFormat="1" ht="15" customHeight="1">
      <c r="B28" s="286"/>
      <c r="C28" s="287"/>
      <c r="D28" s="285" t="s">
        <v>333</v>
      </c>
      <c r="E28" s="285"/>
      <c r="F28" s="285"/>
      <c r="G28" s="285"/>
      <c r="H28" s="285"/>
      <c r="I28" s="285"/>
      <c r="J28" s="285"/>
      <c r="K28" s="283"/>
    </row>
    <row r="29" s="1" customFormat="1" ht="12.75" customHeight="1">
      <c r="B29" s="286"/>
      <c r="C29" s="287"/>
      <c r="D29" s="287"/>
      <c r="E29" s="287"/>
      <c r="F29" s="287"/>
      <c r="G29" s="287"/>
      <c r="H29" s="287"/>
      <c r="I29" s="287"/>
      <c r="J29" s="287"/>
      <c r="K29" s="283"/>
    </row>
    <row r="30" s="1" customFormat="1" ht="15" customHeight="1">
      <c r="B30" s="286"/>
      <c r="C30" s="287"/>
      <c r="D30" s="285" t="s">
        <v>334</v>
      </c>
      <c r="E30" s="285"/>
      <c r="F30" s="285"/>
      <c r="G30" s="285"/>
      <c r="H30" s="285"/>
      <c r="I30" s="285"/>
      <c r="J30" s="285"/>
      <c r="K30" s="283"/>
    </row>
    <row r="31" s="1" customFormat="1" ht="15" customHeight="1">
      <c r="B31" s="286"/>
      <c r="C31" s="287"/>
      <c r="D31" s="285" t="s">
        <v>335</v>
      </c>
      <c r="E31" s="285"/>
      <c r="F31" s="285"/>
      <c r="G31" s="285"/>
      <c r="H31" s="285"/>
      <c r="I31" s="285"/>
      <c r="J31" s="285"/>
      <c r="K31" s="283"/>
    </row>
    <row r="32" s="1" customFormat="1" ht="12.75" customHeight="1">
      <c r="B32" s="286"/>
      <c r="C32" s="287"/>
      <c r="D32" s="287"/>
      <c r="E32" s="287"/>
      <c r="F32" s="287"/>
      <c r="G32" s="287"/>
      <c r="H32" s="287"/>
      <c r="I32" s="287"/>
      <c r="J32" s="287"/>
      <c r="K32" s="283"/>
    </row>
    <row r="33" s="1" customFormat="1" ht="15" customHeight="1">
      <c r="B33" s="286"/>
      <c r="C33" s="287"/>
      <c r="D33" s="285" t="s">
        <v>336</v>
      </c>
      <c r="E33" s="285"/>
      <c r="F33" s="285"/>
      <c r="G33" s="285"/>
      <c r="H33" s="285"/>
      <c r="I33" s="285"/>
      <c r="J33" s="285"/>
      <c r="K33" s="283"/>
    </row>
    <row r="34" s="1" customFormat="1" ht="15" customHeight="1">
      <c r="B34" s="286"/>
      <c r="C34" s="287"/>
      <c r="D34" s="285" t="s">
        <v>337</v>
      </c>
      <c r="E34" s="285"/>
      <c r="F34" s="285"/>
      <c r="G34" s="285"/>
      <c r="H34" s="285"/>
      <c r="I34" s="285"/>
      <c r="J34" s="285"/>
      <c r="K34" s="283"/>
    </row>
    <row r="35" s="1" customFormat="1" ht="15" customHeight="1">
      <c r="B35" s="286"/>
      <c r="C35" s="287"/>
      <c r="D35" s="285" t="s">
        <v>338</v>
      </c>
      <c r="E35" s="285"/>
      <c r="F35" s="285"/>
      <c r="G35" s="285"/>
      <c r="H35" s="285"/>
      <c r="I35" s="285"/>
      <c r="J35" s="285"/>
      <c r="K35" s="283"/>
    </row>
    <row r="36" s="1" customFormat="1" ht="15" customHeight="1">
      <c r="B36" s="286"/>
      <c r="C36" s="287"/>
      <c r="D36" s="285"/>
      <c r="E36" s="288" t="s">
        <v>108</v>
      </c>
      <c r="F36" s="285"/>
      <c r="G36" s="285" t="s">
        <v>339</v>
      </c>
      <c r="H36" s="285"/>
      <c r="I36" s="285"/>
      <c r="J36" s="285"/>
      <c r="K36" s="283"/>
    </row>
    <row r="37" s="1" customFormat="1" ht="30.75" customHeight="1">
      <c r="B37" s="286"/>
      <c r="C37" s="287"/>
      <c r="D37" s="285"/>
      <c r="E37" s="288" t="s">
        <v>340</v>
      </c>
      <c r="F37" s="285"/>
      <c r="G37" s="285" t="s">
        <v>341</v>
      </c>
      <c r="H37" s="285"/>
      <c r="I37" s="285"/>
      <c r="J37" s="285"/>
      <c r="K37" s="283"/>
    </row>
    <row r="38" s="1" customFormat="1" ht="15" customHeight="1">
      <c r="B38" s="286"/>
      <c r="C38" s="287"/>
      <c r="D38" s="285"/>
      <c r="E38" s="288" t="s">
        <v>57</v>
      </c>
      <c r="F38" s="285"/>
      <c r="G38" s="285" t="s">
        <v>342</v>
      </c>
      <c r="H38" s="285"/>
      <c r="I38" s="285"/>
      <c r="J38" s="285"/>
      <c r="K38" s="283"/>
    </row>
    <row r="39" s="1" customFormat="1" ht="15" customHeight="1">
      <c r="B39" s="286"/>
      <c r="C39" s="287"/>
      <c r="D39" s="285"/>
      <c r="E39" s="288" t="s">
        <v>58</v>
      </c>
      <c r="F39" s="285"/>
      <c r="G39" s="285" t="s">
        <v>343</v>
      </c>
      <c r="H39" s="285"/>
      <c r="I39" s="285"/>
      <c r="J39" s="285"/>
      <c r="K39" s="283"/>
    </row>
    <row r="40" s="1" customFormat="1" ht="15" customHeight="1">
      <c r="B40" s="286"/>
      <c r="C40" s="287"/>
      <c r="D40" s="285"/>
      <c r="E40" s="288" t="s">
        <v>109</v>
      </c>
      <c r="F40" s="285"/>
      <c r="G40" s="285" t="s">
        <v>344</v>
      </c>
      <c r="H40" s="285"/>
      <c r="I40" s="285"/>
      <c r="J40" s="285"/>
      <c r="K40" s="283"/>
    </row>
    <row r="41" s="1" customFormat="1" ht="15" customHeight="1">
      <c r="B41" s="286"/>
      <c r="C41" s="287"/>
      <c r="D41" s="285"/>
      <c r="E41" s="288" t="s">
        <v>110</v>
      </c>
      <c r="F41" s="285"/>
      <c r="G41" s="285" t="s">
        <v>345</v>
      </c>
      <c r="H41" s="285"/>
      <c r="I41" s="285"/>
      <c r="J41" s="285"/>
      <c r="K41" s="283"/>
    </row>
    <row r="42" s="1" customFormat="1" ht="15" customHeight="1">
      <c r="B42" s="286"/>
      <c r="C42" s="287"/>
      <c r="D42" s="285"/>
      <c r="E42" s="288" t="s">
        <v>346</v>
      </c>
      <c r="F42" s="285"/>
      <c r="G42" s="285" t="s">
        <v>347</v>
      </c>
      <c r="H42" s="285"/>
      <c r="I42" s="285"/>
      <c r="J42" s="285"/>
      <c r="K42" s="283"/>
    </row>
    <row r="43" s="1" customFormat="1" ht="15" customHeight="1">
      <c r="B43" s="286"/>
      <c r="C43" s="287"/>
      <c r="D43" s="285"/>
      <c r="E43" s="288"/>
      <c r="F43" s="285"/>
      <c r="G43" s="285" t="s">
        <v>348</v>
      </c>
      <c r="H43" s="285"/>
      <c r="I43" s="285"/>
      <c r="J43" s="285"/>
      <c r="K43" s="283"/>
    </row>
    <row r="44" s="1" customFormat="1" ht="15" customHeight="1">
      <c r="B44" s="286"/>
      <c r="C44" s="287"/>
      <c r="D44" s="285"/>
      <c r="E44" s="288" t="s">
        <v>349</v>
      </c>
      <c r="F44" s="285"/>
      <c r="G44" s="285" t="s">
        <v>350</v>
      </c>
      <c r="H44" s="285"/>
      <c r="I44" s="285"/>
      <c r="J44" s="285"/>
      <c r="K44" s="283"/>
    </row>
    <row r="45" s="1" customFormat="1" ht="15" customHeight="1">
      <c r="B45" s="286"/>
      <c r="C45" s="287"/>
      <c r="D45" s="285"/>
      <c r="E45" s="288" t="s">
        <v>112</v>
      </c>
      <c r="F45" s="285"/>
      <c r="G45" s="285" t="s">
        <v>351</v>
      </c>
      <c r="H45" s="285"/>
      <c r="I45" s="285"/>
      <c r="J45" s="285"/>
      <c r="K45" s="283"/>
    </row>
    <row r="46" s="1" customFormat="1" ht="12.75" customHeight="1">
      <c r="B46" s="286"/>
      <c r="C46" s="287"/>
      <c r="D46" s="285"/>
      <c r="E46" s="285"/>
      <c r="F46" s="285"/>
      <c r="G46" s="285"/>
      <c r="H46" s="285"/>
      <c r="I46" s="285"/>
      <c r="J46" s="285"/>
      <c r="K46" s="283"/>
    </row>
    <row r="47" s="1" customFormat="1" ht="15" customHeight="1">
      <c r="B47" s="286"/>
      <c r="C47" s="287"/>
      <c r="D47" s="285" t="s">
        <v>352</v>
      </c>
      <c r="E47" s="285"/>
      <c r="F47" s="285"/>
      <c r="G47" s="285"/>
      <c r="H47" s="285"/>
      <c r="I47" s="285"/>
      <c r="J47" s="285"/>
      <c r="K47" s="283"/>
    </row>
    <row r="48" s="1" customFormat="1" ht="15" customHeight="1">
      <c r="B48" s="286"/>
      <c r="C48" s="287"/>
      <c r="D48" s="287"/>
      <c r="E48" s="285" t="s">
        <v>353</v>
      </c>
      <c r="F48" s="285"/>
      <c r="G48" s="285"/>
      <c r="H48" s="285"/>
      <c r="I48" s="285"/>
      <c r="J48" s="285"/>
      <c r="K48" s="283"/>
    </row>
    <row r="49" s="1" customFormat="1" ht="15" customHeight="1">
      <c r="B49" s="286"/>
      <c r="C49" s="287"/>
      <c r="D49" s="287"/>
      <c r="E49" s="285" t="s">
        <v>354</v>
      </c>
      <c r="F49" s="285"/>
      <c r="G49" s="285"/>
      <c r="H49" s="285"/>
      <c r="I49" s="285"/>
      <c r="J49" s="285"/>
      <c r="K49" s="283"/>
    </row>
    <row r="50" s="1" customFormat="1" ht="15" customHeight="1">
      <c r="B50" s="286"/>
      <c r="C50" s="287"/>
      <c r="D50" s="287"/>
      <c r="E50" s="285" t="s">
        <v>355</v>
      </c>
      <c r="F50" s="285"/>
      <c r="G50" s="285"/>
      <c r="H50" s="285"/>
      <c r="I50" s="285"/>
      <c r="J50" s="285"/>
      <c r="K50" s="283"/>
    </row>
    <row r="51" s="1" customFormat="1" ht="15" customHeight="1">
      <c r="B51" s="286"/>
      <c r="C51" s="287"/>
      <c r="D51" s="285" t="s">
        <v>356</v>
      </c>
      <c r="E51" s="285"/>
      <c r="F51" s="285"/>
      <c r="G51" s="285"/>
      <c r="H51" s="285"/>
      <c r="I51" s="285"/>
      <c r="J51" s="285"/>
      <c r="K51" s="283"/>
    </row>
    <row r="52" s="1" customFormat="1" ht="25.5" customHeight="1">
      <c r="B52" s="281"/>
      <c r="C52" s="282" t="s">
        <v>357</v>
      </c>
      <c r="D52" s="282"/>
      <c r="E52" s="282"/>
      <c r="F52" s="282"/>
      <c r="G52" s="282"/>
      <c r="H52" s="282"/>
      <c r="I52" s="282"/>
      <c r="J52" s="282"/>
      <c r="K52" s="283"/>
    </row>
    <row r="53" s="1" customFormat="1" ht="5.25" customHeight="1">
      <c r="B53" s="281"/>
      <c r="C53" s="284"/>
      <c r="D53" s="284"/>
      <c r="E53" s="284"/>
      <c r="F53" s="284"/>
      <c r="G53" s="284"/>
      <c r="H53" s="284"/>
      <c r="I53" s="284"/>
      <c r="J53" s="284"/>
      <c r="K53" s="283"/>
    </row>
    <row r="54" s="1" customFormat="1" ht="15" customHeight="1">
      <c r="B54" s="281"/>
      <c r="C54" s="285" t="s">
        <v>358</v>
      </c>
      <c r="D54" s="285"/>
      <c r="E54" s="285"/>
      <c r="F54" s="285"/>
      <c r="G54" s="285"/>
      <c r="H54" s="285"/>
      <c r="I54" s="285"/>
      <c r="J54" s="285"/>
      <c r="K54" s="283"/>
    </row>
    <row r="55" s="1" customFormat="1" ht="15" customHeight="1">
      <c r="B55" s="281"/>
      <c r="C55" s="285" t="s">
        <v>359</v>
      </c>
      <c r="D55" s="285"/>
      <c r="E55" s="285"/>
      <c r="F55" s="285"/>
      <c r="G55" s="285"/>
      <c r="H55" s="285"/>
      <c r="I55" s="285"/>
      <c r="J55" s="285"/>
      <c r="K55" s="283"/>
    </row>
    <row r="56" s="1" customFormat="1" ht="12.75" customHeight="1">
      <c r="B56" s="281"/>
      <c r="C56" s="285"/>
      <c r="D56" s="285"/>
      <c r="E56" s="285"/>
      <c r="F56" s="285"/>
      <c r="G56" s="285"/>
      <c r="H56" s="285"/>
      <c r="I56" s="285"/>
      <c r="J56" s="285"/>
      <c r="K56" s="283"/>
    </row>
    <row r="57" s="1" customFormat="1" ht="15" customHeight="1">
      <c r="B57" s="281"/>
      <c r="C57" s="285" t="s">
        <v>360</v>
      </c>
      <c r="D57" s="285"/>
      <c r="E57" s="285"/>
      <c r="F57" s="285"/>
      <c r="G57" s="285"/>
      <c r="H57" s="285"/>
      <c r="I57" s="285"/>
      <c r="J57" s="285"/>
      <c r="K57" s="283"/>
    </row>
    <row r="58" s="1" customFormat="1" ht="15" customHeight="1">
      <c r="B58" s="281"/>
      <c r="C58" s="287"/>
      <c r="D58" s="285" t="s">
        <v>361</v>
      </c>
      <c r="E58" s="285"/>
      <c r="F58" s="285"/>
      <c r="G58" s="285"/>
      <c r="H58" s="285"/>
      <c r="I58" s="285"/>
      <c r="J58" s="285"/>
      <c r="K58" s="283"/>
    </row>
    <row r="59" s="1" customFormat="1" ht="15" customHeight="1">
      <c r="B59" s="281"/>
      <c r="C59" s="287"/>
      <c r="D59" s="285" t="s">
        <v>362</v>
      </c>
      <c r="E59" s="285"/>
      <c r="F59" s="285"/>
      <c r="G59" s="285"/>
      <c r="H59" s="285"/>
      <c r="I59" s="285"/>
      <c r="J59" s="285"/>
      <c r="K59" s="283"/>
    </row>
    <row r="60" s="1" customFormat="1" ht="15" customHeight="1">
      <c r="B60" s="281"/>
      <c r="C60" s="287"/>
      <c r="D60" s="285" t="s">
        <v>363</v>
      </c>
      <c r="E60" s="285"/>
      <c r="F60" s="285"/>
      <c r="G60" s="285"/>
      <c r="H60" s="285"/>
      <c r="I60" s="285"/>
      <c r="J60" s="285"/>
      <c r="K60" s="283"/>
    </row>
    <row r="61" s="1" customFormat="1" ht="15" customHeight="1">
      <c r="B61" s="281"/>
      <c r="C61" s="287"/>
      <c r="D61" s="285" t="s">
        <v>364</v>
      </c>
      <c r="E61" s="285"/>
      <c r="F61" s="285"/>
      <c r="G61" s="285"/>
      <c r="H61" s="285"/>
      <c r="I61" s="285"/>
      <c r="J61" s="285"/>
      <c r="K61" s="283"/>
    </row>
    <row r="62" s="1" customFormat="1" ht="15" customHeight="1">
      <c r="B62" s="281"/>
      <c r="C62" s="287"/>
      <c r="D62" s="290" t="s">
        <v>365</v>
      </c>
      <c r="E62" s="290"/>
      <c r="F62" s="290"/>
      <c r="G62" s="290"/>
      <c r="H62" s="290"/>
      <c r="I62" s="290"/>
      <c r="J62" s="290"/>
      <c r="K62" s="283"/>
    </row>
    <row r="63" s="1" customFormat="1" ht="15" customHeight="1">
      <c r="B63" s="281"/>
      <c r="C63" s="287"/>
      <c r="D63" s="285" t="s">
        <v>366</v>
      </c>
      <c r="E63" s="285"/>
      <c r="F63" s="285"/>
      <c r="G63" s="285"/>
      <c r="H63" s="285"/>
      <c r="I63" s="285"/>
      <c r="J63" s="285"/>
      <c r="K63" s="283"/>
    </row>
    <row r="64" s="1" customFormat="1" ht="12.75" customHeight="1">
      <c r="B64" s="281"/>
      <c r="C64" s="287"/>
      <c r="D64" s="287"/>
      <c r="E64" s="291"/>
      <c r="F64" s="287"/>
      <c r="G64" s="287"/>
      <c r="H64" s="287"/>
      <c r="I64" s="287"/>
      <c r="J64" s="287"/>
      <c r="K64" s="283"/>
    </row>
    <row r="65" s="1" customFormat="1" ht="15" customHeight="1">
      <c r="B65" s="281"/>
      <c r="C65" s="287"/>
      <c r="D65" s="285" t="s">
        <v>367</v>
      </c>
      <c r="E65" s="285"/>
      <c r="F65" s="285"/>
      <c r="G65" s="285"/>
      <c r="H65" s="285"/>
      <c r="I65" s="285"/>
      <c r="J65" s="285"/>
      <c r="K65" s="283"/>
    </row>
    <row r="66" s="1" customFormat="1" ht="15" customHeight="1">
      <c r="B66" s="281"/>
      <c r="C66" s="287"/>
      <c r="D66" s="290" t="s">
        <v>368</v>
      </c>
      <c r="E66" s="290"/>
      <c r="F66" s="290"/>
      <c r="G66" s="290"/>
      <c r="H66" s="290"/>
      <c r="I66" s="290"/>
      <c r="J66" s="290"/>
      <c r="K66" s="283"/>
    </row>
    <row r="67" s="1" customFormat="1" ht="15" customHeight="1">
      <c r="B67" s="281"/>
      <c r="C67" s="287"/>
      <c r="D67" s="285" t="s">
        <v>369</v>
      </c>
      <c r="E67" s="285"/>
      <c r="F67" s="285"/>
      <c r="G67" s="285"/>
      <c r="H67" s="285"/>
      <c r="I67" s="285"/>
      <c r="J67" s="285"/>
      <c r="K67" s="283"/>
    </row>
    <row r="68" s="1" customFormat="1" ht="15" customHeight="1">
      <c r="B68" s="281"/>
      <c r="C68" s="287"/>
      <c r="D68" s="285" t="s">
        <v>370</v>
      </c>
      <c r="E68" s="285"/>
      <c r="F68" s="285"/>
      <c r="G68" s="285"/>
      <c r="H68" s="285"/>
      <c r="I68" s="285"/>
      <c r="J68" s="285"/>
      <c r="K68" s="283"/>
    </row>
    <row r="69" s="1" customFormat="1" ht="15" customHeight="1">
      <c r="B69" s="281"/>
      <c r="C69" s="287"/>
      <c r="D69" s="285" t="s">
        <v>371</v>
      </c>
      <c r="E69" s="285"/>
      <c r="F69" s="285"/>
      <c r="G69" s="285"/>
      <c r="H69" s="285"/>
      <c r="I69" s="285"/>
      <c r="J69" s="285"/>
      <c r="K69" s="283"/>
    </row>
    <row r="70" s="1" customFormat="1" ht="15" customHeight="1">
      <c r="B70" s="281"/>
      <c r="C70" s="287"/>
      <c r="D70" s="285" t="s">
        <v>372</v>
      </c>
      <c r="E70" s="285"/>
      <c r="F70" s="285"/>
      <c r="G70" s="285"/>
      <c r="H70" s="285"/>
      <c r="I70" s="285"/>
      <c r="J70" s="285"/>
      <c r="K70" s="283"/>
    </row>
    <row r="71" s="1" customFormat="1" ht="12.75" customHeight="1">
      <c r="B71" s="292"/>
      <c r="C71" s="293"/>
      <c r="D71" s="293"/>
      <c r="E71" s="293"/>
      <c r="F71" s="293"/>
      <c r="G71" s="293"/>
      <c r="H71" s="293"/>
      <c r="I71" s="293"/>
      <c r="J71" s="293"/>
      <c r="K71" s="294"/>
    </row>
    <row r="72" s="1" customFormat="1" ht="18.75" customHeight="1">
      <c r="B72" s="295"/>
      <c r="C72" s="295"/>
      <c r="D72" s="295"/>
      <c r="E72" s="295"/>
      <c r="F72" s="295"/>
      <c r="G72" s="295"/>
      <c r="H72" s="295"/>
      <c r="I72" s="295"/>
      <c r="J72" s="295"/>
      <c r="K72" s="296"/>
    </row>
    <row r="73" s="1" customFormat="1" ht="18.75" customHeight="1">
      <c r="B73" s="296"/>
      <c r="C73" s="296"/>
      <c r="D73" s="296"/>
      <c r="E73" s="296"/>
      <c r="F73" s="296"/>
      <c r="G73" s="296"/>
      <c r="H73" s="296"/>
      <c r="I73" s="296"/>
      <c r="J73" s="296"/>
      <c r="K73" s="296"/>
    </row>
    <row r="74" s="1" customFormat="1" ht="7.5" customHeight="1">
      <c r="B74" s="297"/>
      <c r="C74" s="298"/>
      <c r="D74" s="298"/>
      <c r="E74" s="298"/>
      <c r="F74" s="298"/>
      <c r="G74" s="298"/>
      <c r="H74" s="298"/>
      <c r="I74" s="298"/>
      <c r="J74" s="298"/>
      <c r="K74" s="299"/>
    </row>
    <row r="75" s="1" customFormat="1" ht="45" customHeight="1">
      <c r="B75" s="300"/>
      <c r="C75" s="301" t="s">
        <v>373</v>
      </c>
      <c r="D75" s="301"/>
      <c r="E75" s="301"/>
      <c r="F75" s="301"/>
      <c r="G75" s="301"/>
      <c r="H75" s="301"/>
      <c r="I75" s="301"/>
      <c r="J75" s="301"/>
      <c r="K75" s="302"/>
    </row>
    <row r="76" s="1" customFormat="1" ht="17.25" customHeight="1">
      <c r="B76" s="300"/>
      <c r="C76" s="303" t="s">
        <v>374</v>
      </c>
      <c r="D76" s="303"/>
      <c r="E76" s="303"/>
      <c r="F76" s="303" t="s">
        <v>375</v>
      </c>
      <c r="G76" s="304"/>
      <c r="H76" s="303" t="s">
        <v>58</v>
      </c>
      <c r="I76" s="303" t="s">
        <v>61</v>
      </c>
      <c r="J76" s="303" t="s">
        <v>376</v>
      </c>
      <c r="K76" s="302"/>
    </row>
    <row r="77" s="1" customFormat="1" ht="17.25" customHeight="1">
      <c r="B77" s="300"/>
      <c r="C77" s="305" t="s">
        <v>377</v>
      </c>
      <c r="D77" s="305"/>
      <c r="E77" s="305"/>
      <c r="F77" s="306" t="s">
        <v>378</v>
      </c>
      <c r="G77" s="307"/>
      <c r="H77" s="305"/>
      <c r="I77" s="305"/>
      <c r="J77" s="305" t="s">
        <v>379</v>
      </c>
      <c r="K77" s="302"/>
    </row>
    <row r="78" s="1" customFormat="1" ht="5.25" customHeight="1">
      <c r="B78" s="300"/>
      <c r="C78" s="308"/>
      <c r="D78" s="308"/>
      <c r="E78" s="308"/>
      <c r="F78" s="308"/>
      <c r="G78" s="309"/>
      <c r="H78" s="308"/>
      <c r="I78" s="308"/>
      <c r="J78" s="308"/>
      <c r="K78" s="302"/>
    </row>
    <row r="79" s="1" customFormat="1" ht="15" customHeight="1">
      <c r="B79" s="300"/>
      <c r="C79" s="288" t="s">
        <v>57</v>
      </c>
      <c r="D79" s="310"/>
      <c r="E79" s="310"/>
      <c r="F79" s="311" t="s">
        <v>380</v>
      </c>
      <c r="G79" s="312"/>
      <c r="H79" s="288" t="s">
        <v>381</v>
      </c>
      <c r="I79" s="288" t="s">
        <v>382</v>
      </c>
      <c r="J79" s="288">
        <v>20</v>
      </c>
      <c r="K79" s="302"/>
    </row>
    <row r="80" s="1" customFormat="1" ht="15" customHeight="1">
      <c r="B80" s="300"/>
      <c r="C80" s="288" t="s">
        <v>383</v>
      </c>
      <c r="D80" s="288"/>
      <c r="E80" s="288"/>
      <c r="F80" s="311" t="s">
        <v>380</v>
      </c>
      <c r="G80" s="312"/>
      <c r="H80" s="288" t="s">
        <v>384</v>
      </c>
      <c r="I80" s="288" t="s">
        <v>382</v>
      </c>
      <c r="J80" s="288">
        <v>120</v>
      </c>
      <c r="K80" s="302"/>
    </row>
    <row r="81" s="1" customFormat="1" ht="15" customHeight="1">
      <c r="B81" s="313"/>
      <c r="C81" s="288" t="s">
        <v>385</v>
      </c>
      <c r="D81" s="288"/>
      <c r="E81" s="288"/>
      <c r="F81" s="311" t="s">
        <v>386</v>
      </c>
      <c r="G81" s="312"/>
      <c r="H81" s="288" t="s">
        <v>387</v>
      </c>
      <c r="I81" s="288" t="s">
        <v>382</v>
      </c>
      <c r="J81" s="288">
        <v>50</v>
      </c>
      <c r="K81" s="302"/>
    </row>
    <row r="82" s="1" customFormat="1" ht="15" customHeight="1">
      <c r="B82" s="313"/>
      <c r="C82" s="288" t="s">
        <v>388</v>
      </c>
      <c r="D82" s="288"/>
      <c r="E82" s="288"/>
      <c r="F82" s="311" t="s">
        <v>380</v>
      </c>
      <c r="G82" s="312"/>
      <c r="H82" s="288" t="s">
        <v>389</v>
      </c>
      <c r="I82" s="288" t="s">
        <v>390</v>
      </c>
      <c r="J82" s="288"/>
      <c r="K82" s="302"/>
    </row>
    <row r="83" s="1" customFormat="1" ht="15" customHeight="1">
      <c r="B83" s="313"/>
      <c r="C83" s="314" t="s">
        <v>391</v>
      </c>
      <c r="D83" s="314"/>
      <c r="E83" s="314"/>
      <c r="F83" s="315" t="s">
        <v>386</v>
      </c>
      <c r="G83" s="314"/>
      <c r="H83" s="314" t="s">
        <v>392</v>
      </c>
      <c r="I83" s="314" t="s">
        <v>382</v>
      </c>
      <c r="J83" s="314">
        <v>15</v>
      </c>
      <c r="K83" s="302"/>
    </row>
    <row r="84" s="1" customFormat="1" ht="15" customHeight="1">
      <c r="B84" s="313"/>
      <c r="C84" s="314" t="s">
        <v>393</v>
      </c>
      <c r="D84" s="314"/>
      <c r="E84" s="314"/>
      <c r="F84" s="315" t="s">
        <v>386</v>
      </c>
      <c r="G84" s="314"/>
      <c r="H84" s="314" t="s">
        <v>394</v>
      </c>
      <c r="I84" s="314" t="s">
        <v>382</v>
      </c>
      <c r="J84" s="314">
        <v>15</v>
      </c>
      <c r="K84" s="302"/>
    </row>
    <row r="85" s="1" customFormat="1" ht="15" customHeight="1">
      <c r="B85" s="313"/>
      <c r="C85" s="314" t="s">
        <v>395</v>
      </c>
      <c r="D85" s="314"/>
      <c r="E85" s="314"/>
      <c r="F85" s="315" t="s">
        <v>386</v>
      </c>
      <c r="G85" s="314"/>
      <c r="H85" s="314" t="s">
        <v>396</v>
      </c>
      <c r="I85" s="314" t="s">
        <v>382</v>
      </c>
      <c r="J85" s="314">
        <v>20</v>
      </c>
      <c r="K85" s="302"/>
    </row>
    <row r="86" s="1" customFormat="1" ht="15" customHeight="1">
      <c r="B86" s="313"/>
      <c r="C86" s="314" t="s">
        <v>397</v>
      </c>
      <c r="D86" s="314"/>
      <c r="E86" s="314"/>
      <c r="F86" s="315" t="s">
        <v>386</v>
      </c>
      <c r="G86" s="314"/>
      <c r="H86" s="314" t="s">
        <v>398</v>
      </c>
      <c r="I86" s="314" t="s">
        <v>382</v>
      </c>
      <c r="J86" s="314">
        <v>20</v>
      </c>
      <c r="K86" s="302"/>
    </row>
    <row r="87" s="1" customFormat="1" ht="15" customHeight="1">
      <c r="B87" s="313"/>
      <c r="C87" s="288" t="s">
        <v>399</v>
      </c>
      <c r="D87" s="288"/>
      <c r="E87" s="288"/>
      <c r="F87" s="311" t="s">
        <v>386</v>
      </c>
      <c r="G87" s="312"/>
      <c r="H87" s="288" t="s">
        <v>400</v>
      </c>
      <c r="I87" s="288" t="s">
        <v>382</v>
      </c>
      <c r="J87" s="288">
        <v>50</v>
      </c>
      <c r="K87" s="302"/>
    </row>
    <row r="88" s="1" customFormat="1" ht="15" customHeight="1">
      <c r="B88" s="313"/>
      <c r="C88" s="288" t="s">
        <v>401</v>
      </c>
      <c r="D88" s="288"/>
      <c r="E88" s="288"/>
      <c r="F88" s="311" t="s">
        <v>386</v>
      </c>
      <c r="G88" s="312"/>
      <c r="H88" s="288" t="s">
        <v>402</v>
      </c>
      <c r="I88" s="288" t="s">
        <v>382</v>
      </c>
      <c r="J88" s="288">
        <v>20</v>
      </c>
      <c r="K88" s="302"/>
    </row>
    <row r="89" s="1" customFormat="1" ht="15" customHeight="1">
      <c r="B89" s="313"/>
      <c r="C89" s="288" t="s">
        <v>403</v>
      </c>
      <c r="D89" s="288"/>
      <c r="E89" s="288"/>
      <c r="F89" s="311" t="s">
        <v>386</v>
      </c>
      <c r="G89" s="312"/>
      <c r="H89" s="288" t="s">
        <v>404</v>
      </c>
      <c r="I89" s="288" t="s">
        <v>382</v>
      </c>
      <c r="J89" s="288">
        <v>20</v>
      </c>
      <c r="K89" s="302"/>
    </row>
    <row r="90" s="1" customFormat="1" ht="15" customHeight="1">
      <c r="B90" s="313"/>
      <c r="C90" s="288" t="s">
        <v>405</v>
      </c>
      <c r="D90" s="288"/>
      <c r="E90" s="288"/>
      <c r="F90" s="311" t="s">
        <v>386</v>
      </c>
      <c r="G90" s="312"/>
      <c r="H90" s="288" t="s">
        <v>406</v>
      </c>
      <c r="I90" s="288" t="s">
        <v>382</v>
      </c>
      <c r="J90" s="288">
        <v>50</v>
      </c>
      <c r="K90" s="302"/>
    </row>
    <row r="91" s="1" customFormat="1" ht="15" customHeight="1">
      <c r="B91" s="313"/>
      <c r="C91" s="288" t="s">
        <v>407</v>
      </c>
      <c r="D91" s="288"/>
      <c r="E91" s="288"/>
      <c r="F91" s="311" t="s">
        <v>386</v>
      </c>
      <c r="G91" s="312"/>
      <c r="H91" s="288" t="s">
        <v>407</v>
      </c>
      <c r="I91" s="288" t="s">
        <v>382</v>
      </c>
      <c r="J91" s="288">
        <v>50</v>
      </c>
      <c r="K91" s="302"/>
    </row>
    <row r="92" s="1" customFormat="1" ht="15" customHeight="1">
      <c r="B92" s="313"/>
      <c r="C92" s="288" t="s">
        <v>408</v>
      </c>
      <c r="D92" s="288"/>
      <c r="E92" s="288"/>
      <c r="F92" s="311" t="s">
        <v>386</v>
      </c>
      <c r="G92" s="312"/>
      <c r="H92" s="288" t="s">
        <v>409</v>
      </c>
      <c r="I92" s="288" t="s">
        <v>382</v>
      </c>
      <c r="J92" s="288">
        <v>255</v>
      </c>
      <c r="K92" s="302"/>
    </row>
    <row r="93" s="1" customFormat="1" ht="15" customHeight="1">
      <c r="B93" s="313"/>
      <c r="C93" s="288" t="s">
        <v>410</v>
      </c>
      <c r="D93" s="288"/>
      <c r="E93" s="288"/>
      <c r="F93" s="311" t="s">
        <v>380</v>
      </c>
      <c r="G93" s="312"/>
      <c r="H93" s="288" t="s">
        <v>411</v>
      </c>
      <c r="I93" s="288" t="s">
        <v>412</v>
      </c>
      <c r="J93" s="288"/>
      <c r="K93" s="302"/>
    </row>
    <row r="94" s="1" customFormat="1" ht="15" customHeight="1">
      <c r="B94" s="313"/>
      <c r="C94" s="288" t="s">
        <v>413</v>
      </c>
      <c r="D94" s="288"/>
      <c r="E94" s="288"/>
      <c r="F94" s="311" t="s">
        <v>380</v>
      </c>
      <c r="G94" s="312"/>
      <c r="H94" s="288" t="s">
        <v>414</v>
      </c>
      <c r="I94" s="288" t="s">
        <v>415</v>
      </c>
      <c r="J94" s="288"/>
      <c r="K94" s="302"/>
    </row>
    <row r="95" s="1" customFormat="1" ht="15" customHeight="1">
      <c r="B95" s="313"/>
      <c r="C95" s="288" t="s">
        <v>416</v>
      </c>
      <c r="D95" s="288"/>
      <c r="E95" s="288"/>
      <c r="F95" s="311" t="s">
        <v>380</v>
      </c>
      <c r="G95" s="312"/>
      <c r="H95" s="288" t="s">
        <v>416</v>
      </c>
      <c r="I95" s="288" t="s">
        <v>415</v>
      </c>
      <c r="J95" s="288"/>
      <c r="K95" s="302"/>
    </row>
    <row r="96" s="1" customFormat="1" ht="15" customHeight="1">
      <c r="B96" s="313"/>
      <c r="C96" s="288" t="s">
        <v>42</v>
      </c>
      <c r="D96" s="288"/>
      <c r="E96" s="288"/>
      <c r="F96" s="311" t="s">
        <v>380</v>
      </c>
      <c r="G96" s="312"/>
      <c r="H96" s="288" t="s">
        <v>417</v>
      </c>
      <c r="I96" s="288" t="s">
        <v>415</v>
      </c>
      <c r="J96" s="288"/>
      <c r="K96" s="302"/>
    </row>
    <row r="97" s="1" customFormat="1" ht="15" customHeight="1">
      <c r="B97" s="313"/>
      <c r="C97" s="288" t="s">
        <v>52</v>
      </c>
      <c r="D97" s="288"/>
      <c r="E97" s="288"/>
      <c r="F97" s="311" t="s">
        <v>380</v>
      </c>
      <c r="G97" s="312"/>
      <c r="H97" s="288" t="s">
        <v>418</v>
      </c>
      <c r="I97" s="288" t="s">
        <v>415</v>
      </c>
      <c r="J97" s="288"/>
      <c r="K97" s="302"/>
    </row>
    <row r="98" s="1" customFormat="1" ht="15" customHeight="1">
      <c r="B98" s="316"/>
      <c r="C98" s="317"/>
      <c r="D98" s="317"/>
      <c r="E98" s="317"/>
      <c r="F98" s="317"/>
      <c r="G98" s="317"/>
      <c r="H98" s="317"/>
      <c r="I98" s="317"/>
      <c r="J98" s="317"/>
      <c r="K98" s="318"/>
    </row>
    <row r="99" s="1" customFormat="1" ht="18.75" customHeight="1">
      <c r="B99" s="319"/>
      <c r="C99" s="320"/>
      <c r="D99" s="320"/>
      <c r="E99" s="320"/>
      <c r="F99" s="320"/>
      <c r="G99" s="320"/>
      <c r="H99" s="320"/>
      <c r="I99" s="320"/>
      <c r="J99" s="320"/>
      <c r="K99" s="319"/>
    </row>
    <row r="100" s="1" customFormat="1" ht="18.75" customHeight="1">
      <c r="B100" s="296"/>
      <c r="C100" s="296"/>
      <c r="D100" s="296"/>
      <c r="E100" s="296"/>
      <c r="F100" s="296"/>
      <c r="G100" s="296"/>
      <c r="H100" s="296"/>
      <c r="I100" s="296"/>
      <c r="J100" s="296"/>
      <c r="K100" s="296"/>
    </row>
    <row r="101" s="1" customFormat="1" ht="7.5" customHeight="1">
      <c r="B101" s="297"/>
      <c r="C101" s="298"/>
      <c r="D101" s="298"/>
      <c r="E101" s="298"/>
      <c r="F101" s="298"/>
      <c r="G101" s="298"/>
      <c r="H101" s="298"/>
      <c r="I101" s="298"/>
      <c r="J101" s="298"/>
      <c r="K101" s="299"/>
    </row>
    <row r="102" s="1" customFormat="1" ht="45" customHeight="1">
      <c r="B102" s="300"/>
      <c r="C102" s="301" t="s">
        <v>419</v>
      </c>
      <c r="D102" s="301"/>
      <c r="E102" s="301"/>
      <c r="F102" s="301"/>
      <c r="G102" s="301"/>
      <c r="H102" s="301"/>
      <c r="I102" s="301"/>
      <c r="J102" s="301"/>
      <c r="K102" s="302"/>
    </row>
    <row r="103" s="1" customFormat="1" ht="17.25" customHeight="1">
      <c r="B103" s="300"/>
      <c r="C103" s="303" t="s">
        <v>374</v>
      </c>
      <c r="D103" s="303"/>
      <c r="E103" s="303"/>
      <c r="F103" s="303" t="s">
        <v>375</v>
      </c>
      <c r="G103" s="304"/>
      <c r="H103" s="303" t="s">
        <v>58</v>
      </c>
      <c r="I103" s="303" t="s">
        <v>61</v>
      </c>
      <c r="J103" s="303" t="s">
        <v>376</v>
      </c>
      <c r="K103" s="302"/>
    </row>
    <row r="104" s="1" customFormat="1" ht="17.25" customHeight="1">
      <c r="B104" s="300"/>
      <c r="C104" s="305" t="s">
        <v>377</v>
      </c>
      <c r="D104" s="305"/>
      <c r="E104" s="305"/>
      <c r="F104" s="306" t="s">
        <v>378</v>
      </c>
      <c r="G104" s="307"/>
      <c r="H104" s="305"/>
      <c r="I104" s="305"/>
      <c r="J104" s="305" t="s">
        <v>379</v>
      </c>
      <c r="K104" s="302"/>
    </row>
    <row r="105" s="1" customFormat="1" ht="5.25" customHeight="1">
      <c r="B105" s="300"/>
      <c r="C105" s="303"/>
      <c r="D105" s="303"/>
      <c r="E105" s="303"/>
      <c r="F105" s="303"/>
      <c r="G105" s="321"/>
      <c r="H105" s="303"/>
      <c r="I105" s="303"/>
      <c r="J105" s="303"/>
      <c r="K105" s="302"/>
    </row>
    <row r="106" s="1" customFormat="1" ht="15" customHeight="1">
      <c r="B106" s="300"/>
      <c r="C106" s="288" t="s">
        <v>57</v>
      </c>
      <c r="D106" s="310"/>
      <c r="E106" s="310"/>
      <c r="F106" s="311" t="s">
        <v>380</v>
      </c>
      <c r="G106" s="288"/>
      <c r="H106" s="288" t="s">
        <v>420</v>
      </c>
      <c r="I106" s="288" t="s">
        <v>382</v>
      </c>
      <c r="J106" s="288">
        <v>20</v>
      </c>
      <c r="K106" s="302"/>
    </row>
    <row r="107" s="1" customFormat="1" ht="15" customHeight="1">
      <c r="B107" s="300"/>
      <c r="C107" s="288" t="s">
        <v>383</v>
      </c>
      <c r="D107" s="288"/>
      <c r="E107" s="288"/>
      <c r="F107" s="311" t="s">
        <v>380</v>
      </c>
      <c r="G107" s="288"/>
      <c r="H107" s="288" t="s">
        <v>420</v>
      </c>
      <c r="I107" s="288" t="s">
        <v>382</v>
      </c>
      <c r="J107" s="288">
        <v>120</v>
      </c>
      <c r="K107" s="302"/>
    </row>
    <row r="108" s="1" customFormat="1" ht="15" customHeight="1">
      <c r="B108" s="313"/>
      <c r="C108" s="288" t="s">
        <v>385</v>
      </c>
      <c r="D108" s="288"/>
      <c r="E108" s="288"/>
      <c r="F108" s="311" t="s">
        <v>386</v>
      </c>
      <c r="G108" s="288"/>
      <c r="H108" s="288" t="s">
        <v>420</v>
      </c>
      <c r="I108" s="288" t="s">
        <v>382</v>
      </c>
      <c r="J108" s="288">
        <v>50</v>
      </c>
      <c r="K108" s="302"/>
    </row>
    <row r="109" s="1" customFormat="1" ht="15" customHeight="1">
      <c r="B109" s="313"/>
      <c r="C109" s="288" t="s">
        <v>388</v>
      </c>
      <c r="D109" s="288"/>
      <c r="E109" s="288"/>
      <c r="F109" s="311" t="s">
        <v>380</v>
      </c>
      <c r="G109" s="288"/>
      <c r="H109" s="288" t="s">
        <v>420</v>
      </c>
      <c r="I109" s="288" t="s">
        <v>390</v>
      </c>
      <c r="J109" s="288"/>
      <c r="K109" s="302"/>
    </row>
    <row r="110" s="1" customFormat="1" ht="15" customHeight="1">
      <c r="B110" s="313"/>
      <c r="C110" s="288" t="s">
        <v>399</v>
      </c>
      <c r="D110" s="288"/>
      <c r="E110" s="288"/>
      <c r="F110" s="311" t="s">
        <v>386</v>
      </c>
      <c r="G110" s="288"/>
      <c r="H110" s="288" t="s">
        <v>420</v>
      </c>
      <c r="I110" s="288" t="s">
        <v>382</v>
      </c>
      <c r="J110" s="288">
        <v>50</v>
      </c>
      <c r="K110" s="302"/>
    </row>
    <row r="111" s="1" customFormat="1" ht="15" customHeight="1">
      <c r="B111" s="313"/>
      <c r="C111" s="288" t="s">
        <v>407</v>
      </c>
      <c r="D111" s="288"/>
      <c r="E111" s="288"/>
      <c r="F111" s="311" t="s">
        <v>386</v>
      </c>
      <c r="G111" s="288"/>
      <c r="H111" s="288" t="s">
        <v>420</v>
      </c>
      <c r="I111" s="288" t="s">
        <v>382</v>
      </c>
      <c r="J111" s="288">
        <v>50</v>
      </c>
      <c r="K111" s="302"/>
    </row>
    <row r="112" s="1" customFormat="1" ht="15" customHeight="1">
      <c r="B112" s="313"/>
      <c r="C112" s="288" t="s">
        <v>405</v>
      </c>
      <c r="D112" s="288"/>
      <c r="E112" s="288"/>
      <c r="F112" s="311" t="s">
        <v>386</v>
      </c>
      <c r="G112" s="288"/>
      <c r="H112" s="288" t="s">
        <v>420</v>
      </c>
      <c r="I112" s="288" t="s">
        <v>382</v>
      </c>
      <c r="J112" s="288">
        <v>50</v>
      </c>
      <c r="K112" s="302"/>
    </row>
    <row r="113" s="1" customFormat="1" ht="15" customHeight="1">
      <c r="B113" s="313"/>
      <c r="C113" s="288" t="s">
        <v>57</v>
      </c>
      <c r="D113" s="288"/>
      <c r="E113" s="288"/>
      <c r="F113" s="311" t="s">
        <v>380</v>
      </c>
      <c r="G113" s="288"/>
      <c r="H113" s="288" t="s">
        <v>421</v>
      </c>
      <c r="I113" s="288" t="s">
        <v>382</v>
      </c>
      <c r="J113" s="288">
        <v>20</v>
      </c>
      <c r="K113" s="302"/>
    </row>
    <row r="114" s="1" customFormat="1" ht="15" customHeight="1">
      <c r="B114" s="313"/>
      <c r="C114" s="288" t="s">
        <v>422</v>
      </c>
      <c r="D114" s="288"/>
      <c r="E114" s="288"/>
      <c r="F114" s="311" t="s">
        <v>380</v>
      </c>
      <c r="G114" s="288"/>
      <c r="H114" s="288" t="s">
        <v>423</v>
      </c>
      <c r="I114" s="288" t="s">
        <v>382</v>
      </c>
      <c r="J114" s="288">
        <v>120</v>
      </c>
      <c r="K114" s="302"/>
    </row>
    <row r="115" s="1" customFormat="1" ht="15" customHeight="1">
      <c r="B115" s="313"/>
      <c r="C115" s="288" t="s">
        <v>42</v>
      </c>
      <c r="D115" s="288"/>
      <c r="E115" s="288"/>
      <c r="F115" s="311" t="s">
        <v>380</v>
      </c>
      <c r="G115" s="288"/>
      <c r="H115" s="288" t="s">
        <v>424</v>
      </c>
      <c r="I115" s="288" t="s">
        <v>415</v>
      </c>
      <c r="J115" s="288"/>
      <c r="K115" s="302"/>
    </row>
    <row r="116" s="1" customFormat="1" ht="15" customHeight="1">
      <c r="B116" s="313"/>
      <c r="C116" s="288" t="s">
        <v>52</v>
      </c>
      <c r="D116" s="288"/>
      <c r="E116" s="288"/>
      <c r="F116" s="311" t="s">
        <v>380</v>
      </c>
      <c r="G116" s="288"/>
      <c r="H116" s="288" t="s">
        <v>425</v>
      </c>
      <c r="I116" s="288" t="s">
        <v>415</v>
      </c>
      <c r="J116" s="288"/>
      <c r="K116" s="302"/>
    </row>
    <row r="117" s="1" customFormat="1" ht="15" customHeight="1">
      <c r="B117" s="313"/>
      <c r="C117" s="288" t="s">
        <v>61</v>
      </c>
      <c r="D117" s="288"/>
      <c r="E117" s="288"/>
      <c r="F117" s="311" t="s">
        <v>380</v>
      </c>
      <c r="G117" s="288"/>
      <c r="H117" s="288" t="s">
        <v>426</v>
      </c>
      <c r="I117" s="288" t="s">
        <v>427</v>
      </c>
      <c r="J117" s="288"/>
      <c r="K117" s="302"/>
    </row>
    <row r="118" s="1" customFormat="1" ht="15" customHeight="1">
      <c r="B118" s="316"/>
      <c r="C118" s="322"/>
      <c r="D118" s="322"/>
      <c r="E118" s="322"/>
      <c r="F118" s="322"/>
      <c r="G118" s="322"/>
      <c r="H118" s="322"/>
      <c r="I118" s="322"/>
      <c r="J118" s="322"/>
      <c r="K118" s="318"/>
    </row>
    <row r="119" s="1" customFormat="1" ht="18.75" customHeight="1">
      <c r="B119" s="323"/>
      <c r="C119" s="324"/>
      <c r="D119" s="324"/>
      <c r="E119" s="324"/>
      <c r="F119" s="325"/>
      <c r="G119" s="324"/>
      <c r="H119" s="324"/>
      <c r="I119" s="324"/>
      <c r="J119" s="324"/>
      <c r="K119" s="323"/>
    </row>
    <row r="120" s="1" customFormat="1" ht="18.75" customHeight="1">
      <c r="B120" s="296"/>
      <c r="C120" s="296"/>
      <c r="D120" s="296"/>
      <c r="E120" s="296"/>
      <c r="F120" s="296"/>
      <c r="G120" s="296"/>
      <c r="H120" s="296"/>
      <c r="I120" s="296"/>
      <c r="J120" s="296"/>
      <c r="K120" s="296"/>
    </row>
    <row r="121" s="1" customFormat="1" ht="7.5" customHeight="1">
      <c r="B121" s="326"/>
      <c r="C121" s="327"/>
      <c r="D121" s="327"/>
      <c r="E121" s="327"/>
      <c r="F121" s="327"/>
      <c r="G121" s="327"/>
      <c r="H121" s="327"/>
      <c r="I121" s="327"/>
      <c r="J121" s="327"/>
      <c r="K121" s="328"/>
    </row>
    <row r="122" s="1" customFormat="1" ht="45" customHeight="1">
      <c r="B122" s="329"/>
      <c r="C122" s="279" t="s">
        <v>428</v>
      </c>
      <c r="D122" s="279"/>
      <c r="E122" s="279"/>
      <c r="F122" s="279"/>
      <c r="G122" s="279"/>
      <c r="H122" s="279"/>
      <c r="I122" s="279"/>
      <c r="J122" s="279"/>
      <c r="K122" s="330"/>
    </row>
    <row r="123" s="1" customFormat="1" ht="17.25" customHeight="1">
      <c r="B123" s="331"/>
      <c r="C123" s="303" t="s">
        <v>374</v>
      </c>
      <c r="D123" s="303"/>
      <c r="E123" s="303"/>
      <c r="F123" s="303" t="s">
        <v>375</v>
      </c>
      <c r="G123" s="304"/>
      <c r="H123" s="303" t="s">
        <v>58</v>
      </c>
      <c r="I123" s="303" t="s">
        <v>61</v>
      </c>
      <c r="J123" s="303" t="s">
        <v>376</v>
      </c>
      <c r="K123" s="332"/>
    </row>
    <row r="124" s="1" customFormat="1" ht="17.25" customHeight="1">
      <c r="B124" s="331"/>
      <c r="C124" s="305" t="s">
        <v>377</v>
      </c>
      <c r="D124" s="305"/>
      <c r="E124" s="305"/>
      <c r="F124" s="306" t="s">
        <v>378</v>
      </c>
      <c r="G124" s="307"/>
      <c r="H124" s="305"/>
      <c r="I124" s="305"/>
      <c r="J124" s="305" t="s">
        <v>379</v>
      </c>
      <c r="K124" s="332"/>
    </row>
    <row r="125" s="1" customFormat="1" ht="5.25" customHeight="1">
      <c r="B125" s="333"/>
      <c r="C125" s="308"/>
      <c r="D125" s="308"/>
      <c r="E125" s="308"/>
      <c r="F125" s="308"/>
      <c r="G125" s="334"/>
      <c r="H125" s="308"/>
      <c r="I125" s="308"/>
      <c r="J125" s="308"/>
      <c r="K125" s="335"/>
    </row>
    <row r="126" s="1" customFormat="1" ht="15" customHeight="1">
      <c r="B126" s="333"/>
      <c r="C126" s="288" t="s">
        <v>383</v>
      </c>
      <c r="D126" s="310"/>
      <c r="E126" s="310"/>
      <c r="F126" s="311" t="s">
        <v>380</v>
      </c>
      <c r="G126" s="288"/>
      <c r="H126" s="288" t="s">
        <v>420</v>
      </c>
      <c r="I126" s="288" t="s">
        <v>382</v>
      </c>
      <c r="J126" s="288">
        <v>120</v>
      </c>
      <c r="K126" s="336"/>
    </row>
    <row r="127" s="1" customFormat="1" ht="15" customHeight="1">
      <c r="B127" s="333"/>
      <c r="C127" s="288" t="s">
        <v>429</v>
      </c>
      <c r="D127" s="288"/>
      <c r="E127" s="288"/>
      <c r="F127" s="311" t="s">
        <v>380</v>
      </c>
      <c r="G127" s="288"/>
      <c r="H127" s="288" t="s">
        <v>430</v>
      </c>
      <c r="I127" s="288" t="s">
        <v>382</v>
      </c>
      <c r="J127" s="288" t="s">
        <v>431</v>
      </c>
      <c r="K127" s="336"/>
    </row>
    <row r="128" s="1" customFormat="1" ht="15" customHeight="1">
      <c r="B128" s="333"/>
      <c r="C128" s="288" t="s">
        <v>328</v>
      </c>
      <c r="D128" s="288"/>
      <c r="E128" s="288"/>
      <c r="F128" s="311" t="s">
        <v>380</v>
      </c>
      <c r="G128" s="288"/>
      <c r="H128" s="288" t="s">
        <v>432</v>
      </c>
      <c r="I128" s="288" t="s">
        <v>382</v>
      </c>
      <c r="J128" s="288" t="s">
        <v>431</v>
      </c>
      <c r="K128" s="336"/>
    </row>
    <row r="129" s="1" customFormat="1" ht="15" customHeight="1">
      <c r="B129" s="333"/>
      <c r="C129" s="288" t="s">
        <v>391</v>
      </c>
      <c r="D129" s="288"/>
      <c r="E129" s="288"/>
      <c r="F129" s="311" t="s">
        <v>386</v>
      </c>
      <c r="G129" s="288"/>
      <c r="H129" s="288" t="s">
        <v>392</v>
      </c>
      <c r="I129" s="288" t="s">
        <v>382</v>
      </c>
      <c r="J129" s="288">
        <v>15</v>
      </c>
      <c r="K129" s="336"/>
    </row>
    <row r="130" s="1" customFormat="1" ht="15" customHeight="1">
      <c r="B130" s="333"/>
      <c r="C130" s="314" t="s">
        <v>393</v>
      </c>
      <c r="D130" s="314"/>
      <c r="E130" s="314"/>
      <c r="F130" s="315" t="s">
        <v>386</v>
      </c>
      <c r="G130" s="314"/>
      <c r="H130" s="314" t="s">
        <v>394</v>
      </c>
      <c r="I130" s="314" t="s">
        <v>382</v>
      </c>
      <c r="J130" s="314">
        <v>15</v>
      </c>
      <c r="K130" s="336"/>
    </row>
    <row r="131" s="1" customFormat="1" ht="15" customHeight="1">
      <c r="B131" s="333"/>
      <c r="C131" s="314" t="s">
        <v>395</v>
      </c>
      <c r="D131" s="314"/>
      <c r="E131" s="314"/>
      <c r="F131" s="315" t="s">
        <v>386</v>
      </c>
      <c r="G131" s="314"/>
      <c r="H131" s="314" t="s">
        <v>396</v>
      </c>
      <c r="I131" s="314" t="s">
        <v>382</v>
      </c>
      <c r="J131" s="314">
        <v>20</v>
      </c>
      <c r="K131" s="336"/>
    </row>
    <row r="132" s="1" customFormat="1" ht="15" customHeight="1">
      <c r="B132" s="333"/>
      <c r="C132" s="314" t="s">
        <v>397</v>
      </c>
      <c r="D132" s="314"/>
      <c r="E132" s="314"/>
      <c r="F132" s="315" t="s">
        <v>386</v>
      </c>
      <c r="G132" s="314"/>
      <c r="H132" s="314" t="s">
        <v>398</v>
      </c>
      <c r="I132" s="314" t="s">
        <v>382</v>
      </c>
      <c r="J132" s="314">
        <v>20</v>
      </c>
      <c r="K132" s="336"/>
    </row>
    <row r="133" s="1" customFormat="1" ht="15" customHeight="1">
      <c r="B133" s="333"/>
      <c r="C133" s="288" t="s">
        <v>385</v>
      </c>
      <c r="D133" s="288"/>
      <c r="E133" s="288"/>
      <c r="F133" s="311" t="s">
        <v>386</v>
      </c>
      <c r="G133" s="288"/>
      <c r="H133" s="288" t="s">
        <v>420</v>
      </c>
      <c r="I133" s="288" t="s">
        <v>382</v>
      </c>
      <c r="J133" s="288">
        <v>50</v>
      </c>
      <c r="K133" s="336"/>
    </row>
    <row r="134" s="1" customFormat="1" ht="15" customHeight="1">
      <c r="B134" s="333"/>
      <c r="C134" s="288" t="s">
        <v>399</v>
      </c>
      <c r="D134" s="288"/>
      <c r="E134" s="288"/>
      <c r="F134" s="311" t="s">
        <v>386</v>
      </c>
      <c r="G134" s="288"/>
      <c r="H134" s="288" t="s">
        <v>420</v>
      </c>
      <c r="I134" s="288" t="s">
        <v>382</v>
      </c>
      <c r="J134" s="288">
        <v>50</v>
      </c>
      <c r="K134" s="336"/>
    </row>
    <row r="135" s="1" customFormat="1" ht="15" customHeight="1">
      <c r="B135" s="333"/>
      <c r="C135" s="288" t="s">
        <v>405</v>
      </c>
      <c r="D135" s="288"/>
      <c r="E135" s="288"/>
      <c r="F135" s="311" t="s">
        <v>386</v>
      </c>
      <c r="G135" s="288"/>
      <c r="H135" s="288" t="s">
        <v>420</v>
      </c>
      <c r="I135" s="288" t="s">
        <v>382</v>
      </c>
      <c r="J135" s="288">
        <v>50</v>
      </c>
      <c r="K135" s="336"/>
    </row>
    <row r="136" s="1" customFormat="1" ht="15" customHeight="1">
      <c r="B136" s="333"/>
      <c r="C136" s="288" t="s">
        <v>407</v>
      </c>
      <c r="D136" s="288"/>
      <c r="E136" s="288"/>
      <c r="F136" s="311" t="s">
        <v>386</v>
      </c>
      <c r="G136" s="288"/>
      <c r="H136" s="288" t="s">
        <v>420</v>
      </c>
      <c r="I136" s="288" t="s">
        <v>382</v>
      </c>
      <c r="J136" s="288">
        <v>50</v>
      </c>
      <c r="K136" s="336"/>
    </row>
    <row r="137" s="1" customFormat="1" ht="15" customHeight="1">
      <c r="B137" s="333"/>
      <c r="C137" s="288" t="s">
        <v>408</v>
      </c>
      <c r="D137" s="288"/>
      <c r="E137" s="288"/>
      <c r="F137" s="311" t="s">
        <v>386</v>
      </c>
      <c r="G137" s="288"/>
      <c r="H137" s="288" t="s">
        <v>433</v>
      </c>
      <c r="I137" s="288" t="s">
        <v>382</v>
      </c>
      <c r="J137" s="288">
        <v>255</v>
      </c>
      <c r="K137" s="336"/>
    </row>
    <row r="138" s="1" customFormat="1" ht="15" customHeight="1">
      <c r="B138" s="333"/>
      <c r="C138" s="288" t="s">
        <v>410</v>
      </c>
      <c r="D138" s="288"/>
      <c r="E138" s="288"/>
      <c r="F138" s="311" t="s">
        <v>380</v>
      </c>
      <c r="G138" s="288"/>
      <c r="H138" s="288" t="s">
        <v>434</v>
      </c>
      <c r="I138" s="288" t="s">
        <v>412</v>
      </c>
      <c r="J138" s="288"/>
      <c r="K138" s="336"/>
    </row>
    <row r="139" s="1" customFormat="1" ht="15" customHeight="1">
      <c r="B139" s="333"/>
      <c r="C139" s="288" t="s">
        <v>413</v>
      </c>
      <c r="D139" s="288"/>
      <c r="E139" s="288"/>
      <c r="F139" s="311" t="s">
        <v>380</v>
      </c>
      <c r="G139" s="288"/>
      <c r="H139" s="288" t="s">
        <v>435</v>
      </c>
      <c r="I139" s="288" t="s">
        <v>415</v>
      </c>
      <c r="J139" s="288"/>
      <c r="K139" s="336"/>
    </row>
    <row r="140" s="1" customFormat="1" ht="15" customHeight="1">
      <c r="B140" s="333"/>
      <c r="C140" s="288" t="s">
        <v>416</v>
      </c>
      <c r="D140" s="288"/>
      <c r="E140" s="288"/>
      <c r="F140" s="311" t="s">
        <v>380</v>
      </c>
      <c r="G140" s="288"/>
      <c r="H140" s="288" t="s">
        <v>416</v>
      </c>
      <c r="I140" s="288" t="s">
        <v>415</v>
      </c>
      <c r="J140" s="288"/>
      <c r="K140" s="336"/>
    </row>
    <row r="141" s="1" customFormat="1" ht="15" customHeight="1">
      <c r="B141" s="333"/>
      <c r="C141" s="288" t="s">
        <v>42</v>
      </c>
      <c r="D141" s="288"/>
      <c r="E141" s="288"/>
      <c r="F141" s="311" t="s">
        <v>380</v>
      </c>
      <c r="G141" s="288"/>
      <c r="H141" s="288" t="s">
        <v>436</v>
      </c>
      <c r="I141" s="288" t="s">
        <v>415</v>
      </c>
      <c r="J141" s="288"/>
      <c r="K141" s="336"/>
    </row>
    <row r="142" s="1" customFormat="1" ht="15" customHeight="1">
      <c r="B142" s="333"/>
      <c r="C142" s="288" t="s">
        <v>437</v>
      </c>
      <c r="D142" s="288"/>
      <c r="E142" s="288"/>
      <c r="F142" s="311" t="s">
        <v>380</v>
      </c>
      <c r="G142" s="288"/>
      <c r="H142" s="288" t="s">
        <v>438</v>
      </c>
      <c r="I142" s="288" t="s">
        <v>415</v>
      </c>
      <c r="J142" s="288"/>
      <c r="K142" s="336"/>
    </row>
    <row r="143" s="1" customFormat="1" ht="15" customHeight="1">
      <c r="B143" s="337"/>
      <c r="C143" s="338"/>
      <c r="D143" s="338"/>
      <c r="E143" s="338"/>
      <c r="F143" s="338"/>
      <c r="G143" s="338"/>
      <c r="H143" s="338"/>
      <c r="I143" s="338"/>
      <c r="J143" s="338"/>
      <c r="K143" s="339"/>
    </row>
    <row r="144" s="1" customFormat="1" ht="18.75" customHeight="1">
      <c r="B144" s="324"/>
      <c r="C144" s="324"/>
      <c r="D144" s="324"/>
      <c r="E144" s="324"/>
      <c r="F144" s="325"/>
      <c r="G144" s="324"/>
      <c r="H144" s="324"/>
      <c r="I144" s="324"/>
      <c r="J144" s="324"/>
      <c r="K144" s="324"/>
    </row>
    <row r="145" s="1" customFormat="1" ht="18.75" customHeight="1">
      <c r="B145" s="296"/>
      <c r="C145" s="296"/>
      <c r="D145" s="296"/>
      <c r="E145" s="296"/>
      <c r="F145" s="296"/>
      <c r="G145" s="296"/>
      <c r="H145" s="296"/>
      <c r="I145" s="296"/>
      <c r="J145" s="296"/>
      <c r="K145" s="296"/>
    </row>
    <row r="146" s="1" customFormat="1" ht="7.5" customHeight="1">
      <c r="B146" s="297"/>
      <c r="C146" s="298"/>
      <c r="D146" s="298"/>
      <c r="E146" s="298"/>
      <c r="F146" s="298"/>
      <c r="G146" s="298"/>
      <c r="H146" s="298"/>
      <c r="I146" s="298"/>
      <c r="J146" s="298"/>
      <c r="K146" s="299"/>
    </row>
    <row r="147" s="1" customFormat="1" ht="45" customHeight="1">
      <c r="B147" s="300"/>
      <c r="C147" s="301" t="s">
        <v>439</v>
      </c>
      <c r="D147" s="301"/>
      <c r="E147" s="301"/>
      <c r="F147" s="301"/>
      <c r="G147" s="301"/>
      <c r="H147" s="301"/>
      <c r="I147" s="301"/>
      <c r="J147" s="301"/>
      <c r="K147" s="302"/>
    </row>
    <row r="148" s="1" customFormat="1" ht="17.25" customHeight="1">
      <c r="B148" s="300"/>
      <c r="C148" s="303" t="s">
        <v>374</v>
      </c>
      <c r="D148" s="303"/>
      <c r="E148" s="303"/>
      <c r="F148" s="303" t="s">
        <v>375</v>
      </c>
      <c r="G148" s="304"/>
      <c r="H148" s="303" t="s">
        <v>58</v>
      </c>
      <c r="I148" s="303" t="s">
        <v>61</v>
      </c>
      <c r="J148" s="303" t="s">
        <v>376</v>
      </c>
      <c r="K148" s="302"/>
    </row>
    <row r="149" s="1" customFormat="1" ht="17.25" customHeight="1">
      <c r="B149" s="300"/>
      <c r="C149" s="305" t="s">
        <v>377</v>
      </c>
      <c r="D149" s="305"/>
      <c r="E149" s="305"/>
      <c r="F149" s="306" t="s">
        <v>378</v>
      </c>
      <c r="G149" s="307"/>
      <c r="H149" s="305"/>
      <c r="I149" s="305"/>
      <c r="J149" s="305" t="s">
        <v>379</v>
      </c>
      <c r="K149" s="302"/>
    </row>
    <row r="150" s="1" customFormat="1" ht="5.25" customHeight="1">
      <c r="B150" s="313"/>
      <c r="C150" s="308"/>
      <c r="D150" s="308"/>
      <c r="E150" s="308"/>
      <c r="F150" s="308"/>
      <c r="G150" s="309"/>
      <c r="H150" s="308"/>
      <c r="I150" s="308"/>
      <c r="J150" s="308"/>
      <c r="K150" s="336"/>
    </row>
    <row r="151" s="1" customFormat="1" ht="15" customHeight="1">
      <c r="B151" s="313"/>
      <c r="C151" s="340" t="s">
        <v>383</v>
      </c>
      <c r="D151" s="288"/>
      <c r="E151" s="288"/>
      <c r="F151" s="341" t="s">
        <v>380</v>
      </c>
      <c r="G151" s="288"/>
      <c r="H151" s="340" t="s">
        <v>420</v>
      </c>
      <c r="I151" s="340" t="s">
        <v>382</v>
      </c>
      <c r="J151" s="340">
        <v>120</v>
      </c>
      <c r="K151" s="336"/>
    </row>
    <row r="152" s="1" customFormat="1" ht="15" customHeight="1">
      <c r="B152" s="313"/>
      <c r="C152" s="340" t="s">
        <v>429</v>
      </c>
      <c r="D152" s="288"/>
      <c r="E152" s="288"/>
      <c r="F152" s="341" t="s">
        <v>380</v>
      </c>
      <c r="G152" s="288"/>
      <c r="H152" s="340" t="s">
        <v>440</v>
      </c>
      <c r="I152" s="340" t="s">
        <v>382</v>
      </c>
      <c r="J152" s="340" t="s">
        <v>431</v>
      </c>
      <c r="K152" s="336"/>
    </row>
    <row r="153" s="1" customFormat="1" ht="15" customHeight="1">
      <c r="B153" s="313"/>
      <c r="C153" s="340" t="s">
        <v>328</v>
      </c>
      <c r="D153" s="288"/>
      <c r="E153" s="288"/>
      <c r="F153" s="341" t="s">
        <v>380</v>
      </c>
      <c r="G153" s="288"/>
      <c r="H153" s="340" t="s">
        <v>441</v>
      </c>
      <c r="I153" s="340" t="s">
        <v>382</v>
      </c>
      <c r="J153" s="340" t="s">
        <v>431</v>
      </c>
      <c r="K153" s="336"/>
    </row>
    <row r="154" s="1" customFormat="1" ht="15" customHeight="1">
      <c r="B154" s="313"/>
      <c r="C154" s="340" t="s">
        <v>385</v>
      </c>
      <c r="D154" s="288"/>
      <c r="E154" s="288"/>
      <c r="F154" s="341" t="s">
        <v>386</v>
      </c>
      <c r="G154" s="288"/>
      <c r="H154" s="340" t="s">
        <v>420</v>
      </c>
      <c r="I154" s="340" t="s">
        <v>382</v>
      </c>
      <c r="J154" s="340">
        <v>50</v>
      </c>
      <c r="K154" s="336"/>
    </row>
    <row r="155" s="1" customFormat="1" ht="15" customHeight="1">
      <c r="B155" s="313"/>
      <c r="C155" s="340" t="s">
        <v>388</v>
      </c>
      <c r="D155" s="288"/>
      <c r="E155" s="288"/>
      <c r="F155" s="341" t="s">
        <v>380</v>
      </c>
      <c r="G155" s="288"/>
      <c r="H155" s="340" t="s">
        <v>420</v>
      </c>
      <c r="I155" s="340" t="s">
        <v>390</v>
      </c>
      <c r="J155" s="340"/>
      <c r="K155" s="336"/>
    </row>
    <row r="156" s="1" customFormat="1" ht="15" customHeight="1">
      <c r="B156" s="313"/>
      <c r="C156" s="340" t="s">
        <v>399</v>
      </c>
      <c r="D156" s="288"/>
      <c r="E156" s="288"/>
      <c r="F156" s="341" t="s">
        <v>386</v>
      </c>
      <c r="G156" s="288"/>
      <c r="H156" s="340" t="s">
        <v>420</v>
      </c>
      <c r="I156" s="340" t="s">
        <v>382</v>
      </c>
      <c r="J156" s="340">
        <v>50</v>
      </c>
      <c r="K156" s="336"/>
    </row>
    <row r="157" s="1" customFormat="1" ht="15" customHeight="1">
      <c r="B157" s="313"/>
      <c r="C157" s="340" t="s">
        <v>407</v>
      </c>
      <c r="D157" s="288"/>
      <c r="E157" s="288"/>
      <c r="F157" s="341" t="s">
        <v>386</v>
      </c>
      <c r="G157" s="288"/>
      <c r="H157" s="340" t="s">
        <v>420</v>
      </c>
      <c r="I157" s="340" t="s">
        <v>382</v>
      </c>
      <c r="J157" s="340">
        <v>50</v>
      </c>
      <c r="K157" s="336"/>
    </row>
    <row r="158" s="1" customFormat="1" ht="15" customHeight="1">
      <c r="B158" s="313"/>
      <c r="C158" s="340" t="s">
        <v>405</v>
      </c>
      <c r="D158" s="288"/>
      <c r="E158" s="288"/>
      <c r="F158" s="341" t="s">
        <v>386</v>
      </c>
      <c r="G158" s="288"/>
      <c r="H158" s="340" t="s">
        <v>420</v>
      </c>
      <c r="I158" s="340" t="s">
        <v>382</v>
      </c>
      <c r="J158" s="340">
        <v>50</v>
      </c>
      <c r="K158" s="336"/>
    </row>
    <row r="159" s="1" customFormat="1" ht="15" customHeight="1">
      <c r="B159" s="313"/>
      <c r="C159" s="340" t="s">
        <v>94</v>
      </c>
      <c r="D159" s="288"/>
      <c r="E159" s="288"/>
      <c r="F159" s="341" t="s">
        <v>380</v>
      </c>
      <c r="G159" s="288"/>
      <c r="H159" s="340" t="s">
        <v>442</v>
      </c>
      <c r="I159" s="340" t="s">
        <v>382</v>
      </c>
      <c r="J159" s="340" t="s">
        <v>443</v>
      </c>
      <c r="K159" s="336"/>
    </row>
    <row r="160" s="1" customFormat="1" ht="15" customHeight="1">
      <c r="B160" s="313"/>
      <c r="C160" s="340" t="s">
        <v>444</v>
      </c>
      <c r="D160" s="288"/>
      <c r="E160" s="288"/>
      <c r="F160" s="341" t="s">
        <v>380</v>
      </c>
      <c r="G160" s="288"/>
      <c r="H160" s="340" t="s">
        <v>445</v>
      </c>
      <c r="I160" s="340" t="s">
        <v>415</v>
      </c>
      <c r="J160" s="340"/>
      <c r="K160" s="336"/>
    </row>
    <row r="161" s="1" customFormat="1" ht="15" customHeight="1">
      <c r="B161" s="342"/>
      <c r="C161" s="322"/>
      <c r="D161" s="322"/>
      <c r="E161" s="322"/>
      <c r="F161" s="322"/>
      <c r="G161" s="322"/>
      <c r="H161" s="322"/>
      <c r="I161" s="322"/>
      <c r="J161" s="322"/>
      <c r="K161" s="343"/>
    </row>
    <row r="162" s="1" customFormat="1" ht="18.75" customHeight="1">
      <c r="B162" s="324"/>
      <c r="C162" s="334"/>
      <c r="D162" s="334"/>
      <c r="E162" s="334"/>
      <c r="F162" s="344"/>
      <c r="G162" s="334"/>
      <c r="H162" s="334"/>
      <c r="I162" s="334"/>
      <c r="J162" s="334"/>
      <c r="K162" s="324"/>
    </row>
    <row r="163" s="1" customFormat="1" ht="18.75" customHeight="1">
      <c r="B163" s="296"/>
      <c r="C163" s="296"/>
      <c r="D163" s="296"/>
      <c r="E163" s="296"/>
      <c r="F163" s="296"/>
      <c r="G163" s="296"/>
      <c r="H163" s="296"/>
      <c r="I163" s="296"/>
      <c r="J163" s="296"/>
      <c r="K163" s="296"/>
    </row>
    <row r="164" s="1" customFormat="1" ht="7.5" customHeight="1">
      <c r="B164" s="275"/>
      <c r="C164" s="276"/>
      <c r="D164" s="276"/>
      <c r="E164" s="276"/>
      <c r="F164" s="276"/>
      <c r="G164" s="276"/>
      <c r="H164" s="276"/>
      <c r="I164" s="276"/>
      <c r="J164" s="276"/>
      <c r="K164" s="277"/>
    </row>
    <row r="165" s="1" customFormat="1" ht="45" customHeight="1">
      <c r="B165" s="278"/>
      <c r="C165" s="279" t="s">
        <v>446</v>
      </c>
      <c r="D165" s="279"/>
      <c r="E165" s="279"/>
      <c r="F165" s="279"/>
      <c r="G165" s="279"/>
      <c r="H165" s="279"/>
      <c r="I165" s="279"/>
      <c r="J165" s="279"/>
      <c r="K165" s="280"/>
    </row>
    <row r="166" s="1" customFormat="1" ht="17.25" customHeight="1">
      <c r="B166" s="278"/>
      <c r="C166" s="303" t="s">
        <v>374</v>
      </c>
      <c r="D166" s="303"/>
      <c r="E166" s="303"/>
      <c r="F166" s="303" t="s">
        <v>375</v>
      </c>
      <c r="G166" s="345"/>
      <c r="H166" s="346" t="s">
        <v>58</v>
      </c>
      <c r="I166" s="346" t="s">
        <v>61</v>
      </c>
      <c r="J166" s="303" t="s">
        <v>376</v>
      </c>
      <c r="K166" s="280"/>
    </row>
    <row r="167" s="1" customFormat="1" ht="17.25" customHeight="1">
      <c r="B167" s="281"/>
      <c r="C167" s="305" t="s">
        <v>377</v>
      </c>
      <c r="D167" s="305"/>
      <c r="E167" s="305"/>
      <c r="F167" s="306" t="s">
        <v>378</v>
      </c>
      <c r="G167" s="347"/>
      <c r="H167" s="348"/>
      <c r="I167" s="348"/>
      <c r="J167" s="305" t="s">
        <v>379</v>
      </c>
      <c r="K167" s="283"/>
    </row>
    <row r="168" s="1" customFormat="1" ht="5.25" customHeight="1">
      <c r="B168" s="313"/>
      <c r="C168" s="308"/>
      <c r="D168" s="308"/>
      <c r="E168" s="308"/>
      <c r="F168" s="308"/>
      <c r="G168" s="309"/>
      <c r="H168" s="308"/>
      <c r="I168" s="308"/>
      <c r="J168" s="308"/>
      <c r="K168" s="336"/>
    </row>
    <row r="169" s="1" customFormat="1" ht="15" customHeight="1">
      <c r="B169" s="313"/>
      <c r="C169" s="288" t="s">
        <v>383</v>
      </c>
      <c r="D169" s="288"/>
      <c r="E169" s="288"/>
      <c r="F169" s="311" t="s">
        <v>380</v>
      </c>
      <c r="G169" s="288"/>
      <c r="H169" s="288" t="s">
        <v>420</v>
      </c>
      <c r="I169" s="288" t="s">
        <v>382</v>
      </c>
      <c r="J169" s="288">
        <v>120</v>
      </c>
      <c r="K169" s="336"/>
    </row>
    <row r="170" s="1" customFormat="1" ht="15" customHeight="1">
      <c r="B170" s="313"/>
      <c r="C170" s="288" t="s">
        <v>429</v>
      </c>
      <c r="D170" s="288"/>
      <c r="E170" s="288"/>
      <c r="F170" s="311" t="s">
        <v>380</v>
      </c>
      <c r="G170" s="288"/>
      <c r="H170" s="288" t="s">
        <v>430</v>
      </c>
      <c r="I170" s="288" t="s">
        <v>382</v>
      </c>
      <c r="J170" s="288" t="s">
        <v>431</v>
      </c>
      <c r="K170" s="336"/>
    </row>
    <row r="171" s="1" customFormat="1" ht="15" customHeight="1">
      <c r="B171" s="313"/>
      <c r="C171" s="288" t="s">
        <v>328</v>
      </c>
      <c r="D171" s="288"/>
      <c r="E171" s="288"/>
      <c r="F171" s="311" t="s">
        <v>380</v>
      </c>
      <c r="G171" s="288"/>
      <c r="H171" s="288" t="s">
        <v>447</v>
      </c>
      <c r="I171" s="288" t="s">
        <v>382</v>
      </c>
      <c r="J171" s="288" t="s">
        <v>431</v>
      </c>
      <c r="K171" s="336"/>
    </row>
    <row r="172" s="1" customFormat="1" ht="15" customHeight="1">
      <c r="B172" s="313"/>
      <c r="C172" s="288" t="s">
        <v>385</v>
      </c>
      <c r="D172" s="288"/>
      <c r="E172" s="288"/>
      <c r="F172" s="311" t="s">
        <v>386</v>
      </c>
      <c r="G172" s="288"/>
      <c r="H172" s="288" t="s">
        <v>447</v>
      </c>
      <c r="I172" s="288" t="s">
        <v>382</v>
      </c>
      <c r="J172" s="288">
        <v>50</v>
      </c>
      <c r="K172" s="336"/>
    </row>
    <row r="173" s="1" customFormat="1" ht="15" customHeight="1">
      <c r="B173" s="313"/>
      <c r="C173" s="288" t="s">
        <v>388</v>
      </c>
      <c r="D173" s="288"/>
      <c r="E173" s="288"/>
      <c r="F173" s="311" t="s">
        <v>380</v>
      </c>
      <c r="G173" s="288"/>
      <c r="H173" s="288" t="s">
        <v>447</v>
      </c>
      <c r="I173" s="288" t="s">
        <v>390</v>
      </c>
      <c r="J173" s="288"/>
      <c r="K173" s="336"/>
    </row>
    <row r="174" s="1" customFormat="1" ht="15" customHeight="1">
      <c r="B174" s="313"/>
      <c r="C174" s="288" t="s">
        <v>399</v>
      </c>
      <c r="D174" s="288"/>
      <c r="E174" s="288"/>
      <c r="F174" s="311" t="s">
        <v>386</v>
      </c>
      <c r="G174" s="288"/>
      <c r="H174" s="288" t="s">
        <v>447</v>
      </c>
      <c r="I174" s="288" t="s">
        <v>382</v>
      </c>
      <c r="J174" s="288">
        <v>50</v>
      </c>
      <c r="K174" s="336"/>
    </row>
    <row r="175" s="1" customFormat="1" ht="15" customHeight="1">
      <c r="B175" s="313"/>
      <c r="C175" s="288" t="s">
        <v>407</v>
      </c>
      <c r="D175" s="288"/>
      <c r="E175" s="288"/>
      <c r="F175" s="311" t="s">
        <v>386</v>
      </c>
      <c r="G175" s="288"/>
      <c r="H175" s="288" t="s">
        <v>447</v>
      </c>
      <c r="I175" s="288" t="s">
        <v>382</v>
      </c>
      <c r="J175" s="288">
        <v>50</v>
      </c>
      <c r="K175" s="336"/>
    </row>
    <row r="176" s="1" customFormat="1" ht="15" customHeight="1">
      <c r="B176" s="313"/>
      <c r="C176" s="288" t="s">
        <v>405</v>
      </c>
      <c r="D176" s="288"/>
      <c r="E176" s="288"/>
      <c r="F176" s="311" t="s">
        <v>386</v>
      </c>
      <c r="G176" s="288"/>
      <c r="H176" s="288" t="s">
        <v>447</v>
      </c>
      <c r="I176" s="288" t="s">
        <v>382</v>
      </c>
      <c r="J176" s="288">
        <v>50</v>
      </c>
      <c r="K176" s="336"/>
    </row>
    <row r="177" s="1" customFormat="1" ht="15" customHeight="1">
      <c r="B177" s="313"/>
      <c r="C177" s="288" t="s">
        <v>108</v>
      </c>
      <c r="D177" s="288"/>
      <c r="E177" s="288"/>
      <c r="F177" s="311" t="s">
        <v>380</v>
      </c>
      <c r="G177" s="288"/>
      <c r="H177" s="288" t="s">
        <v>448</v>
      </c>
      <c r="I177" s="288" t="s">
        <v>449</v>
      </c>
      <c r="J177" s="288"/>
      <c r="K177" s="336"/>
    </row>
    <row r="178" s="1" customFormat="1" ht="15" customHeight="1">
      <c r="B178" s="313"/>
      <c r="C178" s="288" t="s">
        <v>61</v>
      </c>
      <c r="D178" s="288"/>
      <c r="E178" s="288"/>
      <c r="F178" s="311" t="s">
        <v>380</v>
      </c>
      <c r="G178" s="288"/>
      <c r="H178" s="288" t="s">
        <v>450</v>
      </c>
      <c r="I178" s="288" t="s">
        <v>451</v>
      </c>
      <c r="J178" s="288">
        <v>1</v>
      </c>
      <c r="K178" s="336"/>
    </row>
    <row r="179" s="1" customFormat="1" ht="15" customHeight="1">
      <c r="B179" s="313"/>
      <c r="C179" s="288" t="s">
        <v>57</v>
      </c>
      <c r="D179" s="288"/>
      <c r="E179" s="288"/>
      <c r="F179" s="311" t="s">
        <v>380</v>
      </c>
      <c r="G179" s="288"/>
      <c r="H179" s="288" t="s">
        <v>452</v>
      </c>
      <c r="I179" s="288" t="s">
        <v>382</v>
      </c>
      <c r="J179" s="288">
        <v>20</v>
      </c>
      <c r="K179" s="336"/>
    </row>
    <row r="180" s="1" customFormat="1" ht="15" customHeight="1">
      <c r="B180" s="313"/>
      <c r="C180" s="288" t="s">
        <v>58</v>
      </c>
      <c r="D180" s="288"/>
      <c r="E180" s="288"/>
      <c r="F180" s="311" t="s">
        <v>380</v>
      </c>
      <c r="G180" s="288"/>
      <c r="H180" s="288" t="s">
        <v>453</v>
      </c>
      <c r="I180" s="288" t="s">
        <v>382</v>
      </c>
      <c r="J180" s="288">
        <v>255</v>
      </c>
      <c r="K180" s="336"/>
    </row>
    <row r="181" s="1" customFormat="1" ht="15" customHeight="1">
      <c r="B181" s="313"/>
      <c r="C181" s="288" t="s">
        <v>109</v>
      </c>
      <c r="D181" s="288"/>
      <c r="E181" s="288"/>
      <c r="F181" s="311" t="s">
        <v>380</v>
      </c>
      <c r="G181" s="288"/>
      <c r="H181" s="288" t="s">
        <v>344</v>
      </c>
      <c r="I181" s="288" t="s">
        <v>382</v>
      </c>
      <c r="J181" s="288">
        <v>10</v>
      </c>
      <c r="K181" s="336"/>
    </row>
    <row r="182" s="1" customFormat="1" ht="15" customHeight="1">
      <c r="B182" s="313"/>
      <c r="C182" s="288" t="s">
        <v>110</v>
      </c>
      <c r="D182" s="288"/>
      <c r="E182" s="288"/>
      <c r="F182" s="311" t="s">
        <v>380</v>
      </c>
      <c r="G182" s="288"/>
      <c r="H182" s="288" t="s">
        <v>454</v>
      </c>
      <c r="I182" s="288" t="s">
        <v>415</v>
      </c>
      <c r="J182" s="288"/>
      <c r="K182" s="336"/>
    </row>
    <row r="183" s="1" customFormat="1" ht="15" customHeight="1">
      <c r="B183" s="313"/>
      <c r="C183" s="288" t="s">
        <v>455</v>
      </c>
      <c r="D183" s="288"/>
      <c r="E183" s="288"/>
      <c r="F183" s="311" t="s">
        <v>380</v>
      </c>
      <c r="G183" s="288"/>
      <c r="H183" s="288" t="s">
        <v>456</v>
      </c>
      <c r="I183" s="288" t="s">
        <v>415</v>
      </c>
      <c r="J183" s="288"/>
      <c r="K183" s="336"/>
    </row>
    <row r="184" s="1" customFormat="1" ht="15" customHeight="1">
      <c r="B184" s="313"/>
      <c r="C184" s="288" t="s">
        <v>444</v>
      </c>
      <c r="D184" s="288"/>
      <c r="E184" s="288"/>
      <c r="F184" s="311" t="s">
        <v>380</v>
      </c>
      <c r="G184" s="288"/>
      <c r="H184" s="288" t="s">
        <v>457</v>
      </c>
      <c r="I184" s="288" t="s">
        <v>415</v>
      </c>
      <c r="J184" s="288"/>
      <c r="K184" s="336"/>
    </row>
    <row r="185" s="1" customFormat="1" ht="15" customHeight="1">
      <c r="B185" s="313"/>
      <c r="C185" s="288" t="s">
        <v>112</v>
      </c>
      <c r="D185" s="288"/>
      <c r="E185" s="288"/>
      <c r="F185" s="311" t="s">
        <v>386</v>
      </c>
      <c r="G185" s="288"/>
      <c r="H185" s="288" t="s">
        <v>458</v>
      </c>
      <c r="I185" s="288" t="s">
        <v>382</v>
      </c>
      <c r="J185" s="288">
        <v>50</v>
      </c>
      <c r="K185" s="336"/>
    </row>
    <row r="186" s="1" customFormat="1" ht="15" customHeight="1">
      <c r="B186" s="313"/>
      <c r="C186" s="288" t="s">
        <v>459</v>
      </c>
      <c r="D186" s="288"/>
      <c r="E186" s="288"/>
      <c r="F186" s="311" t="s">
        <v>386</v>
      </c>
      <c r="G186" s="288"/>
      <c r="H186" s="288" t="s">
        <v>460</v>
      </c>
      <c r="I186" s="288" t="s">
        <v>461</v>
      </c>
      <c r="J186" s="288"/>
      <c r="K186" s="336"/>
    </row>
    <row r="187" s="1" customFormat="1" ht="15" customHeight="1">
      <c r="B187" s="313"/>
      <c r="C187" s="288" t="s">
        <v>462</v>
      </c>
      <c r="D187" s="288"/>
      <c r="E187" s="288"/>
      <c r="F187" s="311" t="s">
        <v>386</v>
      </c>
      <c r="G187" s="288"/>
      <c r="H187" s="288" t="s">
        <v>463</v>
      </c>
      <c r="I187" s="288" t="s">
        <v>461</v>
      </c>
      <c r="J187" s="288"/>
      <c r="K187" s="336"/>
    </row>
    <row r="188" s="1" customFormat="1" ht="15" customHeight="1">
      <c r="B188" s="313"/>
      <c r="C188" s="288" t="s">
        <v>464</v>
      </c>
      <c r="D188" s="288"/>
      <c r="E188" s="288"/>
      <c r="F188" s="311" t="s">
        <v>386</v>
      </c>
      <c r="G188" s="288"/>
      <c r="H188" s="288" t="s">
        <v>465</v>
      </c>
      <c r="I188" s="288" t="s">
        <v>461</v>
      </c>
      <c r="J188" s="288"/>
      <c r="K188" s="336"/>
    </row>
    <row r="189" s="1" customFormat="1" ht="15" customHeight="1">
      <c r="B189" s="313"/>
      <c r="C189" s="349" t="s">
        <v>466</v>
      </c>
      <c r="D189" s="288"/>
      <c r="E189" s="288"/>
      <c r="F189" s="311" t="s">
        <v>386</v>
      </c>
      <c r="G189" s="288"/>
      <c r="H189" s="288" t="s">
        <v>467</v>
      </c>
      <c r="I189" s="288" t="s">
        <v>468</v>
      </c>
      <c r="J189" s="350" t="s">
        <v>469</v>
      </c>
      <c r="K189" s="336"/>
    </row>
    <row r="190" s="18" customFormat="1" ht="15" customHeight="1">
      <c r="B190" s="351"/>
      <c r="C190" s="352" t="s">
        <v>470</v>
      </c>
      <c r="D190" s="353"/>
      <c r="E190" s="353"/>
      <c r="F190" s="354" t="s">
        <v>386</v>
      </c>
      <c r="G190" s="353"/>
      <c r="H190" s="353" t="s">
        <v>471</v>
      </c>
      <c r="I190" s="353" t="s">
        <v>468</v>
      </c>
      <c r="J190" s="355" t="s">
        <v>469</v>
      </c>
      <c r="K190" s="356"/>
    </row>
    <row r="191" s="1" customFormat="1" ht="15" customHeight="1">
      <c r="B191" s="313"/>
      <c r="C191" s="349" t="s">
        <v>46</v>
      </c>
      <c r="D191" s="288"/>
      <c r="E191" s="288"/>
      <c r="F191" s="311" t="s">
        <v>380</v>
      </c>
      <c r="G191" s="288"/>
      <c r="H191" s="285" t="s">
        <v>472</v>
      </c>
      <c r="I191" s="288" t="s">
        <v>473</v>
      </c>
      <c r="J191" s="288"/>
      <c r="K191" s="336"/>
    </row>
    <row r="192" s="1" customFormat="1" ht="15" customHeight="1">
      <c r="B192" s="313"/>
      <c r="C192" s="349" t="s">
        <v>474</v>
      </c>
      <c r="D192" s="288"/>
      <c r="E192" s="288"/>
      <c r="F192" s="311" t="s">
        <v>380</v>
      </c>
      <c r="G192" s="288"/>
      <c r="H192" s="288" t="s">
        <v>475</v>
      </c>
      <c r="I192" s="288" t="s">
        <v>415</v>
      </c>
      <c r="J192" s="288"/>
      <c r="K192" s="336"/>
    </row>
    <row r="193" s="1" customFormat="1" ht="15" customHeight="1">
      <c r="B193" s="313"/>
      <c r="C193" s="349" t="s">
        <v>476</v>
      </c>
      <c r="D193" s="288"/>
      <c r="E193" s="288"/>
      <c r="F193" s="311" t="s">
        <v>380</v>
      </c>
      <c r="G193" s="288"/>
      <c r="H193" s="288" t="s">
        <v>477</v>
      </c>
      <c r="I193" s="288" t="s">
        <v>415</v>
      </c>
      <c r="J193" s="288"/>
      <c r="K193" s="336"/>
    </row>
    <row r="194" s="1" customFormat="1" ht="15" customHeight="1">
      <c r="B194" s="313"/>
      <c r="C194" s="349" t="s">
        <v>478</v>
      </c>
      <c r="D194" s="288"/>
      <c r="E194" s="288"/>
      <c r="F194" s="311" t="s">
        <v>386</v>
      </c>
      <c r="G194" s="288"/>
      <c r="H194" s="288" t="s">
        <v>479</v>
      </c>
      <c r="I194" s="288" t="s">
        <v>415</v>
      </c>
      <c r="J194" s="288"/>
      <c r="K194" s="336"/>
    </row>
    <row r="195" s="1" customFormat="1" ht="15" customHeight="1">
      <c r="B195" s="342"/>
      <c r="C195" s="357"/>
      <c r="D195" s="322"/>
      <c r="E195" s="322"/>
      <c r="F195" s="322"/>
      <c r="G195" s="322"/>
      <c r="H195" s="322"/>
      <c r="I195" s="322"/>
      <c r="J195" s="322"/>
      <c r="K195" s="343"/>
    </row>
    <row r="196" s="1" customFormat="1" ht="18.75" customHeight="1">
      <c r="B196" s="324"/>
      <c r="C196" s="334"/>
      <c r="D196" s="334"/>
      <c r="E196" s="334"/>
      <c r="F196" s="344"/>
      <c r="G196" s="334"/>
      <c r="H196" s="334"/>
      <c r="I196" s="334"/>
      <c r="J196" s="334"/>
      <c r="K196" s="324"/>
    </row>
    <row r="197" s="1" customFormat="1" ht="18.75" customHeight="1">
      <c r="B197" s="324"/>
      <c r="C197" s="334"/>
      <c r="D197" s="334"/>
      <c r="E197" s="334"/>
      <c r="F197" s="344"/>
      <c r="G197" s="334"/>
      <c r="H197" s="334"/>
      <c r="I197" s="334"/>
      <c r="J197" s="334"/>
      <c r="K197" s="324"/>
    </row>
    <row r="198" s="1" customFormat="1" ht="18.75" customHeight="1">
      <c r="B198" s="296"/>
      <c r="C198" s="296"/>
      <c r="D198" s="296"/>
      <c r="E198" s="296"/>
      <c r="F198" s="296"/>
      <c r="G198" s="296"/>
      <c r="H198" s="296"/>
      <c r="I198" s="296"/>
      <c r="J198" s="296"/>
      <c r="K198" s="296"/>
    </row>
    <row r="199" s="1" customFormat="1" ht="13.5">
      <c r="B199" s="275"/>
      <c r="C199" s="276"/>
      <c r="D199" s="276"/>
      <c r="E199" s="276"/>
      <c r="F199" s="276"/>
      <c r="G199" s="276"/>
      <c r="H199" s="276"/>
      <c r="I199" s="276"/>
      <c r="J199" s="276"/>
      <c r="K199" s="277"/>
    </row>
    <row r="200" s="1" customFormat="1" ht="21">
      <c r="B200" s="278"/>
      <c r="C200" s="279" t="s">
        <v>480</v>
      </c>
      <c r="D200" s="279"/>
      <c r="E200" s="279"/>
      <c r="F200" s="279"/>
      <c r="G200" s="279"/>
      <c r="H200" s="279"/>
      <c r="I200" s="279"/>
      <c r="J200" s="279"/>
      <c r="K200" s="280"/>
    </row>
    <row r="201" s="1" customFormat="1" ht="25.5" customHeight="1">
      <c r="B201" s="278"/>
      <c r="C201" s="358" t="s">
        <v>481</v>
      </c>
      <c r="D201" s="358"/>
      <c r="E201" s="358"/>
      <c r="F201" s="358" t="s">
        <v>482</v>
      </c>
      <c r="G201" s="359"/>
      <c r="H201" s="358" t="s">
        <v>483</v>
      </c>
      <c r="I201" s="358"/>
      <c r="J201" s="358"/>
      <c r="K201" s="280"/>
    </row>
    <row r="202" s="1" customFormat="1" ht="5.25" customHeight="1">
      <c r="B202" s="313"/>
      <c r="C202" s="308"/>
      <c r="D202" s="308"/>
      <c r="E202" s="308"/>
      <c r="F202" s="308"/>
      <c r="G202" s="334"/>
      <c r="H202" s="308"/>
      <c r="I202" s="308"/>
      <c r="J202" s="308"/>
      <c r="K202" s="336"/>
    </row>
    <row r="203" s="1" customFormat="1" ht="15" customHeight="1">
      <c r="B203" s="313"/>
      <c r="C203" s="288" t="s">
        <v>473</v>
      </c>
      <c r="D203" s="288"/>
      <c r="E203" s="288"/>
      <c r="F203" s="311" t="s">
        <v>47</v>
      </c>
      <c r="G203" s="288"/>
      <c r="H203" s="288" t="s">
        <v>484</v>
      </c>
      <c r="I203" s="288"/>
      <c r="J203" s="288"/>
      <c r="K203" s="336"/>
    </row>
    <row r="204" s="1" customFormat="1" ht="15" customHeight="1">
      <c r="B204" s="313"/>
      <c r="C204" s="288"/>
      <c r="D204" s="288"/>
      <c r="E204" s="288"/>
      <c r="F204" s="311" t="s">
        <v>48</v>
      </c>
      <c r="G204" s="288"/>
      <c r="H204" s="288" t="s">
        <v>485</v>
      </c>
      <c r="I204" s="288"/>
      <c r="J204" s="288"/>
      <c r="K204" s="336"/>
    </row>
    <row r="205" s="1" customFormat="1" ht="15" customHeight="1">
      <c r="B205" s="313"/>
      <c r="C205" s="288"/>
      <c r="D205" s="288"/>
      <c r="E205" s="288"/>
      <c r="F205" s="311" t="s">
        <v>51</v>
      </c>
      <c r="G205" s="288"/>
      <c r="H205" s="288" t="s">
        <v>486</v>
      </c>
      <c r="I205" s="288"/>
      <c r="J205" s="288"/>
      <c r="K205" s="336"/>
    </row>
    <row r="206" s="1" customFormat="1" ht="15" customHeight="1">
      <c r="B206" s="313"/>
      <c r="C206" s="288"/>
      <c r="D206" s="288"/>
      <c r="E206" s="288"/>
      <c r="F206" s="311" t="s">
        <v>49</v>
      </c>
      <c r="G206" s="288"/>
      <c r="H206" s="288" t="s">
        <v>487</v>
      </c>
      <c r="I206" s="288"/>
      <c r="J206" s="288"/>
      <c r="K206" s="336"/>
    </row>
    <row r="207" s="1" customFormat="1" ht="15" customHeight="1">
      <c r="B207" s="313"/>
      <c r="C207" s="288"/>
      <c r="D207" s="288"/>
      <c r="E207" s="288"/>
      <c r="F207" s="311" t="s">
        <v>50</v>
      </c>
      <c r="G207" s="288"/>
      <c r="H207" s="288" t="s">
        <v>488</v>
      </c>
      <c r="I207" s="288"/>
      <c r="J207" s="288"/>
      <c r="K207" s="336"/>
    </row>
    <row r="208" s="1" customFormat="1" ht="15" customHeight="1">
      <c r="B208" s="313"/>
      <c r="C208" s="288"/>
      <c r="D208" s="288"/>
      <c r="E208" s="288"/>
      <c r="F208" s="311"/>
      <c r="G208" s="288"/>
      <c r="H208" s="288"/>
      <c r="I208" s="288"/>
      <c r="J208" s="288"/>
      <c r="K208" s="336"/>
    </row>
    <row r="209" s="1" customFormat="1" ht="15" customHeight="1">
      <c r="B209" s="313"/>
      <c r="C209" s="288" t="s">
        <v>427</v>
      </c>
      <c r="D209" s="288"/>
      <c r="E209" s="288"/>
      <c r="F209" s="311" t="s">
        <v>83</v>
      </c>
      <c r="G209" s="288"/>
      <c r="H209" s="288" t="s">
        <v>489</v>
      </c>
      <c r="I209" s="288"/>
      <c r="J209" s="288"/>
      <c r="K209" s="336"/>
    </row>
    <row r="210" s="1" customFormat="1" ht="15" customHeight="1">
      <c r="B210" s="313"/>
      <c r="C210" s="288"/>
      <c r="D210" s="288"/>
      <c r="E210" s="288"/>
      <c r="F210" s="311" t="s">
        <v>322</v>
      </c>
      <c r="G210" s="288"/>
      <c r="H210" s="288" t="s">
        <v>323</v>
      </c>
      <c r="I210" s="288"/>
      <c r="J210" s="288"/>
      <c r="K210" s="336"/>
    </row>
    <row r="211" s="1" customFormat="1" ht="15" customHeight="1">
      <c r="B211" s="313"/>
      <c r="C211" s="288"/>
      <c r="D211" s="288"/>
      <c r="E211" s="288"/>
      <c r="F211" s="311" t="s">
        <v>320</v>
      </c>
      <c r="G211" s="288"/>
      <c r="H211" s="288" t="s">
        <v>490</v>
      </c>
      <c r="I211" s="288"/>
      <c r="J211" s="288"/>
      <c r="K211" s="336"/>
    </row>
    <row r="212" s="1" customFormat="1" ht="15" customHeight="1">
      <c r="B212" s="360"/>
      <c r="C212" s="288"/>
      <c r="D212" s="288"/>
      <c r="E212" s="288"/>
      <c r="F212" s="311" t="s">
        <v>324</v>
      </c>
      <c r="G212" s="349"/>
      <c r="H212" s="340" t="s">
        <v>325</v>
      </c>
      <c r="I212" s="340"/>
      <c r="J212" s="340"/>
      <c r="K212" s="361"/>
    </row>
    <row r="213" s="1" customFormat="1" ht="15" customHeight="1">
      <c r="B213" s="360"/>
      <c r="C213" s="288"/>
      <c r="D213" s="288"/>
      <c r="E213" s="288"/>
      <c r="F213" s="311" t="s">
        <v>326</v>
      </c>
      <c r="G213" s="349"/>
      <c r="H213" s="340" t="s">
        <v>491</v>
      </c>
      <c r="I213" s="340"/>
      <c r="J213" s="340"/>
      <c r="K213" s="361"/>
    </row>
    <row r="214" s="1" customFormat="1" ht="15" customHeight="1">
      <c r="B214" s="360"/>
      <c r="C214" s="288"/>
      <c r="D214" s="288"/>
      <c r="E214" s="288"/>
      <c r="F214" s="311"/>
      <c r="G214" s="349"/>
      <c r="H214" s="340"/>
      <c r="I214" s="340"/>
      <c r="J214" s="340"/>
      <c r="K214" s="361"/>
    </row>
    <row r="215" s="1" customFormat="1" ht="15" customHeight="1">
      <c r="B215" s="360"/>
      <c r="C215" s="288" t="s">
        <v>451</v>
      </c>
      <c r="D215" s="288"/>
      <c r="E215" s="288"/>
      <c r="F215" s="311">
        <v>1</v>
      </c>
      <c r="G215" s="349"/>
      <c r="H215" s="340" t="s">
        <v>492</v>
      </c>
      <c r="I215" s="340"/>
      <c r="J215" s="340"/>
      <c r="K215" s="361"/>
    </row>
    <row r="216" s="1" customFormat="1" ht="15" customHeight="1">
      <c r="B216" s="360"/>
      <c r="C216" s="288"/>
      <c r="D216" s="288"/>
      <c r="E216" s="288"/>
      <c r="F216" s="311">
        <v>2</v>
      </c>
      <c r="G216" s="349"/>
      <c r="H216" s="340" t="s">
        <v>493</v>
      </c>
      <c r="I216" s="340"/>
      <c r="J216" s="340"/>
      <c r="K216" s="361"/>
    </row>
    <row r="217" s="1" customFormat="1" ht="15" customHeight="1">
      <c r="B217" s="360"/>
      <c r="C217" s="288"/>
      <c r="D217" s="288"/>
      <c r="E217" s="288"/>
      <c r="F217" s="311">
        <v>3</v>
      </c>
      <c r="G217" s="349"/>
      <c r="H217" s="340" t="s">
        <v>494</v>
      </c>
      <c r="I217" s="340"/>
      <c r="J217" s="340"/>
      <c r="K217" s="361"/>
    </row>
    <row r="218" s="1" customFormat="1" ht="15" customHeight="1">
      <c r="B218" s="360"/>
      <c r="C218" s="288"/>
      <c r="D218" s="288"/>
      <c r="E218" s="288"/>
      <c r="F218" s="311">
        <v>4</v>
      </c>
      <c r="G218" s="349"/>
      <c r="H218" s="340" t="s">
        <v>495</v>
      </c>
      <c r="I218" s="340"/>
      <c r="J218" s="340"/>
      <c r="K218" s="361"/>
    </row>
    <row r="219" s="1" customFormat="1" ht="12.75" customHeight="1">
      <c r="B219" s="362"/>
      <c r="C219" s="363"/>
      <c r="D219" s="363"/>
      <c r="E219" s="363"/>
      <c r="F219" s="363"/>
      <c r="G219" s="363"/>
      <c r="H219" s="363"/>
      <c r="I219" s="363"/>
      <c r="J219" s="363"/>
      <c r="K219" s="36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Jaroslav Stolička</dc:creator>
  <cp:lastModifiedBy>Jaroslav Stolička</cp:lastModifiedBy>
  <dcterms:created xsi:type="dcterms:W3CDTF">2025-04-03T11:23:36Z</dcterms:created>
  <dcterms:modified xsi:type="dcterms:W3CDTF">2025-04-03T11:23:39Z</dcterms:modified>
</cp:coreProperties>
</file>