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6e4c9ea1f93f60/Dokumenty/Rozpracované rozpočty/Vizovice – rekonstrukce účelové komunikace Dubovsko/"/>
    </mc:Choice>
  </mc:AlternateContent>
  <xr:revisionPtr revIDLastSave="0" documentId="8_{C6434803-A6EE-4803-BC88-F0C8E86682B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0 01 Naklady" sheetId="12" r:id="rId4"/>
    <sheet name="SO 101 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01 Naklady'!$1:$7</definedName>
    <definedName name="_xlnm.Print_Titles" localSheetId="4">'SO 101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01 Naklady'!$A$1:$Y$51</definedName>
    <definedName name="_xlnm.Print_Area" localSheetId="4">'SO 101 01 Pol'!$A$1:$Y$238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H42" i="1" s="1"/>
  <c r="I42" i="1" s="1"/>
  <c r="G41" i="1"/>
  <c r="F41" i="1"/>
  <c r="G40" i="1"/>
  <c r="F40" i="1"/>
  <c r="G39" i="1"/>
  <c r="G44" i="1" s="1"/>
  <c r="G25" i="1" s="1"/>
  <c r="A25" i="1" s="1"/>
  <c r="A26" i="1" s="1"/>
  <c r="G26" i="1" s="1"/>
  <c r="F39" i="1"/>
  <c r="G228" i="13"/>
  <c r="G9" i="13"/>
  <c r="I9" i="13"/>
  <c r="I8" i="13" s="1"/>
  <c r="K9" i="13"/>
  <c r="K8" i="13" s="1"/>
  <c r="M9" i="13"/>
  <c r="O9" i="13"/>
  <c r="O8" i="13" s="1"/>
  <c r="Q9" i="13"/>
  <c r="V9" i="13"/>
  <c r="V8" i="13" s="1"/>
  <c r="G22" i="13"/>
  <c r="G8" i="13" s="1"/>
  <c r="I22" i="13"/>
  <c r="K22" i="13"/>
  <c r="O22" i="13"/>
  <c r="Q22" i="13"/>
  <c r="V22" i="13"/>
  <c r="G23" i="13"/>
  <c r="I23" i="13"/>
  <c r="K23" i="13"/>
  <c r="M23" i="13"/>
  <c r="O23" i="13"/>
  <c r="Q23" i="13"/>
  <c r="Q8" i="13" s="1"/>
  <c r="V23" i="13"/>
  <c r="G25" i="13"/>
  <c r="I25" i="13"/>
  <c r="K25" i="13"/>
  <c r="M25" i="13"/>
  <c r="O25" i="13"/>
  <c r="Q25" i="13"/>
  <c r="V25" i="13"/>
  <c r="G28" i="13"/>
  <c r="I28" i="13"/>
  <c r="K28" i="13"/>
  <c r="M28" i="13"/>
  <c r="O28" i="13"/>
  <c r="Q28" i="13"/>
  <c r="V28" i="13"/>
  <c r="G29" i="13"/>
  <c r="M29" i="13" s="1"/>
  <c r="I29" i="13"/>
  <c r="K29" i="13"/>
  <c r="O29" i="13"/>
  <c r="Q29" i="13"/>
  <c r="V29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9" i="13"/>
  <c r="I39" i="13"/>
  <c r="K39" i="13"/>
  <c r="M39" i="13"/>
  <c r="O39" i="13"/>
  <c r="Q39" i="13"/>
  <c r="V39" i="13"/>
  <c r="G41" i="13"/>
  <c r="I41" i="13"/>
  <c r="K41" i="13"/>
  <c r="M41" i="13"/>
  <c r="O41" i="13"/>
  <c r="Q41" i="13"/>
  <c r="V41" i="13"/>
  <c r="G42" i="13"/>
  <c r="I42" i="13"/>
  <c r="K42" i="13"/>
  <c r="M42" i="13"/>
  <c r="O42" i="13"/>
  <c r="Q42" i="13"/>
  <c r="V42" i="13"/>
  <c r="O44" i="13"/>
  <c r="G45" i="13"/>
  <c r="I45" i="13"/>
  <c r="K45" i="13"/>
  <c r="K44" i="13" s="1"/>
  <c r="M45" i="13"/>
  <c r="O45" i="13"/>
  <c r="Q45" i="13"/>
  <c r="Q44" i="13" s="1"/>
  <c r="V45" i="13"/>
  <c r="V44" i="13" s="1"/>
  <c r="G50" i="13"/>
  <c r="G44" i="13" s="1"/>
  <c r="I50" i="13"/>
  <c r="K50" i="13"/>
  <c r="O50" i="13"/>
  <c r="Q50" i="13"/>
  <c r="V50" i="13"/>
  <c r="G59" i="13"/>
  <c r="M59" i="13" s="1"/>
  <c r="I59" i="13"/>
  <c r="I44" i="13" s="1"/>
  <c r="K59" i="13"/>
  <c r="O59" i="13"/>
  <c r="Q59" i="13"/>
  <c r="V59" i="13"/>
  <c r="G63" i="13"/>
  <c r="M63" i="13" s="1"/>
  <c r="I63" i="13"/>
  <c r="K63" i="13"/>
  <c r="O63" i="13"/>
  <c r="Q63" i="13"/>
  <c r="V63" i="13"/>
  <c r="G67" i="13"/>
  <c r="G66" i="13" s="1"/>
  <c r="I67" i="13"/>
  <c r="K67" i="13"/>
  <c r="K66" i="13" s="1"/>
  <c r="M67" i="13"/>
  <c r="O67" i="13"/>
  <c r="O66" i="13" s="1"/>
  <c r="Q67" i="13"/>
  <c r="V67" i="13"/>
  <c r="G71" i="13"/>
  <c r="I71" i="13"/>
  <c r="K71" i="13"/>
  <c r="M71" i="13"/>
  <c r="O71" i="13"/>
  <c r="Q71" i="13"/>
  <c r="Q66" i="13" s="1"/>
  <c r="V71" i="13"/>
  <c r="G72" i="13"/>
  <c r="I72" i="13"/>
  <c r="K72" i="13"/>
  <c r="M72" i="13"/>
  <c r="O72" i="13"/>
  <c r="Q72" i="13"/>
  <c r="V72" i="13"/>
  <c r="V66" i="13" s="1"/>
  <c r="G73" i="13"/>
  <c r="I73" i="13"/>
  <c r="K73" i="13"/>
  <c r="M73" i="13"/>
  <c r="O73" i="13"/>
  <c r="Q73" i="13"/>
  <c r="V73" i="13"/>
  <c r="G74" i="13"/>
  <c r="M74" i="13" s="1"/>
  <c r="I74" i="13"/>
  <c r="K74" i="13"/>
  <c r="O74" i="13"/>
  <c r="Q74" i="13"/>
  <c r="V74" i="13"/>
  <c r="G78" i="13"/>
  <c r="M78" i="13" s="1"/>
  <c r="I78" i="13"/>
  <c r="K78" i="13"/>
  <c r="O78" i="13"/>
  <c r="Q78" i="13"/>
  <c r="V78" i="13"/>
  <c r="G82" i="13"/>
  <c r="M82" i="13" s="1"/>
  <c r="I82" i="13"/>
  <c r="I66" i="13" s="1"/>
  <c r="K82" i="13"/>
  <c r="O82" i="13"/>
  <c r="Q82" i="13"/>
  <c r="V82" i="13"/>
  <c r="I84" i="13"/>
  <c r="G85" i="13"/>
  <c r="G84" i="13" s="1"/>
  <c r="I85" i="13"/>
  <c r="K85" i="13"/>
  <c r="K84" i="13" s="1"/>
  <c r="M85" i="13"/>
  <c r="M84" i="13" s="1"/>
  <c r="O85" i="13"/>
  <c r="O84" i="13" s="1"/>
  <c r="Q85" i="13"/>
  <c r="V85" i="13"/>
  <c r="G88" i="13"/>
  <c r="I88" i="13"/>
  <c r="K88" i="13"/>
  <c r="M88" i="13"/>
  <c r="O88" i="13"/>
  <c r="Q88" i="13"/>
  <c r="Q84" i="13" s="1"/>
  <c r="V88" i="13"/>
  <c r="G95" i="13"/>
  <c r="I95" i="13"/>
  <c r="K95" i="13"/>
  <c r="M95" i="13"/>
  <c r="O95" i="13"/>
  <c r="Q95" i="13"/>
  <c r="V95" i="13"/>
  <c r="V84" i="13" s="1"/>
  <c r="G98" i="13"/>
  <c r="I98" i="13"/>
  <c r="K98" i="13"/>
  <c r="M98" i="13"/>
  <c r="O98" i="13"/>
  <c r="Q98" i="13"/>
  <c r="V98" i="13"/>
  <c r="G102" i="13"/>
  <c r="M102" i="13" s="1"/>
  <c r="I102" i="13"/>
  <c r="I101" i="13" s="1"/>
  <c r="K102" i="13"/>
  <c r="O102" i="13"/>
  <c r="Q102" i="13"/>
  <c r="Q101" i="13" s="1"/>
  <c r="V102" i="13"/>
  <c r="G105" i="13"/>
  <c r="M105" i="13" s="1"/>
  <c r="I105" i="13"/>
  <c r="K105" i="13"/>
  <c r="K101" i="13" s="1"/>
  <c r="O105" i="13"/>
  <c r="Q105" i="13"/>
  <c r="V105" i="13"/>
  <c r="G108" i="13"/>
  <c r="I108" i="13"/>
  <c r="K108" i="13"/>
  <c r="M108" i="13"/>
  <c r="O108" i="13"/>
  <c r="Q108" i="13"/>
  <c r="V108" i="13"/>
  <c r="G114" i="13"/>
  <c r="M114" i="13" s="1"/>
  <c r="I114" i="13"/>
  <c r="K114" i="13"/>
  <c r="O114" i="13"/>
  <c r="O101" i="13" s="1"/>
  <c r="Q114" i="13"/>
  <c r="V114" i="13"/>
  <c r="G121" i="13"/>
  <c r="I121" i="13"/>
  <c r="K121" i="13"/>
  <c r="M121" i="13"/>
  <c r="O121" i="13"/>
  <c r="Q121" i="13"/>
  <c r="V121" i="13"/>
  <c r="G125" i="13"/>
  <c r="I125" i="13"/>
  <c r="K125" i="13"/>
  <c r="M125" i="13"/>
  <c r="O125" i="13"/>
  <c r="Q125" i="13"/>
  <c r="V125" i="13"/>
  <c r="V101" i="13" s="1"/>
  <c r="G127" i="13"/>
  <c r="I127" i="13"/>
  <c r="K127" i="13"/>
  <c r="M127" i="13"/>
  <c r="O127" i="13"/>
  <c r="Q127" i="13"/>
  <c r="V127" i="13"/>
  <c r="G129" i="13"/>
  <c r="G101" i="13" s="1"/>
  <c r="I129" i="13"/>
  <c r="K129" i="13"/>
  <c r="O129" i="13"/>
  <c r="Q129" i="13"/>
  <c r="V129" i="13"/>
  <c r="G132" i="13"/>
  <c r="M132" i="13" s="1"/>
  <c r="I132" i="13"/>
  <c r="K132" i="13"/>
  <c r="O132" i="13"/>
  <c r="Q132" i="13"/>
  <c r="V132" i="13"/>
  <c r="G135" i="13"/>
  <c r="K135" i="13"/>
  <c r="G136" i="13"/>
  <c r="I136" i="13"/>
  <c r="I135" i="13" s="1"/>
  <c r="K136" i="13"/>
  <c r="M136" i="13"/>
  <c r="M135" i="13" s="1"/>
  <c r="O136" i="13"/>
  <c r="Q136" i="13"/>
  <c r="V136" i="13"/>
  <c r="V135" i="13" s="1"/>
  <c r="G144" i="13"/>
  <c r="I144" i="13"/>
  <c r="K144" i="13"/>
  <c r="M144" i="13"/>
  <c r="O144" i="13"/>
  <c r="O135" i="13" s="1"/>
  <c r="Q144" i="13"/>
  <c r="V144" i="13"/>
  <c r="G153" i="13"/>
  <c r="I153" i="13"/>
  <c r="K153" i="13"/>
  <c r="M153" i="13"/>
  <c r="O153" i="13"/>
  <c r="Q153" i="13"/>
  <c r="Q135" i="13" s="1"/>
  <c r="V153" i="13"/>
  <c r="G156" i="13"/>
  <c r="I156" i="13"/>
  <c r="K156" i="13"/>
  <c r="M156" i="13"/>
  <c r="O156" i="13"/>
  <c r="Q156" i="13"/>
  <c r="V156" i="13"/>
  <c r="G160" i="13"/>
  <c r="G159" i="13" s="1"/>
  <c r="I160" i="13"/>
  <c r="I159" i="13" s="1"/>
  <c r="K160" i="13"/>
  <c r="O160" i="13"/>
  <c r="O159" i="13" s="1"/>
  <c r="Q160" i="13"/>
  <c r="V160" i="13"/>
  <c r="V159" i="13" s="1"/>
  <c r="G163" i="13"/>
  <c r="M163" i="13" s="1"/>
  <c r="I163" i="13"/>
  <c r="K163" i="13"/>
  <c r="O163" i="13"/>
  <c r="Q163" i="13"/>
  <c r="V163" i="13"/>
  <c r="G167" i="13"/>
  <c r="M167" i="13" s="1"/>
  <c r="I167" i="13"/>
  <c r="K167" i="13"/>
  <c r="K159" i="13" s="1"/>
  <c r="O167" i="13"/>
  <c r="Q167" i="13"/>
  <c r="V167" i="13"/>
  <c r="G170" i="13"/>
  <c r="I170" i="13"/>
  <c r="K170" i="13"/>
  <c r="M170" i="13"/>
  <c r="O170" i="13"/>
  <c r="Q170" i="13"/>
  <c r="V170" i="13"/>
  <c r="G172" i="13"/>
  <c r="I172" i="13"/>
  <c r="K172" i="13"/>
  <c r="M172" i="13"/>
  <c r="O172" i="13"/>
  <c r="Q172" i="13"/>
  <c r="V172" i="13"/>
  <c r="G174" i="13"/>
  <c r="I174" i="13"/>
  <c r="K174" i="13"/>
  <c r="M174" i="13"/>
  <c r="O174" i="13"/>
  <c r="Q174" i="13"/>
  <c r="Q159" i="13" s="1"/>
  <c r="V174" i="13"/>
  <c r="G176" i="13"/>
  <c r="I176" i="13"/>
  <c r="K176" i="13"/>
  <c r="M176" i="13"/>
  <c r="O176" i="13"/>
  <c r="Q176" i="13"/>
  <c r="V176" i="13"/>
  <c r="K178" i="13"/>
  <c r="Q178" i="13"/>
  <c r="G179" i="13"/>
  <c r="G178" i="13" s="1"/>
  <c r="I179" i="13"/>
  <c r="I178" i="13" s="1"/>
  <c r="K179" i="13"/>
  <c r="O179" i="13"/>
  <c r="O178" i="13" s="1"/>
  <c r="Q179" i="13"/>
  <c r="V179" i="13"/>
  <c r="V178" i="13" s="1"/>
  <c r="G183" i="13"/>
  <c r="G182" i="13" s="1"/>
  <c r="I183" i="13"/>
  <c r="K183" i="13"/>
  <c r="K182" i="13" s="1"/>
  <c r="O183" i="13"/>
  <c r="Q183" i="13"/>
  <c r="Q182" i="13" s="1"/>
  <c r="V183" i="13"/>
  <c r="V182" i="13" s="1"/>
  <c r="G188" i="13"/>
  <c r="I188" i="13"/>
  <c r="K188" i="13"/>
  <c r="M188" i="13"/>
  <c r="O188" i="13"/>
  <c r="Q188" i="13"/>
  <c r="V188" i="13"/>
  <c r="G190" i="13"/>
  <c r="I190" i="13"/>
  <c r="K190" i="13"/>
  <c r="M190" i="13"/>
  <c r="O190" i="13"/>
  <c r="O182" i="13" s="1"/>
  <c r="Q190" i="13"/>
  <c r="V190" i="13"/>
  <c r="G191" i="13"/>
  <c r="I191" i="13"/>
  <c r="K191" i="13"/>
  <c r="M191" i="13"/>
  <c r="O191" i="13"/>
  <c r="Q191" i="13"/>
  <c r="V191" i="13"/>
  <c r="G193" i="13"/>
  <c r="I193" i="13"/>
  <c r="K193" i="13"/>
  <c r="M193" i="13"/>
  <c r="O193" i="13"/>
  <c r="Q193" i="13"/>
  <c r="V193" i="13"/>
  <c r="G197" i="13"/>
  <c r="I197" i="13"/>
  <c r="K197" i="13"/>
  <c r="M197" i="13"/>
  <c r="O197" i="13"/>
  <c r="Q197" i="13"/>
  <c r="V197" i="13"/>
  <c r="G199" i="13"/>
  <c r="M199" i="13" s="1"/>
  <c r="I199" i="13"/>
  <c r="K199" i="13"/>
  <c r="O199" i="13"/>
  <c r="Q199" i="13"/>
  <c r="V199" i="13"/>
  <c r="G201" i="13"/>
  <c r="M201" i="13" s="1"/>
  <c r="I201" i="13"/>
  <c r="I182" i="13" s="1"/>
  <c r="K201" i="13"/>
  <c r="O201" i="13"/>
  <c r="Q201" i="13"/>
  <c r="V201" i="13"/>
  <c r="G203" i="13"/>
  <c r="M203" i="13" s="1"/>
  <c r="I203" i="13"/>
  <c r="K203" i="13"/>
  <c r="O203" i="13"/>
  <c r="Q203" i="13"/>
  <c r="V203" i="13"/>
  <c r="G206" i="13"/>
  <c r="G205" i="13" s="1"/>
  <c r="I206" i="13"/>
  <c r="K206" i="13"/>
  <c r="K205" i="13" s="1"/>
  <c r="M206" i="13"/>
  <c r="O206" i="13"/>
  <c r="O205" i="13" s="1"/>
  <c r="Q206" i="13"/>
  <c r="Q205" i="13" s="1"/>
  <c r="V206" i="13"/>
  <c r="G208" i="13"/>
  <c r="I208" i="13"/>
  <c r="K208" i="13"/>
  <c r="M208" i="13"/>
  <c r="O208" i="13"/>
  <c r="Q208" i="13"/>
  <c r="V208" i="13"/>
  <c r="G209" i="13"/>
  <c r="I209" i="13"/>
  <c r="K209" i="13"/>
  <c r="M209" i="13"/>
  <c r="O209" i="13"/>
  <c r="Q209" i="13"/>
  <c r="V209" i="13"/>
  <c r="V205" i="13" s="1"/>
  <c r="G210" i="13"/>
  <c r="I210" i="13"/>
  <c r="K210" i="13"/>
  <c r="M210" i="13"/>
  <c r="O210" i="13"/>
  <c r="Q210" i="13"/>
  <c r="V210" i="13"/>
  <c r="G212" i="13"/>
  <c r="M212" i="13" s="1"/>
  <c r="M205" i="13" s="1"/>
  <c r="I212" i="13"/>
  <c r="K212" i="13"/>
  <c r="O212" i="13"/>
  <c r="Q212" i="13"/>
  <c r="V212" i="13"/>
  <c r="G217" i="13"/>
  <c r="M217" i="13" s="1"/>
  <c r="I217" i="13"/>
  <c r="I205" i="13" s="1"/>
  <c r="K217" i="13"/>
  <c r="O217" i="13"/>
  <c r="Q217" i="13"/>
  <c r="V217" i="13"/>
  <c r="G219" i="13"/>
  <c r="K219" i="13"/>
  <c r="G220" i="13"/>
  <c r="I220" i="13"/>
  <c r="I219" i="13" s="1"/>
  <c r="K220" i="13"/>
  <c r="M220" i="13"/>
  <c r="M219" i="13" s="1"/>
  <c r="O220" i="13"/>
  <c r="O219" i="13" s="1"/>
  <c r="Q220" i="13"/>
  <c r="Q219" i="13" s="1"/>
  <c r="V220" i="13"/>
  <c r="V219" i="13" s="1"/>
  <c r="K221" i="13"/>
  <c r="O221" i="13"/>
  <c r="G222" i="13"/>
  <c r="I222" i="13"/>
  <c r="I221" i="13" s="1"/>
  <c r="K222" i="13"/>
  <c r="M222" i="13"/>
  <c r="O222" i="13"/>
  <c r="Q222" i="13"/>
  <c r="Q221" i="13" s="1"/>
  <c r="V222" i="13"/>
  <c r="V221" i="13" s="1"/>
  <c r="G223" i="13"/>
  <c r="I223" i="13"/>
  <c r="K223" i="13"/>
  <c r="M223" i="13"/>
  <c r="O223" i="13"/>
  <c r="Q223" i="13"/>
  <c r="V223" i="13"/>
  <c r="G224" i="13"/>
  <c r="I224" i="13"/>
  <c r="K224" i="13"/>
  <c r="M224" i="13"/>
  <c r="O224" i="13"/>
  <c r="Q224" i="13"/>
  <c r="V224" i="13"/>
  <c r="G225" i="13"/>
  <c r="M225" i="13" s="1"/>
  <c r="I225" i="13"/>
  <c r="K225" i="13"/>
  <c r="O225" i="13"/>
  <c r="Q225" i="13"/>
  <c r="V225" i="13"/>
  <c r="G226" i="13"/>
  <c r="M226" i="13" s="1"/>
  <c r="I226" i="13"/>
  <c r="K226" i="13"/>
  <c r="O226" i="13"/>
  <c r="Q226" i="13"/>
  <c r="V226" i="13"/>
  <c r="AE228" i="13"/>
  <c r="AF228" i="13"/>
  <c r="G41" i="12"/>
  <c r="BA36" i="12"/>
  <c r="BA34" i="12"/>
  <c r="BA32" i="12"/>
  <c r="BA23" i="12"/>
  <c r="BA21" i="12"/>
  <c r="BA19" i="12"/>
  <c r="BA17" i="12"/>
  <c r="BA11" i="12"/>
  <c r="G8" i="12"/>
  <c r="G9" i="12"/>
  <c r="M9" i="12" s="1"/>
  <c r="I9" i="12"/>
  <c r="I8" i="12" s="1"/>
  <c r="K9" i="12"/>
  <c r="K8" i="12" s="1"/>
  <c r="O9" i="12"/>
  <c r="O8" i="12" s="1"/>
  <c r="Q9" i="12"/>
  <c r="V9" i="12"/>
  <c r="V8" i="12" s="1"/>
  <c r="G16" i="12"/>
  <c r="I16" i="12"/>
  <c r="K16" i="12"/>
  <c r="M16" i="12"/>
  <c r="O16" i="12"/>
  <c r="Q16" i="12"/>
  <c r="V16" i="12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Q8" i="12" s="1"/>
  <c r="V20" i="12"/>
  <c r="G22" i="12"/>
  <c r="M22" i="12" s="1"/>
  <c r="I22" i="12"/>
  <c r="K22" i="12"/>
  <c r="O22" i="12"/>
  <c r="Q22" i="12"/>
  <c r="V22" i="12"/>
  <c r="G24" i="12"/>
  <c r="I24" i="12"/>
  <c r="K24" i="12"/>
  <c r="M24" i="12"/>
  <c r="O24" i="12"/>
  <c r="Q24" i="12"/>
  <c r="V24" i="12"/>
  <c r="G26" i="12"/>
  <c r="M26" i="12" s="1"/>
  <c r="I26" i="12"/>
  <c r="K26" i="12"/>
  <c r="O26" i="12"/>
  <c r="Q26" i="12"/>
  <c r="V26" i="12"/>
  <c r="G28" i="12"/>
  <c r="G29" i="12"/>
  <c r="M29" i="12" s="1"/>
  <c r="I29" i="12"/>
  <c r="I28" i="12" s="1"/>
  <c r="K29" i="12"/>
  <c r="K28" i="12" s="1"/>
  <c r="O29" i="12"/>
  <c r="O28" i="12" s="1"/>
  <c r="Q29" i="12"/>
  <c r="V29" i="12"/>
  <c r="V28" i="12" s="1"/>
  <c r="G31" i="12"/>
  <c r="I31" i="12"/>
  <c r="K31" i="12"/>
  <c r="M31" i="12"/>
  <c r="O31" i="12"/>
  <c r="Q31" i="12"/>
  <c r="V31" i="12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Q28" i="12" s="1"/>
  <c r="V35" i="12"/>
  <c r="G38" i="12"/>
  <c r="M38" i="12" s="1"/>
  <c r="I38" i="12"/>
  <c r="K38" i="12"/>
  <c r="O38" i="12"/>
  <c r="Q38" i="12"/>
  <c r="V38" i="12"/>
  <c r="AE41" i="12"/>
  <c r="AF41" i="12"/>
  <c r="I20" i="1"/>
  <c r="I19" i="1"/>
  <c r="I18" i="1"/>
  <c r="I17" i="1"/>
  <c r="I16" i="1"/>
  <c r="I65" i="1"/>
  <c r="J64" i="1" s="1"/>
  <c r="F44" i="1"/>
  <c r="H43" i="1"/>
  <c r="I43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55" i="1" l="1"/>
  <c r="J59" i="1"/>
  <c r="J56" i="1"/>
  <c r="J60" i="1"/>
  <c r="J51" i="1"/>
  <c r="J57" i="1"/>
  <c r="J61" i="1"/>
  <c r="J52" i="1"/>
  <c r="J53" i="1"/>
  <c r="J58" i="1"/>
  <c r="J62" i="1"/>
  <c r="J54" i="1"/>
  <c r="J63" i="1"/>
  <c r="H39" i="1"/>
  <c r="H44" i="1" s="1"/>
  <c r="G28" i="1"/>
  <c r="G23" i="1"/>
  <c r="M66" i="13"/>
  <c r="M221" i="13"/>
  <c r="M44" i="13"/>
  <c r="M8" i="13"/>
  <c r="G221" i="13"/>
  <c r="M179" i="13"/>
  <c r="M178" i="13" s="1"/>
  <c r="M160" i="13"/>
  <c r="M159" i="13" s="1"/>
  <c r="M129" i="13"/>
  <c r="M101" i="13" s="1"/>
  <c r="M50" i="13"/>
  <c r="M183" i="13"/>
  <c r="M182" i="13" s="1"/>
  <c r="M22" i="13"/>
  <c r="M8" i="12"/>
  <c r="M28" i="12"/>
  <c r="I21" i="1"/>
  <c r="J65" i="1" l="1"/>
  <c r="I39" i="1"/>
  <c r="I44" i="1" s="1"/>
  <c r="J42" i="1" s="1"/>
  <c r="A23" i="1"/>
  <c r="A24" i="1" s="1"/>
  <c r="G24" i="1" s="1"/>
  <c r="A27" i="1" s="1"/>
  <c r="A29" i="1" s="1"/>
  <c r="G29" i="1" s="1"/>
  <c r="G27" i="1" s="1"/>
  <c r="J39" i="1" l="1"/>
  <c r="J44" i="1" s="1"/>
  <c r="J40" i="1"/>
  <c r="J43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Šimo</author>
  </authors>
  <commentList>
    <comment ref="S6" authorId="0" shapeId="0" xr:uid="{7452FC16-9EBD-42E5-B3B6-6F149E845A9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E9759A1-6ADC-4F77-AC1E-004682F2784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Šimo</author>
  </authors>
  <commentList>
    <comment ref="S6" authorId="0" shapeId="0" xr:uid="{226FBD85-CDD0-423D-8172-494BE308C6B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6CD29A0-7068-49D4-A192-CB81B21C1D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<sst xmlns="http://schemas.openxmlformats.org/spreadsheetml/2006/main" count="1228" uniqueCount="386">
  <si>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</si>
  <si>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</si>
  <si>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</si>
  <si>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</si>
  <si>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</si>
  <si>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</si>
  <si>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</si>
  <si>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</si>
  <si>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</si>
  <si>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</si>
  <si>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</si>
  <si>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</si>
  <si>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</si>
  <si>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</si>
  <si>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</si>
  <si>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</si>
  <si>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</si>
  <si>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</si>
  <si>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</si>
  <si>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</si>
  <si>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</si>
  <si>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</si>
  <si>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</si>
  <si>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</si>
  <si>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</si>
  <si>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</si>
  <si>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</si>
  <si>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</si>
  <si>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</si>
  <si>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</si>
  <si>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</si>
  <si>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</si>
  <si>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</si>
  <si>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</si>
  <si>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</si>
  <si>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</si>
  <si>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</si>
  <si>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</si>
  <si>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</si>
  <si>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</si>
  <si>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</si>
  <si>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</si>
  <si>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</si>
  <si>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16108</t>
  </si>
  <si>
    <t>Vizovice – rekonstrukce účelové komunikace Dubovsko</t>
  </si>
  <si>
    <t>Stavba</t>
  </si>
  <si>
    <t>000</t>
  </si>
  <si>
    <t>Vedlejší a ostatní náklady</t>
  </si>
  <si>
    <t>01</t>
  </si>
  <si>
    <t>VRN</t>
  </si>
  <si>
    <t>SO 101</t>
  </si>
  <si>
    <t>Oprava MK Dubovsko</t>
  </si>
  <si>
    <t>Stavební rozpočet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</si>
  <si>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</si>
  <si>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</si>
  <si>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</si>
  <si>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</si>
  <si>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</si>
  <si>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</si>
  <si>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</si>
  <si>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</si>
  <si>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111</t>
  </si>
  <si>
    <t>Sanace pláně</t>
  </si>
  <si>
    <t>46</t>
  </si>
  <si>
    <t>Zpevněné plochy</t>
  </si>
  <si>
    <t>56</t>
  </si>
  <si>
    <t>Podkladní vrstvy komunikací a zpevněných ploch</t>
  </si>
  <si>
    <t>57</t>
  </si>
  <si>
    <t>Kryty štěrkových a živičných komunikací</t>
  </si>
  <si>
    <t>59</t>
  </si>
  <si>
    <t>Dlažby a předlažby komunikací</t>
  </si>
  <si>
    <t>89</t>
  </si>
  <si>
    <t>Ostatní konstrukce na trubním vedení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</si>
  <si>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</si>
  <si>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</si>
  <si>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</si>
  <si>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</si>
  <si>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</si>
  <si>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</si>
  <si>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</si>
  <si>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</si>
  <si>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</si>
  <si>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</si>
  <si>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</si>
  <si>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</si>
  <si>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</si>
  <si>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</si>
  <si>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</si>
  <si>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</si>
  <si>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</si>
  <si>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</si>
  <si>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</si>
  <si>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</si>
  <si>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</si>
  <si>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</si>
  <si>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</si>
  <si>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</si>
  <si>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</si>
  <si>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</si>
  <si>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</si>
  <si>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</si>
  <si>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</si>
  <si>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</si>
  <si>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</si>
  <si>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</si>
  <si>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</si>
  <si>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</si>
  <si>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</si>
  <si>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</si>
  <si>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</si>
  <si>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</si>
  <si>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</si>
  <si>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</si>
  <si>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001</t>
  </si>
  <si>
    <t>Vytyčení stavby</t>
  </si>
  <si>
    <t>Soubor</t>
  </si>
  <si>
    <t>Vlastní</t>
  </si>
  <si>
    <t>Indiv</t>
  </si>
  <si>
    <t>Běžná</t>
  </si>
  <si>
    <t>POL99_</t>
  </si>
  <si>
    <t>Geodetické zaměření rohů stavby, stabilizace bodů a sestavení laviček.</t>
  </si>
  <si>
    <t>POP</t>
  </si>
  <si>
    <t>Vyhotovení protokolu o vytyčení stavby se seznamem souřadnic vytyčených bodů a jejich polohopisnými (S-JTSK) a výškopisnými (Bpv) hodnotami.</t>
  </si>
  <si>
    <t>vytyčení stavby a inž.sítí</t>
  </si>
  <si>
    <t>zaměření a vytyčení stáv.inž.sítí</t>
  </si>
  <si>
    <t>vytyčení stavby, osy komunikací</t>
  </si>
  <si>
    <t>vytyčení obvodu staveniště</t>
  </si>
  <si>
    <t>002</t>
  </si>
  <si>
    <t>Vybudování zařízení staveniště</t>
  </si>
  <si>
    <t>Náklady spojené s případnou přípravou území pro objekty zařízení staveniště a vlastní vybudování objektů zařízení staveniště.</t>
  </si>
  <si>
    <t>003</t>
  </si>
  <si>
    <t>Provoz zařízení staveniště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</si>
  <si>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</t>
  </si>
  <si>
    <t>004</t>
  </si>
  <si>
    <t>Odstranění zařízení staveniště</t>
  </si>
  <si>
    <t>Odstranění objektů zařízení staveniště  a jejich odvoz. Položka zahrnuje i náklady na úpravu povrchů po odstranění zařízení staveniště a úklid ploch, na kterých bylo zařízení staveniště provozováno.</t>
  </si>
  <si>
    <t>005</t>
  </si>
  <si>
    <t>Silniční provoz</t>
  </si>
  <si>
    <t>Náklady na ztížené provádění stavebních prací v důsledku nepřerušeného dopravního provozu na staveništi nebo v jeho bezprostředním okolí.</t>
  </si>
  <si>
    <t>006</t>
  </si>
  <si>
    <t>Geometrický plán</t>
  </si>
  <si>
    <t>soubor</t>
  </si>
  <si>
    <t>zpracovaný na základě skutečného provedení stavby v požadovaném množství, vč.vkladu</t>
  </si>
  <si>
    <t>007</t>
  </si>
  <si>
    <t>Návrh projednání a zajištění vydání</t>
  </si>
  <si>
    <t>stanovení přechodného DZ a vydání rozhodnutí o uzávirce</t>
  </si>
  <si>
    <t>008</t>
  </si>
  <si>
    <t>Předání a převzetí staveniště</t>
  </si>
  <si>
    <t>Náklady spojené s účastí zhotovitele na předání a převzetí staveniště.</t>
  </si>
  <si>
    <t>009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</si>
  <si>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</si>
  <si>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</si>
  <si>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010</t>
  </si>
  <si>
    <t>Revize</t>
  </si>
  <si>
    <t>náklady spojené s provedením všech technickými normami předepsaných zkoušek a revizí stavebních konstrukcí nebo stavebních prací.</t>
  </si>
  <si>
    <t>011</t>
  </si>
  <si>
    <t>Dokumentace skutečného provedení</t>
  </si>
  <si>
    <t>Náklady na vyhotovení dokumentace skutečného provedení stavby a její předání objednateli v požadované formě a požadovaném počtu.</t>
  </si>
  <si>
    <t>3x tisk a 2x CD</t>
  </si>
  <si>
    <t>012</t>
  </si>
  <si>
    <t>Geodetické zaměření skutečného provedení</t>
  </si>
  <si>
    <t>Náklady na provedení skutečného zaměření stavby</t>
  </si>
  <si>
    <t>SUM</t>
  </si>
  <si>
    <t>Poznámky uchazeče k zadání</t>
  </si>
  <si>
    <t>POPUZIV</t>
  </si>
  <si>
    <t>END</t>
  </si>
  <si>
    <t>122202202R00</t>
  </si>
  <si>
    <t>Odkopávky pro silnice v hor. 3 do 1000 m3</t>
  </si>
  <si>
    <t>m3</t>
  </si>
  <si>
    <t>RTS 23/ I</t>
  </si>
  <si>
    <t>Práce</t>
  </si>
  <si>
    <t>POL1_</t>
  </si>
  <si>
    <t xml:space="preserve">stržení nánosů zeminy z vozovky : </t>
  </si>
  <si>
    <t>VV</t>
  </si>
  <si>
    <t>420,00*3,00*0,05</t>
  </si>
  <si>
    <t xml:space="preserve">zemní práce z výhyben : </t>
  </si>
  <si>
    <t>491,70*0,20</t>
  </si>
  <si>
    <t xml:space="preserve">zemní práce pro zpevněný vtokový objekt  km 0,235 20 : </t>
  </si>
  <si>
    <t>5,00*0,30</t>
  </si>
  <si>
    <t xml:space="preserve">zemní práce pro zpevněné včelo a zpevnění vtoku u propustku DN 1200 v km 1,101 70 : </t>
  </si>
  <si>
    <t>5,00</t>
  </si>
  <si>
    <t xml:space="preserve">zemní práce pro betonové žlabovky : </t>
  </si>
  <si>
    <t>190,00*0,60*0,30</t>
  </si>
  <si>
    <t xml:space="preserve">zemní práce pro prolehy z žulových kostek š. 1,0 m : </t>
  </si>
  <si>
    <t>(11,50+1,00+7,50+7,00)*1,00*0,30</t>
  </si>
  <si>
    <t>122202209R00</t>
  </si>
  <si>
    <t>Příplatek za lepivost - odkop. pro silnice v hor.3</t>
  </si>
  <si>
    <t>162301101R00</t>
  </si>
  <si>
    <t>Vodorovné přemístění výkopku z hor.1-4 do 500 m</t>
  </si>
  <si>
    <t>2028,00*0,50*0,10</t>
  </si>
  <si>
    <t>162701105R00</t>
  </si>
  <si>
    <t>Vodorovné přemístění výkopku z hor.1-4 do 10000 m</t>
  </si>
  <si>
    <t>210,14</t>
  </si>
  <si>
    <t>-2028,00*0,50*0,10</t>
  </si>
  <si>
    <t>167101102R00</t>
  </si>
  <si>
    <t>Nakládání výkopku z hor.1-4 v množství nad 100 m3</t>
  </si>
  <si>
    <t>180401211R00</t>
  </si>
  <si>
    <t>Založení trávníku lučního výsevem v rovině</t>
  </si>
  <si>
    <t>m2</t>
  </si>
  <si>
    <t>POL1_1</t>
  </si>
  <si>
    <t>2028,00*0,50</t>
  </si>
  <si>
    <t>181006111R00</t>
  </si>
  <si>
    <t>Rozprostření zemin v rov./sklonu 1:5, tl. do 10 cm</t>
  </si>
  <si>
    <t>181101102R00</t>
  </si>
  <si>
    <t>Úprava pláně v zářezech v hor. 1-4, se zhutněním</t>
  </si>
  <si>
    <t xml:space="preserve">úsek 1 : </t>
  </si>
  <si>
    <t xml:space="preserve">lokální sanace : </t>
  </si>
  <si>
    <t>280,00</t>
  </si>
  <si>
    <t xml:space="preserve">výhybny  a připojení účelových cest : </t>
  </si>
  <si>
    <t>447,00</t>
  </si>
  <si>
    <t>183403114R00</t>
  </si>
  <si>
    <t>Obdělání půdy kultivátorováním v rovině</t>
  </si>
  <si>
    <t>1014,00*3</t>
  </si>
  <si>
    <t>199000002R00</t>
  </si>
  <si>
    <t>Poplatek za skládku horniny 1- 4</t>
  </si>
  <si>
    <t>00572465R</t>
  </si>
  <si>
    <t>Směs travní standard balení 25 kg PROFI</t>
  </si>
  <si>
    <t>kg</t>
  </si>
  <si>
    <t>SPCM</t>
  </si>
  <si>
    <t>Specifikace</t>
  </si>
  <si>
    <t>POL3_</t>
  </si>
  <si>
    <t>1014,00*0,03</t>
  </si>
  <si>
    <t>113107410R00</t>
  </si>
  <si>
    <t>Odstranění podkladu nad 50 m2,kam.těžené tl.10 cm</t>
  </si>
  <si>
    <t xml:space="preserve">směs zeminy a kameniva : </t>
  </si>
  <si>
    <t>113107620R00</t>
  </si>
  <si>
    <t>Odstranění podkladu nad 50 m2,kam.drcené tl.20 cm</t>
  </si>
  <si>
    <t xml:space="preserve">pro obrubníky : </t>
  </si>
  <si>
    <t>(63,00+7,00+1,00+1,00)*0,25</t>
  </si>
  <si>
    <t>2,00*3,00*1,00</t>
  </si>
  <si>
    <t>113108410R00</t>
  </si>
  <si>
    <t>Odstranění asfaltové vrstvy pl.nad 50 m2, tl.10 cm</t>
  </si>
  <si>
    <t>113108442R00</t>
  </si>
  <si>
    <t>Rozrytí krytu,kamenivo bez zhut.,se živič. pojivem</t>
  </si>
  <si>
    <t xml:space="preserve">úsek 2 : </t>
  </si>
  <si>
    <t>1560,00</t>
  </si>
  <si>
    <t>280,00*0,30</t>
  </si>
  <si>
    <t>289971212R00</t>
  </si>
  <si>
    <t>Zřízení vrstvy z geotextilie sklon do 1:5 š.do 6 m</t>
  </si>
  <si>
    <t>564871111T01</t>
  </si>
  <si>
    <t>Podklad ze štěrkodrti po zhutnění tloušťky 30 cm</t>
  </si>
  <si>
    <t>69370522</t>
  </si>
  <si>
    <t>Geotextilie 500g/m2 do 6 m</t>
  </si>
  <si>
    <t>POL3_1</t>
  </si>
  <si>
    <t>280,00*1,20</t>
  </si>
  <si>
    <t>451311821R00</t>
  </si>
  <si>
    <t>Podklad pod dlažbu z betonu V4 T0 C 25/30,do 15 cm</t>
  </si>
  <si>
    <t xml:space="preserve">zpevněný vtokový objekt km 0,235 20 : </t>
  </si>
  <si>
    <t>461311620R00</t>
  </si>
  <si>
    <t>Patka pro dlažbu z betonu, průřezu nad 0,20 m2</t>
  </si>
  <si>
    <t>Včetně:</t>
  </si>
  <si>
    <t>- zhotovení dilatačních spár,</t>
  </si>
  <si>
    <t>- bednění a odbednění,</t>
  </si>
  <si>
    <t>- práce ve vodě při tloušťce vodního polštáře do 100mm.</t>
  </si>
  <si>
    <t xml:space="preserve">propustek km 1,101 70 : </t>
  </si>
  <si>
    <t>6,20*0,50*0,80</t>
  </si>
  <si>
    <t>463212121R00</t>
  </si>
  <si>
    <t>Rovnanina z lom.kamene s vyplněním těž. kamenivem</t>
  </si>
  <si>
    <t>12,40*0,30</t>
  </si>
  <si>
    <t>465513127R00</t>
  </si>
  <si>
    <t>Dlažba z kamene na MC, s vyspárov. MCs, tl. 20 cm</t>
  </si>
  <si>
    <t>564113308R00</t>
  </si>
  <si>
    <t>Podklad z asf.recyklátu fr.32-80 po zhutn.tl.8 cm</t>
  </si>
  <si>
    <t>564831111R00</t>
  </si>
  <si>
    <t>Podklad ze štěrkodrti po zhutnění tloušťky 10 cm</t>
  </si>
  <si>
    <t>564851111R00</t>
  </si>
  <si>
    <t>Podklad ze štěrkodrti po zhutnění tloušťky 15 cm</t>
  </si>
  <si>
    <t>280,00*2</t>
  </si>
  <si>
    <t>447,00*2</t>
  </si>
  <si>
    <t>565131111R00</t>
  </si>
  <si>
    <t>Podklad z obal kamen. ACP 16+, š. do 3 m, tl. 5 cm</t>
  </si>
  <si>
    <t xml:space="preserve">vyspravení výtluků 5% plochy : </t>
  </si>
  <si>
    <t>70,00</t>
  </si>
  <si>
    <t>565131211R00</t>
  </si>
  <si>
    <t>Podklad z obal kamen. ACP 16+, š.nad 3 m, tl. 5 cm</t>
  </si>
  <si>
    <t>tl. 30-70 mm - vyrovnávka</t>
  </si>
  <si>
    <t>1451,00</t>
  </si>
  <si>
    <t>569621116R00</t>
  </si>
  <si>
    <t>Zpevnění krajnic asfaltovým recyklátem tl. 10 cm</t>
  </si>
  <si>
    <t>1014,00*0,25*2</t>
  </si>
  <si>
    <t>569831111R00</t>
  </si>
  <si>
    <t>Zpevnění krajnic štěrkodrtí tloušťky  10 cm</t>
  </si>
  <si>
    <t>543,00*2*0,30</t>
  </si>
  <si>
    <t>567512121T00</t>
  </si>
  <si>
    <t>Recyklace podkladní vrstvy za studena, promísení s kamenivem plochy do 3000 m2 do tl. 120 mm</t>
  </si>
  <si>
    <t xml:space="preserve">m2    </t>
  </si>
  <si>
    <t>Agregovaná položka</t>
  </si>
  <si>
    <t>POL2_</t>
  </si>
  <si>
    <t>58344169R</t>
  </si>
  <si>
    <t>Štěrkodrtě frakce 0-32 A</t>
  </si>
  <si>
    <t>T</t>
  </si>
  <si>
    <t>1560,00*0,05*2,00</t>
  </si>
  <si>
    <t>573111124R00</t>
  </si>
  <si>
    <t>Postřik infiltrační, množství zbytkového asfaltového pojiva 1,00 kg/m2</t>
  </si>
  <si>
    <t>573231147R00</t>
  </si>
  <si>
    <t>Postřik spojovací z KAE modifikované, množství zbytkového asfaltu 0,7 kg/m2</t>
  </si>
  <si>
    <t>577142212R00</t>
  </si>
  <si>
    <t>Beton asfalt. ACO 8,ACO 11,ACO 16, š.nad 3 m, 5 cm</t>
  </si>
  <si>
    <t>577152213R00</t>
  </si>
  <si>
    <t>Beton asfaltový ACO 11 obrusný, š.nad 3 m, tl.6 cm</t>
  </si>
  <si>
    <t>451317777R00</t>
  </si>
  <si>
    <t>Podklad pod dlažbu z beton.C-/7,5,C8/10 tl.do 10cm</t>
  </si>
  <si>
    <t xml:space="preserve">prolehy : </t>
  </si>
  <si>
    <t>20,00*1,00</t>
  </si>
  <si>
    <t>451319777R00</t>
  </si>
  <si>
    <t>Příplatek za další 1cm betonu nad 10 cm</t>
  </si>
  <si>
    <t xml:space="preserve">celk. tl.15 cm (+5) : </t>
  </si>
  <si>
    <t>20,00*1,00*5</t>
  </si>
  <si>
    <t>591241111R00</t>
  </si>
  <si>
    <t>Kladení dlažby drobné kostky, lože z MC tl. 5 cm</t>
  </si>
  <si>
    <t>33,00*1,00</t>
  </si>
  <si>
    <t>597961111R00</t>
  </si>
  <si>
    <t>Rigol dlážděný do lože z C-/7,5 tl.10cm prefabrik.</t>
  </si>
  <si>
    <t>m</t>
  </si>
  <si>
    <t>26,00+86,00+48,00+24,00+6,00</t>
  </si>
  <si>
    <t>597101035RAA</t>
  </si>
  <si>
    <t>Žlab odvodňovací polymerbeton, zatížení D400 kN včetně dodávky žlabu a roštu RONN</t>
  </si>
  <si>
    <t>3,00+4,00</t>
  </si>
  <si>
    <t>58380120.AR</t>
  </si>
  <si>
    <t>Kostka dlažební drobná 8/10 tř. 1  1t = 5 m2 štípaná</t>
  </si>
  <si>
    <t>33,00*1,01</t>
  </si>
  <si>
    <t>592275200R</t>
  </si>
  <si>
    <t>Žlab odvodňovací TBM 8-60 330/590/75 tl. 80 mm přírodní</t>
  </si>
  <si>
    <t>kus</t>
  </si>
  <si>
    <t>190,00/0,33*1,01</t>
  </si>
  <si>
    <t>899623141R00</t>
  </si>
  <si>
    <t>Obetonování potrubí nebo zdiva stok betonem C12/15</t>
  </si>
  <si>
    <t>914991001R00</t>
  </si>
  <si>
    <t>Montáž dočasné značky včetně stojanu</t>
  </si>
  <si>
    <t>ks</t>
  </si>
  <si>
    <t xml:space="preserve">SDZ : </t>
  </si>
  <si>
    <t>10,00</t>
  </si>
  <si>
    <t xml:space="preserve">Z4 : </t>
  </si>
  <si>
    <t>30,00</t>
  </si>
  <si>
    <t>914992001R00</t>
  </si>
  <si>
    <t>Nájem dopravní značky včetně stojanu</t>
  </si>
  <si>
    <t>ks/den</t>
  </si>
  <si>
    <t>40,00*90</t>
  </si>
  <si>
    <t>914993001R00</t>
  </si>
  <si>
    <t>Demontáž dočasné značky včetně stojanu</t>
  </si>
  <si>
    <t>917862111R00</t>
  </si>
  <si>
    <t>Osazení stojat. obrub.bet. s opěrou,lože z C 12/15</t>
  </si>
  <si>
    <t>63,00+7,00+1,00+1,00</t>
  </si>
  <si>
    <t>919441221T00</t>
  </si>
  <si>
    <t>Čelo propustku z lom. kamene z trub DN 120 cm včetně nákladů na zahrazení toku a přečerpávání</t>
  </si>
  <si>
    <t>čelo…délky 4,0 m, šířka 500 mm, výška nade dnem 1,80 m</t>
  </si>
  <si>
    <t>1,00</t>
  </si>
  <si>
    <t>59217488R</t>
  </si>
  <si>
    <t>Obrubník silniční ABO 2-15 1000/150/250 přírodní</t>
  </si>
  <si>
    <t>63,00*1,01</t>
  </si>
  <si>
    <t>59217490R</t>
  </si>
  <si>
    <t>Obrubník silniční nájezdový ABO 2-15 N</t>
  </si>
  <si>
    <t>7,00*1,01</t>
  </si>
  <si>
    <t>59217491R</t>
  </si>
  <si>
    <t>Obrubník silniční přechodový pravý ABO 2-15 PP</t>
  </si>
  <si>
    <t>1,00*1,01</t>
  </si>
  <si>
    <t>59217492R</t>
  </si>
  <si>
    <t>Obrubník silniční přechodový levý ABO 2-15 PL</t>
  </si>
  <si>
    <t>307,00*0,50</t>
  </si>
  <si>
    <t>171201201R00</t>
  </si>
  <si>
    <t>Uložení sypaniny na skl.-modelace na výšku přes 2m</t>
  </si>
  <si>
    <t>938902106R00</t>
  </si>
  <si>
    <t>Čištění příkopů š. nad 40 cm, objem do 0,50 m3/m</t>
  </si>
  <si>
    <t>307,00</t>
  </si>
  <si>
    <t>938909111R00</t>
  </si>
  <si>
    <t>Odstranění nánosu s povrchu podkladu štěrkového</t>
  </si>
  <si>
    <t>938909611R00</t>
  </si>
  <si>
    <t>Odstranění nánosu na krajnicích tl. do 10 cm</t>
  </si>
  <si>
    <t>1014,00*0,50*2</t>
  </si>
  <si>
    <t>998225111R00</t>
  </si>
  <si>
    <t>Přesun hmot, pozemní komunikace, kryt živičný</t>
  </si>
  <si>
    <t>t</t>
  </si>
  <si>
    <t>Přesun hmot</t>
  </si>
  <si>
    <t>POL7_</t>
  </si>
  <si>
    <t>979089001R00</t>
  </si>
  <si>
    <t>Poplatek za uložení odpadního štěrku a kameniva, skupina odpadu 010408</t>
  </si>
  <si>
    <t>979990112R00</t>
  </si>
  <si>
    <t>Poplatek za uložení suti - obal. kamenivo, asfalt, skupina odpadu 170302</t>
  </si>
  <si>
    <t>979082213R00</t>
  </si>
  <si>
    <t>Vodorovná doprava suti po suchu do 1 km</t>
  </si>
  <si>
    <t>Přesun suti</t>
  </si>
  <si>
    <t>POL8_</t>
  </si>
  <si>
    <t>979082219R00</t>
  </si>
  <si>
    <t>Příplatek za dopravu suti po suchu za další 1 km</t>
  </si>
  <si>
    <t>979087212R00</t>
  </si>
  <si>
    <t>Nakládání suti na dopravní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</si>
</sst>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SUMIF(F51:F64,A16,I51:I64)+SUMIF(F51:F64,"PSU",I51:I64)</f>
        <v>0</v>
      </c>
      <c r="J16" s="85"/>
    </row>
    <row r="17" spans="1:10" ht="23.25" customHeight="1" x14ac:dyDescent="0.25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SUMIF(F51:F64,A17,I51:I64)</f>
        <v>0</v>
      </c>
      <c r="J17" s="85"/>
    </row>
    <row r="18" spans="1:10" ht="23.25" customHeight="1" x14ac:dyDescent="0.25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SUMIF(F51:F64,A18,I51:I64)</f>
        <v>0</v>
      </c>
      <c r="J18" s="85"/>
    </row>
    <row r="19" spans="1:10" ht="23.25" customHeight="1" x14ac:dyDescent="0.25">
      <c r="A19" s="194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SUMIF(F51:F64,A19,I51:I64)</f>
        <v>0</v>
      </c>
      <c r="J19" s="85"/>
    </row>
    <row r="20" spans="1:10" ht="23.25" customHeight="1" x14ac:dyDescent="0.25">
      <c r="A20" s="194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SUMIF(F51:F64,A20,I51:I64)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IF(A24&gt;50, ROUNDUP(A23, 0), ROUNDDOWN(A23, 0))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IF(A29&gt;50, ROUNDUP(A27, 0), ROUNDDOWN(A27, 0))</f>
        <v>0</v>
      </c>
      <c r="H29" s="171"/>
      <c r="I29" s="171"/>
      <c r="J29" s="172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'000 01 Naklady'!AE41+'SO 101 01 Pol'!AE228</f>
        <v>0</v>
      </c>
      <c r="G39" s="147">
        <f>'000 01 Naklady'!AF41+'SO 101 01 Pol'!AF228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 t="s">
        <v>46</v>
      </c>
      <c r="C40" s="151" t="s">
        <v>47</v>
      </c>
      <c r="D40" s="151"/>
      <c r="E40" s="151"/>
      <c r="F40" s="152">
        <f>'000 01 Naklady'!AE41</f>
        <v>0</v>
      </c>
      <c r="G40" s="153">
        <f>'000 01 Naklady'!AF41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 t="s">
        <v>48</v>
      </c>
      <c r="C41" s="145" t="s">
        <v>49</v>
      </c>
      <c r="D41" s="145"/>
      <c r="E41" s="145"/>
      <c r="F41" s="156">
        <f>'000 01 Naklady'!AE41</f>
        <v>0</v>
      </c>
      <c r="G41" s="148">
        <f>'000 01 Naklady'!AF41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2</v>
      </c>
      <c r="B42" s="150" t="s">
        <v>50</v>
      </c>
      <c r="C42" s="151" t="s">
        <v>51</v>
      </c>
      <c r="D42" s="151"/>
      <c r="E42" s="151"/>
      <c r="F42" s="152">
        <f>'SO 101 01 Pol'!AE228</f>
        <v>0</v>
      </c>
      <c r="G42" s="153">
        <f>'SO 101 01 Pol'!AF228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5">
      <c r="A43" s="134">
        <v>3</v>
      </c>
      <c r="B43" s="155" t="s">
        <v>48</v>
      </c>
      <c r="C43" s="145" t="s">
        <v>52</v>
      </c>
      <c r="D43" s="145"/>
      <c r="E43" s="145"/>
      <c r="F43" s="156">
        <f>'SO 101 01 Pol'!AE228</f>
        <v>0</v>
      </c>
      <c r="G43" s="148">
        <f>'SO 101 01 Pol'!AF228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53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3" t="s">
        <v>55</v>
      </c>
    </row>
    <row r="50" spans="1:10" ht="25.5" customHeight="1" x14ac:dyDescent="0.25">
      <c r="A50" s="175"/>
      <c r="B50" s="178" t="s">
        <v>18</v>
      </c>
      <c r="C50" s="178" t="s">
        <v>6</v>
      </c>
      <c r="D50" s="179"/>
      <c r="E50" s="179"/>
      <c r="F50" s="180" t="s">
        <v>56</v>
      </c>
      <c r="G50" s="180"/>
      <c r="H50" s="180"/>
      <c r="I50" s="180" t="s">
        <v>31</v>
      </c>
      <c r="J50" s="180" t="s">
        <v>0</v>
      </c>
    </row>
    <row r="51" spans="1:10" ht="36.75" customHeight="1" x14ac:dyDescent="0.25">
      <c r="A51" s="176"/>
      <c r="B51" s="181" t="s">
        <v>57</v>
      </c>
      <c r="C51" s="182" t="s">
        <v>58</v>
      </c>
      <c r="D51" s="183"/>
      <c r="E51" s="183"/>
      <c r="F51" s="190" t="s">
        <v>26</v>
      </c>
      <c r="G51" s="191"/>
      <c r="H51" s="191"/>
      <c r="I51" s="191">
        <f>'SO 101 01 Pol'!G8</f>
        <v>0</v>
      </c>
      <c r="J51" s="187" t="str">
        <f>IF(I65=0,"",I51/I65*100)</f>
        <v/>
      </c>
    </row>
    <row r="52" spans="1:10" ht="36.75" customHeight="1" x14ac:dyDescent="0.25">
      <c r="A52" s="176"/>
      <c r="B52" s="181" t="s">
        <v>59</v>
      </c>
      <c r="C52" s="182" t="s">
        <v>60</v>
      </c>
      <c r="D52" s="183"/>
      <c r="E52" s="183"/>
      <c r="F52" s="190" t="s">
        <v>26</v>
      </c>
      <c r="G52" s="191"/>
      <c r="H52" s="191"/>
      <c r="I52" s="191">
        <f>'SO 101 01 Pol'!G44</f>
        <v>0</v>
      </c>
      <c r="J52" s="187" t="str">
        <f>IF(I65=0,"",I52/I65*100)</f>
        <v/>
      </c>
    </row>
    <row r="53" spans="1:10" ht="36.75" customHeight="1" x14ac:dyDescent="0.25">
      <c r="A53" s="176"/>
      <c r="B53" s="181" t="s">
        <v>61</v>
      </c>
      <c r="C53" s="182" t="s">
        <v>62</v>
      </c>
      <c r="D53" s="183"/>
      <c r="E53" s="183"/>
      <c r="F53" s="190" t="s">
        <v>26</v>
      </c>
      <c r="G53" s="191"/>
      <c r="H53" s="191"/>
      <c r="I53" s="191">
        <f>'SO 101 01 Pol'!G66</f>
        <v>0</v>
      </c>
      <c r="J53" s="187" t="str">
        <f>IF(I65=0,"",I53/I65*100)</f>
        <v/>
      </c>
    </row>
    <row r="54" spans="1:10" ht="36.75" customHeight="1" x14ac:dyDescent="0.25">
      <c r="A54" s="176"/>
      <c r="B54" s="181" t="s">
        <v>63</v>
      </c>
      <c r="C54" s="182" t="s">
        <v>64</v>
      </c>
      <c r="D54" s="183"/>
      <c r="E54" s="183"/>
      <c r="F54" s="190" t="s">
        <v>26</v>
      </c>
      <c r="G54" s="191"/>
      <c r="H54" s="191"/>
      <c r="I54" s="191">
        <f>'SO 101 01 Pol'!G84</f>
        <v>0</v>
      </c>
      <c r="J54" s="187" t="str">
        <f>IF(I65=0,"",I54/I65*100)</f>
        <v/>
      </c>
    </row>
    <row r="55" spans="1:10" ht="36.75" customHeight="1" x14ac:dyDescent="0.25">
      <c r="A55" s="176"/>
      <c r="B55" s="181" t="s">
        <v>65</v>
      </c>
      <c r="C55" s="182" t="s">
        <v>66</v>
      </c>
      <c r="D55" s="183"/>
      <c r="E55" s="183"/>
      <c r="F55" s="190" t="s">
        <v>26</v>
      </c>
      <c r="G55" s="191"/>
      <c r="H55" s="191"/>
      <c r="I55" s="191">
        <f>'SO 101 01 Pol'!G101</f>
        <v>0</v>
      </c>
      <c r="J55" s="187" t="str">
        <f>IF(I65=0,"",I55/I65*100)</f>
        <v/>
      </c>
    </row>
    <row r="56" spans="1:10" ht="36.75" customHeight="1" x14ac:dyDescent="0.25">
      <c r="A56" s="176"/>
      <c r="B56" s="181" t="s">
        <v>67</v>
      </c>
      <c r="C56" s="182" t="s">
        <v>68</v>
      </c>
      <c r="D56" s="183"/>
      <c r="E56" s="183"/>
      <c r="F56" s="190" t="s">
        <v>26</v>
      </c>
      <c r="G56" s="191"/>
      <c r="H56" s="191"/>
      <c r="I56" s="191">
        <f>'SO 101 01 Pol'!G135</f>
        <v>0</v>
      </c>
      <c r="J56" s="187" t="str">
        <f>IF(I65=0,"",I56/I65*100)</f>
        <v/>
      </c>
    </row>
    <row r="57" spans="1:10" ht="36.75" customHeight="1" x14ac:dyDescent="0.25">
      <c r="A57" s="176"/>
      <c r="B57" s="181" t="s">
        <v>69</v>
      </c>
      <c r="C57" s="182" t="s">
        <v>70</v>
      </c>
      <c r="D57" s="183"/>
      <c r="E57" s="183"/>
      <c r="F57" s="190" t="s">
        <v>26</v>
      </c>
      <c r="G57" s="191"/>
      <c r="H57" s="191"/>
      <c r="I57" s="191">
        <f>'SO 101 01 Pol'!G159</f>
        <v>0</v>
      </c>
      <c r="J57" s="187" t="str">
        <f>IF(I65=0,"",I57/I65*100)</f>
        <v/>
      </c>
    </row>
    <row r="58" spans="1:10" ht="36.75" customHeight="1" x14ac:dyDescent="0.25">
      <c r="A58" s="176"/>
      <c r="B58" s="181" t="s">
        <v>71</v>
      </c>
      <c r="C58" s="182" t="s">
        <v>72</v>
      </c>
      <c r="D58" s="183"/>
      <c r="E58" s="183"/>
      <c r="F58" s="190" t="s">
        <v>26</v>
      </c>
      <c r="G58" s="191"/>
      <c r="H58" s="191"/>
      <c r="I58" s="191">
        <f>'SO 101 01 Pol'!G178</f>
        <v>0</v>
      </c>
      <c r="J58" s="187" t="str">
        <f>IF(I65=0,"",I58/I65*100)</f>
        <v/>
      </c>
    </row>
    <row r="59" spans="1:10" ht="36.75" customHeight="1" x14ac:dyDescent="0.25">
      <c r="A59" s="176"/>
      <c r="B59" s="181" t="s">
        <v>73</v>
      </c>
      <c r="C59" s="182" t="s">
        <v>74</v>
      </c>
      <c r="D59" s="183"/>
      <c r="E59" s="183"/>
      <c r="F59" s="190" t="s">
        <v>26</v>
      </c>
      <c r="G59" s="191"/>
      <c r="H59" s="191"/>
      <c r="I59" s="191">
        <f>'SO 101 01 Pol'!G182</f>
        <v>0</v>
      </c>
      <c r="J59" s="187" t="str">
        <f>IF(I65=0,"",I59/I65*100)</f>
        <v/>
      </c>
    </row>
    <row r="60" spans="1:10" ht="36.75" customHeight="1" x14ac:dyDescent="0.25">
      <c r="A60" s="176"/>
      <c r="B60" s="181" t="s">
        <v>75</v>
      </c>
      <c r="C60" s="182" t="s">
        <v>76</v>
      </c>
      <c r="D60" s="183"/>
      <c r="E60" s="183"/>
      <c r="F60" s="190" t="s">
        <v>26</v>
      </c>
      <c r="G60" s="191"/>
      <c r="H60" s="191"/>
      <c r="I60" s="191">
        <f>'SO 101 01 Pol'!G205</f>
        <v>0</v>
      </c>
      <c r="J60" s="187" t="str">
        <f>IF(I65=0,"",I60/I65*100)</f>
        <v/>
      </c>
    </row>
    <row r="61" spans="1:10" ht="36.75" customHeight="1" x14ac:dyDescent="0.25">
      <c r="A61" s="176"/>
      <c r="B61" s="181" t="s">
        <v>77</v>
      </c>
      <c r="C61" s="182" t="s">
        <v>78</v>
      </c>
      <c r="D61" s="183"/>
      <c r="E61" s="183"/>
      <c r="F61" s="190" t="s">
        <v>26</v>
      </c>
      <c r="G61" s="191"/>
      <c r="H61" s="191"/>
      <c r="I61" s="191">
        <f>'SO 101 01 Pol'!G219</f>
        <v>0</v>
      </c>
      <c r="J61" s="187" t="str">
        <f>IF(I65=0,"",I61/I65*100)</f>
        <v/>
      </c>
    </row>
    <row r="62" spans="1:10" ht="36.75" customHeight="1" x14ac:dyDescent="0.25">
      <c r="A62" s="176"/>
      <c r="B62" s="181" t="s">
        <v>79</v>
      </c>
      <c r="C62" s="182" t="s">
        <v>80</v>
      </c>
      <c r="D62" s="183"/>
      <c r="E62" s="183"/>
      <c r="F62" s="190" t="s">
        <v>81</v>
      </c>
      <c r="G62" s="191"/>
      <c r="H62" s="191"/>
      <c r="I62" s="191">
        <f>'SO 101 01 Pol'!G221</f>
        <v>0</v>
      </c>
      <c r="J62" s="187" t="str">
        <f>IF(I65=0,"",I62/I65*100)</f>
        <v/>
      </c>
    </row>
    <row r="63" spans="1:10" ht="36.75" customHeight="1" x14ac:dyDescent="0.25">
      <c r="A63" s="176"/>
      <c r="B63" s="181" t="s">
        <v>82</v>
      </c>
      <c r="C63" s="182" t="s">
        <v>29</v>
      </c>
      <c r="D63" s="183"/>
      <c r="E63" s="183"/>
      <c r="F63" s="190" t="s">
        <v>82</v>
      </c>
      <c r="G63" s="191"/>
      <c r="H63" s="191"/>
      <c r="I63" s="191">
        <f>'000 01 Naklady'!G8</f>
        <v>0</v>
      </c>
      <c r="J63" s="187" t="str">
        <f>IF(I65=0,"",I63/I65*100)</f>
        <v/>
      </c>
    </row>
    <row r="64" spans="1:10" ht="36.75" customHeight="1" x14ac:dyDescent="0.25">
      <c r="A64" s="176"/>
      <c r="B64" s="181" t="s">
        <v>83</v>
      </c>
      <c r="C64" s="182" t="s">
        <v>30</v>
      </c>
      <c r="D64" s="183"/>
      <c r="E64" s="183"/>
      <c r="F64" s="190" t="s">
        <v>83</v>
      </c>
      <c r="G64" s="191"/>
      <c r="H64" s="191"/>
      <c r="I64" s="191">
        <f>'000 01 Naklady'!G28</f>
        <v>0</v>
      </c>
      <c r="J64" s="187" t="str">
        <f>IF(I65=0,"",I64/I65*100)</f>
        <v/>
      </c>
    </row>
    <row r="65" spans="1:10" ht="25.5" customHeight="1" x14ac:dyDescent="0.25">
      <c r="A65" s="177"/>
      <c r="B65" s="184" t="s">
        <v>1</v>
      </c>
      <c r="C65" s="185"/>
      <c r="D65" s="186"/>
      <c r="E65" s="186"/>
      <c r="F65" s="192"/>
      <c r="G65" s="193"/>
      <c r="H65" s="193"/>
      <c r="I65" s="193">
        <f>SUM(I51:I64)</f>
        <v>0</v>
      </c>
      <c r="J65" s="188">
        <f>SUM(J51:J64)</f>
        <v>0</v>
      </c>
    </row>
    <row r="66" spans="1:10" x14ac:dyDescent="0.25">
      <c r="F66" s="133"/>
      <c r="G66" s="133"/>
      <c r="H66" s="133"/>
      <c r="I66" s="133"/>
      <c r="J66" s="189"/>
    </row>
    <row r="67" spans="1:10" x14ac:dyDescent="0.25">
      <c r="F67" s="133"/>
      <c r="G67" s="133"/>
      <c r="H67" s="133"/>
      <c r="I67" s="133"/>
      <c r="J67" s="189"/>
    </row>
    <row r="68" spans="1:10" x14ac:dyDescent="0.25">
      <c r="F68" s="133"/>
      <c r="G68" s="133"/>
      <c r="H68" s="133"/>
      <c r="I68" s="133"/>
      <c r="J68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F39D-5352-414F-9D1A-16046E6CB10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86</v>
      </c>
      <c r="AG3" t="s">
        <v>87</v>
      </c>
    </row>
    <row r="4" spans="1:60" ht="25.05" customHeight="1" x14ac:dyDescent="0.25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88</v>
      </c>
    </row>
    <row r="5" spans="1:60" x14ac:dyDescent="0.25">
      <c r="D5" s="10"/>
    </row>
    <row r="6" spans="1:60" ht="39.6" x14ac:dyDescent="0.25">
      <c r="A6" s="206" t="s">
        <v>89</v>
      </c>
      <c r="B6" s="208" t="s">
        <v>90</v>
      </c>
      <c r="C6" s="208" t="s">
        <v>91</v>
      </c>
      <c r="D6" s="207" t="s">
        <v>92</v>
      </c>
      <c r="E6" s="206" t="s">
        <v>93</v>
      </c>
      <c r="F6" s="205" t="s">
        <v>94</v>
      </c>
      <c r="G6" s="206" t="s">
        <v>31</v>
      </c>
      <c r="H6" s="209" t="s">
        <v>32</v>
      </c>
      <c r="I6" s="209" t="s">
        <v>95</v>
      </c>
      <c r="J6" s="209" t="s">
        <v>33</v>
      </c>
      <c r="K6" s="209" t="s">
        <v>96</v>
      </c>
      <c r="L6" s="209" t="s">
        <v>97</v>
      </c>
      <c r="M6" s="209" t="s">
        <v>98</v>
      </c>
      <c r="N6" s="209" t="s">
        <v>99</v>
      </c>
      <c r="O6" s="209" t="s">
        <v>100</v>
      </c>
      <c r="P6" s="209" t="s">
        <v>101</v>
      </c>
      <c r="Q6" s="209" t="s">
        <v>102</v>
      </c>
      <c r="R6" s="209" t="s">
        <v>103</v>
      </c>
      <c r="S6" s="209" t="s">
        <v>104</v>
      </c>
      <c r="T6" s="209" t="s">
        <v>105</v>
      </c>
      <c r="U6" s="209" t="s">
        <v>106</v>
      </c>
      <c r="V6" s="209" t="s">
        <v>107</v>
      </c>
      <c r="W6" s="209" t="s">
        <v>108</v>
      </c>
      <c r="X6" s="209" t="s">
        <v>109</v>
      </c>
      <c r="Y6" s="209" t="s">
        <v>110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2" t="s">
        <v>111</v>
      </c>
      <c r="B8" s="233" t="s">
        <v>82</v>
      </c>
      <c r="C8" s="249" t="s">
        <v>29</v>
      </c>
      <c r="D8" s="234"/>
      <c r="E8" s="235"/>
      <c r="F8" s="236"/>
      <c r="G8" s="236">
        <f>SUMIF(AG9:AG27,"&lt;&gt;NOR",G9:G27)</f>
        <v>0</v>
      </c>
      <c r="H8" s="236"/>
      <c r="I8" s="236">
        <f>SUM(I9:I27)</f>
        <v>0</v>
      </c>
      <c r="J8" s="236"/>
      <c r="K8" s="236">
        <f>SUM(K9:K27)</f>
        <v>0</v>
      </c>
      <c r="L8" s="236"/>
      <c r="M8" s="236">
        <f>SUM(M9:M27)</f>
        <v>0</v>
      </c>
      <c r="N8" s="235"/>
      <c r="O8" s="235">
        <f>SUM(O9:O27)</f>
        <v>0</v>
      </c>
      <c r="P8" s="235"/>
      <c r="Q8" s="235">
        <f>SUM(Q9:Q27)</f>
        <v>0</v>
      </c>
      <c r="R8" s="236"/>
      <c r="S8" s="236"/>
      <c r="T8" s="237"/>
      <c r="U8" s="231"/>
      <c r="V8" s="231">
        <f>SUM(V9:V27)</f>
        <v>0</v>
      </c>
      <c r="W8" s="231"/>
      <c r="X8" s="231"/>
      <c r="Y8" s="231"/>
      <c r="AG8" t="s">
        <v>112</v>
      </c>
    </row>
    <row r="9" spans="1:60" outlineLevel="1" x14ac:dyDescent="0.25">
      <c r="A9" s="239">
        <v>1</v>
      </c>
      <c r="B9" s="240" t="s">
        <v>113</v>
      </c>
      <c r="C9" s="250" t="s">
        <v>114</v>
      </c>
      <c r="D9" s="241" t="s">
        <v>115</v>
      </c>
      <c r="E9" s="242">
        <v>1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116</v>
      </c>
      <c r="T9" s="245" t="s">
        <v>117</v>
      </c>
      <c r="U9" s="230">
        <v>0</v>
      </c>
      <c r="V9" s="230">
        <f>ROUND(E9*U9,2)</f>
        <v>0</v>
      </c>
      <c r="W9" s="230"/>
      <c r="X9" s="230" t="s">
        <v>49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119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51" t="s">
        <v>120</v>
      </c>
      <c r="D10" s="246"/>
      <c r="E10" s="246"/>
      <c r="F10" s="246"/>
      <c r="G10" s="246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121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1" outlineLevel="3" x14ac:dyDescent="0.25">
      <c r="A11" s="227"/>
      <c r="B11" s="228"/>
      <c r="C11" s="252" t="s">
        <v>122</v>
      </c>
      <c r="D11" s="248"/>
      <c r="E11" s="248"/>
      <c r="F11" s="248"/>
      <c r="G11" s="248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121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47" t="str">
        <f>C11</f>
        <v>Vyhotovení protokolu o vytyčení stavby se seznamem souřadnic vytyčených bodů a jejich polohopisnými (S-JTSK) a výškopisnými (Bpv) hodnotami.</v>
      </c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27"/>
      <c r="B12" s="228"/>
      <c r="C12" s="252" t="s">
        <v>123</v>
      </c>
      <c r="D12" s="248"/>
      <c r="E12" s="248"/>
      <c r="F12" s="248"/>
      <c r="G12" s="248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121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27"/>
      <c r="B13" s="228"/>
      <c r="C13" s="252" t="s">
        <v>124</v>
      </c>
      <c r="D13" s="248"/>
      <c r="E13" s="248"/>
      <c r="F13" s="248"/>
      <c r="G13" s="248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27"/>
      <c r="B14" s="228"/>
      <c r="C14" s="252" t="s">
        <v>125</v>
      </c>
      <c r="D14" s="248"/>
      <c r="E14" s="248"/>
      <c r="F14" s="248"/>
      <c r="G14" s="248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121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5">
      <c r="A15" s="227"/>
      <c r="B15" s="228"/>
      <c r="C15" s="252" t="s">
        <v>126</v>
      </c>
      <c r="D15" s="248"/>
      <c r="E15" s="248"/>
      <c r="F15" s="248"/>
      <c r="G15" s="248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121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39">
        <v>2</v>
      </c>
      <c r="B16" s="240" t="s">
        <v>127</v>
      </c>
      <c r="C16" s="250" t="s">
        <v>128</v>
      </c>
      <c r="D16" s="241" t="s">
        <v>115</v>
      </c>
      <c r="E16" s="242">
        <v>1</v>
      </c>
      <c r="F16" s="243"/>
      <c r="G16" s="244">
        <f>ROUND(E16*F16,2)</f>
        <v>0</v>
      </c>
      <c r="H16" s="243"/>
      <c r="I16" s="244">
        <f>ROUND(E16*H16,2)</f>
        <v>0</v>
      </c>
      <c r="J16" s="243"/>
      <c r="K16" s="244">
        <f>ROUND(E16*J16,2)</f>
        <v>0</v>
      </c>
      <c r="L16" s="244">
        <v>21</v>
      </c>
      <c r="M16" s="244">
        <f>G16*(1+L16/100)</f>
        <v>0</v>
      </c>
      <c r="N16" s="242">
        <v>0</v>
      </c>
      <c r="O16" s="242">
        <f>ROUND(E16*N16,2)</f>
        <v>0</v>
      </c>
      <c r="P16" s="242">
        <v>0</v>
      </c>
      <c r="Q16" s="242">
        <f>ROUND(E16*P16,2)</f>
        <v>0</v>
      </c>
      <c r="R16" s="244"/>
      <c r="S16" s="244" t="s">
        <v>116</v>
      </c>
      <c r="T16" s="245" t="s">
        <v>117</v>
      </c>
      <c r="U16" s="230">
        <v>0</v>
      </c>
      <c r="V16" s="230">
        <f>ROUND(E16*U16,2)</f>
        <v>0</v>
      </c>
      <c r="W16" s="230"/>
      <c r="X16" s="230" t="s">
        <v>49</v>
      </c>
      <c r="Y16" s="230" t="s">
        <v>118</v>
      </c>
      <c r="Z16" s="210"/>
      <c r="AA16" s="210"/>
      <c r="AB16" s="210"/>
      <c r="AC16" s="210"/>
      <c r="AD16" s="210"/>
      <c r="AE16" s="210"/>
      <c r="AF16" s="210"/>
      <c r="AG16" s="210" t="s">
        <v>119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1" outlineLevel="2" x14ac:dyDescent="0.25">
      <c r="A17" s="227"/>
      <c r="B17" s="228"/>
      <c r="C17" s="251" t="s">
        <v>129</v>
      </c>
      <c r="D17" s="246"/>
      <c r="E17" s="246"/>
      <c r="F17" s="246"/>
      <c r="G17" s="246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47" t="str">
        <f>C17</f>
        <v>Náklady spojené s případnou přípravou území pro objekty zařízení staveniště a vlastní vybudování objektů zařízení staveniště.</v>
      </c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39">
        <v>3</v>
      </c>
      <c r="B18" s="240" t="s">
        <v>130</v>
      </c>
      <c r="C18" s="250" t="s">
        <v>131</v>
      </c>
      <c r="D18" s="241" t="s">
        <v>115</v>
      </c>
      <c r="E18" s="242">
        <v>1</v>
      </c>
      <c r="F18" s="243"/>
      <c r="G18" s="244">
        <f>ROUND(E18*F18,2)</f>
        <v>0</v>
      </c>
      <c r="H18" s="243"/>
      <c r="I18" s="244">
        <f>ROUND(E18*H18,2)</f>
        <v>0</v>
      </c>
      <c r="J18" s="243"/>
      <c r="K18" s="244">
        <f>ROUND(E18*J18,2)</f>
        <v>0</v>
      </c>
      <c r="L18" s="244">
        <v>21</v>
      </c>
      <c r="M18" s="244">
        <f>G18*(1+L18/100)</f>
        <v>0</v>
      </c>
      <c r="N18" s="242">
        <v>0</v>
      </c>
      <c r="O18" s="242">
        <f>ROUND(E18*N18,2)</f>
        <v>0</v>
      </c>
      <c r="P18" s="242">
        <v>0</v>
      </c>
      <c r="Q18" s="242">
        <f>ROUND(E18*P18,2)</f>
        <v>0</v>
      </c>
      <c r="R18" s="244"/>
      <c r="S18" s="244" t="s">
        <v>116</v>
      </c>
      <c r="T18" s="245" t="s">
        <v>117</v>
      </c>
      <c r="U18" s="230">
        <v>0</v>
      </c>
      <c r="V18" s="230">
        <f>ROUND(E18*U18,2)</f>
        <v>0</v>
      </c>
      <c r="W18" s="230"/>
      <c r="X18" s="230" t="s">
        <v>49</v>
      </c>
      <c r="Y18" s="230" t="s">
        <v>118</v>
      </c>
      <c r="Z18" s="210"/>
      <c r="AA18" s="210"/>
      <c r="AB18" s="210"/>
      <c r="AC18" s="210"/>
      <c r="AD18" s="210"/>
      <c r="AE18" s="210"/>
      <c r="AF18" s="210"/>
      <c r="AG18" s="210" t="s">
        <v>119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31.2" outlineLevel="2" x14ac:dyDescent="0.25">
      <c r="A19" s="227"/>
      <c r="B19" s="228"/>
      <c r="C19" s="251" t="s">
        <v>132</v>
      </c>
      <c r="D19" s="246"/>
      <c r="E19" s="246"/>
      <c r="F19" s="246"/>
      <c r="G19" s="246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121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7" t="str">
        <f>C19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</v>
      </c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39">
        <v>4</v>
      </c>
      <c r="B20" s="240" t="s">
        <v>133</v>
      </c>
      <c r="C20" s="250" t="s">
        <v>134</v>
      </c>
      <c r="D20" s="241" t="s">
        <v>115</v>
      </c>
      <c r="E20" s="242">
        <v>1</v>
      </c>
      <c r="F20" s="243"/>
      <c r="G20" s="244">
        <f>ROUND(E20*F20,2)</f>
        <v>0</v>
      </c>
      <c r="H20" s="243"/>
      <c r="I20" s="244">
        <f>ROUND(E20*H20,2)</f>
        <v>0</v>
      </c>
      <c r="J20" s="243"/>
      <c r="K20" s="244">
        <f>ROUND(E20*J20,2)</f>
        <v>0</v>
      </c>
      <c r="L20" s="244">
        <v>21</v>
      </c>
      <c r="M20" s="244">
        <f>G20*(1+L20/100)</f>
        <v>0</v>
      </c>
      <c r="N20" s="242">
        <v>0</v>
      </c>
      <c r="O20" s="242">
        <f>ROUND(E20*N20,2)</f>
        <v>0</v>
      </c>
      <c r="P20" s="242">
        <v>0</v>
      </c>
      <c r="Q20" s="242">
        <f>ROUND(E20*P20,2)</f>
        <v>0</v>
      </c>
      <c r="R20" s="244"/>
      <c r="S20" s="244" t="s">
        <v>116</v>
      </c>
      <c r="T20" s="245" t="s">
        <v>117</v>
      </c>
      <c r="U20" s="230">
        <v>0</v>
      </c>
      <c r="V20" s="230">
        <f>ROUND(E20*U20,2)</f>
        <v>0</v>
      </c>
      <c r="W20" s="230"/>
      <c r="X20" s="230" t="s">
        <v>49</v>
      </c>
      <c r="Y20" s="230" t="s">
        <v>118</v>
      </c>
      <c r="Z20" s="210"/>
      <c r="AA20" s="210"/>
      <c r="AB20" s="210"/>
      <c r="AC20" s="210"/>
      <c r="AD20" s="210"/>
      <c r="AE20" s="210"/>
      <c r="AF20" s="210"/>
      <c r="AG20" s="210" t="s">
        <v>119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1" outlineLevel="2" x14ac:dyDescent="0.25">
      <c r="A21" s="227"/>
      <c r="B21" s="228"/>
      <c r="C21" s="251" t="s">
        <v>135</v>
      </c>
      <c r="D21" s="246"/>
      <c r="E21" s="246"/>
      <c r="F21" s="246"/>
      <c r="G21" s="246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121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47" t="str">
        <f>C21</f>
        <v>Odstranění objektů zařízení staveniště  a jejich odvoz. Položka zahrnuje i náklady na úpravu povrchů po odstranění zařízení staveniště a úklid ploch, na kterých bylo zařízení staveniště provozováno.</v>
      </c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39">
        <v>5</v>
      </c>
      <c r="B22" s="240" t="s">
        <v>136</v>
      </c>
      <c r="C22" s="250" t="s">
        <v>137</v>
      </c>
      <c r="D22" s="241" t="s">
        <v>115</v>
      </c>
      <c r="E22" s="242">
        <v>1</v>
      </c>
      <c r="F22" s="243"/>
      <c r="G22" s="244">
        <f>ROUND(E22*F22,2)</f>
        <v>0</v>
      </c>
      <c r="H22" s="243"/>
      <c r="I22" s="244">
        <f>ROUND(E22*H22,2)</f>
        <v>0</v>
      </c>
      <c r="J22" s="243"/>
      <c r="K22" s="244">
        <f>ROUND(E22*J22,2)</f>
        <v>0</v>
      </c>
      <c r="L22" s="244">
        <v>21</v>
      </c>
      <c r="M22" s="244">
        <f>G22*(1+L22/100)</f>
        <v>0</v>
      </c>
      <c r="N22" s="242">
        <v>0</v>
      </c>
      <c r="O22" s="242">
        <f>ROUND(E22*N22,2)</f>
        <v>0</v>
      </c>
      <c r="P22" s="242">
        <v>0</v>
      </c>
      <c r="Q22" s="242">
        <f>ROUND(E22*P22,2)</f>
        <v>0</v>
      </c>
      <c r="R22" s="244"/>
      <c r="S22" s="244" t="s">
        <v>116</v>
      </c>
      <c r="T22" s="245" t="s">
        <v>117</v>
      </c>
      <c r="U22" s="230">
        <v>0</v>
      </c>
      <c r="V22" s="230">
        <f>ROUND(E22*U22,2)</f>
        <v>0</v>
      </c>
      <c r="W22" s="230"/>
      <c r="X22" s="230" t="s">
        <v>49</v>
      </c>
      <c r="Y22" s="230" t="s">
        <v>118</v>
      </c>
      <c r="Z22" s="210"/>
      <c r="AA22" s="210"/>
      <c r="AB22" s="210"/>
      <c r="AC22" s="210"/>
      <c r="AD22" s="210"/>
      <c r="AE22" s="210"/>
      <c r="AF22" s="210"/>
      <c r="AG22" s="210" t="s">
        <v>119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1" outlineLevel="2" x14ac:dyDescent="0.25">
      <c r="A23" s="227"/>
      <c r="B23" s="228"/>
      <c r="C23" s="251" t="s">
        <v>138</v>
      </c>
      <c r="D23" s="246"/>
      <c r="E23" s="246"/>
      <c r="F23" s="246"/>
      <c r="G23" s="246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47" t="str">
        <f>C23</f>
        <v>Náklady na ztížené provádění stavebních prací v důsledku nepřerušeného dopravního provozu na staveništi nebo v jeho bezprostředním okolí.</v>
      </c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39">
        <v>6</v>
      </c>
      <c r="B24" s="240" t="s">
        <v>139</v>
      </c>
      <c r="C24" s="250" t="s">
        <v>140</v>
      </c>
      <c r="D24" s="241" t="s">
        <v>141</v>
      </c>
      <c r="E24" s="242">
        <v>1</v>
      </c>
      <c r="F24" s="243"/>
      <c r="G24" s="244">
        <f>ROUND(E24*F24,2)</f>
        <v>0</v>
      </c>
      <c r="H24" s="243"/>
      <c r="I24" s="244">
        <f>ROUND(E24*H24,2)</f>
        <v>0</v>
      </c>
      <c r="J24" s="243"/>
      <c r="K24" s="244">
        <f>ROUND(E24*J24,2)</f>
        <v>0</v>
      </c>
      <c r="L24" s="244">
        <v>21</v>
      </c>
      <c r="M24" s="244">
        <f>G24*(1+L24/100)</f>
        <v>0</v>
      </c>
      <c r="N24" s="242">
        <v>0</v>
      </c>
      <c r="O24" s="242">
        <f>ROUND(E24*N24,2)</f>
        <v>0</v>
      </c>
      <c r="P24" s="242">
        <v>0</v>
      </c>
      <c r="Q24" s="242">
        <f>ROUND(E24*P24,2)</f>
        <v>0</v>
      </c>
      <c r="R24" s="244"/>
      <c r="S24" s="244" t="s">
        <v>116</v>
      </c>
      <c r="T24" s="245" t="s">
        <v>117</v>
      </c>
      <c r="U24" s="230">
        <v>0</v>
      </c>
      <c r="V24" s="230">
        <f>ROUND(E24*U24,2)</f>
        <v>0</v>
      </c>
      <c r="W24" s="230"/>
      <c r="X24" s="230" t="s">
        <v>49</v>
      </c>
      <c r="Y24" s="230" t="s">
        <v>118</v>
      </c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27"/>
      <c r="B25" s="228"/>
      <c r="C25" s="251" t="s">
        <v>142</v>
      </c>
      <c r="D25" s="246"/>
      <c r="E25" s="246"/>
      <c r="F25" s="246"/>
      <c r="G25" s="246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9">
        <v>7</v>
      </c>
      <c r="B26" s="240" t="s">
        <v>143</v>
      </c>
      <c r="C26" s="250" t="s">
        <v>144</v>
      </c>
      <c r="D26" s="241" t="s">
        <v>141</v>
      </c>
      <c r="E26" s="242">
        <v>1</v>
      </c>
      <c r="F26" s="243"/>
      <c r="G26" s="244">
        <f>ROUND(E26*F26,2)</f>
        <v>0</v>
      </c>
      <c r="H26" s="243"/>
      <c r="I26" s="244">
        <f>ROUND(E26*H26,2)</f>
        <v>0</v>
      </c>
      <c r="J26" s="243"/>
      <c r="K26" s="244">
        <f>ROUND(E26*J26,2)</f>
        <v>0</v>
      </c>
      <c r="L26" s="244">
        <v>21</v>
      </c>
      <c r="M26" s="244">
        <f>G26*(1+L26/100)</f>
        <v>0</v>
      </c>
      <c r="N26" s="242">
        <v>0</v>
      </c>
      <c r="O26" s="242">
        <f>ROUND(E26*N26,2)</f>
        <v>0</v>
      </c>
      <c r="P26" s="242">
        <v>0</v>
      </c>
      <c r="Q26" s="242">
        <f>ROUND(E26*P26,2)</f>
        <v>0</v>
      </c>
      <c r="R26" s="244"/>
      <c r="S26" s="244" t="s">
        <v>116</v>
      </c>
      <c r="T26" s="245" t="s">
        <v>117</v>
      </c>
      <c r="U26" s="230">
        <v>0</v>
      </c>
      <c r="V26" s="230">
        <f>ROUND(E26*U26,2)</f>
        <v>0</v>
      </c>
      <c r="W26" s="230"/>
      <c r="X26" s="230" t="s">
        <v>49</v>
      </c>
      <c r="Y26" s="230" t="s">
        <v>118</v>
      </c>
      <c r="Z26" s="210"/>
      <c r="AA26" s="210"/>
      <c r="AB26" s="210"/>
      <c r="AC26" s="210"/>
      <c r="AD26" s="210"/>
      <c r="AE26" s="210"/>
      <c r="AF26" s="210"/>
      <c r="AG26" s="210" t="s">
        <v>119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27"/>
      <c r="B27" s="228"/>
      <c r="C27" s="251" t="s">
        <v>145</v>
      </c>
      <c r="D27" s="246"/>
      <c r="E27" s="246"/>
      <c r="F27" s="246"/>
      <c r="G27" s="246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121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5">
      <c r="A28" s="232" t="s">
        <v>111</v>
      </c>
      <c r="B28" s="233" t="s">
        <v>83</v>
      </c>
      <c r="C28" s="249" t="s">
        <v>30</v>
      </c>
      <c r="D28" s="234"/>
      <c r="E28" s="235"/>
      <c r="F28" s="236"/>
      <c r="G28" s="236">
        <f>SUMIF(AG29:AG39,"&lt;&gt;NOR",G29:G39)</f>
        <v>0</v>
      </c>
      <c r="H28" s="236"/>
      <c r="I28" s="236">
        <f>SUM(I29:I39)</f>
        <v>0</v>
      </c>
      <c r="J28" s="236"/>
      <c r="K28" s="236">
        <f>SUM(K29:K39)</f>
        <v>0</v>
      </c>
      <c r="L28" s="236"/>
      <c r="M28" s="236">
        <f>SUM(M29:M39)</f>
        <v>0</v>
      </c>
      <c r="N28" s="235"/>
      <c r="O28" s="235">
        <f>SUM(O29:O39)</f>
        <v>0</v>
      </c>
      <c r="P28" s="235"/>
      <c r="Q28" s="235">
        <f>SUM(Q29:Q39)</f>
        <v>0</v>
      </c>
      <c r="R28" s="236"/>
      <c r="S28" s="236"/>
      <c r="T28" s="237"/>
      <c r="U28" s="231"/>
      <c r="V28" s="231">
        <f>SUM(V29:V39)</f>
        <v>0</v>
      </c>
      <c r="W28" s="231"/>
      <c r="X28" s="231"/>
      <c r="Y28" s="231"/>
      <c r="AG28" t="s">
        <v>112</v>
      </c>
    </row>
    <row r="29" spans="1:60" outlineLevel="1" x14ac:dyDescent="0.25">
      <c r="A29" s="239">
        <v>8</v>
      </c>
      <c r="B29" s="240" t="s">
        <v>146</v>
      </c>
      <c r="C29" s="250" t="s">
        <v>147</v>
      </c>
      <c r="D29" s="241" t="s">
        <v>115</v>
      </c>
      <c r="E29" s="242">
        <v>1</v>
      </c>
      <c r="F29" s="243"/>
      <c r="G29" s="244">
        <f>ROUND(E29*F29,2)</f>
        <v>0</v>
      </c>
      <c r="H29" s="243"/>
      <c r="I29" s="244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0</v>
      </c>
      <c r="O29" s="242">
        <f>ROUND(E29*N29,2)</f>
        <v>0</v>
      </c>
      <c r="P29" s="242">
        <v>0</v>
      </c>
      <c r="Q29" s="242">
        <f>ROUND(E29*P29,2)</f>
        <v>0</v>
      </c>
      <c r="R29" s="244"/>
      <c r="S29" s="244" t="s">
        <v>116</v>
      </c>
      <c r="T29" s="245" t="s">
        <v>117</v>
      </c>
      <c r="U29" s="230">
        <v>0</v>
      </c>
      <c r="V29" s="230">
        <f>ROUND(E29*U29,2)</f>
        <v>0</v>
      </c>
      <c r="W29" s="230"/>
      <c r="X29" s="230" t="s">
        <v>49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27"/>
      <c r="B30" s="228"/>
      <c r="C30" s="251" t="s">
        <v>148</v>
      </c>
      <c r="D30" s="246"/>
      <c r="E30" s="246"/>
      <c r="F30" s="246"/>
      <c r="G30" s="246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121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39">
        <v>9</v>
      </c>
      <c r="B31" s="240" t="s">
        <v>149</v>
      </c>
      <c r="C31" s="250" t="s">
        <v>150</v>
      </c>
      <c r="D31" s="241" t="s">
        <v>115</v>
      </c>
      <c r="E31" s="242">
        <v>1</v>
      </c>
      <c r="F31" s="243"/>
      <c r="G31" s="244">
        <f>ROUND(E31*F31,2)</f>
        <v>0</v>
      </c>
      <c r="H31" s="243"/>
      <c r="I31" s="244">
        <f>ROUND(E31*H31,2)</f>
        <v>0</v>
      </c>
      <c r="J31" s="243"/>
      <c r="K31" s="244">
        <f>ROUND(E31*J31,2)</f>
        <v>0</v>
      </c>
      <c r="L31" s="244">
        <v>21</v>
      </c>
      <c r="M31" s="244">
        <f>G31*(1+L31/100)</f>
        <v>0</v>
      </c>
      <c r="N31" s="242">
        <v>0</v>
      </c>
      <c r="O31" s="242">
        <f>ROUND(E31*N31,2)</f>
        <v>0</v>
      </c>
      <c r="P31" s="242">
        <v>0</v>
      </c>
      <c r="Q31" s="242">
        <f>ROUND(E31*P31,2)</f>
        <v>0</v>
      </c>
      <c r="R31" s="244"/>
      <c r="S31" s="244" t="s">
        <v>116</v>
      </c>
      <c r="T31" s="245" t="s">
        <v>117</v>
      </c>
      <c r="U31" s="230">
        <v>0</v>
      </c>
      <c r="V31" s="230">
        <f>ROUND(E31*U31,2)</f>
        <v>0</v>
      </c>
      <c r="W31" s="230"/>
      <c r="X31" s="230" t="s">
        <v>49</v>
      </c>
      <c r="Y31" s="230" t="s">
        <v>118</v>
      </c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31.2" outlineLevel="2" x14ac:dyDescent="0.25">
      <c r="A32" s="227"/>
      <c r="B32" s="228"/>
      <c r="C32" s="251" t="s">
        <v>151</v>
      </c>
      <c r="D32" s="246"/>
      <c r="E32" s="246"/>
      <c r="F32" s="246"/>
      <c r="G32" s="246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121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47" t="str">
        <f>C32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39">
        <v>10</v>
      </c>
      <c r="B33" s="240" t="s">
        <v>152</v>
      </c>
      <c r="C33" s="250" t="s">
        <v>153</v>
      </c>
      <c r="D33" s="241" t="s">
        <v>115</v>
      </c>
      <c r="E33" s="242">
        <v>1</v>
      </c>
      <c r="F33" s="243"/>
      <c r="G33" s="244">
        <f>ROUND(E33*F33,2)</f>
        <v>0</v>
      </c>
      <c r="H33" s="243"/>
      <c r="I33" s="244">
        <f>ROUND(E33*H33,2)</f>
        <v>0</v>
      </c>
      <c r="J33" s="243"/>
      <c r="K33" s="244">
        <f>ROUND(E33*J33,2)</f>
        <v>0</v>
      </c>
      <c r="L33" s="244">
        <v>21</v>
      </c>
      <c r="M33" s="244">
        <f>G33*(1+L33/100)</f>
        <v>0</v>
      </c>
      <c r="N33" s="242">
        <v>0</v>
      </c>
      <c r="O33" s="242">
        <f>ROUND(E33*N33,2)</f>
        <v>0</v>
      </c>
      <c r="P33" s="242">
        <v>0</v>
      </c>
      <c r="Q33" s="242">
        <f>ROUND(E33*P33,2)</f>
        <v>0</v>
      </c>
      <c r="R33" s="244"/>
      <c r="S33" s="244" t="s">
        <v>116</v>
      </c>
      <c r="T33" s="245" t="s">
        <v>117</v>
      </c>
      <c r="U33" s="230">
        <v>0</v>
      </c>
      <c r="V33" s="230">
        <f>ROUND(E33*U33,2)</f>
        <v>0</v>
      </c>
      <c r="W33" s="230"/>
      <c r="X33" s="230" t="s">
        <v>49</v>
      </c>
      <c r="Y33" s="230" t="s">
        <v>118</v>
      </c>
      <c r="Z33" s="210"/>
      <c r="AA33" s="210"/>
      <c r="AB33" s="210"/>
      <c r="AC33" s="210"/>
      <c r="AD33" s="210"/>
      <c r="AE33" s="210"/>
      <c r="AF33" s="210"/>
      <c r="AG33" s="210" t="s">
        <v>119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1" outlineLevel="2" x14ac:dyDescent="0.25">
      <c r="A34" s="227"/>
      <c r="B34" s="228"/>
      <c r="C34" s="251" t="s">
        <v>154</v>
      </c>
      <c r="D34" s="246"/>
      <c r="E34" s="246"/>
      <c r="F34" s="246"/>
      <c r="G34" s="246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121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47" t="str">
        <f>C34</f>
        <v>náklady spojené s provedením všech technickými normami předepsaných zkoušek a revizí stavebních konstrukcí nebo stavebních prací.</v>
      </c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39">
        <v>11</v>
      </c>
      <c r="B35" s="240" t="s">
        <v>155</v>
      </c>
      <c r="C35" s="250" t="s">
        <v>156</v>
      </c>
      <c r="D35" s="241" t="s">
        <v>115</v>
      </c>
      <c r="E35" s="242">
        <v>1</v>
      </c>
      <c r="F35" s="243"/>
      <c r="G35" s="244">
        <f>ROUND(E35*F35,2)</f>
        <v>0</v>
      </c>
      <c r="H35" s="243"/>
      <c r="I35" s="244">
        <f>ROUND(E35*H35,2)</f>
        <v>0</v>
      </c>
      <c r="J35" s="243"/>
      <c r="K35" s="244">
        <f>ROUND(E35*J35,2)</f>
        <v>0</v>
      </c>
      <c r="L35" s="244">
        <v>21</v>
      </c>
      <c r="M35" s="244">
        <f>G35*(1+L35/100)</f>
        <v>0</v>
      </c>
      <c r="N35" s="242">
        <v>0</v>
      </c>
      <c r="O35" s="242">
        <f>ROUND(E35*N35,2)</f>
        <v>0</v>
      </c>
      <c r="P35" s="242">
        <v>0</v>
      </c>
      <c r="Q35" s="242">
        <f>ROUND(E35*P35,2)</f>
        <v>0</v>
      </c>
      <c r="R35" s="244"/>
      <c r="S35" s="244" t="s">
        <v>116</v>
      </c>
      <c r="T35" s="245" t="s">
        <v>117</v>
      </c>
      <c r="U35" s="230">
        <v>0</v>
      </c>
      <c r="V35" s="230">
        <f>ROUND(E35*U35,2)</f>
        <v>0</v>
      </c>
      <c r="W35" s="230"/>
      <c r="X35" s="230" t="s">
        <v>49</v>
      </c>
      <c r="Y35" s="230" t="s">
        <v>118</v>
      </c>
      <c r="Z35" s="210"/>
      <c r="AA35" s="210"/>
      <c r="AB35" s="210"/>
      <c r="AC35" s="210"/>
      <c r="AD35" s="210"/>
      <c r="AE35" s="210"/>
      <c r="AF35" s="210"/>
      <c r="AG35" s="210" t="s">
        <v>119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1" outlineLevel="2" x14ac:dyDescent="0.25">
      <c r="A36" s="227"/>
      <c r="B36" s="228"/>
      <c r="C36" s="251" t="s">
        <v>157</v>
      </c>
      <c r="D36" s="246"/>
      <c r="E36" s="246"/>
      <c r="F36" s="246"/>
      <c r="G36" s="246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121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7" t="str">
        <f>C36</f>
        <v>Náklady na vyhotovení dokumentace skutečného provedení stavby a její předání objednateli v požadované formě a požadovaném počtu.</v>
      </c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27"/>
      <c r="B37" s="228"/>
      <c r="C37" s="252" t="s">
        <v>158</v>
      </c>
      <c r="D37" s="248"/>
      <c r="E37" s="248"/>
      <c r="F37" s="248"/>
      <c r="G37" s="248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39">
        <v>12</v>
      </c>
      <c r="B38" s="240" t="s">
        <v>159</v>
      </c>
      <c r="C38" s="250" t="s">
        <v>160</v>
      </c>
      <c r="D38" s="241" t="s">
        <v>115</v>
      </c>
      <c r="E38" s="242">
        <v>1</v>
      </c>
      <c r="F38" s="243"/>
      <c r="G38" s="244">
        <f>ROUND(E38*F38,2)</f>
        <v>0</v>
      </c>
      <c r="H38" s="243"/>
      <c r="I38" s="244">
        <f>ROUND(E38*H38,2)</f>
        <v>0</v>
      </c>
      <c r="J38" s="243"/>
      <c r="K38" s="244">
        <f>ROUND(E38*J38,2)</f>
        <v>0</v>
      </c>
      <c r="L38" s="244">
        <v>21</v>
      </c>
      <c r="M38" s="244">
        <f>G38*(1+L38/100)</f>
        <v>0</v>
      </c>
      <c r="N38" s="242">
        <v>0</v>
      </c>
      <c r="O38" s="242">
        <f>ROUND(E38*N38,2)</f>
        <v>0</v>
      </c>
      <c r="P38" s="242">
        <v>0</v>
      </c>
      <c r="Q38" s="242">
        <f>ROUND(E38*P38,2)</f>
        <v>0</v>
      </c>
      <c r="R38" s="244"/>
      <c r="S38" s="244" t="s">
        <v>116</v>
      </c>
      <c r="T38" s="245" t="s">
        <v>117</v>
      </c>
      <c r="U38" s="230">
        <v>0</v>
      </c>
      <c r="V38" s="230">
        <f>ROUND(E38*U38,2)</f>
        <v>0</v>
      </c>
      <c r="W38" s="230"/>
      <c r="X38" s="230" t="s">
        <v>49</v>
      </c>
      <c r="Y38" s="230" t="s">
        <v>118</v>
      </c>
      <c r="Z38" s="210"/>
      <c r="AA38" s="210"/>
      <c r="AB38" s="210"/>
      <c r="AC38" s="210"/>
      <c r="AD38" s="210"/>
      <c r="AE38" s="210"/>
      <c r="AF38" s="210"/>
      <c r="AG38" s="210" t="s">
        <v>119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5">
      <c r="A39" s="227"/>
      <c r="B39" s="228"/>
      <c r="C39" s="251" t="s">
        <v>161</v>
      </c>
      <c r="D39" s="246"/>
      <c r="E39" s="246"/>
      <c r="F39" s="246"/>
      <c r="G39" s="246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5">
      <c r="A40" s="3"/>
      <c r="B40" s="4"/>
      <c r="C40" s="253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15</v>
      </c>
      <c r="AF40">
        <v>21</v>
      </c>
      <c r="AG40" t="s">
        <v>97</v>
      </c>
    </row>
    <row r="41" spans="1:60" x14ac:dyDescent="0.25">
      <c r="A41" s="213"/>
      <c r="B41" s="214" t="s">
        <v>31</v>
      </c>
      <c r="C41" s="254"/>
      <c r="D41" s="215"/>
      <c r="E41" s="216"/>
      <c r="F41" s="216"/>
      <c r="G41" s="238">
        <f>G8+G28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162</v>
      </c>
    </row>
    <row r="42" spans="1:60" x14ac:dyDescent="0.25">
      <c r="A42" s="3"/>
      <c r="B42" s="4"/>
      <c r="C42" s="253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5">
      <c r="A43" s="3"/>
      <c r="B43" s="4"/>
      <c r="C43" s="253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5">
      <c r="A44" s="217" t="s">
        <v>163</v>
      </c>
      <c r="B44" s="217"/>
      <c r="C44" s="25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5">
      <c r="A45" s="218"/>
      <c r="B45" s="219"/>
      <c r="C45" s="256"/>
      <c r="D45" s="219"/>
      <c r="E45" s="219"/>
      <c r="F45" s="219"/>
      <c r="G45" s="22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G45" t="s">
        <v>164</v>
      </c>
    </row>
    <row r="46" spans="1:60" x14ac:dyDescent="0.25">
      <c r="A46" s="221"/>
      <c r="B46" s="222"/>
      <c r="C46" s="257"/>
      <c r="D46" s="222"/>
      <c r="E46" s="222"/>
      <c r="F46" s="222"/>
      <c r="G46" s="2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5">
      <c r="A47" s="221"/>
      <c r="B47" s="222"/>
      <c r="C47" s="257"/>
      <c r="D47" s="222"/>
      <c r="E47" s="222"/>
      <c r="F47" s="222"/>
      <c r="G47" s="22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5">
      <c r="A48" s="221"/>
      <c r="B48" s="222"/>
      <c r="C48" s="257"/>
      <c r="D48" s="222"/>
      <c r="E48" s="222"/>
      <c r="F48" s="222"/>
      <c r="G48" s="22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5">
      <c r="A49" s="224"/>
      <c r="B49" s="225"/>
      <c r="C49" s="258"/>
      <c r="D49" s="225"/>
      <c r="E49" s="225"/>
      <c r="F49" s="225"/>
      <c r="G49" s="2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5">
      <c r="A50" s="3"/>
      <c r="B50" s="4"/>
      <c r="C50" s="253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5">
      <c r="C51" s="259"/>
      <c r="D51" s="10"/>
      <c r="AG51" t="s">
        <v>165</v>
      </c>
    </row>
    <row r="52" spans="1:33" x14ac:dyDescent="0.25">
      <c r="D52" s="10"/>
    </row>
    <row r="53" spans="1:33" x14ac:dyDescent="0.25">
      <c r="D53" s="10"/>
    </row>
    <row r="54" spans="1:33" x14ac:dyDescent="0.25">
      <c r="D54" s="10"/>
    </row>
    <row r="55" spans="1:33" x14ac:dyDescent="0.25">
      <c r="D55" s="10"/>
    </row>
    <row r="56" spans="1:33" x14ac:dyDescent="0.25">
      <c r="D56" s="10"/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4">
    <mergeCell ref="C37:G37"/>
    <mergeCell ref="C39:G39"/>
    <mergeCell ref="C25:G25"/>
    <mergeCell ref="C27:G27"/>
    <mergeCell ref="C30:G30"/>
    <mergeCell ref="C32:G32"/>
    <mergeCell ref="C34:G34"/>
    <mergeCell ref="C36:G36"/>
    <mergeCell ref="C14:G14"/>
    <mergeCell ref="C15:G15"/>
    <mergeCell ref="C17:G17"/>
    <mergeCell ref="C19:G19"/>
    <mergeCell ref="C21:G21"/>
    <mergeCell ref="C23:G23"/>
    <mergeCell ref="A1:G1"/>
    <mergeCell ref="C2:G2"/>
    <mergeCell ref="C3:G3"/>
    <mergeCell ref="C4:G4"/>
    <mergeCell ref="A44:C44"/>
    <mergeCell ref="A45:G49"/>
    <mergeCell ref="C10:G10"/>
    <mergeCell ref="C11:G11"/>
    <mergeCell ref="C12:G12"/>
    <mergeCell ref="C13:G13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4E4D-8B17-4812-9F32-5CDA9883284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85</v>
      </c>
    </row>
    <row r="3" spans="1:60" ht="25.05" customHeight="1" x14ac:dyDescent="0.25">
      <c r="A3" s="196" t="s">
        <v>9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85</v>
      </c>
      <c r="AG3" t="s">
        <v>87</v>
      </c>
    </row>
    <row r="4" spans="1:60" ht="25.05" customHeight="1" x14ac:dyDescent="0.25">
      <c r="A4" s="200" t="s">
        <v>10</v>
      </c>
      <c r="B4" s="201" t="s">
        <v>48</v>
      </c>
      <c r="C4" s="202" t="s">
        <v>52</v>
      </c>
      <c r="D4" s="203"/>
      <c r="E4" s="203"/>
      <c r="F4" s="203"/>
      <c r="G4" s="204"/>
      <c r="AG4" t="s">
        <v>88</v>
      </c>
    </row>
    <row r="5" spans="1:60" x14ac:dyDescent="0.25">
      <c r="D5" s="10"/>
    </row>
    <row r="6" spans="1:60" ht="39.6" x14ac:dyDescent="0.25">
      <c r="A6" s="206" t="s">
        <v>89</v>
      </c>
      <c r="B6" s="208" t="s">
        <v>90</v>
      </c>
      <c r="C6" s="208" t="s">
        <v>91</v>
      </c>
      <c r="D6" s="207" t="s">
        <v>92</v>
      </c>
      <c r="E6" s="206" t="s">
        <v>93</v>
      </c>
      <c r="F6" s="205" t="s">
        <v>94</v>
      </c>
      <c r="G6" s="206" t="s">
        <v>31</v>
      </c>
      <c r="H6" s="209" t="s">
        <v>32</v>
      </c>
      <c r="I6" s="209" t="s">
        <v>95</v>
      </c>
      <c r="J6" s="209" t="s">
        <v>33</v>
      </c>
      <c r="K6" s="209" t="s">
        <v>96</v>
      </c>
      <c r="L6" s="209" t="s">
        <v>97</v>
      </c>
      <c r="M6" s="209" t="s">
        <v>98</v>
      </c>
      <c r="N6" s="209" t="s">
        <v>99</v>
      </c>
      <c r="O6" s="209" t="s">
        <v>100</v>
      </c>
      <c r="P6" s="209" t="s">
        <v>101</v>
      </c>
      <c r="Q6" s="209" t="s">
        <v>102</v>
      </c>
      <c r="R6" s="209" t="s">
        <v>103</v>
      </c>
      <c r="S6" s="209" t="s">
        <v>104</v>
      </c>
      <c r="T6" s="209" t="s">
        <v>105</v>
      </c>
      <c r="U6" s="209" t="s">
        <v>106</v>
      </c>
      <c r="V6" s="209" t="s">
        <v>107</v>
      </c>
      <c r="W6" s="209" t="s">
        <v>108</v>
      </c>
      <c r="X6" s="209" t="s">
        <v>109</v>
      </c>
      <c r="Y6" s="209" t="s">
        <v>110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2" t="s">
        <v>111</v>
      </c>
      <c r="B8" s="233" t="s">
        <v>57</v>
      </c>
      <c r="C8" s="249" t="s">
        <v>58</v>
      </c>
      <c r="D8" s="234"/>
      <c r="E8" s="235"/>
      <c r="F8" s="236"/>
      <c r="G8" s="236">
        <f>SUMIF(AG9:AG43,"&lt;&gt;NOR",G9:G43)</f>
        <v>0</v>
      </c>
      <c r="H8" s="236"/>
      <c r="I8" s="236">
        <f>SUM(I9:I43)</f>
        <v>0</v>
      </c>
      <c r="J8" s="236"/>
      <c r="K8" s="236">
        <f>SUM(K9:K43)</f>
        <v>0</v>
      </c>
      <c r="L8" s="236"/>
      <c r="M8" s="236">
        <f>SUM(M9:M43)</f>
        <v>0</v>
      </c>
      <c r="N8" s="235"/>
      <c r="O8" s="235">
        <f>SUM(O9:O43)</f>
        <v>0.03</v>
      </c>
      <c r="P8" s="235"/>
      <c r="Q8" s="235">
        <f>SUM(Q9:Q43)</f>
        <v>0</v>
      </c>
      <c r="R8" s="236"/>
      <c r="S8" s="236"/>
      <c r="T8" s="237"/>
      <c r="U8" s="231"/>
      <c r="V8" s="231">
        <f>SUM(V9:V43)</f>
        <v>50.51</v>
      </c>
      <c r="W8" s="231"/>
      <c r="X8" s="231"/>
      <c r="Y8" s="231"/>
      <c r="AG8" t="s">
        <v>112</v>
      </c>
    </row>
    <row r="9" spans="1:60" outlineLevel="1" x14ac:dyDescent="0.25">
      <c r="A9" s="239">
        <v>1</v>
      </c>
      <c r="B9" s="240" t="s">
        <v>166</v>
      </c>
      <c r="C9" s="250" t="s">
        <v>167</v>
      </c>
      <c r="D9" s="241" t="s">
        <v>168</v>
      </c>
      <c r="E9" s="242">
        <v>210.14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169</v>
      </c>
      <c r="T9" s="245" t="s">
        <v>169</v>
      </c>
      <c r="U9" s="230">
        <v>0</v>
      </c>
      <c r="V9" s="230">
        <f>ROUND(E9*U9,2)</f>
        <v>0</v>
      </c>
      <c r="W9" s="230"/>
      <c r="X9" s="230" t="s">
        <v>170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171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69" t="s">
        <v>172</v>
      </c>
      <c r="D10" s="260"/>
      <c r="E10" s="261"/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173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27"/>
      <c r="B11" s="228"/>
      <c r="C11" s="269" t="s">
        <v>174</v>
      </c>
      <c r="D11" s="260"/>
      <c r="E11" s="261">
        <v>63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173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27"/>
      <c r="B12" s="228"/>
      <c r="C12" s="269" t="s">
        <v>175</v>
      </c>
      <c r="D12" s="260"/>
      <c r="E12" s="261"/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173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27"/>
      <c r="B13" s="228"/>
      <c r="C13" s="269" t="s">
        <v>176</v>
      </c>
      <c r="D13" s="260"/>
      <c r="E13" s="261">
        <v>98.34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173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27"/>
      <c r="B14" s="228"/>
      <c r="C14" s="269" t="s">
        <v>177</v>
      </c>
      <c r="D14" s="260"/>
      <c r="E14" s="261"/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173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5">
      <c r="A15" s="227"/>
      <c r="B15" s="228"/>
      <c r="C15" s="269" t="s">
        <v>178</v>
      </c>
      <c r="D15" s="260"/>
      <c r="E15" s="261">
        <v>1.5</v>
      </c>
      <c r="F15" s="230"/>
      <c r="G15" s="23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173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0.399999999999999" outlineLevel="3" x14ac:dyDescent="0.25">
      <c r="A16" s="227"/>
      <c r="B16" s="228"/>
      <c r="C16" s="269" t="s">
        <v>179</v>
      </c>
      <c r="D16" s="260"/>
      <c r="E16" s="261"/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173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5">
      <c r="A17" s="227"/>
      <c r="B17" s="228"/>
      <c r="C17" s="269" t="s">
        <v>180</v>
      </c>
      <c r="D17" s="260"/>
      <c r="E17" s="261">
        <v>5</v>
      </c>
      <c r="F17" s="230"/>
      <c r="G17" s="23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173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27"/>
      <c r="B18" s="228"/>
      <c r="C18" s="269" t="s">
        <v>181</v>
      </c>
      <c r="D18" s="260"/>
      <c r="E18" s="261"/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173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5">
      <c r="A19" s="227"/>
      <c r="B19" s="228"/>
      <c r="C19" s="269" t="s">
        <v>182</v>
      </c>
      <c r="D19" s="260"/>
      <c r="E19" s="261">
        <v>34.200000000000003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173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5">
      <c r="A20" s="227"/>
      <c r="B20" s="228"/>
      <c r="C20" s="269" t="s">
        <v>183</v>
      </c>
      <c r="D20" s="260"/>
      <c r="E20" s="261"/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173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27"/>
      <c r="B21" s="228"/>
      <c r="C21" s="269" t="s">
        <v>184</v>
      </c>
      <c r="D21" s="260"/>
      <c r="E21" s="261">
        <v>8.1</v>
      </c>
      <c r="F21" s="230"/>
      <c r="G21" s="23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173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62">
        <v>2</v>
      </c>
      <c r="B22" s="263" t="s">
        <v>185</v>
      </c>
      <c r="C22" s="270" t="s">
        <v>186</v>
      </c>
      <c r="D22" s="264" t="s">
        <v>168</v>
      </c>
      <c r="E22" s="265">
        <v>210.14</v>
      </c>
      <c r="F22" s="266"/>
      <c r="G22" s="267">
        <f>ROUND(E22*F22,2)</f>
        <v>0</v>
      </c>
      <c r="H22" s="266"/>
      <c r="I22" s="267">
        <f>ROUND(E22*H22,2)</f>
        <v>0</v>
      </c>
      <c r="J22" s="266"/>
      <c r="K22" s="267">
        <f>ROUND(E22*J22,2)</f>
        <v>0</v>
      </c>
      <c r="L22" s="267">
        <v>21</v>
      </c>
      <c r="M22" s="267">
        <f>G22*(1+L22/100)</f>
        <v>0</v>
      </c>
      <c r="N22" s="265">
        <v>0</v>
      </c>
      <c r="O22" s="265">
        <f>ROUND(E22*N22,2)</f>
        <v>0</v>
      </c>
      <c r="P22" s="265">
        <v>0</v>
      </c>
      <c r="Q22" s="265">
        <f>ROUND(E22*P22,2)</f>
        <v>0</v>
      </c>
      <c r="R22" s="267"/>
      <c r="S22" s="267" t="s">
        <v>169</v>
      </c>
      <c r="T22" s="268" t="s">
        <v>169</v>
      </c>
      <c r="U22" s="230">
        <v>0</v>
      </c>
      <c r="V22" s="230">
        <f>ROUND(E22*U22,2)</f>
        <v>0</v>
      </c>
      <c r="W22" s="230"/>
      <c r="X22" s="230" t="s">
        <v>170</v>
      </c>
      <c r="Y22" s="230" t="s">
        <v>118</v>
      </c>
      <c r="Z22" s="210"/>
      <c r="AA22" s="210"/>
      <c r="AB22" s="210"/>
      <c r="AC22" s="210"/>
      <c r="AD22" s="210"/>
      <c r="AE22" s="210"/>
      <c r="AF22" s="210"/>
      <c r="AG22" s="210" t="s">
        <v>171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39">
        <v>3</v>
      </c>
      <c r="B23" s="240" t="s">
        <v>187</v>
      </c>
      <c r="C23" s="250" t="s">
        <v>188</v>
      </c>
      <c r="D23" s="241" t="s">
        <v>168</v>
      </c>
      <c r="E23" s="242">
        <v>101.4</v>
      </c>
      <c r="F23" s="243"/>
      <c r="G23" s="244">
        <f>ROUND(E23*F23,2)</f>
        <v>0</v>
      </c>
      <c r="H23" s="243"/>
      <c r="I23" s="244">
        <f>ROUND(E23*H23,2)</f>
        <v>0</v>
      </c>
      <c r="J23" s="243"/>
      <c r="K23" s="244">
        <f>ROUND(E23*J23,2)</f>
        <v>0</v>
      </c>
      <c r="L23" s="244">
        <v>21</v>
      </c>
      <c r="M23" s="244">
        <f>G23*(1+L23/100)</f>
        <v>0</v>
      </c>
      <c r="N23" s="242">
        <v>0</v>
      </c>
      <c r="O23" s="242">
        <f>ROUND(E23*N23,2)</f>
        <v>0</v>
      </c>
      <c r="P23" s="242">
        <v>0</v>
      </c>
      <c r="Q23" s="242">
        <f>ROUND(E23*P23,2)</f>
        <v>0</v>
      </c>
      <c r="R23" s="244"/>
      <c r="S23" s="244" t="s">
        <v>169</v>
      </c>
      <c r="T23" s="245" t="s">
        <v>169</v>
      </c>
      <c r="U23" s="230">
        <v>1.0999999999999999E-2</v>
      </c>
      <c r="V23" s="230">
        <f>ROUND(E23*U23,2)</f>
        <v>1.1200000000000001</v>
      </c>
      <c r="W23" s="230"/>
      <c r="X23" s="230" t="s">
        <v>170</v>
      </c>
      <c r="Y23" s="230" t="s">
        <v>118</v>
      </c>
      <c r="Z23" s="210"/>
      <c r="AA23" s="210"/>
      <c r="AB23" s="210"/>
      <c r="AC23" s="210"/>
      <c r="AD23" s="210"/>
      <c r="AE23" s="210"/>
      <c r="AF23" s="210"/>
      <c r="AG23" s="210" t="s">
        <v>171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27"/>
      <c r="B24" s="228"/>
      <c r="C24" s="269" t="s">
        <v>189</v>
      </c>
      <c r="D24" s="260"/>
      <c r="E24" s="261">
        <v>101.4</v>
      </c>
      <c r="F24" s="230"/>
      <c r="G24" s="23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173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39">
        <v>4</v>
      </c>
      <c r="B25" s="240" t="s">
        <v>190</v>
      </c>
      <c r="C25" s="250" t="s">
        <v>191</v>
      </c>
      <c r="D25" s="241" t="s">
        <v>168</v>
      </c>
      <c r="E25" s="242">
        <v>108.74</v>
      </c>
      <c r="F25" s="243"/>
      <c r="G25" s="244">
        <f>ROUND(E25*F25,2)</f>
        <v>0</v>
      </c>
      <c r="H25" s="243"/>
      <c r="I25" s="244">
        <f>ROUND(E25*H25,2)</f>
        <v>0</v>
      </c>
      <c r="J25" s="243"/>
      <c r="K25" s="244">
        <f>ROUND(E25*J25,2)</f>
        <v>0</v>
      </c>
      <c r="L25" s="244">
        <v>21</v>
      </c>
      <c r="M25" s="244">
        <f>G25*(1+L25/100)</f>
        <v>0</v>
      </c>
      <c r="N25" s="242">
        <v>0</v>
      </c>
      <c r="O25" s="242">
        <f>ROUND(E25*N25,2)</f>
        <v>0</v>
      </c>
      <c r="P25" s="242">
        <v>0</v>
      </c>
      <c r="Q25" s="242">
        <f>ROUND(E25*P25,2)</f>
        <v>0</v>
      </c>
      <c r="R25" s="244"/>
      <c r="S25" s="244" t="s">
        <v>169</v>
      </c>
      <c r="T25" s="245" t="s">
        <v>169</v>
      </c>
      <c r="U25" s="230">
        <v>0.01</v>
      </c>
      <c r="V25" s="230">
        <f>ROUND(E25*U25,2)</f>
        <v>1.0900000000000001</v>
      </c>
      <c r="W25" s="230"/>
      <c r="X25" s="230" t="s">
        <v>170</v>
      </c>
      <c r="Y25" s="230" t="s">
        <v>118</v>
      </c>
      <c r="Z25" s="210"/>
      <c r="AA25" s="210"/>
      <c r="AB25" s="210"/>
      <c r="AC25" s="210"/>
      <c r="AD25" s="210"/>
      <c r="AE25" s="210"/>
      <c r="AF25" s="210"/>
      <c r="AG25" s="210" t="s">
        <v>171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5">
      <c r="A26" s="227"/>
      <c r="B26" s="228"/>
      <c r="C26" s="269" t="s">
        <v>192</v>
      </c>
      <c r="D26" s="260"/>
      <c r="E26" s="261">
        <v>210.14</v>
      </c>
      <c r="F26" s="230"/>
      <c r="G26" s="23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173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5">
      <c r="A27" s="227"/>
      <c r="B27" s="228"/>
      <c r="C27" s="269" t="s">
        <v>193</v>
      </c>
      <c r="D27" s="260"/>
      <c r="E27" s="261">
        <v>-101.4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173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62">
        <v>5</v>
      </c>
      <c r="B28" s="263" t="s">
        <v>194</v>
      </c>
      <c r="C28" s="270" t="s">
        <v>195</v>
      </c>
      <c r="D28" s="264" t="s">
        <v>168</v>
      </c>
      <c r="E28" s="265">
        <v>101.4</v>
      </c>
      <c r="F28" s="266"/>
      <c r="G28" s="267">
        <f>ROUND(E28*F28,2)</f>
        <v>0</v>
      </c>
      <c r="H28" s="266"/>
      <c r="I28" s="267">
        <f>ROUND(E28*H28,2)</f>
        <v>0</v>
      </c>
      <c r="J28" s="266"/>
      <c r="K28" s="267">
        <f>ROUND(E28*J28,2)</f>
        <v>0</v>
      </c>
      <c r="L28" s="267">
        <v>21</v>
      </c>
      <c r="M28" s="267">
        <f>G28*(1+L28/100)</f>
        <v>0</v>
      </c>
      <c r="N28" s="265">
        <v>0</v>
      </c>
      <c r="O28" s="265">
        <f>ROUND(E28*N28,2)</f>
        <v>0</v>
      </c>
      <c r="P28" s="265">
        <v>0</v>
      </c>
      <c r="Q28" s="265">
        <f>ROUND(E28*P28,2)</f>
        <v>0</v>
      </c>
      <c r="R28" s="267"/>
      <c r="S28" s="267" t="s">
        <v>169</v>
      </c>
      <c r="T28" s="268" t="s">
        <v>169</v>
      </c>
      <c r="U28" s="230">
        <v>5.2999999999999999E-2</v>
      </c>
      <c r="V28" s="230">
        <f>ROUND(E28*U28,2)</f>
        <v>5.37</v>
      </c>
      <c r="W28" s="230"/>
      <c r="X28" s="230" t="s">
        <v>170</v>
      </c>
      <c r="Y28" s="230" t="s">
        <v>118</v>
      </c>
      <c r="Z28" s="210"/>
      <c r="AA28" s="210"/>
      <c r="AB28" s="210"/>
      <c r="AC28" s="210"/>
      <c r="AD28" s="210"/>
      <c r="AE28" s="210"/>
      <c r="AF28" s="210"/>
      <c r="AG28" s="210" t="s">
        <v>171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39">
        <v>6</v>
      </c>
      <c r="B29" s="240" t="s">
        <v>196</v>
      </c>
      <c r="C29" s="250" t="s">
        <v>197</v>
      </c>
      <c r="D29" s="241" t="s">
        <v>198</v>
      </c>
      <c r="E29" s="242">
        <v>1014</v>
      </c>
      <c r="F29" s="243"/>
      <c r="G29" s="244">
        <f>ROUND(E29*F29,2)</f>
        <v>0</v>
      </c>
      <c r="H29" s="243"/>
      <c r="I29" s="244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0</v>
      </c>
      <c r="O29" s="242">
        <f>ROUND(E29*N29,2)</f>
        <v>0</v>
      </c>
      <c r="P29" s="242">
        <v>0</v>
      </c>
      <c r="Q29" s="242">
        <f>ROUND(E29*P29,2)</f>
        <v>0</v>
      </c>
      <c r="R29" s="244"/>
      <c r="S29" s="244" t="s">
        <v>169</v>
      </c>
      <c r="T29" s="245" t="s">
        <v>169</v>
      </c>
      <c r="U29" s="230">
        <v>2.1000000000000001E-2</v>
      </c>
      <c r="V29" s="230">
        <f>ROUND(E29*U29,2)</f>
        <v>21.29</v>
      </c>
      <c r="W29" s="230"/>
      <c r="X29" s="230" t="s">
        <v>170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199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27"/>
      <c r="B30" s="228"/>
      <c r="C30" s="269" t="s">
        <v>200</v>
      </c>
      <c r="D30" s="260"/>
      <c r="E30" s="261">
        <v>1014</v>
      </c>
      <c r="F30" s="230"/>
      <c r="G30" s="230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173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39">
        <v>7</v>
      </c>
      <c r="B31" s="240" t="s">
        <v>201</v>
      </c>
      <c r="C31" s="250" t="s">
        <v>202</v>
      </c>
      <c r="D31" s="241" t="s">
        <v>198</v>
      </c>
      <c r="E31" s="242">
        <v>1014</v>
      </c>
      <c r="F31" s="243"/>
      <c r="G31" s="244">
        <f>ROUND(E31*F31,2)</f>
        <v>0</v>
      </c>
      <c r="H31" s="243"/>
      <c r="I31" s="244">
        <f>ROUND(E31*H31,2)</f>
        <v>0</v>
      </c>
      <c r="J31" s="243"/>
      <c r="K31" s="244">
        <f>ROUND(E31*J31,2)</f>
        <v>0</v>
      </c>
      <c r="L31" s="244">
        <v>21</v>
      </c>
      <c r="M31" s="244">
        <f>G31*(1+L31/100)</f>
        <v>0</v>
      </c>
      <c r="N31" s="242">
        <v>0</v>
      </c>
      <c r="O31" s="242">
        <f>ROUND(E31*N31,2)</f>
        <v>0</v>
      </c>
      <c r="P31" s="242">
        <v>0</v>
      </c>
      <c r="Q31" s="242">
        <f>ROUND(E31*P31,2)</f>
        <v>0</v>
      </c>
      <c r="R31" s="244"/>
      <c r="S31" s="244" t="s">
        <v>169</v>
      </c>
      <c r="T31" s="245" t="s">
        <v>169</v>
      </c>
      <c r="U31" s="230">
        <v>7.0000000000000001E-3</v>
      </c>
      <c r="V31" s="230">
        <f>ROUND(E31*U31,2)</f>
        <v>7.1</v>
      </c>
      <c r="W31" s="230"/>
      <c r="X31" s="230" t="s">
        <v>170</v>
      </c>
      <c r="Y31" s="230" t="s">
        <v>118</v>
      </c>
      <c r="Z31" s="210"/>
      <c r="AA31" s="210"/>
      <c r="AB31" s="210"/>
      <c r="AC31" s="210"/>
      <c r="AD31" s="210"/>
      <c r="AE31" s="210"/>
      <c r="AF31" s="210"/>
      <c r="AG31" s="210" t="s">
        <v>171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27"/>
      <c r="B32" s="228"/>
      <c r="C32" s="269" t="s">
        <v>200</v>
      </c>
      <c r="D32" s="260"/>
      <c r="E32" s="261">
        <v>1014</v>
      </c>
      <c r="F32" s="230"/>
      <c r="G32" s="230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173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39">
        <v>8</v>
      </c>
      <c r="B33" s="240" t="s">
        <v>203</v>
      </c>
      <c r="C33" s="250" t="s">
        <v>204</v>
      </c>
      <c r="D33" s="241" t="s">
        <v>198</v>
      </c>
      <c r="E33" s="242">
        <v>727</v>
      </c>
      <c r="F33" s="243"/>
      <c r="G33" s="244">
        <f>ROUND(E33*F33,2)</f>
        <v>0</v>
      </c>
      <c r="H33" s="243"/>
      <c r="I33" s="244">
        <f>ROUND(E33*H33,2)</f>
        <v>0</v>
      </c>
      <c r="J33" s="243"/>
      <c r="K33" s="244">
        <f>ROUND(E33*J33,2)</f>
        <v>0</v>
      </c>
      <c r="L33" s="244">
        <v>21</v>
      </c>
      <c r="M33" s="244">
        <f>G33*(1+L33/100)</f>
        <v>0</v>
      </c>
      <c r="N33" s="242">
        <v>0</v>
      </c>
      <c r="O33" s="242">
        <f>ROUND(E33*N33,2)</f>
        <v>0</v>
      </c>
      <c r="P33" s="242">
        <v>0</v>
      </c>
      <c r="Q33" s="242">
        <f>ROUND(E33*P33,2)</f>
        <v>0</v>
      </c>
      <c r="R33" s="244"/>
      <c r="S33" s="244" t="s">
        <v>169</v>
      </c>
      <c r="T33" s="245" t="s">
        <v>169</v>
      </c>
      <c r="U33" s="230">
        <v>0.02</v>
      </c>
      <c r="V33" s="230">
        <f>ROUND(E33*U33,2)</f>
        <v>14.54</v>
      </c>
      <c r="W33" s="230"/>
      <c r="X33" s="230" t="s">
        <v>170</v>
      </c>
      <c r="Y33" s="230" t="s">
        <v>118</v>
      </c>
      <c r="Z33" s="210"/>
      <c r="AA33" s="210"/>
      <c r="AB33" s="210"/>
      <c r="AC33" s="210"/>
      <c r="AD33" s="210"/>
      <c r="AE33" s="210"/>
      <c r="AF33" s="210"/>
      <c r="AG33" s="210" t="s">
        <v>171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27"/>
      <c r="B34" s="228"/>
      <c r="C34" s="269" t="s">
        <v>205</v>
      </c>
      <c r="D34" s="260"/>
      <c r="E34" s="261"/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173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5">
      <c r="A35" s="227"/>
      <c r="B35" s="228"/>
      <c r="C35" s="269" t="s">
        <v>206</v>
      </c>
      <c r="D35" s="260"/>
      <c r="E35" s="261"/>
      <c r="F35" s="230"/>
      <c r="G35" s="23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173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5">
      <c r="A36" s="227"/>
      <c r="B36" s="228"/>
      <c r="C36" s="269" t="s">
        <v>207</v>
      </c>
      <c r="D36" s="260"/>
      <c r="E36" s="261">
        <v>280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173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27"/>
      <c r="B37" s="228"/>
      <c r="C37" s="269" t="s">
        <v>208</v>
      </c>
      <c r="D37" s="260"/>
      <c r="E37" s="261"/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173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5">
      <c r="A38" s="227"/>
      <c r="B38" s="228"/>
      <c r="C38" s="269" t="s">
        <v>209</v>
      </c>
      <c r="D38" s="260"/>
      <c r="E38" s="261">
        <v>447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173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39">
        <v>9</v>
      </c>
      <c r="B39" s="240" t="s">
        <v>210</v>
      </c>
      <c r="C39" s="250" t="s">
        <v>211</v>
      </c>
      <c r="D39" s="241" t="s">
        <v>198</v>
      </c>
      <c r="E39" s="242">
        <v>3042</v>
      </c>
      <c r="F39" s="243"/>
      <c r="G39" s="244">
        <f>ROUND(E39*F39,2)</f>
        <v>0</v>
      </c>
      <c r="H39" s="243"/>
      <c r="I39" s="244">
        <f>ROUND(E39*H39,2)</f>
        <v>0</v>
      </c>
      <c r="J39" s="243"/>
      <c r="K39" s="244">
        <f>ROUND(E39*J39,2)</f>
        <v>0</v>
      </c>
      <c r="L39" s="244">
        <v>21</v>
      </c>
      <c r="M39" s="244">
        <f>G39*(1+L39/100)</f>
        <v>0</v>
      </c>
      <c r="N39" s="242">
        <v>0</v>
      </c>
      <c r="O39" s="242">
        <f>ROUND(E39*N39,2)</f>
        <v>0</v>
      </c>
      <c r="P39" s="242">
        <v>0</v>
      </c>
      <c r="Q39" s="242">
        <f>ROUND(E39*P39,2)</f>
        <v>0</v>
      </c>
      <c r="R39" s="244"/>
      <c r="S39" s="244" t="s">
        <v>169</v>
      </c>
      <c r="T39" s="245" t="s">
        <v>169</v>
      </c>
      <c r="U39" s="230">
        <v>0</v>
      </c>
      <c r="V39" s="230">
        <f>ROUND(E39*U39,2)</f>
        <v>0</v>
      </c>
      <c r="W39" s="230"/>
      <c r="X39" s="230" t="s">
        <v>170</v>
      </c>
      <c r="Y39" s="230" t="s">
        <v>118</v>
      </c>
      <c r="Z39" s="210"/>
      <c r="AA39" s="210"/>
      <c r="AB39" s="210"/>
      <c r="AC39" s="210"/>
      <c r="AD39" s="210"/>
      <c r="AE39" s="210"/>
      <c r="AF39" s="210"/>
      <c r="AG39" s="210" t="s">
        <v>199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27"/>
      <c r="B40" s="228"/>
      <c r="C40" s="269" t="s">
        <v>212</v>
      </c>
      <c r="D40" s="260"/>
      <c r="E40" s="261">
        <v>3042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173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62">
        <v>10</v>
      </c>
      <c r="B41" s="263" t="s">
        <v>213</v>
      </c>
      <c r="C41" s="270" t="s">
        <v>214</v>
      </c>
      <c r="D41" s="264" t="s">
        <v>168</v>
      </c>
      <c r="E41" s="265">
        <v>108.74</v>
      </c>
      <c r="F41" s="266"/>
      <c r="G41" s="267">
        <f>ROUND(E41*F41,2)</f>
        <v>0</v>
      </c>
      <c r="H41" s="266"/>
      <c r="I41" s="267">
        <f>ROUND(E41*H41,2)</f>
        <v>0</v>
      </c>
      <c r="J41" s="266"/>
      <c r="K41" s="267">
        <f>ROUND(E41*J41,2)</f>
        <v>0</v>
      </c>
      <c r="L41" s="267">
        <v>21</v>
      </c>
      <c r="M41" s="267">
        <f>G41*(1+L41/100)</f>
        <v>0</v>
      </c>
      <c r="N41" s="265">
        <v>0</v>
      </c>
      <c r="O41" s="265">
        <f>ROUND(E41*N41,2)</f>
        <v>0</v>
      </c>
      <c r="P41" s="265">
        <v>0</v>
      </c>
      <c r="Q41" s="265">
        <f>ROUND(E41*P41,2)</f>
        <v>0</v>
      </c>
      <c r="R41" s="267"/>
      <c r="S41" s="267" t="s">
        <v>169</v>
      </c>
      <c r="T41" s="268" t="s">
        <v>169</v>
      </c>
      <c r="U41" s="230">
        <v>0</v>
      </c>
      <c r="V41" s="230">
        <f>ROUND(E41*U41,2)</f>
        <v>0</v>
      </c>
      <c r="W41" s="230"/>
      <c r="X41" s="230" t="s">
        <v>170</v>
      </c>
      <c r="Y41" s="230" t="s">
        <v>118</v>
      </c>
      <c r="Z41" s="210"/>
      <c r="AA41" s="210"/>
      <c r="AB41" s="210"/>
      <c r="AC41" s="210"/>
      <c r="AD41" s="210"/>
      <c r="AE41" s="210"/>
      <c r="AF41" s="210"/>
      <c r="AG41" s="210" t="s">
        <v>171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39">
        <v>11</v>
      </c>
      <c r="B42" s="240" t="s">
        <v>215</v>
      </c>
      <c r="C42" s="250" t="s">
        <v>216</v>
      </c>
      <c r="D42" s="241" t="s">
        <v>217</v>
      </c>
      <c r="E42" s="242">
        <v>30.42</v>
      </c>
      <c r="F42" s="243"/>
      <c r="G42" s="244">
        <f>ROUND(E42*F42,2)</f>
        <v>0</v>
      </c>
      <c r="H42" s="243"/>
      <c r="I42" s="244">
        <f>ROUND(E42*H42,2)</f>
        <v>0</v>
      </c>
      <c r="J42" s="243"/>
      <c r="K42" s="244">
        <f>ROUND(E42*J42,2)</f>
        <v>0</v>
      </c>
      <c r="L42" s="244">
        <v>21</v>
      </c>
      <c r="M42" s="244">
        <f>G42*(1+L42/100)</f>
        <v>0</v>
      </c>
      <c r="N42" s="242">
        <v>1E-3</v>
      </c>
      <c r="O42" s="242">
        <f>ROUND(E42*N42,2)</f>
        <v>0.03</v>
      </c>
      <c r="P42" s="242">
        <v>0</v>
      </c>
      <c r="Q42" s="242">
        <f>ROUND(E42*P42,2)</f>
        <v>0</v>
      </c>
      <c r="R42" s="244" t="s">
        <v>218</v>
      </c>
      <c r="S42" s="244" t="s">
        <v>169</v>
      </c>
      <c r="T42" s="245" t="s">
        <v>169</v>
      </c>
      <c r="U42" s="230">
        <v>0</v>
      </c>
      <c r="V42" s="230">
        <f>ROUND(E42*U42,2)</f>
        <v>0</v>
      </c>
      <c r="W42" s="230"/>
      <c r="X42" s="230" t="s">
        <v>219</v>
      </c>
      <c r="Y42" s="230" t="s">
        <v>118</v>
      </c>
      <c r="Z42" s="210"/>
      <c r="AA42" s="210"/>
      <c r="AB42" s="210"/>
      <c r="AC42" s="210"/>
      <c r="AD42" s="210"/>
      <c r="AE42" s="210"/>
      <c r="AF42" s="210"/>
      <c r="AG42" s="210" t="s">
        <v>220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27"/>
      <c r="B43" s="228"/>
      <c r="C43" s="269" t="s">
        <v>221</v>
      </c>
      <c r="D43" s="260"/>
      <c r="E43" s="261">
        <v>30.42</v>
      </c>
      <c r="F43" s="230"/>
      <c r="G43" s="23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173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5">
      <c r="A44" s="232" t="s">
        <v>111</v>
      </c>
      <c r="B44" s="233" t="s">
        <v>59</v>
      </c>
      <c r="C44" s="249" t="s">
        <v>60</v>
      </c>
      <c r="D44" s="234"/>
      <c r="E44" s="235"/>
      <c r="F44" s="236"/>
      <c r="G44" s="236">
        <f>SUMIF(AG45:AG65,"&lt;&gt;NOR",G45:G65)</f>
        <v>0</v>
      </c>
      <c r="H44" s="236"/>
      <c r="I44" s="236">
        <f>SUM(I45:I65)</f>
        <v>0</v>
      </c>
      <c r="J44" s="236"/>
      <c r="K44" s="236">
        <f>SUM(K45:K65)</f>
        <v>0</v>
      </c>
      <c r="L44" s="236"/>
      <c r="M44" s="236">
        <f>SUM(M45:M65)</f>
        <v>0</v>
      </c>
      <c r="N44" s="235"/>
      <c r="O44" s="235">
        <f>SUM(O45:O65)</f>
        <v>0</v>
      </c>
      <c r="P44" s="235"/>
      <c r="Q44" s="235">
        <f>SUM(Q45:Q65)</f>
        <v>256.95999999999998</v>
      </c>
      <c r="R44" s="236"/>
      <c r="S44" s="236"/>
      <c r="T44" s="237"/>
      <c r="U44" s="231"/>
      <c r="V44" s="231">
        <f>SUM(V45:V65)</f>
        <v>64.88</v>
      </c>
      <c r="W44" s="231"/>
      <c r="X44" s="231"/>
      <c r="Y44" s="231"/>
      <c r="AG44" t="s">
        <v>112</v>
      </c>
    </row>
    <row r="45" spans="1:60" outlineLevel="1" x14ac:dyDescent="0.25">
      <c r="A45" s="239">
        <v>12</v>
      </c>
      <c r="B45" s="240" t="s">
        <v>222</v>
      </c>
      <c r="C45" s="250" t="s">
        <v>223</v>
      </c>
      <c r="D45" s="241" t="s">
        <v>198</v>
      </c>
      <c r="E45" s="242">
        <v>280</v>
      </c>
      <c r="F45" s="243"/>
      <c r="G45" s="244">
        <f>ROUND(E45*F45,2)</f>
        <v>0</v>
      </c>
      <c r="H45" s="243"/>
      <c r="I45" s="244">
        <f>ROUND(E45*H45,2)</f>
        <v>0</v>
      </c>
      <c r="J45" s="243"/>
      <c r="K45" s="244">
        <f>ROUND(E45*J45,2)</f>
        <v>0</v>
      </c>
      <c r="L45" s="244">
        <v>21</v>
      </c>
      <c r="M45" s="244">
        <f>G45*(1+L45/100)</f>
        <v>0</v>
      </c>
      <c r="N45" s="242">
        <v>0</v>
      </c>
      <c r="O45" s="242">
        <f>ROUND(E45*N45,2)</f>
        <v>0</v>
      </c>
      <c r="P45" s="242">
        <v>0.22</v>
      </c>
      <c r="Q45" s="242">
        <f>ROUND(E45*P45,2)</f>
        <v>61.6</v>
      </c>
      <c r="R45" s="244"/>
      <c r="S45" s="244" t="s">
        <v>169</v>
      </c>
      <c r="T45" s="245" t="s">
        <v>169</v>
      </c>
      <c r="U45" s="230">
        <v>0.03</v>
      </c>
      <c r="V45" s="230">
        <f>ROUND(E45*U45,2)</f>
        <v>8.4</v>
      </c>
      <c r="W45" s="230"/>
      <c r="X45" s="230" t="s">
        <v>170</v>
      </c>
      <c r="Y45" s="230" t="s">
        <v>118</v>
      </c>
      <c r="Z45" s="210"/>
      <c r="AA45" s="210"/>
      <c r="AB45" s="210"/>
      <c r="AC45" s="210"/>
      <c r="AD45" s="210"/>
      <c r="AE45" s="210"/>
      <c r="AF45" s="210"/>
      <c r="AG45" s="210" t="s">
        <v>171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5">
      <c r="A46" s="227"/>
      <c r="B46" s="228"/>
      <c r="C46" s="269" t="s">
        <v>224</v>
      </c>
      <c r="D46" s="260"/>
      <c r="E46" s="261"/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173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5">
      <c r="A47" s="227"/>
      <c r="B47" s="228"/>
      <c r="C47" s="269" t="s">
        <v>205</v>
      </c>
      <c r="D47" s="260"/>
      <c r="E47" s="261"/>
      <c r="F47" s="230"/>
      <c r="G47" s="230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173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27"/>
      <c r="B48" s="228"/>
      <c r="C48" s="269" t="s">
        <v>206</v>
      </c>
      <c r="D48" s="260"/>
      <c r="E48" s="261"/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173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27"/>
      <c r="B49" s="228"/>
      <c r="C49" s="269" t="s">
        <v>207</v>
      </c>
      <c r="D49" s="260"/>
      <c r="E49" s="261">
        <v>280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173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39">
        <v>13</v>
      </c>
      <c r="B50" s="240" t="s">
        <v>225</v>
      </c>
      <c r="C50" s="250" t="s">
        <v>226</v>
      </c>
      <c r="D50" s="241" t="s">
        <v>198</v>
      </c>
      <c r="E50" s="242">
        <v>304</v>
      </c>
      <c r="F50" s="243"/>
      <c r="G50" s="244">
        <f>ROUND(E50*F50,2)</f>
        <v>0</v>
      </c>
      <c r="H50" s="243"/>
      <c r="I50" s="244">
        <f>ROUND(E50*H50,2)</f>
        <v>0</v>
      </c>
      <c r="J50" s="243"/>
      <c r="K50" s="244">
        <f>ROUND(E50*J50,2)</f>
        <v>0</v>
      </c>
      <c r="L50" s="244">
        <v>21</v>
      </c>
      <c r="M50" s="244">
        <f>G50*(1+L50/100)</f>
        <v>0</v>
      </c>
      <c r="N50" s="242">
        <v>0</v>
      </c>
      <c r="O50" s="242">
        <f>ROUND(E50*N50,2)</f>
        <v>0</v>
      </c>
      <c r="P50" s="242">
        <v>0.44</v>
      </c>
      <c r="Q50" s="242">
        <f>ROUND(E50*P50,2)</f>
        <v>133.76</v>
      </c>
      <c r="R50" s="244"/>
      <c r="S50" s="244" t="s">
        <v>169</v>
      </c>
      <c r="T50" s="245" t="s">
        <v>169</v>
      </c>
      <c r="U50" s="230">
        <v>7.0000000000000007E-2</v>
      </c>
      <c r="V50" s="230">
        <f>ROUND(E50*U50,2)</f>
        <v>21.28</v>
      </c>
      <c r="W50" s="230"/>
      <c r="X50" s="230" t="s">
        <v>170</v>
      </c>
      <c r="Y50" s="230" t="s">
        <v>118</v>
      </c>
      <c r="Z50" s="210"/>
      <c r="AA50" s="210"/>
      <c r="AB50" s="210"/>
      <c r="AC50" s="210"/>
      <c r="AD50" s="210"/>
      <c r="AE50" s="210"/>
      <c r="AF50" s="210"/>
      <c r="AG50" s="210" t="s">
        <v>171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5">
      <c r="A51" s="227"/>
      <c r="B51" s="228"/>
      <c r="C51" s="269" t="s">
        <v>224</v>
      </c>
      <c r="D51" s="260"/>
      <c r="E51" s="261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173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27"/>
      <c r="B52" s="228"/>
      <c r="C52" s="269" t="s">
        <v>205</v>
      </c>
      <c r="D52" s="260"/>
      <c r="E52" s="261"/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173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5">
      <c r="A53" s="227"/>
      <c r="B53" s="228"/>
      <c r="C53" s="269" t="s">
        <v>206</v>
      </c>
      <c r="D53" s="260"/>
      <c r="E53" s="261"/>
      <c r="F53" s="230"/>
      <c r="G53" s="23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173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5">
      <c r="A54" s="227"/>
      <c r="B54" s="228"/>
      <c r="C54" s="269" t="s">
        <v>207</v>
      </c>
      <c r="D54" s="260"/>
      <c r="E54" s="261">
        <v>280</v>
      </c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173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5">
      <c r="A55" s="227"/>
      <c r="B55" s="228"/>
      <c r="C55" s="269" t="s">
        <v>227</v>
      </c>
      <c r="D55" s="260"/>
      <c r="E55" s="261"/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173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5">
      <c r="A56" s="227"/>
      <c r="B56" s="228"/>
      <c r="C56" s="269" t="s">
        <v>228</v>
      </c>
      <c r="D56" s="260"/>
      <c r="E56" s="261">
        <v>18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173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27"/>
      <c r="B57" s="228"/>
      <c r="C57" s="269" t="s">
        <v>183</v>
      </c>
      <c r="D57" s="260"/>
      <c r="E57" s="261"/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173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27"/>
      <c r="B58" s="228"/>
      <c r="C58" s="269" t="s">
        <v>229</v>
      </c>
      <c r="D58" s="260"/>
      <c r="E58" s="261">
        <v>6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173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39">
        <v>14</v>
      </c>
      <c r="B59" s="240" t="s">
        <v>230</v>
      </c>
      <c r="C59" s="250" t="s">
        <v>231</v>
      </c>
      <c r="D59" s="241" t="s">
        <v>198</v>
      </c>
      <c r="E59" s="242">
        <v>280</v>
      </c>
      <c r="F59" s="243"/>
      <c r="G59" s="244">
        <f>ROUND(E59*F59,2)</f>
        <v>0</v>
      </c>
      <c r="H59" s="243"/>
      <c r="I59" s="244">
        <f>ROUND(E59*H59,2)</f>
        <v>0</v>
      </c>
      <c r="J59" s="243"/>
      <c r="K59" s="244">
        <f>ROUND(E59*J59,2)</f>
        <v>0</v>
      </c>
      <c r="L59" s="244">
        <v>21</v>
      </c>
      <c r="M59" s="244">
        <f>G59*(1+L59/100)</f>
        <v>0</v>
      </c>
      <c r="N59" s="242">
        <v>0</v>
      </c>
      <c r="O59" s="242">
        <f>ROUND(E59*N59,2)</f>
        <v>0</v>
      </c>
      <c r="P59" s="242">
        <v>0.22</v>
      </c>
      <c r="Q59" s="242">
        <f>ROUND(E59*P59,2)</f>
        <v>61.6</v>
      </c>
      <c r="R59" s="244"/>
      <c r="S59" s="244" t="s">
        <v>169</v>
      </c>
      <c r="T59" s="245" t="s">
        <v>169</v>
      </c>
      <c r="U59" s="230">
        <v>7.0000000000000007E-2</v>
      </c>
      <c r="V59" s="230">
        <f>ROUND(E59*U59,2)</f>
        <v>19.600000000000001</v>
      </c>
      <c r="W59" s="230"/>
      <c r="X59" s="230" t="s">
        <v>170</v>
      </c>
      <c r="Y59" s="230" t="s">
        <v>118</v>
      </c>
      <c r="Z59" s="210"/>
      <c r="AA59" s="210"/>
      <c r="AB59" s="210"/>
      <c r="AC59" s="210"/>
      <c r="AD59" s="210"/>
      <c r="AE59" s="210"/>
      <c r="AF59" s="210"/>
      <c r="AG59" s="210" t="s">
        <v>171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5">
      <c r="A60" s="227"/>
      <c r="B60" s="228"/>
      <c r="C60" s="269" t="s">
        <v>205</v>
      </c>
      <c r="D60" s="260"/>
      <c r="E60" s="261"/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173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5">
      <c r="A61" s="227"/>
      <c r="B61" s="228"/>
      <c r="C61" s="269" t="s">
        <v>206</v>
      </c>
      <c r="D61" s="260"/>
      <c r="E61" s="261"/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173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27"/>
      <c r="B62" s="228"/>
      <c r="C62" s="269" t="s">
        <v>207</v>
      </c>
      <c r="D62" s="260"/>
      <c r="E62" s="261">
        <v>280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173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5">
      <c r="A63" s="239">
        <v>15</v>
      </c>
      <c r="B63" s="240" t="s">
        <v>232</v>
      </c>
      <c r="C63" s="250" t="s">
        <v>233</v>
      </c>
      <c r="D63" s="241" t="s">
        <v>198</v>
      </c>
      <c r="E63" s="242">
        <v>1560</v>
      </c>
      <c r="F63" s="243"/>
      <c r="G63" s="244">
        <f>ROUND(E63*F63,2)</f>
        <v>0</v>
      </c>
      <c r="H63" s="243"/>
      <c r="I63" s="244">
        <f>ROUND(E63*H63,2)</f>
        <v>0</v>
      </c>
      <c r="J63" s="243"/>
      <c r="K63" s="244">
        <f>ROUND(E63*J63,2)</f>
        <v>0</v>
      </c>
      <c r="L63" s="244">
        <v>21</v>
      </c>
      <c r="M63" s="244">
        <f>G63*(1+L63/100)</f>
        <v>0</v>
      </c>
      <c r="N63" s="242">
        <v>0</v>
      </c>
      <c r="O63" s="242">
        <f>ROUND(E63*N63,2)</f>
        <v>0</v>
      </c>
      <c r="P63" s="242">
        <v>0</v>
      </c>
      <c r="Q63" s="242">
        <f>ROUND(E63*P63,2)</f>
        <v>0</v>
      </c>
      <c r="R63" s="244"/>
      <c r="S63" s="244" t="s">
        <v>169</v>
      </c>
      <c r="T63" s="245" t="s">
        <v>169</v>
      </c>
      <c r="U63" s="230">
        <v>0.01</v>
      </c>
      <c r="V63" s="230">
        <f>ROUND(E63*U63,2)</f>
        <v>15.6</v>
      </c>
      <c r="W63" s="230"/>
      <c r="X63" s="230" t="s">
        <v>170</v>
      </c>
      <c r="Y63" s="230" t="s">
        <v>118</v>
      </c>
      <c r="Z63" s="210"/>
      <c r="AA63" s="210"/>
      <c r="AB63" s="210"/>
      <c r="AC63" s="210"/>
      <c r="AD63" s="210"/>
      <c r="AE63" s="210"/>
      <c r="AF63" s="210"/>
      <c r="AG63" s="210" t="s">
        <v>199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5">
      <c r="A64" s="227"/>
      <c r="B64" s="228"/>
      <c r="C64" s="269" t="s">
        <v>234</v>
      </c>
      <c r="D64" s="260"/>
      <c r="E64" s="261"/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173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5">
      <c r="A65" s="227"/>
      <c r="B65" s="228"/>
      <c r="C65" s="269" t="s">
        <v>235</v>
      </c>
      <c r="D65" s="260"/>
      <c r="E65" s="261">
        <v>1560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173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x14ac:dyDescent="0.25">
      <c r="A66" s="232" t="s">
        <v>111</v>
      </c>
      <c r="B66" s="233" t="s">
        <v>61</v>
      </c>
      <c r="C66" s="249" t="s">
        <v>62</v>
      </c>
      <c r="D66" s="234"/>
      <c r="E66" s="235"/>
      <c r="F66" s="236"/>
      <c r="G66" s="236">
        <f>SUMIF(AG67:AG83,"&lt;&gt;NOR",G67:G83)</f>
        <v>0</v>
      </c>
      <c r="H66" s="236"/>
      <c r="I66" s="236">
        <f>SUM(I67:I83)</f>
        <v>0</v>
      </c>
      <c r="J66" s="236"/>
      <c r="K66" s="236">
        <f>SUM(K67:K83)</f>
        <v>0</v>
      </c>
      <c r="L66" s="236"/>
      <c r="M66" s="236">
        <f>SUM(M67:M83)</f>
        <v>0</v>
      </c>
      <c r="N66" s="235"/>
      <c r="O66" s="235">
        <f>SUM(O67:O83)</f>
        <v>154.52999999999997</v>
      </c>
      <c r="P66" s="235"/>
      <c r="Q66" s="235">
        <f>SUM(Q67:Q83)</f>
        <v>0</v>
      </c>
      <c r="R66" s="236"/>
      <c r="S66" s="236"/>
      <c r="T66" s="237"/>
      <c r="U66" s="231"/>
      <c r="V66" s="231">
        <f>SUM(V67:V83)</f>
        <v>8.4</v>
      </c>
      <c r="W66" s="231"/>
      <c r="X66" s="231"/>
      <c r="Y66" s="231"/>
      <c r="AG66" t="s">
        <v>112</v>
      </c>
    </row>
    <row r="67" spans="1:60" outlineLevel="1" x14ac:dyDescent="0.25">
      <c r="A67" s="239">
        <v>16</v>
      </c>
      <c r="B67" s="240" t="s">
        <v>166</v>
      </c>
      <c r="C67" s="250" t="s">
        <v>167</v>
      </c>
      <c r="D67" s="241" t="s">
        <v>168</v>
      </c>
      <c r="E67" s="242">
        <v>84</v>
      </c>
      <c r="F67" s="243"/>
      <c r="G67" s="244">
        <f>ROUND(E67*F67,2)</f>
        <v>0</v>
      </c>
      <c r="H67" s="243"/>
      <c r="I67" s="244">
        <f>ROUND(E67*H67,2)</f>
        <v>0</v>
      </c>
      <c r="J67" s="243"/>
      <c r="K67" s="244">
        <f>ROUND(E67*J67,2)</f>
        <v>0</v>
      </c>
      <c r="L67" s="244">
        <v>21</v>
      </c>
      <c r="M67" s="244">
        <f>G67*(1+L67/100)</f>
        <v>0</v>
      </c>
      <c r="N67" s="242">
        <v>0</v>
      </c>
      <c r="O67" s="242">
        <f>ROUND(E67*N67,2)</f>
        <v>0</v>
      </c>
      <c r="P67" s="242">
        <v>0</v>
      </c>
      <c r="Q67" s="242">
        <f>ROUND(E67*P67,2)</f>
        <v>0</v>
      </c>
      <c r="R67" s="244"/>
      <c r="S67" s="244" t="s">
        <v>169</v>
      </c>
      <c r="T67" s="245" t="s">
        <v>169</v>
      </c>
      <c r="U67" s="230">
        <v>0</v>
      </c>
      <c r="V67" s="230">
        <f>ROUND(E67*U67,2)</f>
        <v>0</v>
      </c>
      <c r="W67" s="230"/>
      <c r="X67" s="230" t="s">
        <v>170</v>
      </c>
      <c r="Y67" s="230" t="s">
        <v>118</v>
      </c>
      <c r="Z67" s="210"/>
      <c r="AA67" s="210"/>
      <c r="AB67" s="210"/>
      <c r="AC67" s="210"/>
      <c r="AD67" s="210"/>
      <c r="AE67" s="210"/>
      <c r="AF67" s="210"/>
      <c r="AG67" s="210" t="s">
        <v>199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5">
      <c r="A68" s="227"/>
      <c r="B68" s="228"/>
      <c r="C68" s="269" t="s">
        <v>205</v>
      </c>
      <c r="D68" s="260"/>
      <c r="E68" s="261"/>
      <c r="F68" s="230"/>
      <c r="G68" s="230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173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27"/>
      <c r="B69" s="228"/>
      <c r="C69" s="269" t="s">
        <v>206</v>
      </c>
      <c r="D69" s="260"/>
      <c r="E69" s="261"/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173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5">
      <c r="A70" s="227"/>
      <c r="B70" s="228"/>
      <c r="C70" s="269" t="s">
        <v>236</v>
      </c>
      <c r="D70" s="260"/>
      <c r="E70" s="261">
        <v>84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173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5">
      <c r="A71" s="262">
        <v>17</v>
      </c>
      <c r="B71" s="263" t="s">
        <v>185</v>
      </c>
      <c r="C71" s="270" t="s">
        <v>186</v>
      </c>
      <c r="D71" s="264" t="s">
        <v>168</v>
      </c>
      <c r="E71" s="265">
        <v>84</v>
      </c>
      <c r="F71" s="266"/>
      <c r="G71" s="267">
        <f>ROUND(E71*F71,2)</f>
        <v>0</v>
      </c>
      <c r="H71" s="266"/>
      <c r="I71" s="267">
        <f>ROUND(E71*H71,2)</f>
        <v>0</v>
      </c>
      <c r="J71" s="266"/>
      <c r="K71" s="267">
        <f>ROUND(E71*J71,2)</f>
        <v>0</v>
      </c>
      <c r="L71" s="267">
        <v>21</v>
      </c>
      <c r="M71" s="267">
        <f>G71*(1+L71/100)</f>
        <v>0</v>
      </c>
      <c r="N71" s="265">
        <v>0</v>
      </c>
      <c r="O71" s="265">
        <f>ROUND(E71*N71,2)</f>
        <v>0</v>
      </c>
      <c r="P71" s="265">
        <v>0</v>
      </c>
      <c r="Q71" s="265">
        <f>ROUND(E71*P71,2)</f>
        <v>0</v>
      </c>
      <c r="R71" s="267"/>
      <c r="S71" s="267" t="s">
        <v>169</v>
      </c>
      <c r="T71" s="268" t="s">
        <v>169</v>
      </c>
      <c r="U71" s="230">
        <v>0</v>
      </c>
      <c r="V71" s="230">
        <f>ROUND(E71*U71,2)</f>
        <v>0</v>
      </c>
      <c r="W71" s="230"/>
      <c r="X71" s="230" t="s">
        <v>170</v>
      </c>
      <c r="Y71" s="230" t="s">
        <v>118</v>
      </c>
      <c r="Z71" s="210"/>
      <c r="AA71" s="210"/>
      <c r="AB71" s="210"/>
      <c r="AC71" s="210"/>
      <c r="AD71" s="210"/>
      <c r="AE71" s="210"/>
      <c r="AF71" s="210"/>
      <c r="AG71" s="210" t="s">
        <v>199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62">
        <v>18</v>
      </c>
      <c r="B72" s="263" t="s">
        <v>190</v>
      </c>
      <c r="C72" s="270" t="s">
        <v>191</v>
      </c>
      <c r="D72" s="264" t="s">
        <v>168</v>
      </c>
      <c r="E72" s="265">
        <v>84</v>
      </c>
      <c r="F72" s="266"/>
      <c r="G72" s="267">
        <f>ROUND(E72*F72,2)</f>
        <v>0</v>
      </c>
      <c r="H72" s="266"/>
      <c r="I72" s="267">
        <f>ROUND(E72*H72,2)</f>
        <v>0</v>
      </c>
      <c r="J72" s="266"/>
      <c r="K72" s="267">
        <f>ROUND(E72*J72,2)</f>
        <v>0</v>
      </c>
      <c r="L72" s="267">
        <v>21</v>
      </c>
      <c r="M72" s="267">
        <f>G72*(1+L72/100)</f>
        <v>0</v>
      </c>
      <c r="N72" s="265">
        <v>0</v>
      </c>
      <c r="O72" s="265">
        <f>ROUND(E72*N72,2)</f>
        <v>0</v>
      </c>
      <c r="P72" s="265">
        <v>0</v>
      </c>
      <c r="Q72" s="265">
        <f>ROUND(E72*P72,2)</f>
        <v>0</v>
      </c>
      <c r="R72" s="267"/>
      <c r="S72" s="267" t="s">
        <v>169</v>
      </c>
      <c r="T72" s="268" t="s">
        <v>169</v>
      </c>
      <c r="U72" s="230">
        <v>0.01</v>
      </c>
      <c r="V72" s="230">
        <f>ROUND(E72*U72,2)</f>
        <v>0.84</v>
      </c>
      <c r="W72" s="230"/>
      <c r="X72" s="230" t="s">
        <v>170</v>
      </c>
      <c r="Y72" s="230" t="s">
        <v>118</v>
      </c>
      <c r="Z72" s="210"/>
      <c r="AA72" s="210"/>
      <c r="AB72" s="210"/>
      <c r="AC72" s="210"/>
      <c r="AD72" s="210"/>
      <c r="AE72" s="210"/>
      <c r="AF72" s="210"/>
      <c r="AG72" s="210" t="s">
        <v>199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62">
        <v>19</v>
      </c>
      <c r="B73" s="263" t="s">
        <v>213</v>
      </c>
      <c r="C73" s="270" t="s">
        <v>214</v>
      </c>
      <c r="D73" s="264" t="s">
        <v>168</v>
      </c>
      <c r="E73" s="265">
        <v>84</v>
      </c>
      <c r="F73" s="266"/>
      <c r="G73" s="267">
        <f>ROUND(E73*F73,2)</f>
        <v>0</v>
      </c>
      <c r="H73" s="266"/>
      <c r="I73" s="267">
        <f>ROUND(E73*H73,2)</f>
        <v>0</v>
      </c>
      <c r="J73" s="266"/>
      <c r="K73" s="267">
        <f>ROUND(E73*J73,2)</f>
        <v>0</v>
      </c>
      <c r="L73" s="267">
        <v>21</v>
      </c>
      <c r="M73" s="267">
        <f>G73*(1+L73/100)</f>
        <v>0</v>
      </c>
      <c r="N73" s="265">
        <v>0</v>
      </c>
      <c r="O73" s="265">
        <f>ROUND(E73*N73,2)</f>
        <v>0</v>
      </c>
      <c r="P73" s="265">
        <v>0</v>
      </c>
      <c r="Q73" s="265">
        <f>ROUND(E73*P73,2)</f>
        <v>0</v>
      </c>
      <c r="R73" s="267"/>
      <c r="S73" s="267" t="s">
        <v>169</v>
      </c>
      <c r="T73" s="268" t="s">
        <v>169</v>
      </c>
      <c r="U73" s="230">
        <v>0</v>
      </c>
      <c r="V73" s="230">
        <f>ROUND(E73*U73,2)</f>
        <v>0</v>
      </c>
      <c r="W73" s="230"/>
      <c r="X73" s="230" t="s">
        <v>170</v>
      </c>
      <c r="Y73" s="230" t="s">
        <v>118</v>
      </c>
      <c r="Z73" s="210"/>
      <c r="AA73" s="210"/>
      <c r="AB73" s="210"/>
      <c r="AC73" s="210"/>
      <c r="AD73" s="210"/>
      <c r="AE73" s="210"/>
      <c r="AF73" s="210"/>
      <c r="AG73" s="210" t="s">
        <v>171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39">
        <v>20</v>
      </c>
      <c r="B74" s="240" t="s">
        <v>237</v>
      </c>
      <c r="C74" s="250" t="s">
        <v>238</v>
      </c>
      <c r="D74" s="241" t="s">
        <v>198</v>
      </c>
      <c r="E74" s="242">
        <v>280</v>
      </c>
      <c r="F74" s="243"/>
      <c r="G74" s="244">
        <f>ROUND(E74*F74,2)</f>
        <v>0</v>
      </c>
      <c r="H74" s="243"/>
      <c r="I74" s="244">
        <f>ROUND(E74*H74,2)</f>
        <v>0</v>
      </c>
      <c r="J74" s="243"/>
      <c r="K74" s="244">
        <f>ROUND(E74*J74,2)</f>
        <v>0</v>
      </c>
      <c r="L74" s="244">
        <v>21</v>
      </c>
      <c r="M74" s="244">
        <f>G74*(1+L74/100)</f>
        <v>0</v>
      </c>
      <c r="N74" s="242">
        <v>3.0000000000000001E-5</v>
      </c>
      <c r="O74" s="242">
        <f>ROUND(E74*N74,2)</f>
        <v>0.01</v>
      </c>
      <c r="P74" s="242">
        <v>0</v>
      </c>
      <c r="Q74" s="242">
        <f>ROUND(E74*P74,2)</f>
        <v>0</v>
      </c>
      <c r="R74" s="244"/>
      <c r="S74" s="244" t="s">
        <v>169</v>
      </c>
      <c r="T74" s="245" t="s">
        <v>169</v>
      </c>
      <c r="U74" s="230">
        <v>0</v>
      </c>
      <c r="V74" s="230">
        <f>ROUND(E74*U74,2)</f>
        <v>0</v>
      </c>
      <c r="W74" s="230"/>
      <c r="X74" s="230" t="s">
        <v>170</v>
      </c>
      <c r="Y74" s="230" t="s">
        <v>118</v>
      </c>
      <c r="Z74" s="210"/>
      <c r="AA74" s="210"/>
      <c r="AB74" s="210"/>
      <c r="AC74" s="210"/>
      <c r="AD74" s="210"/>
      <c r="AE74" s="210"/>
      <c r="AF74" s="210"/>
      <c r="AG74" s="210" t="s">
        <v>199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5">
      <c r="A75" s="227"/>
      <c r="B75" s="228"/>
      <c r="C75" s="269" t="s">
        <v>205</v>
      </c>
      <c r="D75" s="260"/>
      <c r="E75" s="261"/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10"/>
      <c r="AA75" s="210"/>
      <c r="AB75" s="210"/>
      <c r="AC75" s="210"/>
      <c r="AD75" s="210"/>
      <c r="AE75" s="210"/>
      <c r="AF75" s="210"/>
      <c r="AG75" s="210" t="s">
        <v>173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5">
      <c r="A76" s="227"/>
      <c r="B76" s="228"/>
      <c r="C76" s="269" t="s">
        <v>206</v>
      </c>
      <c r="D76" s="260"/>
      <c r="E76" s="261"/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10"/>
      <c r="AA76" s="210"/>
      <c r="AB76" s="210"/>
      <c r="AC76" s="210"/>
      <c r="AD76" s="210"/>
      <c r="AE76" s="210"/>
      <c r="AF76" s="210"/>
      <c r="AG76" s="210" t="s">
        <v>173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5">
      <c r="A77" s="227"/>
      <c r="B77" s="228"/>
      <c r="C77" s="269" t="s">
        <v>207</v>
      </c>
      <c r="D77" s="260"/>
      <c r="E77" s="261">
        <v>280</v>
      </c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173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5">
      <c r="A78" s="239">
        <v>21</v>
      </c>
      <c r="B78" s="240" t="s">
        <v>239</v>
      </c>
      <c r="C78" s="250" t="s">
        <v>240</v>
      </c>
      <c r="D78" s="241" t="s">
        <v>198</v>
      </c>
      <c r="E78" s="242">
        <v>280</v>
      </c>
      <c r="F78" s="243"/>
      <c r="G78" s="244">
        <f>ROUND(E78*F78,2)</f>
        <v>0</v>
      </c>
      <c r="H78" s="243"/>
      <c r="I78" s="244">
        <f>ROUND(E78*H78,2)</f>
        <v>0</v>
      </c>
      <c r="J78" s="243"/>
      <c r="K78" s="244">
        <f>ROUND(E78*J78,2)</f>
        <v>0</v>
      </c>
      <c r="L78" s="244">
        <v>21</v>
      </c>
      <c r="M78" s="244">
        <f>G78*(1+L78/100)</f>
        <v>0</v>
      </c>
      <c r="N78" s="242">
        <v>0.55125000000000002</v>
      </c>
      <c r="O78" s="242">
        <f>ROUND(E78*N78,2)</f>
        <v>154.35</v>
      </c>
      <c r="P78" s="242">
        <v>0</v>
      </c>
      <c r="Q78" s="242">
        <f>ROUND(E78*P78,2)</f>
        <v>0</v>
      </c>
      <c r="R78" s="244"/>
      <c r="S78" s="244" t="s">
        <v>116</v>
      </c>
      <c r="T78" s="245" t="s">
        <v>117</v>
      </c>
      <c r="U78" s="230">
        <v>2.7E-2</v>
      </c>
      <c r="V78" s="230">
        <f>ROUND(E78*U78,2)</f>
        <v>7.56</v>
      </c>
      <c r="W78" s="230"/>
      <c r="X78" s="230" t="s">
        <v>170</v>
      </c>
      <c r="Y78" s="230" t="s">
        <v>118</v>
      </c>
      <c r="Z78" s="210"/>
      <c r="AA78" s="210"/>
      <c r="AB78" s="210"/>
      <c r="AC78" s="210"/>
      <c r="AD78" s="210"/>
      <c r="AE78" s="210"/>
      <c r="AF78" s="210"/>
      <c r="AG78" s="210" t="s">
        <v>199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5">
      <c r="A79" s="227"/>
      <c r="B79" s="228"/>
      <c r="C79" s="269" t="s">
        <v>205</v>
      </c>
      <c r="D79" s="260"/>
      <c r="E79" s="261"/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173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5">
      <c r="A80" s="227"/>
      <c r="B80" s="228"/>
      <c r="C80" s="269" t="s">
        <v>206</v>
      </c>
      <c r="D80" s="260"/>
      <c r="E80" s="261"/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10"/>
      <c r="AA80" s="210"/>
      <c r="AB80" s="210"/>
      <c r="AC80" s="210"/>
      <c r="AD80" s="210"/>
      <c r="AE80" s="210"/>
      <c r="AF80" s="210"/>
      <c r="AG80" s="210" t="s">
        <v>173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5">
      <c r="A81" s="227"/>
      <c r="B81" s="228"/>
      <c r="C81" s="269" t="s">
        <v>207</v>
      </c>
      <c r="D81" s="260"/>
      <c r="E81" s="261">
        <v>280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173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5">
      <c r="A82" s="239">
        <v>22</v>
      </c>
      <c r="B82" s="240" t="s">
        <v>241</v>
      </c>
      <c r="C82" s="250" t="s">
        <v>242</v>
      </c>
      <c r="D82" s="241" t="s">
        <v>198</v>
      </c>
      <c r="E82" s="242">
        <v>336</v>
      </c>
      <c r="F82" s="243"/>
      <c r="G82" s="244">
        <f>ROUND(E82*F82,2)</f>
        <v>0</v>
      </c>
      <c r="H82" s="243"/>
      <c r="I82" s="244">
        <f>ROUND(E82*H82,2)</f>
        <v>0</v>
      </c>
      <c r="J82" s="243"/>
      <c r="K82" s="244">
        <f>ROUND(E82*J82,2)</f>
        <v>0</v>
      </c>
      <c r="L82" s="244">
        <v>21</v>
      </c>
      <c r="M82" s="244">
        <f>G82*(1+L82/100)</f>
        <v>0</v>
      </c>
      <c r="N82" s="242">
        <v>5.0000000000000001E-4</v>
      </c>
      <c r="O82" s="242">
        <f>ROUND(E82*N82,2)</f>
        <v>0.17</v>
      </c>
      <c r="P82" s="242">
        <v>0</v>
      </c>
      <c r="Q82" s="242">
        <f>ROUND(E82*P82,2)</f>
        <v>0</v>
      </c>
      <c r="R82" s="244" t="s">
        <v>218</v>
      </c>
      <c r="S82" s="244" t="s">
        <v>169</v>
      </c>
      <c r="T82" s="245" t="s">
        <v>169</v>
      </c>
      <c r="U82" s="230">
        <v>0</v>
      </c>
      <c r="V82" s="230">
        <f>ROUND(E82*U82,2)</f>
        <v>0</v>
      </c>
      <c r="W82" s="230"/>
      <c r="X82" s="230" t="s">
        <v>219</v>
      </c>
      <c r="Y82" s="230" t="s">
        <v>118</v>
      </c>
      <c r="Z82" s="210"/>
      <c r="AA82" s="210"/>
      <c r="AB82" s="210"/>
      <c r="AC82" s="210"/>
      <c r="AD82" s="210"/>
      <c r="AE82" s="210"/>
      <c r="AF82" s="210"/>
      <c r="AG82" s="210" t="s">
        <v>243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5">
      <c r="A83" s="227"/>
      <c r="B83" s="228"/>
      <c r="C83" s="269" t="s">
        <v>244</v>
      </c>
      <c r="D83" s="260"/>
      <c r="E83" s="261">
        <v>336</v>
      </c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173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x14ac:dyDescent="0.25">
      <c r="A84" s="232" t="s">
        <v>111</v>
      </c>
      <c r="B84" s="233" t="s">
        <v>63</v>
      </c>
      <c r="C84" s="249" t="s">
        <v>64</v>
      </c>
      <c r="D84" s="234"/>
      <c r="E84" s="235"/>
      <c r="F84" s="236"/>
      <c r="G84" s="236">
        <f>SUMIF(AG85:AG100,"&lt;&gt;NOR",G85:G100)</f>
        <v>0</v>
      </c>
      <c r="H84" s="236"/>
      <c r="I84" s="236">
        <f>SUM(I85:I100)</f>
        <v>0</v>
      </c>
      <c r="J84" s="236"/>
      <c r="K84" s="236">
        <f>SUM(K85:K100)</f>
        <v>0</v>
      </c>
      <c r="L84" s="236"/>
      <c r="M84" s="236">
        <f>SUM(M85:M100)</f>
        <v>0</v>
      </c>
      <c r="N84" s="235"/>
      <c r="O84" s="235">
        <f>SUM(O85:O100)</f>
        <v>21.480000000000004</v>
      </c>
      <c r="P84" s="235"/>
      <c r="Q84" s="235">
        <f>SUM(Q85:Q100)</f>
        <v>0</v>
      </c>
      <c r="R84" s="236"/>
      <c r="S84" s="236"/>
      <c r="T84" s="237"/>
      <c r="U84" s="231"/>
      <c r="V84" s="231">
        <f>SUM(V85:V100)</f>
        <v>20.309999999999999</v>
      </c>
      <c r="W84" s="231"/>
      <c r="X84" s="231"/>
      <c r="Y84" s="231"/>
      <c r="AG84" t="s">
        <v>112</v>
      </c>
    </row>
    <row r="85" spans="1:60" outlineLevel="1" x14ac:dyDescent="0.25">
      <c r="A85" s="239">
        <v>23</v>
      </c>
      <c r="B85" s="240" t="s">
        <v>245</v>
      </c>
      <c r="C85" s="250" t="s">
        <v>246</v>
      </c>
      <c r="D85" s="241" t="s">
        <v>198</v>
      </c>
      <c r="E85" s="242">
        <v>5</v>
      </c>
      <c r="F85" s="243"/>
      <c r="G85" s="244">
        <f>ROUND(E85*F85,2)</f>
        <v>0</v>
      </c>
      <c r="H85" s="243"/>
      <c r="I85" s="244">
        <f>ROUND(E85*H85,2)</f>
        <v>0</v>
      </c>
      <c r="J85" s="243"/>
      <c r="K85" s="244">
        <f>ROUND(E85*J85,2)</f>
        <v>0</v>
      </c>
      <c r="L85" s="244">
        <v>21</v>
      </c>
      <c r="M85" s="244">
        <f>G85*(1+L85/100)</f>
        <v>0</v>
      </c>
      <c r="N85" s="242">
        <v>0.39374999999999999</v>
      </c>
      <c r="O85" s="242">
        <f>ROUND(E85*N85,2)</f>
        <v>1.97</v>
      </c>
      <c r="P85" s="242">
        <v>0</v>
      </c>
      <c r="Q85" s="242">
        <f>ROUND(E85*P85,2)</f>
        <v>0</v>
      </c>
      <c r="R85" s="244"/>
      <c r="S85" s="244" t="s">
        <v>169</v>
      </c>
      <c r="T85" s="245" t="s">
        <v>169</v>
      </c>
      <c r="U85" s="230">
        <v>0.248</v>
      </c>
      <c r="V85" s="230">
        <f>ROUND(E85*U85,2)</f>
        <v>1.24</v>
      </c>
      <c r="W85" s="230"/>
      <c r="X85" s="230" t="s">
        <v>170</v>
      </c>
      <c r="Y85" s="230" t="s">
        <v>118</v>
      </c>
      <c r="Z85" s="210"/>
      <c r="AA85" s="210"/>
      <c r="AB85" s="210"/>
      <c r="AC85" s="210"/>
      <c r="AD85" s="210"/>
      <c r="AE85" s="210"/>
      <c r="AF85" s="210"/>
      <c r="AG85" s="210" t="s">
        <v>171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5">
      <c r="A86" s="227"/>
      <c r="B86" s="228"/>
      <c r="C86" s="269" t="s">
        <v>247</v>
      </c>
      <c r="D86" s="260"/>
      <c r="E86" s="261"/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173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5">
      <c r="A87" s="227"/>
      <c r="B87" s="228"/>
      <c r="C87" s="269" t="s">
        <v>180</v>
      </c>
      <c r="D87" s="260"/>
      <c r="E87" s="261">
        <v>5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173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5">
      <c r="A88" s="239">
        <v>24</v>
      </c>
      <c r="B88" s="240" t="s">
        <v>248</v>
      </c>
      <c r="C88" s="250" t="s">
        <v>249</v>
      </c>
      <c r="D88" s="241" t="s">
        <v>168</v>
      </c>
      <c r="E88" s="242">
        <v>2.48</v>
      </c>
      <c r="F88" s="243"/>
      <c r="G88" s="244">
        <f>ROUND(E88*F88,2)</f>
        <v>0</v>
      </c>
      <c r="H88" s="243"/>
      <c r="I88" s="244">
        <f>ROUND(E88*H88,2)</f>
        <v>0</v>
      </c>
      <c r="J88" s="243"/>
      <c r="K88" s="244">
        <f>ROUND(E88*J88,2)</f>
        <v>0</v>
      </c>
      <c r="L88" s="244">
        <v>21</v>
      </c>
      <c r="M88" s="244">
        <f>G88*(1+L88/100)</f>
        <v>0</v>
      </c>
      <c r="N88" s="242">
        <v>2.7516600000000002</v>
      </c>
      <c r="O88" s="242">
        <f>ROUND(E88*N88,2)</f>
        <v>6.82</v>
      </c>
      <c r="P88" s="242">
        <v>0</v>
      </c>
      <c r="Q88" s="242">
        <f>ROUND(E88*P88,2)</f>
        <v>0</v>
      </c>
      <c r="R88" s="244"/>
      <c r="S88" s="244" t="s">
        <v>169</v>
      </c>
      <c r="T88" s="245" t="s">
        <v>169</v>
      </c>
      <c r="U88" s="230">
        <v>1.65</v>
      </c>
      <c r="V88" s="230">
        <f>ROUND(E88*U88,2)</f>
        <v>4.09</v>
      </c>
      <c r="W88" s="230"/>
      <c r="X88" s="230" t="s">
        <v>170</v>
      </c>
      <c r="Y88" s="230" t="s">
        <v>118</v>
      </c>
      <c r="Z88" s="210"/>
      <c r="AA88" s="210"/>
      <c r="AB88" s="210"/>
      <c r="AC88" s="210"/>
      <c r="AD88" s="210"/>
      <c r="AE88" s="210"/>
      <c r="AF88" s="210"/>
      <c r="AG88" s="210" t="s">
        <v>171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5">
      <c r="A89" s="227"/>
      <c r="B89" s="228"/>
      <c r="C89" s="251" t="s">
        <v>250</v>
      </c>
      <c r="D89" s="246"/>
      <c r="E89" s="246"/>
      <c r="F89" s="246"/>
      <c r="G89" s="246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121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5">
      <c r="A90" s="227"/>
      <c r="B90" s="228"/>
      <c r="C90" s="252" t="s">
        <v>251</v>
      </c>
      <c r="D90" s="248"/>
      <c r="E90" s="248"/>
      <c r="F90" s="248"/>
      <c r="G90" s="248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10"/>
      <c r="AA90" s="210"/>
      <c r="AB90" s="210"/>
      <c r="AC90" s="210"/>
      <c r="AD90" s="210"/>
      <c r="AE90" s="210"/>
      <c r="AF90" s="210"/>
      <c r="AG90" s="210" t="s">
        <v>121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27"/>
      <c r="B91" s="228"/>
      <c r="C91" s="252" t="s">
        <v>252</v>
      </c>
      <c r="D91" s="248"/>
      <c r="E91" s="248"/>
      <c r="F91" s="248"/>
      <c r="G91" s="248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121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5">
      <c r="A92" s="227"/>
      <c r="B92" s="228"/>
      <c r="C92" s="252" t="s">
        <v>253</v>
      </c>
      <c r="D92" s="248"/>
      <c r="E92" s="248"/>
      <c r="F92" s="248"/>
      <c r="G92" s="248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121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5">
      <c r="A93" s="227"/>
      <c r="B93" s="228"/>
      <c r="C93" s="269" t="s">
        <v>254</v>
      </c>
      <c r="D93" s="260"/>
      <c r="E93" s="261"/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10"/>
      <c r="AA93" s="210"/>
      <c r="AB93" s="210"/>
      <c r="AC93" s="210"/>
      <c r="AD93" s="210"/>
      <c r="AE93" s="210"/>
      <c r="AF93" s="210"/>
      <c r="AG93" s="210" t="s">
        <v>173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5">
      <c r="A94" s="227"/>
      <c r="B94" s="228"/>
      <c r="C94" s="269" t="s">
        <v>255</v>
      </c>
      <c r="D94" s="260"/>
      <c r="E94" s="261">
        <v>2.48</v>
      </c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173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39">
        <v>25</v>
      </c>
      <c r="B95" s="240" t="s">
        <v>256</v>
      </c>
      <c r="C95" s="250" t="s">
        <v>257</v>
      </c>
      <c r="D95" s="241" t="s">
        <v>168</v>
      </c>
      <c r="E95" s="242">
        <v>3.72</v>
      </c>
      <c r="F95" s="243"/>
      <c r="G95" s="244">
        <f>ROUND(E95*F95,2)</f>
        <v>0</v>
      </c>
      <c r="H95" s="243"/>
      <c r="I95" s="244">
        <f>ROUND(E95*H95,2)</f>
        <v>0</v>
      </c>
      <c r="J95" s="243"/>
      <c r="K95" s="244">
        <f>ROUND(E95*J95,2)</f>
        <v>0</v>
      </c>
      <c r="L95" s="244">
        <v>21</v>
      </c>
      <c r="M95" s="244">
        <f>G95*(1+L95/100)</f>
        <v>0</v>
      </c>
      <c r="N95" s="242">
        <v>2.4148700000000001</v>
      </c>
      <c r="O95" s="242">
        <f>ROUND(E95*N95,2)</f>
        <v>8.98</v>
      </c>
      <c r="P95" s="242">
        <v>0</v>
      </c>
      <c r="Q95" s="242">
        <f>ROUND(E95*P95,2)</f>
        <v>0</v>
      </c>
      <c r="R95" s="244"/>
      <c r="S95" s="244" t="s">
        <v>169</v>
      </c>
      <c r="T95" s="245" t="s">
        <v>169</v>
      </c>
      <c r="U95" s="230">
        <v>2.4260000000000002</v>
      </c>
      <c r="V95" s="230">
        <f>ROUND(E95*U95,2)</f>
        <v>9.02</v>
      </c>
      <c r="W95" s="230"/>
      <c r="X95" s="230" t="s">
        <v>170</v>
      </c>
      <c r="Y95" s="230" t="s">
        <v>118</v>
      </c>
      <c r="Z95" s="210"/>
      <c r="AA95" s="210"/>
      <c r="AB95" s="210"/>
      <c r="AC95" s="210"/>
      <c r="AD95" s="210"/>
      <c r="AE95" s="210"/>
      <c r="AF95" s="210"/>
      <c r="AG95" s="210" t="s">
        <v>171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5">
      <c r="A96" s="227"/>
      <c r="B96" s="228"/>
      <c r="C96" s="269" t="s">
        <v>254</v>
      </c>
      <c r="D96" s="260"/>
      <c r="E96" s="261"/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173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5">
      <c r="A97" s="227"/>
      <c r="B97" s="228"/>
      <c r="C97" s="269" t="s">
        <v>258</v>
      </c>
      <c r="D97" s="260"/>
      <c r="E97" s="261">
        <v>3.72</v>
      </c>
      <c r="F97" s="230"/>
      <c r="G97" s="230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10"/>
      <c r="AA97" s="210"/>
      <c r="AB97" s="210"/>
      <c r="AC97" s="210"/>
      <c r="AD97" s="210"/>
      <c r="AE97" s="210"/>
      <c r="AF97" s="210"/>
      <c r="AG97" s="210" t="s">
        <v>173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5">
      <c r="A98" s="239">
        <v>26</v>
      </c>
      <c r="B98" s="240" t="s">
        <v>259</v>
      </c>
      <c r="C98" s="250" t="s">
        <v>260</v>
      </c>
      <c r="D98" s="241" t="s">
        <v>198</v>
      </c>
      <c r="E98" s="242">
        <v>5</v>
      </c>
      <c r="F98" s="243"/>
      <c r="G98" s="244">
        <f>ROUND(E98*F98,2)</f>
        <v>0</v>
      </c>
      <c r="H98" s="243"/>
      <c r="I98" s="244">
        <f>ROUND(E98*H98,2)</f>
        <v>0</v>
      </c>
      <c r="J98" s="243"/>
      <c r="K98" s="244">
        <f>ROUND(E98*J98,2)</f>
        <v>0</v>
      </c>
      <c r="L98" s="244">
        <v>21</v>
      </c>
      <c r="M98" s="244">
        <f>G98*(1+L98/100)</f>
        <v>0</v>
      </c>
      <c r="N98" s="242">
        <v>0.7419</v>
      </c>
      <c r="O98" s="242">
        <f>ROUND(E98*N98,2)</f>
        <v>3.71</v>
      </c>
      <c r="P98" s="242">
        <v>0</v>
      </c>
      <c r="Q98" s="242">
        <f>ROUND(E98*P98,2)</f>
        <v>0</v>
      </c>
      <c r="R98" s="244"/>
      <c r="S98" s="244" t="s">
        <v>169</v>
      </c>
      <c r="T98" s="245" t="s">
        <v>169</v>
      </c>
      <c r="U98" s="230">
        <v>1.1910000000000001</v>
      </c>
      <c r="V98" s="230">
        <f>ROUND(E98*U98,2)</f>
        <v>5.96</v>
      </c>
      <c r="W98" s="230"/>
      <c r="X98" s="230" t="s">
        <v>170</v>
      </c>
      <c r="Y98" s="230" t="s">
        <v>118</v>
      </c>
      <c r="Z98" s="210"/>
      <c r="AA98" s="210"/>
      <c r="AB98" s="210"/>
      <c r="AC98" s="210"/>
      <c r="AD98" s="210"/>
      <c r="AE98" s="210"/>
      <c r="AF98" s="210"/>
      <c r="AG98" s="210" t="s">
        <v>171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5">
      <c r="A99" s="227"/>
      <c r="B99" s="228"/>
      <c r="C99" s="269" t="s">
        <v>247</v>
      </c>
      <c r="D99" s="260"/>
      <c r="E99" s="261"/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10"/>
      <c r="AA99" s="210"/>
      <c r="AB99" s="210"/>
      <c r="AC99" s="210"/>
      <c r="AD99" s="210"/>
      <c r="AE99" s="210"/>
      <c r="AF99" s="210"/>
      <c r="AG99" s="210" t="s">
        <v>173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5">
      <c r="A100" s="227"/>
      <c r="B100" s="228"/>
      <c r="C100" s="269" t="s">
        <v>180</v>
      </c>
      <c r="D100" s="260"/>
      <c r="E100" s="261">
        <v>5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173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ht="26.4" x14ac:dyDescent="0.25">
      <c r="A101" s="232" t="s">
        <v>111</v>
      </c>
      <c r="B101" s="233" t="s">
        <v>65</v>
      </c>
      <c r="C101" s="249" t="s">
        <v>66</v>
      </c>
      <c r="D101" s="234"/>
      <c r="E101" s="235"/>
      <c r="F101" s="236"/>
      <c r="G101" s="236">
        <f>SUMIF(AG102:AG134,"&lt;&gt;NOR",G102:G134)</f>
        <v>0</v>
      </c>
      <c r="H101" s="236"/>
      <c r="I101" s="236">
        <f>SUM(I102:I134)</f>
        <v>0</v>
      </c>
      <c r="J101" s="236"/>
      <c r="K101" s="236">
        <f>SUM(K102:K134)</f>
        <v>0</v>
      </c>
      <c r="L101" s="236"/>
      <c r="M101" s="236">
        <f>SUM(M102:M134)</f>
        <v>0</v>
      </c>
      <c r="N101" s="235"/>
      <c r="O101" s="235">
        <f>SUM(O102:O134)</f>
        <v>1331.62</v>
      </c>
      <c r="P101" s="235"/>
      <c r="Q101" s="235">
        <f>SUM(Q102:Q134)</f>
        <v>0</v>
      </c>
      <c r="R101" s="236"/>
      <c r="S101" s="236"/>
      <c r="T101" s="237"/>
      <c r="U101" s="231"/>
      <c r="V101" s="231">
        <f>SUM(V102:V134)</f>
        <v>171.92</v>
      </c>
      <c r="W101" s="231"/>
      <c r="X101" s="231"/>
      <c r="Y101" s="231"/>
      <c r="AG101" t="s">
        <v>112</v>
      </c>
    </row>
    <row r="102" spans="1:60" outlineLevel="1" x14ac:dyDescent="0.25">
      <c r="A102" s="239">
        <v>27</v>
      </c>
      <c r="B102" s="240" t="s">
        <v>261</v>
      </c>
      <c r="C102" s="250" t="s">
        <v>262</v>
      </c>
      <c r="D102" s="241" t="s">
        <v>198</v>
      </c>
      <c r="E102" s="242">
        <v>447</v>
      </c>
      <c r="F102" s="243"/>
      <c r="G102" s="244">
        <f>ROUND(E102*F102,2)</f>
        <v>0</v>
      </c>
      <c r="H102" s="243"/>
      <c r="I102" s="244">
        <f>ROUND(E102*H102,2)</f>
        <v>0</v>
      </c>
      <c r="J102" s="243"/>
      <c r="K102" s="244">
        <f>ROUND(E102*J102,2)</f>
        <v>0</v>
      </c>
      <c r="L102" s="244">
        <v>21</v>
      </c>
      <c r="M102" s="244">
        <f>G102*(1+L102/100)</f>
        <v>0</v>
      </c>
      <c r="N102" s="242">
        <v>0.16800000000000001</v>
      </c>
      <c r="O102" s="242">
        <f>ROUND(E102*N102,2)</f>
        <v>75.099999999999994</v>
      </c>
      <c r="P102" s="242">
        <v>0</v>
      </c>
      <c r="Q102" s="242">
        <f>ROUND(E102*P102,2)</f>
        <v>0</v>
      </c>
      <c r="R102" s="244"/>
      <c r="S102" s="244" t="s">
        <v>169</v>
      </c>
      <c r="T102" s="245" t="s">
        <v>169</v>
      </c>
      <c r="U102" s="230">
        <v>0.02</v>
      </c>
      <c r="V102" s="230">
        <f>ROUND(E102*U102,2)</f>
        <v>8.94</v>
      </c>
      <c r="W102" s="230"/>
      <c r="X102" s="230" t="s">
        <v>170</v>
      </c>
      <c r="Y102" s="230" t="s">
        <v>118</v>
      </c>
      <c r="Z102" s="210"/>
      <c r="AA102" s="210"/>
      <c r="AB102" s="210"/>
      <c r="AC102" s="210"/>
      <c r="AD102" s="210"/>
      <c r="AE102" s="210"/>
      <c r="AF102" s="210"/>
      <c r="AG102" s="210" t="s">
        <v>171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5">
      <c r="A103" s="227"/>
      <c r="B103" s="228"/>
      <c r="C103" s="269" t="s">
        <v>208</v>
      </c>
      <c r="D103" s="260"/>
      <c r="E103" s="261"/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10"/>
      <c r="AA103" s="210"/>
      <c r="AB103" s="210"/>
      <c r="AC103" s="210"/>
      <c r="AD103" s="210"/>
      <c r="AE103" s="210"/>
      <c r="AF103" s="210"/>
      <c r="AG103" s="210" t="s">
        <v>173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5">
      <c r="A104" s="227"/>
      <c r="B104" s="228"/>
      <c r="C104" s="269" t="s">
        <v>209</v>
      </c>
      <c r="D104" s="260"/>
      <c r="E104" s="261">
        <v>447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173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5">
      <c r="A105" s="239">
        <v>28</v>
      </c>
      <c r="B105" s="240" t="s">
        <v>263</v>
      </c>
      <c r="C105" s="250" t="s">
        <v>264</v>
      </c>
      <c r="D105" s="241" t="s">
        <v>198</v>
      </c>
      <c r="E105" s="242">
        <v>1560</v>
      </c>
      <c r="F105" s="243"/>
      <c r="G105" s="244">
        <f>ROUND(E105*F105,2)</f>
        <v>0</v>
      </c>
      <c r="H105" s="243"/>
      <c r="I105" s="244">
        <f>ROUND(E105*H105,2)</f>
        <v>0</v>
      </c>
      <c r="J105" s="243"/>
      <c r="K105" s="244">
        <f>ROUND(E105*J105,2)</f>
        <v>0</v>
      </c>
      <c r="L105" s="244">
        <v>21</v>
      </c>
      <c r="M105" s="244">
        <f>G105*(1+L105/100)</f>
        <v>0</v>
      </c>
      <c r="N105" s="242">
        <v>0.18906999999999999</v>
      </c>
      <c r="O105" s="242">
        <f>ROUND(E105*N105,2)</f>
        <v>294.95</v>
      </c>
      <c r="P105" s="242">
        <v>0</v>
      </c>
      <c r="Q105" s="242">
        <f>ROUND(E105*P105,2)</f>
        <v>0</v>
      </c>
      <c r="R105" s="244"/>
      <c r="S105" s="244" t="s">
        <v>169</v>
      </c>
      <c r="T105" s="245" t="s">
        <v>169</v>
      </c>
      <c r="U105" s="230">
        <v>0.02</v>
      </c>
      <c r="V105" s="230">
        <f>ROUND(E105*U105,2)</f>
        <v>31.2</v>
      </c>
      <c r="W105" s="230"/>
      <c r="X105" s="230" t="s">
        <v>170</v>
      </c>
      <c r="Y105" s="230" t="s">
        <v>118</v>
      </c>
      <c r="Z105" s="210"/>
      <c r="AA105" s="210"/>
      <c r="AB105" s="210"/>
      <c r="AC105" s="210"/>
      <c r="AD105" s="210"/>
      <c r="AE105" s="210"/>
      <c r="AF105" s="210"/>
      <c r="AG105" s="210" t="s">
        <v>171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5">
      <c r="A106" s="227"/>
      <c r="B106" s="228"/>
      <c r="C106" s="269" t="s">
        <v>234</v>
      </c>
      <c r="D106" s="260"/>
      <c r="E106" s="261"/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10"/>
      <c r="AA106" s="210"/>
      <c r="AB106" s="210"/>
      <c r="AC106" s="210"/>
      <c r="AD106" s="210"/>
      <c r="AE106" s="210"/>
      <c r="AF106" s="210"/>
      <c r="AG106" s="210" t="s">
        <v>173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5">
      <c r="A107" s="227"/>
      <c r="B107" s="228"/>
      <c r="C107" s="269" t="s">
        <v>235</v>
      </c>
      <c r="D107" s="260"/>
      <c r="E107" s="261">
        <v>1560</v>
      </c>
      <c r="F107" s="230"/>
      <c r="G107" s="23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10"/>
      <c r="AA107" s="210"/>
      <c r="AB107" s="210"/>
      <c r="AC107" s="210"/>
      <c r="AD107" s="210"/>
      <c r="AE107" s="210"/>
      <c r="AF107" s="210"/>
      <c r="AG107" s="210" t="s">
        <v>173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5">
      <c r="A108" s="239">
        <v>29</v>
      </c>
      <c r="B108" s="240" t="s">
        <v>265</v>
      </c>
      <c r="C108" s="250" t="s">
        <v>266</v>
      </c>
      <c r="D108" s="241" t="s">
        <v>198</v>
      </c>
      <c r="E108" s="242">
        <v>1454</v>
      </c>
      <c r="F108" s="243"/>
      <c r="G108" s="244">
        <f>ROUND(E108*F108,2)</f>
        <v>0</v>
      </c>
      <c r="H108" s="243"/>
      <c r="I108" s="244">
        <f>ROUND(E108*H108,2)</f>
        <v>0</v>
      </c>
      <c r="J108" s="243"/>
      <c r="K108" s="244">
        <f>ROUND(E108*J108,2)</f>
        <v>0</v>
      </c>
      <c r="L108" s="244">
        <v>21</v>
      </c>
      <c r="M108" s="244">
        <f>G108*(1+L108/100)</f>
        <v>0</v>
      </c>
      <c r="N108" s="242">
        <v>0.27994000000000002</v>
      </c>
      <c r="O108" s="242">
        <f>ROUND(E108*N108,2)</f>
        <v>407.03</v>
      </c>
      <c r="P108" s="242">
        <v>0</v>
      </c>
      <c r="Q108" s="242">
        <f>ROUND(E108*P108,2)</f>
        <v>0</v>
      </c>
      <c r="R108" s="244"/>
      <c r="S108" s="244" t="s">
        <v>169</v>
      </c>
      <c r="T108" s="245" t="s">
        <v>169</v>
      </c>
      <c r="U108" s="230">
        <v>0.03</v>
      </c>
      <c r="V108" s="230">
        <f>ROUND(E108*U108,2)</f>
        <v>43.62</v>
      </c>
      <c r="W108" s="230"/>
      <c r="X108" s="230" t="s">
        <v>170</v>
      </c>
      <c r="Y108" s="230" t="s">
        <v>118</v>
      </c>
      <c r="Z108" s="210"/>
      <c r="AA108" s="210"/>
      <c r="AB108" s="210"/>
      <c r="AC108" s="210"/>
      <c r="AD108" s="210"/>
      <c r="AE108" s="210"/>
      <c r="AF108" s="210"/>
      <c r="AG108" s="210" t="s">
        <v>171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5">
      <c r="A109" s="227"/>
      <c r="B109" s="228"/>
      <c r="C109" s="269" t="s">
        <v>205</v>
      </c>
      <c r="D109" s="260"/>
      <c r="E109" s="261"/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173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5">
      <c r="A110" s="227"/>
      <c r="B110" s="228"/>
      <c r="C110" s="269" t="s">
        <v>206</v>
      </c>
      <c r="D110" s="260"/>
      <c r="E110" s="261"/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10"/>
      <c r="AA110" s="210"/>
      <c r="AB110" s="210"/>
      <c r="AC110" s="210"/>
      <c r="AD110" s="210"/>
      <c r="AE110" s="210"/>
      <c r="AF110" s="210"/>
      <c r="AG110" s="210" t="s">
        <v>173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5">
      <c r="A111" s="227"/>
      <c r="B111" s="228"/>
      <c r="C111" s="269" t="s">
        <v>267</v>
      </c>
      <c r="D111" s="260"/>
      <c r="E111" s="261">
        <v>560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173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5">
      <c r="A112" s="227"/>
      <c r="B112" s="228"/>
      <c r="C112" s="269" t="s">
        <v>208</v>
      </c>
      <c r="D112" s="260"/>
      <c r="E112" s="261"/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173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5">
      <c r="A113" s="227"/>
      <c r="B113" s="228"/>
      <c r="C113" s="269" t="s">
        <v>268</v>
      </c>
      <c r="D113" s="260"/>
      <c r="E113" s="261">
        <v>894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173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5">
      <c r="A114" s="239">
        <v>30</v>
      </c>
      <c r="B114" s="240" t="s">
        <v>269</v>
      </c>
      <c r="C114" s="250" t="s">
        <v>270</v>
      </c>
      <c r="D114" s="241" t="s">
        <v>198</v>
      </c>
      <c r="E114" s="242">
        <v>350</v>
      </c>
      <c r="F114" s="243"/>
      <c r="G114" s="244">
        <f>ROUND(E114*F114,2)</f>
        <v>0</v>
      </c>
      <c r="H114" s="243"/>
      <c r="I114" s="244">
        <f>ROUND(E114*H114,2)</f>
        <v>0</v>
      </c>
      <c r="J114" s="243"/>
      <c r="K114" s="244">
        <f>ROUND(E114*J114,2)</f>
        <v>0</v>
      </c>
      <c r="L114" s="244">
        <v>21</v>
      </c>
      <c r="M114" s="244">
        <f>G114*(1+L114/100)</f>
        <v>0</v>
      </c>
      <c r="N114" s="242">
        <v>0.13188</v>
      </c>
      <c r="O114" s="242">
        <f>ROUND(E114*N114,2)</f>
        <v>46.16</v>
      </c>
      <c r="P114" s="242">
        <v>0</v>
      </c>
      <c r="Q114" s="242">
        <f>ROUND(E114*P114,2)</f>
        <v>0</v>
      </c>
      <c r="R114" s="244"/>
      <c r="S114" s="244" t="s">
        <v>169</v>
      </c>
      <c r="T114" s="245" t="s">
        <v>169</v>
      </c>
      <c r="U114" s="230">
        <v>0.05</v>
      </c>
      <c r="V114" s="230">
        <f>ROUND(E114*U114,2)</f>
        <v>17.5</v>
      </c>
      <c r="W114" s="230"/>
      <c r="X114" s="230" t="s">
        <v>170</v>
      </c>
      <c r="Y114" s="230" t="s">
        <v>118</v>
      </c>
      <c r="Z114" s="210"/>
      <c r="AA114" s="210"/>
      <c r="AB114" s="210"/>
      <c r="AC114" s="210"/>
      <c r="AD114" s="210"/>
      <c r="AE114" s="210"/>
      <c r="AF114" s="210"/>
      <c r="AG114" s="210" t="s">
        <v>199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5">
      <c r="A115" s="227"/>
      <c r="B115" s="228"/>
      <c r="C115" s="269" t="s">
        <v>205</v>
      </c>
      <c r="D115" s="260"/>
      <c r="E115" s="261"/>
      <c r="F115" s="230"/>
      <c r="G115" s="230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30"/>
      <c r="Z115" s="210"/>
      <c r="AA115" s="210"/>
      <c r="AB115" s="210"/>
      <c r="AC115" s="210"/>
      <c r="AD115" s="210"/>
      <c r="AE115" s="210"/>
      <c r="AF115" s="210"/>
      <c r="AG115" s="210" t="s">
        <v>173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5">
      <c r="A116" s="227"/>
      <c r="B116" s="228"/>
      <c r="C116" s="269" t="s">
        <v>206</v>
      </c>
      <c r="D116" s="260"/>
      <c r="E116" s="261"/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173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5">
      <c r="A117" s="227"/>
      <c r="B117" s="228"/>
      <c r="C117" s="269" t="s">
        <v>207</v>
      </c>
      <c r="D117" s="260"/>
      <c r="E117" s="261">
        <v>280</v>
      </c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10"/>
      <c r="AA117" s="210"/>
      <c r="AB117" s="210"/>
      <c r="AC117" s="210"/>
      <c r="AD117" s="210"/>
      <c r="AE117" s="210"/>
      <c r="AF117" s="210"/>
      <c r="AG117" s="210" t="s">
        <v>173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5">
      <c r="A118" s="227"/>
      <c r="B118" s="228"/>
      <c r="C118" s="269" t="s">
        <v>205</v>
      </c>
      <c r="D118" s="260"/>
      <c r="E118" s="261"/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173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5">
      <c r="A119" s="227"/>
      <c r="B119" s="228"/>
      <c r="C119" s="269" t="s">
        <v>271</v>
      </c>
      <c r="D119" s="260"/>
      <c r="E119" s="261"/>
      <c r="F119" s="230"/>
      <c r="G119" s="230"/>
      <c r="H119" s="230"/>
      <c r="I119" s="230"/>
      <c r="J119" s="230"/>
      <c r="K119" s="230"/>
      <c r="L119" s="230"/>
      <c r="M119" s="230"/>
      <c r="N119" s="229"/>
      <c r="O119" s="229"/>
      <c r="P119" s="229"/>
      <c r="Q119" s="229"/>
      <c r="R119" s="230"/>
      <c r="S119" s="230"/>
      <c r="T119" s="230"/>
      <c r="U119" s="230"/>
      <c r="V119" s="230"/>
      <c r="W119" s="230"/>
      <c r="X119" s="230"/>
      <c r="Y119" s="230"/>
      <c r="Z119" s="210"/>
      <c r="AA119" s="210"/>
      <c r="AB119" s="210"/>
      <c r="AC119" s="210"/>
      <c r="AD119" s="210"/>
      <c r="AE119" s="210"/>
      <c r="AF119" s="210"/>
      <c r="AG119" s="210" t="s">
        <v>173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5">
      <c r="A120" s="227"/>
      <c r="B120" s="228"/>
      <c r="C120" s="269" t="s">
        <v>272</v>
      </c>
      <c r="D120" s="260"/>
      <c r="E120" s="261">
        <v>70</v>
      </c>
      <c r="F120" s="230"/>
      <c r="G120" s="230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173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5">
      <c r="A121" s="239">
        <v>31</v>
      </c>
      <c r="B121" s="240" t="s">
        <v>273</v>
      </c>
      <c r="C121" s="250" t="s">
        <v>274</v>
      </c>
      <c r="D121" s="241" t="s">
        <v>198</v>
      </c>
      <c r="E121" s="242">
        <v>1451</v>
      </c>
      <c r="F121" s="243"/>
      <c r="G121" s="244">
        <f>ROUND(E121*F121,2)</f>
        <v>0</v>
      </c>
      <c r="H121" s="243"/>
      <c r="I121" s="244">
        <f>ROUND(E121*H121,2)</f>
        <v>0</v>
      </c>
      <c r="J121" s="243"/>
      <c r="K121" s="244">
        <f>ROUND(E121*J121,2)</f>
        <v>0</v>
      </c>
      <c r="L121" s="244">
        <v>21</v>
      </c>
      <c r="M121" s="244">
        <f>G121*(1+L121/100)</f>
        <v>0</v>
      </c>
      <c r="N121" s="242">
        <v>0.13188</v>
      </c>
      <c r="O121" s="242">
        <f>ROUND(E121*N121,2)</f>
        <v>191.36</v>
      </c>
      <c r="P121" s="242">
        <v>0</v>
      </c>
      <c r="Q121" s="242">
        <f>ROUND(E121*P121,2)</f>
        <v>0</v>
      </c>
      <c r="R121" s="244"/>
      <c r="S121" s="244" t="s">
        <v>169</v>
      </c>
      <c r="T121" s="245" t="s">
        <v>169</v>
      </c>
      <c r="U121" s="230">
        <v>0.02</v>
      </c>
      <c r="V121" s="230">
        <f>ROUND(E121*U121,2)</f>
        <v>29.02</v>
      </c>
      <c r="W121" s="230"/>
      <c r="X121" s="230" t="s">
        <v>170</v>
      </c>
      <c r="Y121" s="230" t="s">
        <v>118</v>
      </c>
      <c r="Z121" s="210"/>
      <c r="AA121" s="210"/>
      <c r="AB121" s="210"/>
      <c r="AC121" s="210"/>
      <c r="AD121" s="210"/>
      <c r="AE121" s="210"/>
      <c r="AF121" s="210"/>
      <c r="AG121" s="210" t="s">
        <v>199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5">
      <c r="A122" s="227"/>
      <c r="B122" s="228"/>
      <c r="C122" s="251" t="s">
        <v>275</v>
      </c>
      <c r="D122" s="246"/>
      <c r="E122" s="246"/>
      <c r="F122" s="246"/>
      <c r="G122" s="246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121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5">
      <c r="A123" s="227"/>
      <c r="B123" s="228"/>
      <c r="C123" s="269" t="s">
        <v>205</v>
      </c>
      <c r="D123" s="260"/>
      <c r="E123" s="261"/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10"/>
      <c r="AA123" s="210"/>
      <c r="AB123" s="210"/>
      <c r="AC123" s="210"/>
      <c r="AD123" s="210"/>
      <c r="AE123" s="210"/>
      <c r="AF123" s="210"/>
      <c r="AG123" s="210" t="s">
        <v>173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5">
      <c r="A124" s="227"/>
      <c r="B124" s="228"/>
      <c r="C124" s="269" t="s">
        <v>276</v>
      </c>
      <c r="D124" s="260"/>
      <c r="E124" s="261">
        <v>1451</v>
      </c>
      <c r="F124" s="230"/>
      <c r="G124" s="230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30"/>
      <c r="Z124" s="210"/>
      <c r="AA124" s="210"/>
      <c r="AB124" s="210"/>
      <c r="AC124" s="210"/>
      <c r="AD124" s="210"/>
      <c r="AE124" s="210"/>
      <c r="AF124" s="210"/>
      <c r="AG124" s="210" t="s">
        <v>173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39">
        <v>32</v>
      </c>
      <c r="B125" s="240" t="s">
        <v>277</v>
      </c>
      <c r="C125" s="250" t="s">
        <v>278</v>
      </c>
      <c r="D125" s="241" t="s">
        <v>198</v>
      </c>
      <c r="E125" s="242">
        <v>507</v>
      </c>
      <c r="F125" s="243"/>
      <c r="G125" s="244">
        <f>ROUND(E125*F125,2)</f>
        <v>0</v>
      </c>
      <c r="H125" s="243"/>
      <c r="I125" s="244">
        <f>ROUND(E125*H125,2)</f>
        <v>0</v>
      </c>
      <c r="J125" s="243"/>
      <c r="K125" s="244">
        <f>ROUND(E125*J125,2)</f>
        <v>0</v>
      </c>
      <c r="L125" s="244">
        <v>21</v>
      </c>
      <c r="M125" s="244">
        <f>G125*(1+L125/100)</f>
        <v>0</v>
      </c>
      <c r="N125" s="242">
        <v>0.19694999999999999</v>
      </c>
      <c r="O125" s="242">
        <f>ROUND(E125*N125,2)</f>
        <v>99.85</v>
      </c>
      <c r="P125" s="242">
        <v>0</v>
      </c>
      <c r="Q125" s="242">
        <f>ROUND(E125*P125,2)</f>
        <v>0</v>
      </c>
      <c r="R125" s="244"/>
      <c r="S125" s="244" t="s">
        <v>169</v>
      </c>
      <c r="T125" s="245" t="s">
        <v>169</v>
      </c>
      <c r="U125" s="230">
        <v>0.05</v>
      </c>
      <c r="V125" s="230">
        <f>ROUND(E125*U125,2)</f>
        <v>25.35</v>
      </c>
      <c r="W125" s="230"/>
      <c r="X125" s="230" t="s">
        <v>170</v>
      </c>
      <c r="Y125" s="230" t="s">
        <v>118</v>
      </c>
      <c r="Z125" s="210"/>
      <c r="AA125" s="210"/>
      <c r="AB125" s="210"/>
      <c r="AC125" s="210"/>
      <c r="AD125" s="210"/>
      <c r="AE125" s="210"/>
      <c r="AF125" s="210"/>
      <c r="AG125" s="210" t="s">
        <v>171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5">
      <c r="A126" s="227"/>
      <c r="B126" s="228"/>
      <c r="C126" s="269" t="s">
        <v>279</v>
      </c>
      <c r="D126" s="260"/>
      <c r="E126" s="261">
        <v>507</v>
      </c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10"/>
      <c r="AA126" s="210"/>
      <c r="AB126" s="210"/>
      <c r="AC126" s="210"/>
      <c r="AD126" s="210"/>
      <c r="AE126" s="210"/>
      <c r="AF126" s="210"/>
      <c r="AG126" s="210" t="s">
        <v>173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39">
        <v>33</v>
      </c>
      <c r="B127" s="240" t="s">
        <v>280</v>
      </c>
      <c r="C127" s="250" t="s">
        <v>281</v>
      </c>
      <c r="D127" s="241" t="s">
        <v>198</v>
      </c>
      <c r="E127" s="242">
        <v>325.8</v>
      </c>
      <c r="F127" s="243"/>
      <c r="G127" s="244">
        <f>ROUND(E127*F127,2)</f>
        <v>0</v>
      </c>
      <c r="H127" s="243"/>
      <c r="I127" s="244">
        <f>ROUND(E127*H127,2)</f>
        <v>0</v>
      </c>
      <c r="J127" s="243"/>
      <c r="K127" s="244">
        <f>ROUND(E127*J127,2)</f>
        <v>0</v>
      </c>
      <c r="L127" s="244">
        <v>21</v>
      </c>
      <c r="M127" s="244">
        <f>G127*(1+L127/100)</f>
        <v>0</v>
      </c>
      <c r="N127" s="242">
        <v>0.18776000000000001</v>
      </c>
      <c r="O127" s="242">
        <f>ROUND(E127*N127,2)</f>
        <v>61.17</v>
      </c>
      <c r="P127" s="242">
        <v>0</v>
      </c>
      <c r="Q127" s="242">
        <f>ROUND(E127*P127,2)</f>
        <v>0</v>
      </c>
      <c r="R127" s="244"/>
      <c r="S127" s="244" t="s">
        <v>169</v>
      </c>
      <c r="T127" s="245" t="s">
        <v>169</v>
      </c>
      <c r="U127" s="230">
        <v>0.05</v>
      </c>
      <c r="V127" s="230">
        <f>ROUND(E127*U127,2)</f>
        <v>16.29</v>
      </c>
      <c r="W127" s="230"/>
      <c r="X127" s="230" t="s">
        <v>170</v>
      </c>
      <c r="Y127" s="230" t="s">
        <v>118</v>
      </c>
      <c r="Z127" s="210"/>
      <c r="AA127" s="210"/>
      <c r="AB127" s="210"/>
      <c r="AC127" s="210"/>
      <c r="AD127" s="210"/>
      <c r="AE127" s="210"/>
      <c r="AF127" s="210"/>
      <c r="AG127" s="210" t="s">
        <v>171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5">
      <c r="A128" s="227"/>
      <c r="B128" s="228"/>
      <c r="C128" s="269" t="s">
        <v>282</v>
      </c>
      <c r="D128" s="260"/>
      <c r="E128" s="261">
        <v>325.8</v>
      </c>
      <c r="F128" s="230"/>
      <c r="G128" s="23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10"/>
      <c r="AA128" s="210"/>
      <c r="AB128" s="210"/>
      <c r="AC128" s="210"/>
      <c r="AD128" s="210"/>
      <c r="AE128" s="210"/>
      <c r="AF128" s="210"/>
      <c r="AG128" s="210" t="s">
        <v>173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0.399999999999999" outlineLevel="1" x14ac:dyDescent="0.25">
      <c r="A129" s="239">
        <v>34</v>
      </c>
      <c r="B129" s="240" t="s">
        <v>283</v>
      </c>
      <c r="C129" s="250" t="s">
        <v>284</v>
      </c>
      <c r="D129" s="241" t="s">
        <v>285</v>
      </c>
      <c r="E129" s="242">
        <v>1560</v>
      </c>
      <c r="F129" s="243"/>
      <c r="G129" s="244">
        <f>ROUND(E129*F129,2)</f>
        <v>0</v>
      </c>
      <c r="H129" s="243"/>
      <c r="I129" s="244">
        <f>ROUND(E129*H129,2)</f>
        <v>0</v>
      </c>
      <c r="J129" s="243"/>
      <c r="K129" s="244">
        <f>ROUND(E129*J129,2)</f>
        <v>0</v>
      </c>
      <c r="L129" s="244">
        <v>21</v>
      </c>
      <c r="M129" s="244">
        <f>G129*(1+L129/100)</f>
        <v>0</v>
      </c>
      <c r="N129" s="242">
        <v>0</v>
      </c>
      <c r="O129" s="242">
        <f>ROUND(E129*N129,2)</f>
        <v>0</v>
      </c>
      <c r="P129" s="242">
        <v>0</v>
      </c>
      <c r="Q129" s="242">
        <f>ROUND(E129*P129,2)</f>
        <v>0</v>
      </c>
      <c r="R129" s="244"/>
      <c r="S129" s="244" t="s">
        <v>116</v>
      </c>
      <c r="T129" s="245" t="s">
        <v>117</v>
      </c>
      <c r="U129" s="230">
        <v>0</v>
      </c>
      <c r="V129" s="230">
        <f>ROUND(E129*U129,2)</f>
        <v>0</v>
      </c>
      <c r="W129" s="230"/>
      <c r="X129" s="230" t="s">
        <v>286</v>
      </c>
      <c r="Y129" s="230" t="s">
        <v>118</v>
      </c>
      <c r="Z129" s="210"/>
      <c r="AA129" s="210"/>
      <c r="AB129" s="210"/>
      <c r="AC129" s="210"/>
      <c r="AD129" s="210"/>
      <c r="AE129" s="210"/>
      <c r="AF129" s="210"/>
      <c r="AG129" s="210" t="s">
        <v>287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5">
      <c r="A130" s="227"/>
      <c r="B130" s="228"/>
      <c r="C130" s="269" t="s">
        <v>234</v>
      </c>
      <c r="D130" s="260"/>
      <c r="E130" s="261"/>
      <c r="F130" s="230"/>
      <c r="G130" s="230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10"/>
      <c r="AA130" s="210"/>
      <c r="AB130" s="210"/>
      <c r="AC130" s="210"/>
      <c r="AD130" s="210"/>
      <c r="AE130" s="210"/>
      <c r="AF130" s="210"/>
      <c r="AG130" s="210" t="s">
        <v>173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3" x14ac:dyDescent="0.25">
      <c r="A131" s="227"/>
      <c r="B131" s="228"/>
      <c r="C131" s="269" t="s">
        <v>235</v>
      </c>
      <c r="D131" s="260"/>
      <c r="E131" s="261">
        <v>1560</v>
      </c>
      <c r="F131" s="230"/>
      <c r="G131" s="230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10"/>
      <c r="AA131" s="210"/>
      <c r="AB131" s="210"/>
      <c r="AC131" s="210"/>
      <c r="AD131" s="210"/>
      <c r="AE131" s="210"/>
      <c r="AF131" s="210"/>
      <c r="AG131" s="210" t="s">
        <v>173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5">
      <c r="A132" s="239">
        <v>35</v>
      </c>
      <c r="B132" s="240" t="s">
        <v>288</v>
      </c>
      <c r="C132" s="250" t="s">
        <v>289</v>
      </c>
      <c r="D132" s="241" t="s">
        <v>290</v>
      </c>
      <c r="E132" s="242">
        <v>156</v>
      </c>
      <c r="F132" s="243"/>
      <c r="G132" s="244">
        <f>ROUND(E132*F132,2)</f>
        <v>0</v>
      </c>
      <c r="H132" s="243"/>
      <c r="I132" s="244">
        <f>ROUND(E132*H132,2)</f>
        <v>0</v>
      </c>
      <c r="J132" s="243"/>
      <c r="K132" s="244">
        <f>ROUND(E132*J132,2)</f>
        <v>0</v>
      </c>
      <c r="L132" s="244">
        <v>21</v>
      </c>
      <c r="M132" s="244">
        <f>G132*(1+L132/100)</f>
        <v>0</v>
      </c>
      <c r="N132" s="242">
        <v>1</v>
      </c>
      <c r="O132" s="242">
        <f>ROUND(E132*N132,2)</f>
        <v>156</v>
      </c>
      <c r="P132" s="242">
        <v>0</v>
      </c>
      <c r="Q132" s="242">
        <f>ROUND(E132*P132,2)</f>
        <v>0</v>
      </c>
      <c r="R132" s="244" t="s">
        <v>218</v>
      </c>
      <c r="S132" s="244" t="s">
        <v>169</v>
      </c>
      <c r="T132" s="245" t="s">
        <v>169</v>
      </c>
      <c r="U132" s="230">
        <v>0</v>
      </c>
      <c r="V132" s="230">
        <f>ROUND(E132*U132,2)</f>
        <v>0</v>
      </c>
      <c r="W132" s="230"/>
      <c r="X132" s="230" t="s">
        <v>219</v>
      </c>
      <c r="Y132" s="230" t="s">
        <v>118</v>
      </c>
      <c r="Z132" s="210"/>
      <c r="AA132" s="210"/>
      <c r="AB132" s="210"/>
      <c r="AC132" s="210"/>
      <c r="AD132" s="210"/>
      <c r="AE132" s="210"/>
      <c r="AF132" s="210"/>
      <c r="AG132" s="210" t="s">
        <v>220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5">
      <c r="A133" s="227"/>
      <c r="B133" s="228"/>
      <c r="C133" s="269" t="s">
        <v>234</v>
      </c>
      <c r="D133" s="260"/>
      <c r="E133" s="261"/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10"/>
      <c r="AA133" s="210"/>
      <c r="AB133" s="210"/>
      <c r="AC133" s="210"/>
      <c r="AD133" s="210"/>
      <c r="AE133" s="210"/>
      <c r="AF133" s="210"/>
      <c r="AG133" s="210" t="s">
        <v>173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5">
      <c r="A134" s="227"/>
      <c r="B134" s="228"/>
      <c r="C134" s="269" t="s">
        <v>291</v>
      </c>
      <c r="D134" s="260"/>
      <c r="E134" s="261">
        <v>156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173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x14ac:dyDescent="0.25">
      <c r="A135" s="232" t="s">
        <v>111</v>
      </c>
      <c r="B135" s="233" t="s">
        <v>67</v>
      </c>
      <c r="C135" s="249" t="s">
        <v>68</v>
      </c>
      <c r="D135" s="234"/>
      <c r="E135" s="235"/>
      <c r="F135" s="236"/>
      <c r="G135" s="236">
        <f>SUMIF(AG136:AG158,"&lt;&gt;NOR",G136:G158)</f>
        <v>0</v>
      </c>
      <c r="H135" s="236"/>
      <c r="I135" s="236">
        <f>SUM(I136:I158)</f>
        <v>0</v>
      </c>
      <c r="J135" s="236"/>
      <c r="K135" s="236">
        <f>SUM(K136:K158)</f>
        <v>0</v>
      </c>
      <c r="L135" s="236"/>
      <c r="M135" s="236">
        <f>SUM(M136:M158)</f>
        <v>0</v>
      </c>
      <c r="N135" s="235"/>
      <c r="O135" s="235">
        <f>SUM(O136:O158)</f>
        <v>428.05</v>
      </c>
      <c r="P135" s="235"/>
      <c r="Q135" s="235">
        <f>SUM(Q136:Q158)</f>
        <v>0</v>
      </c>
      <c r="R135" s="236"/>
      <c r="S135" s="236"/>
      <c r="T135" s="237"/>
      <c r="U135" s="231"/>
      <c r="V135" s="231">
        <f>SUM(V136:V158)</f>
        <v>76.98</v>
      </c>
      <c r="W135" s="231"/>
      <c r="X135" s="231"/>
      <c r="Y135" s="231"/>
      <c r="AG135" t="s">
        <v>112</v>
      </c>
    </row>
    <row r="136" spans="1:60" ht="20.399999999999999" outlineLevel="1" x14ac:dyDescent="0.25">
      <c r="A136" s="239">
        <v>36</v>
      </c>
      <c r="B136" s="240" t="s">
        <v>292</v>
      </c>
      <c r="C136" s="250" t="s">
        <v>293</v>
      </c>
      <c r="D136" s="241" t="s">
        <v>198</v>
      </c>
      <c r="E136" s="242">
        <v>3291</v>
      </c>
      <c r="F136" s="243"/>
      <c r="G136" s="244">
        <f>ROUND(E136*F136,2)</f>
        <v>0</v>
      </c>
      <c r="H136" s="243"/>
      <c r="I136" s="244">
        <f>ROUND(E136*H136,2)</f>
        <v>0</v>
      </c>
      <c r="J136" s="243"/>
      <c r="K136" s="244">
        <f>ROUND(E136*J136,2)</f>
        <v>0</v>
      </c>
      <c r="L136" s="244">
        <v>21</v>
      </c>
      <c r="M136" s="244">
        <f>G136*(1+L136/100)</f>
        <v>0</v>
      </c>
      <c r="N136" s="242">
        <v>1.01E-3</v>
      </c>
      <c r="O136" s="242">
        <f>ROUND(E136*N136,2)</f>
        <v>3.32</v>
      </c>
      <c r="P136" s="242">
        <v>0</v>
      </c>
      <c r="Q136" s="242">
        <f>ROUND(E136*P136,2)</f>
        <v>0</v>
      </c>
      <c r="R136" s="244"/>
      <c r="S136" s="244" t="s">
        <v>169</v>
      </c>
      <c r="T136" s="245" t="s">
        <v>169</v>
      </c>
      <c r="U136" s="230">
        <v>4.0000000000000001E-3</v>
      </c>
      <c r="V136" s="230">
        <f>ROUND(E136*U136,2)</f>
        <v>13.16</v>
      </c>
      <c r="W136" s="230"/>
      <c r="X136" s="230" t="s">
        <v>170</v>
      </c>
      <c r="Y136" s="230" t="s">
        <v>118</v>
      </c>
      <c r="Z136" s="210"/>
      <c r="AA136" s="210"/>
      <c r="AB136" s="210"/>
      <c r="AC136" s="210"/>
      <c r="AD136" s="210"/>
      <c r="AE136" s="210"/>
      <c r="AF136" s="210"/>
      <c r="AG136" s="210" t="s">
        <v>199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5">
      <c r="A137" s="227"/>
      <c r="B137" s="228"/>
      <c r="C137" s="269" t="s">
        <v>205</v>
      </c>
      <c r="D137" s="260"/>
      <c r="E137" s="261"/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10"/>
      <c r="AA137" s="210"/>
      <c r="AB137" s="210"/>
      <c r="AC137" s="210"/>
      <c r="AD137" s="210"/>
      <c r="AE137" s="210"/>
      <c r="AF137" s="210"/>
      <c r="AG137" s="210" t="s">
        <v>173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5">
      <c r="A138" s="227"/>
      <c r="B138" s="228"/>
      <c r="C138" s="269" t="s">
        <v>206</v>
      </c>
      <c r="D138" s="260"/>
      <c r="E138" s="261"/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10"/>
      <c r="AA138" s="210"/>
      <c r="AB138" s="210"/>
      <c r="AC138" s="210"/>
      <c r="AD138" s="210"/>
      <c r="AE138" s="210"/>
      <c r="AF138" s="210"/>
      <c r="AG138" s="210" t="s">
        <v>173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5">
      <c r="A139" s="227"/>
      <c r="B139" s="228"/>
      <c r="C139" s="269" t="s">
        <v>207</v>
      </c>
      <c r="D139" s="260"/>
      <c r="E139" s="261">
        <v>280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10"/>
      <c r="AA139" s="210"/>
      <c r="AB139" s="210"/>
      <c r="AC139" s="210"/>
      <c r="AD139" s="210"/>
      <c r="AE139" s="210"/>
      <c r="AF139" s="210"/>
      <c r="AG139" s="210" t="s">
        <v>173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5">
      <c r="A140" s="227"/>
      <c r="B140" s="228"/>
      <c r="C140" s="269" t="s">
        <v>205</v>
      </c>
      <c r="D140" s="260"/>
      <c r="E140" s="261"/>
      <c r="F140" s="230"/>
      <c r="G140" s="230"/>
      <c r="H140" s="230"/>
      <c r="I140" s="230"/>
      <c r="J140" s="230"/>
      <c r="K140" s="230"/>
      <c r="L140" s="230"/>
      <c r="M140" s="230"/>
      <c r="N140" s="229"/>
      <c r="O140" s="229"/>
      <c r="P140" s="229"/>
      <c r="Q140" s="229"/>
      <c r="R140" s="230"/>
      <c r="S140" s="230"/>
      <c r="T140" s="230"/>
      <c r="U140" s="230"/>
      <c r="V140" s="230"/>
      <c r="W140" s="230"/>
      <c r="X140" s="230"/>
      <c r="Y140" s="230"/>
      <c r="Z140" s="210"/>
      <c r="AA140" s="210"/>
      <c r="AB140" s="210"/>
      <c r="AC140" s="210"/>
      <c r="AD140" s="210"/>
      <c r="AE140" s="210"/>
      <c r="AF140" s="210"/>
      <c r="AG140" s="210" t="s">
        <v>173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5">
      <c r="A141" s="227"/>
      <c r="B141" s="228"/>
      <c r="C141" s="269" t="s">
        <v>276</v>
      </c>
      <c r="D141" s="260"/>
      <c r="E141" s="261">
        <v>1451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173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5">
      <c r="A142" s="227"/>
      <c r="B142" s="228"/>
      <c r="C142" s="269" t="s">
        <v>234</v>
      </c>
      <c r="D142" s="260"/>
      <c r="E142" s="261"/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173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3" x14ac:dyDescent="0.25">
      <c r="A143" s="227"/>
      <c r="B143" s="228"/>
      <c r="C143" s="269" t="s">
        <v>235</v>
      </c>
      <c r="D143" s="260"/>
      <c r="E143" s="261">
        <v>1560</v>
      </c>
      <c r="F143" s="230"/>
      <c r="G143" s="230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30"/>
      <c r="Z143" s="210"/>
      <c r="AA143" s="210"/>
      <c r="AB143" s="210"/>
      <c r="AC143" s="210"/>
      <c r="AD143" s="210"/>
      <c r="AE143" s="210"/>
      <c r="AF143" s="210"/>
      <c r="AG143" s="210" t="s">
        <v>173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ht="20.399999999999999" outlineLevel="1" x14ac:dyDescent="0.25">
      <c r="A144" s="239">
        <v>37</v>
      </c>
      <c r="B144" s="240" t="s">
        <v>294</v>
      </c>
      <c r="C144" s="250" t="s">
        <v>295</v>
      </c>
      <c r="D144" s="241" t="s">
        <v>198</v>
      </c>
      <c r="E144" s="242">
        <v>1801</v>
      </c>
      <c r="F144" s="243"/>
      <c r="G144" s="244">
        <f>ROUND(E144*F144,2)</f>
        <v>0</v>
      </c>
      <c r="H144" s="243"/>
      <c r="I144" s="244">
        <f>ROUND(E144*H144,2)</f>
        <v>0</v>
      </c>
      <c r="J144" s="243"/>
      <c r="K144" s="244">
        <f>ROUND(E144*J144,2)</f>
        <v>0</v>
      </c>
      <c r="L144" s="244">
        <v>21</v>
      </c>
      <c r="M144" s="244">
        <f>G144*(1+L144/100)</f>
        <v>0</v>
      </c>
      <c r="N144" s="242">
        <v>6.9999999999999999E-4</v>
      </c>
      <c r="O144" s="242">
        <f>ROUND(E144*N144,2)</f>
        <v>1.26</v>
      </c>
      <c r="P144" s="242">
        <v>0</v>
      </c>
      <c r="Q144" s="242">
        <f>ROUND(E144*P144,2)</f>
        <v>0</v>
      </c>
      <c r="R144" s="244"/>
      <c r="S144" s="244" t="s">
        <v>169</v>
      </c>
      <c r="T144" s="245" t="s">
        <v>169</v>
      </c>
      <c r="U144" s="230">
        <v>2E-3</v>
      </c>
      <c r="V144" s="230">
        <f>ROUND(E144*U144,2)</f>
        <v>3.6</v>
      </c>
      <c r="W144" s="230"/>
      <c r="X144" s="230" t="s">
        <v>170</v>
      </c>
      <c r="Y144" s="230" t="s">
        <v>118</v>
      </c>
      <c r="Z144" s="210"/>
      <c r="AA144" s="210"/>
      <c r="AB144" s="210"/>
      <c r="AC144" s="210"/>
      <c r="AD144" s="210"/>
      <c r="AE144" s="210"/>
      <c r="AF144" s="210"/>
      <c r="AG144" s="210" t="s">
        <v>199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5">
      <c r="A145" s="227"/>
      <c r="B145" s="228"/>
      <c r="C145" s="269" t="s">
        <v>205</v>
      </c>
      <c r="D145" s="260"/>
      <c r="E145" s="261"/>
      <c r="F145" s="230"/>
      <c r="G145" s="230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10"/>
      <c r="AA145" s="210"/>
      <c r="AB145" s="210"/>
      <c r="AC145" s="210"/>
      <c r="AD145" s="210"/>
      <c r="AE145" s="210"/>
      <c r="AF145" s="210"/>
      <c r="AG145" s="210" t="s">
        <v>173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5">
      <c r="A146" s="227"/>
      <c r="B146" s="228"/>
      <c r="C146" s="269" t="s">
        <v>206</v>
      </c>
      <c r="D146" s="260"/>
      <c r="E146" s="261"/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173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5">
      <c r="A147" s="227"/>
      <c r="B147" s="228"/>
      <c r="C147" s="269" t="s">
        <v>207</v>
      </c>
      <c r="D147" s="260"/>
      <c r="E147" s="261">
        <v>280</v>
      </c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173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5">
      <c r="A148" s="227"/>
      <c r="B148" s="228"/>
      <c r="C148" s="269" t="s">
        <v>205</v>
      </c>
      <c r="D148" s="260"/>
      <c r="E148" s="261"/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10"/>
      <c r="AA148" s="210"/>
      <c r="AB148" s="210"/>
      <c r="AC148" s="210"/>
      <c r="AD148" s="210"/>
      <c r="AE148" s="210"/>
      <c r="AF148" s="210"/>
      <c r="AG148" s="210" t="s">
        <v>173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5">
      <c r="A149" s="227"/>
      <c r="B149" s="228"/>
      <c r="C149" s="269" t="s">
        <v>271</v>
      </c>
      <c r="D149" s="260"/>
      <c r="E149" s="261"/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173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5">
      <c r="A150" s="227"/>
      <c r="B150" s="228"/>
      <c r="C150" s="269" t="s">
        <v>272</v>
      </c>
      <c r="D150" s="260"/>
      <c r="E150" s="261">
        <v>70</v>
      </c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173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5">
      <c r="A151" s="227"/>
      <c r="B151" s="228"/>
      <c r="C151" s="269" t="s">
        <v>205</v>
      </c>
      <c r="D151" s="260"/>
      <c r="E151" s="261"/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10"/>
      <c r="AA151" s="210"/>
      <c r="AB151" s="210"/>
      <c r="AC151" s="210"/>
      <c r="AD151" s="210"/>
      <c r="AE151" s="210"/>
      <c r="AF151" s="210"/>
      <c r="AG151" s="210" t="s">
        <v>173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5">
      <c r="A152" s="227"/>
      <c r="B152" s="228"/>
      <c r="C152" s="269" t="s">
        <v>276</v>
      </c>
      <c r="D152" s="260"/>
      <c r="E152" s="261">
        <v>1451</v>
      </c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10"/>
      <c r="AA152" s="210"/>
      <c r="AB152" s="210"/>
      <c r="AC152" s="210"/>
      <c r="AD152" s="210"/>
      <c r="AE152" s="210"/>
      <c r="AF152" s="210"/>
      <c r="AG152" s="210" t="s">
        <v>173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5">
      <c r="A153" s="239">
        <v>38</v>
      </c>
      <c r="B153" s="240" t="s">
        <v>296</v>
      </c>
      <c r="C153" s="250" t="s">
        <v>297</v>
      </c>
      <c r="D153" s="241" t="s">
        <v>198</v>
      </c>
      <c r="E153" s="242">
        <v>1451</v>
      </c>
      <c r="F153" s="243"/>
      <c r="G153" s="244">
        <f>ROUND(E153*F153,2)</f>
        <v>0</v>
      </c>
      <c r="H153" s="243"/>
      <c r="I153" s="244">
        <f>ROUND(E153*H153,2)</f>
        <v>0</v>
      </c>
      <c r="J153" s="243"/>
      <c r="K153" s="244">
        <f>ROUND(E153*J153,2)</f>
        <v>0</v>
      </c>
      <c r="L153" s="244">
        <v>21</v>
      </c>
      <c r="M153" s="244">
        <f>G153*(1+L153/100)</f>
        <v>0</v>
      </c>
      <c r="N153" s="242">
        <v>0.12715000000000001</v>
      </c>
      <c r="O153" s="242">
        <f>ROUND(E153*N153,2)</f>
        <v>184.49</v>
      </c>
      <c r="P153" s="242">
        <v>0</v>
      </c>
      <c r="Q153" s="242">
        <f>ROUND(E153*P153,2)</f>
        <v>0</v>
      </c>
      <c r="R153" s="244"/>
      <c r="S153" s="244" t="s">
        <v>169</v>
      </c>
      <c r="T153" s="245" t="s">
        <v>169</v>
      </c>
      <c r="U153" s="230">
        <v>0.02</v>
      </c>
      <c r="V153" s="230">
        <f>ROUND(E153*U153,2)</f>
        <v>29.02</v>
      </c>
      <c r="W153" s="230"/>
      <c r="X153" s="230" t="s">
        <v>170</v>
      </c>
      <c r="Y153" s="230" t="s">
        <v>118</v>
      </c>
      <c r="Z153" s="210"/>
      <c r="AA153" s="210"/>
      <c r="AB153" s="210"/>
      <c r="AC153" s="210"/>
      <c r="AD153" s="210"/>
      <c r="AE153" s="210"/>
      <c r="AF153" s="210"/>
      <c r="AG153" s="210" t="s">
        <v>199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2" x14ac:dyDescent="0.25">
      <c r="A154" s="227"/>
      <c r="B154" s="228"/>
      <c r="C154" s="269" t="s">
        <v>205</v>
      </c>
      <c r="D154" s="260"/>
      <c r="E154" s="261"/>
      <c r="F154" s="230"/>
      <c r="G154" s="230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173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5">
      <c r="A155" s="227"/>
      <c r="B155" s="228"/>
      <c r="C155" s="269" t="s">
        <v>276</v>
      </c>
      <c r="D155" s="260"/>
      <c r="E155" s="261">
        <v>1451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173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5">
      <c r="A156" s="239">
        <v>39</v>
      </c>
      <c r="B156" s="240" t="s">
        <v>298</v>
      </c>
      <c r="C156" s="250" t="s">
        <v>299</v>
      </c>
      <c r="D156" s="241" t="s">
        <v>198</v>
      </c>
      <c r="E156" s="242">
        <v>1560</v>
      </c>
      <c r="F156" s="243"/>
      <c r="G156" s="244">
        <f>ROUND(E156*F156,2)</f>
        <v>0</v>
      </c>
      <c r="H156" s="243"/>
      <c r="I156" s="244">
        <f>ROUND(E156*H156,2)</f>
        <v>0</v>
      </c>
      <c r="J156" s="243"/>
      <c r="K156" s="244">
        <f>ROUND(E156*J156,2)</f>
        <v>0</v>
      </c>
      <c r="L156" s="244">
        <v>21</v>
      </c>
      <c r="M156" s="244">
        <f>G156*(1+L156/100)</f>
        <v>0</v>
      </c>
      <c r="N156" s="242">
        <v>0.15318999999999999</v>
      </c>
      <c r="O156" s="242">
        <f>ROUND(E156*N156,2)</f>
        <v>238.98</v>
      </c>
      <c r="P156" s="242">
        <v>0</v>
      </c>
      <c r="Q156" s="242">
        <f>ROUND(E156*P156,2)</f>
        <v>0</v>
      </c>
      <c r="R156" s="244"/>
      <c r="S156" s="244" t="s">
        <v>169</v>
      </c>
      <c r="T156" s="245" t="s">
        <v>169</v>
      </c>
      <c r="U156" s="230">
        <v>0.02</v>
      </c>
      <c r="V156" s="230">
        <f>ROUND(E156*U156,2)</f>
        <v>31.2</v>
      </c>
      <c r="W156" s="230"/>
      <c r="X156" s="230" t="s">
        <v>170</v>
      </c>
      <c r="Y156" s="230" t="s">
        <v>118</v>
      </c>
      <c r="Z156" s="210"/>
      <c r="AA156" s="210"/>
      <c r="AB156" s="210"/>
      <c r="AC156" s="210"/>
      <c r="AD156" s="210"/>
      <c r="AE156" s="210"/>
      <c r="AF156" s="210"/>
      <c r="AG156" s="210" t="s">
        <v>199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5">
      <c r="A157" s="227"/>
      <c r="B157" s="228"/>
      <c r="C157" s="269" t="s">
        <v>234</v>
      </c>
      <c r="D157" s="260"/>
      <c r="E157" s="261"/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10"/>
      <c r="AA157" s="210"/>
      <c r="AB157" s="210"/>
      <c r="AC157" s="210"/>
      <c r="AD157" s="210"/>
      <c r="AE157" s="210"/>
      <c r="AF157" s="210"/>
      <c r="AG157" s="210" t="s">
        <v>173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5">
      <c r="A158" s="227"/>
      <c r="B158" s="228"/>
      <c r="C158" s="269" t="s">
        <v>235</v>
      </c>
      <c r="D158" s="260"/>
      <c r="E158" s="261">
        <v>1560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173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x14ac:dyDescent="0.25">
      <c r="A159" s="232" t="s">
        <v>111</v>
      </c>
      <c r="B159" s="233" t="s">
        <v>69</v>
      </c>
      <c r="C159" s="249" t="s">
        <v>70</v>
      </c>
      <c r="D159" s="234"/>
      <c r="E159" s="235"/>
      <c r="F159" s="236"/>
      <c r="G159" s="236">
        <f>SUMIF(AG160:AG177,"&lt;&gt;NOR",G160:G177)</f>
        <v>0</v>
      </c>
      <c r="H159" s="236"/>
      <c r="I159" s="236">
        <f>SUM(I160:I177)</f>
        <v>0</v>
      </c>
      <c r="J159" s="236"/>
      <c r="K159" s="236">
        <f>SUM(K160:K177)</f>
        <v>0</v>
      </c>
      <c r="L159" s="236"/>
      <c r="M159" s="236">
        <f>SUM(M160:M177)</f>
        <v>0</v>
      </c>
      <c r="N159" s="235"/>
      <c r="O159" s="235">
        <f>SUM(O160:O177)</f>
        <v>134.53</v>
      </c>
      <c r="P159" s="235"/>
      <c r="Q159" s="235">
        <f>SUM(Q160:Q177)</f>
        <v>0</v>
      </c>
      <c r="R159" s="236"/>
      <c r="S159" s="236"/>
      <c r="T159" s="237"/>
      <c r="U159" s="231"/>
      <c r="V159" s="231">
        <f>SUM(V160:V177)</f>
        <v>68.710000000000008</v>
      </c>
      <c r="W159" s="231"/>
      <c r="X159" s="231"/>
      <c r="Y159" s="231"/>
      <c r="AG159" t="s">
        <v>112</v>
      </c>
    </row>
    <row r="160" spans="1:60" outlineLevel="1" x14ac:dyDescent="0.25">
      <c r="A160" s="239">
        <v>40</v>
      </c>
      <c r="B160" s="240" t="s">
        <v>300</v>
      </c>
      <c r="C160" s="250" t="s">
        <v>301</v>
      </c>
      <c r="D160" s="241" t="s">
        <v>198</v>
      </c>
      <c r="E160" s="242">
        <v>20</v>
      </c>
      <c r="F160" s="243"/>
      <c r="G160" s="244">
        <f>ROUND(E160*F160,2)</f>
        <v>0</v>
      </c>
      <c r="H160" s="243"/>
      <c r="I160" s="244">
        <f>ROUND(E160*H160,2)</f>
        <v>0</v>
      </c>
      <c r="J160" s="243"/>
      <c r="K160" s="244">
        <f>ROUND(E160*J160,2)</f>
        <v>0</v>
      </c>
      <c r="L160" s="244">
        <v>21</v>
      </c>
      <c r="M160" s="244">
        <f>G160*(1+L160/100)</f>
        <v>0</v>
      </c>
      <c r="N160" s="242">
        <v>0.20200000000000001</v>
      </c>
      <c r="O160" s="242">
        <f>ROUND(E160*N160,2)</f>
        <v>4.04</v>
      </c>
      <c r="P160" s="242">
        <v>0</v>
      </c>
      <c r="Q160" s="242">
        <f>ROUND(E160*P160,2)</f>
        <v>0</v>
      </c>
      <c r="R160" s="244"/>
      <c r="S160" s="244" t="s">
        <v>169</v>
      </c>
      <c r="T160" s="245" t="s">
        <v>169</v>
      </c>
      <c r="U160" s="230">
        <v>0.105</v>
      </c>
      <c r="V160" s="230">
        <f>ROUND(E160*U160,2)</f>
        <v>2.1</v>
      </c>
      <c r="W160" s="230"/>
      <c r="X160" s="230" t="s">
        <v>170</v>
      </c>
      <c r="Y160" s="230" t="s">
        <v>118</v>
      </c>
      <c r="Z160" s="210"/>
      <c r="AA160" s="210"/>
      <c r="AB160" s="210"/>
      <c r="AC160" s="210"/>
      <c r="AD160" s="210"/>
      <c r="AE160" s="210"/>
      <c r="AF160" s="210"/>
      <c r="AG160" s="210" t="s">
        <v>171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5">
      <c r="A161" s="227"/>
      <c r="B161" s="228"/>
      <c r="C161" s="269" t="s">
        <v>302</v>
      </c>
      <c r="D161" s="260"/>
      <c r="E161" s="261"/>
      <c r="F161" s="230"/>
      <c r="G161" s="230"/>
      <c r="H161" s="230"/>
      <c r="I161" s="230"/>
      <c r="J161" s="230"/>
      <c r="K161" s="230"/>
      <c r="L161" s="230"/>
      <c r="M161" s="230"/>
      <c r="N161" s="229"/>
      <c r="O161" s="229"/>
      <c r="P161" s="229"/>
      <c r="Q161" s="229"/>
      <c r="R161" s="230"/>
      <c r="S161" s="230"/>
      <c r="T161" s="230"/>
      <c r="U161" s="230"/>
      <c r="V161" s="230"/>
      <c r="W161" s="230"/>
      <c r="X161" s="230"/>
      <c r="Y161" s="230"/>
      <c r="Z161" s="210"/>
      <c r="AA161" s="210"/>
      <c r="AB161" s="210"/>
      <c r="AC161" s="210"/>
      <c r="AD161" s="210"/>
      <c r="AE161" s="210"/>
      <c r="AF161" s="210"/>
      <c r="AG161" s="210" t="s">
        <v>173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3" x14ac:dyDescent="0.25">
      <c r="A162" s="227"/>
      <c r="B162" s="228"/>
      <c r="C162" s="269" t="s">
        <v>303</v>
      </c>
      <c r="D162" s="260"/>
      <c r="E162" s="261">
        <v>20</v>
      </c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173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5">
      <c r="A163" s="239">
        <v>41</v>
      </c>
      <c r="B163" s="240" t="s">
        <v>304</v>
      </c>
      <c r="C163" s="250" t="s">
        <v>305</v>
      </c>
      <c r="D163" s="241" t="s">
        <v>198</v>
      </c>
      <c r="E163" s="242">
        <v>100</v>
      </c>
      <c r="F163" s="243"/>
      <c r="G163" s="244">
        <f>ROUND(E163*F163,2)</f>
        <v>0</v>
      </c>
      <c r="H163" s="243"/>
      <c r="I163" s="244">
        <f>ROUND(E163*H163,2)</f>
        <v>0</v>
      </c>
      <c r="J163" s="243"/>
      <c r="K163" s="244">
        <f>ROUND(E163*J163,2)</f>
        <v>0</v>
      </c>
      <c r="L163" s="244">
        <v>21</v>
      </c>
      <c r="M163" s="244">
        <f>G163*(1+L163/100)</f>
        <v>0</v>
      </c>
      <c r="N163" s="242">
        <v>2.5250000000000002E-2</v>
      </c>
      <c r="O163" s="242">
        <f>ROUND(E163*N163,2)</f>
        <v>2.5299999999999998</v>
      </c>
      <c r="P163" s="242">
        <v>0</v>
      </c>
      <c r="Q163" s="242">
        <f>ROUND(E163*P163,2)</f>
        <v>0</v>
      </c>
      <c r="R163" s="244"/>
      <c r="S163" s="244" t="s">
        <v>169</v>
      </c>
      <c r="T163" s="245" t="s">
        <v>169</v>
      </c>
      <c r="U163" s="230">
        <v>1.2999999999999999E-2</v>
      </c>
      <c r="V163" s="230">
        <f>ROUND(E163*U163,2)</f>
        <v>1.3</v>
      </c>
      <c r="W163" s="230"/>
      <c r="X163" s="230" t="s">
        <v>170</v>
      </c>
      <c r="Y163" s="230" t="s">
        <v>118</v>
      </c>
      <c r="Z163" s="210"/>
      <c r="AA163" s="210"/>
      <c r="AB163" s="210"/>
      <c r="AC163" s="210"/>
      <c r="AD163" s="210"/>
      <c r="AE163" s="210"/>
      <c r="AF163" s="210"/>
      <c r="AG163" s="210" t="s">
        <v>171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5">
      <c r="A164" s="227"/>
      <c r="B164" s="228"/>
      <c r="C164" s="269" t="s">
        <v>302</v>
      </c>
      <c r="D164" s="260"/>
      <c r="E164" s="261"/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30"/>
      <c r="Z164" s="210"/>
      <c r="AA164" s="210"/>
      <c r="AB164" s="210"/>
      <c r="AC164" s="210"/>
      <c r="AD164" s="210"/>
      <c r="AE164" s="210"/>
      <c r="AF164" s="210"/>
      <c r="AG164" s="210" t="s">
        <v>173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3" x14ac:dyDescent="0.25">
      <c r="A165" s="227"/>
      <c r="B165" s="228"/>
      <c r="C165" s="269" t="s">
        <v>306</v>
      </c>
      <c r="D165" s="260"/>
      <c r="E165" s="261"/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30"/>
      <c r="Z165" s="210"/>
      <c r="AA165" s="210"/>
      <c r="AB165" s="210"/>
      <c r="AC165" s="210"/>
      <c r="AD165" s="210"/>
      <c r="AE165" s="210"/>
      <c r="AF165" s="210"/>
      <c r="AG165" s="210" t="s">
        <v>173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5">
      <c r="A166" s="227"/>
      <c r="B166" s="228"/>
      <c r="C166" s="269" t="s">
        <v>307</v>
      </c>
      <c r="D166" s="260"/>
      <c r="E166" s="261">
        <v>100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173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5">
      <c r="A167" s="239">
        <v>42</v>
      </c>
      <c r="B167" s="240" t="s">
        <v>308</v>
      </c>
      <c r="C167" s="250" t="s">
        <v>309</v>
      </c>
      <c r="D167" s="241" t="s">
        <v>198</v>
      </c>
      <c r="E167" s="242">
        <v>33</v>
      </c>
      <c r="F167" s="243"/>
      <c r="G167" s="244">
        <f>ROUND(E167*F167,2)</f>
        <v>0</v>
      </c>
      <c r="H167" s="243"/>
      <c r="I167" s="244">
        <f>ROUND(E167*H167,2)</f>
        <v>0</v>
      </c>
      <c r="J167" s="243"/>
      <c r="K167" s="244">
        <f>ROUND(E167*J167,2)</f>
        <v>0</v>
      </c>
      <c r="L167" s="244">
        <v>21</v>
      </c>
      <c r="M167" s="244">
        <f>G167*(1+L167/100)</f>
        <v>0</v>
      </c>
      <c r="N167" s="242">
        <v>0.30131999999999998</v>
      </c>
      <c r="O167" s="242">
        <f>ROUND(E167*N167,2)</f>
        <v>9.94</v>
      </c>
      <c r="P167" s="242">
        <v>0</v>
      </c>
      <c r="Q167" s="242">
        <f>ROUND(E167*P167,2)</f>
        <v>0</v>
      </c>
      <c r="R167" s="244"/>
      <c r="S167" s="244" t="s">
        <v>169</v>
      </c>
      <c r="T167" s="245" t="s">
        <v>169</v>
      </c>
      <c r="U167" s="230">
        <v>0.77</v>
      </c>
      <c r="V167" s="230">
        <f>ROUND(E167*U167,2)</f>
        <v>25.41</v>
      </c>
      <c r="W167" s="230"/>
      <c r="X167" s="230" t="s">
        <v>170</v>
      </c>
      <c r="Y167" s="230" t="s">
        <v>118</v>
      </c>
      <c r="Z167" s="210"/>
      <c r="AA167" s="210"/>
      <c r="AB167" s="210"/>
      <c r="AC167" s="210"/>
      <c r="AD167" s="210"/>
      <c r="AE167" s="210"/>
      <c r="AF167" s="210"/>
      <c r="AG167" s="210" t="s">
        <v>171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5">
      <c r="A168" s="227"/>
      <c r="B168" s="228"/>
      <c r="C168" s="269" t="s">
        <v>302</v>
      </c>
      <c r="D168" s="260"/>
      <c r="E168" s="261"/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173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5">
      <c r="A169" s="227"/>
      <c r="B169" s="228"/>
      <c r="C169" s="269" t="s">
        <v>310</v>
      </c>
      <c r="D169" s="260"/>
      <c r="E169" s="261">
        <v>33</v>
      </c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10"/>
      <c r="AA169" s="210"/>
      <c r="AB169" s="210"/>
      <c r="AC169" s="210"/>
      <c r="AD169" s="210"/>
      <c r="AE169" s="210"/>
      <c r="AF169" s="210"/>
      <c r="AG169" s="210" t="s">
        <v>173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5">
      <c r="A170" s="239">
        <v>43</v>
      </c>
      <c r="B170" s="240" t="s">
        <v>311</v>
      </c>
      <c r="C170" s="250" t="s">
        <v>312</v>
      </c>
      <c r="D170" s="241" t="s">
        <v>313</v>
      </c>
      <c r="E170" s="242">
        <v>190</v>
      </c>
      <c r="F170" s="243"/>
      <c r="G170" s="244">
        <f>ROUND(E170*F170,2)</f>
        <v>0</v>
      </c>
      <c r="H170" s="243"/>
      <c r="I170" s="244">
        <f>ROUND(E170*H170,2)</f>
        <v>0</v>
      </c>
      <c r="J170" s="243"/>
      <c r="K170" s="244">
        <f>ROUND(E170*J170,2)</f>
        <v>0</v>
      </c>
      <c r="L170" s="244">
        <v>21</v>
      </c>
      <c r="M170" s="244">
        <f>G170*(1+L170/100)</f>
        <v>0</v>
      </c>
      <c r="N170" s="242">
        <v>0.44108000000000003</v>
      </c>
      <c r="O170" s="242">
        <f>ROUND(E170*N170,2)</f>
        <v>83.81</v>
      </c>
      <c r="P170" s="242">
        <v>0</v>
      </c>
      <c r="Q170" s="242">
        <f>ROUND(E170*P170,2)</f>
        <v>0</v>
      </c>
      <c r="R170" s="244"/>
      <c r="S170" s="244" t="s">
        <v>169</v>
      </c>
      <c r="T170" s="245" t="s">
        <v>169</v>
      </c>
      <c r="U170" s="230">
        <v>0.21</v>
      </c>
      <c r="V170" s="230">
        <f>ROUND(E170*U170,2)</f>
        <v>39.9</v>
      </c>
      <c r="W170" s="230"/>
      <c r="X170" s="230" t="s">
        <v>170</v>
      </c>
      <c r="Y170" s="230" t="s">
        <v>118</v>
      </c>
      <c r="Z170" s="210"/>
      <c r="AA170" s="210"/>
      <c r="AB170" s="210"/>
      <c r="AC170" s="210"/>
      <c r="AD170" s="210"/>
      <c r="AE170" s="210"/>
      <c r="AF170" s="210"/>
      <c r="AG170" s="210" t="s">
        <v>171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5">
      <c r="A171" s="227"/>
      <c r="B171" s="228"/>
      <c r="C171" s="269" t="s">
        <v>314</v>
      </c>
      <c r="D171" s="260"/>
      <c r="E171" s="261">
        <v>190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10"/>
      <c r="AA171" s="210"/>
      <c r="AB171" s="210"/>
      <c r="AC171" s="210"/>
      <c r="AD171" s="210"/>
      <c r="AE171" s="210"/>
      <c r="AF171" s="210"/>
      <c r="AG171" s="210" t="s">
        <v>173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ht="20.399999999999999" outlineLevel="1" x14ac:dyDescent="0.25">
      <c r="A172" s="239">
        <v>44</v>
      </c>
      <c r="B172" s="240" t="s">
        <v>315</v>
      </c>
      <c r="C172" s="250" t="s">
        <v>316</v>
      </c>
      <c r="D172" s="241" t="s">
        <v>313</v>
      </c>
      <c r="E172" s="242">
        <v>7</v>
      </c>
      <c r="F172" s="243"/>
      <c r="G172" s="244">
        <f>ROUND(E172*F172,2)</f>
        <v>0</v>
      </c>
      <c r="H172" s="243"/>
      <c r="I172" s="244">
        <f>ROUND(E172*H172,2)</f>
        <v>0</v>
      </c>
      <c r="J172" s="243"/>
      <c r="K172" s="244">
        <f>ROUND(E172*J172,2)</f>
        <v>0</v>
      </c>
      <c r="L172" s="244">
        <v>21</v>
      </c>
      <c r="M172" s="244">
        <f>G172*(1+L172/100)</f>
        <v>0</v>
      </c>
      <c r="N172" s="242">
        <v>0.27811999999999998</v>
      </c>
      <c r="O172" s="242">
        <f>ROUND(E172*N172,2)</f>
        <v>1.95</v>
      </c>
      <c r="P172" s="242">
        <v>0</v>
      </c>
      <c r="Q172" s="242">
        <f>ROUND(E172*P172,2)</f>
        <v>0</v>
      </c>
      <c r="R172" s="244"/>
      <c r="S172" s="244" t="s">
        <v>169</v>
      </c>
      <c r="T172" s="245" t="s">
        <v>169</v>
      </c>
      <c r="U172" s="230">
        <v>0</v>
      </c>
      <c r="V172" s="230">
        <f>ROUND(E172*U172,2)</f>
        <v>0</v>
      </c>
      <c r="W172" s="230"/>
      <c r="X172" s="230" t="s">
        <v>286</v>
      </c>
      <c r="Y172" s="230" t="s">
        <v>118</v>
      </c>
      <c r="Z172" s="210"/>
      <c r="AA172" s="210"/>
      <c r="AB172" s="210"/>
      <c r="AC172" s="210"/>
      <c r="AD172" s="210"/>
      <c r="AE172" s="210"/>
      <c r="AF172" s="210"/>
      <c r="AG172" s="210" t="s">
        <v>287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5">
      <c r="A173" s="227"/>
      <c r="B173" s="228"/>
      <c r="C173" s="269" t="s">
        <v>317</v>
      </c>
      <c r="D173" s="260"/>
      <c r="E173" s="261">
        <v>7</v>
      </c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173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5">
      <c r="A174" s="239">
        <v>45</v>
      </c>
      <c r="B174" s="240" t="s">
        <v>318</v>
      </c>
      <c r="C174" s="250" t="s">
        <v>319</v>
      </c>
      <c r="D174" s="241" t="s">
        <v>198</v>
      </c>
      <c r="E174" s="242">
        <v>33.33</v>
      </c>
      <c r="F174" s="243"/>
      <c r="G174" s="244">
        <f>ROUND(E174*F174,2)</f>
        <v>0</v>
      </c>
      <c r="H174" s="243"/>
      <c r="I174" s="244">
        <f>ROUND(E174*H174,2)</f>
        <v>0</v>
      </c>
      <c r="J174" s="243"/>
      <c r="K174" s="244">
        <f>ROUND(E174*J174,2)</f>
        <v>0</v>
      </c>
      <c r="L174" s="244">
        <v>21</v>
      </c>
      <c r="M174" s="244">
        <f>G174*(1+L174/100)</f>
        <v>0</v>
      </c>
      <c r="N174" s="242">
        <v>0.2</v>
      </c>
      <c r="O174" s="242">
        <f>ROUND(E174*N174,2)</f>
        <v>6.67</v>
      </c>
      <c r="P174" s="242">
        <v>0</v>
      </c>
      <c r="Q174" s="242">
        <f>ROUND(E174*P174,2)</f>
        <v>0</v>
      </c>
      <c r="R174" s="244" t="s">
        <v>218</v>
      </c>
      <c r="S174" s="244" t="s">
        <v>169</v>
      </c>
      <c r="T174" s="245" t="s">
        <v>169</v>
      </c>
      <c r="U174" s="230">
        <v>0</v>
      </c>
      <c r="V174" s="230">
        <f>ROUND(E174*U174,2)</f>
        <v>0</v>
      </c>
      <c r="W174" s="230"/>
      <c r="X174" s="230" t="s">
        <v>219</v>
      </c>
      <c r="Y174" s="230" t="s">
        <v>118</v>
      </c>
      <c r="Z174" s="210"/>
      <c r="AA174" s="210"/>
      <c r="AB174" s="210"/>
      <c r="AC174" s="210"/>
      <c r="AD174" s="210"/>
      <c r="AE174" s="210"/>
      <c r="AF174" s="210"/>
      <c r="AG174" s="210" t="s">
        <v>220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5">
      <c r="A175" s="227"/>
      <c r="B175" s="228"/>
      <c r="C175" s="269" t="s">
        <v>320</v>
      </c>
      <c r="D175" s="260"/>
      <c r="E175" s="261">
        <v>33.33</v>
      </c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173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5">
      <c r="A176" s="239">
        <v>46</v>
      </c>
      <c r="B176" s="240" t="s">
        <v>321</v>
      </c>
      <c r="C176" s="250" t="s">
        <v>322</v>
      </c>
      <c r="D176" s="241" t="s">
        <v>323</v>
      </c>
      <c r="E176" s="242">
        <v>581.51514999999995</v>
      </c>
      <c r="F176" s="243"/>
      <c r="G176" s="244">
        <f>ROUND(E176*F176,2)</f>
        <v>0</v>
      </c>
      <c r="H176" s="243"/>
      <c r="I176" s="244">
        <f>ROUND(E176*H176,2)</f>
        <v>0</v>
      </c>
      <c r="J176" s="243"/>
      <c r="K176" s="244">
        <f>ROUND(E176*J176,2)</f>
        <v>0</v>
      </c>
      <c r="L176" s="244">
        <v>21</v>
      </c>
      <c r="M176" s="244">
        <f>G176*(1+L176/100)</f>
        <v>0</v>
      </c>
      <c r="N176" s="242">
        <v>4.3999999999999997E-2</v>
      </c>
      <c r="O176" s="242">
        <f>ROUND(E176*N176,2)</f>
        <v>25.59</v>
      </c>
      <c r="P176" s="242">
        <v>0</v>
      </c>
      <c r="Q176" s="242">
        <f>ROUND(E176*P176,2)</f>
        <v>0</v>
      </c>
      <c r="R176" s="244" t="s">
        <v>218</v>
      </c>
      <c r="S176" s="244" t="s">
        <v>169</v>
      </c>
      <c r="T176" s="245" t="s">
        <v>169</v>
      </c>
      <c r="U176" s="230">
        <v>0</v>
      </c>
      <c r="V176" s="230">
        <f>ROUND(E176*U176,2)</f>
        <v>0</v>
      </c>
      <c r="W176" s="230"/>
      <c r="X176" s="230" t="s">
        <v>219</v>
      </c>
      <c r="Y176" s="230" t="s">
        <v>118</v>
      </c>
      <c r="Z176" s="210"/>
      <c r="AA176" s="210"/>
      <c r="AB176" s="210"/>
      <c r="AC176" s="210"/>
      <c r="AD176" s="210"/>
      <c r="AE176" s="210"/>
      <c r="AF176" s="210"/>
      <c r="AG176" s="210" t="s">
        <v>220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5">
      <c r="A177" s="227"/>
      <c r="B177" s="228"/>
      <c r="C177" s="269" t="s">
        <v>324</v>
      </c>
      <c r="D177" s="260"/>
      <c r="E177" s="261">
        <v>581.51514999999995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30"/>
      <c r="Z177" s="210"/>
      <c r="AA177" s="210"/>
      <c r="AB177" s="210"/>
      <c r="AC177" s="210"/>
      <c r="AD177" s="210"/>
      <c r="AE177" s="210"/>
      <c r="AF177" s="210"/>
      <c r="AG177" s="210" t="s">
        <v>173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x14ac:dyDescent="0.25">
      <c r="A178" s="232" t="s">
        <v>111</v>
      </c>
      <c r="B178" s="233" t="s">
        <v>71</v>
      </c>
      <c r="C178" s="249" t="s">
        <v>72</v>
      </c>
      <c r="D178" s="234"/>
      <c r="E178" s="235"/>
      <c r="F178" s="236"/>
      <c r="G178" s="236">
        <f>SUMIF(AG179:AG181,"&lt;&gt;NOR",G179:G181)</f>
        <v>0</v>
      </c>
      <c r="H178" s="236"/>
      <c r="I178" s="236">
        <f>SUM(I179:I181)</f>
        <v>0</v>
      </c>
      <c r="J178" s="236"/>
      <c r="K178" s="236">
        <f>SUM(K179:K181)</f>
        <v>0</v>
      </c>
      <c r="L178" s="236"/>
      <c r="M178" s="236">
        <f>SUM(M179:M181)</f>
        <v>0</v>
      </c>
      <c r="N178" s="235"/>
      <c r="O178" s="235">
        <f>SUM(O179:O181)</f>
        <v>12.63</v>
      </c>
      <c r="P178" s="235"/>
      <c r="Q178" s="235">
        <f>SUM(Q179:Q181)</f>
        <v>0</v>
      </c>
      <c r="R178" s="236"/>
      <c r="S178" s="236"/>
      <c r="T178" s="237"/>
      <c r="U178" s="231"/>
      <c r="V178" s="231">
        <f>SUM(V179:V181)</f>
        <v>6.52</v>
      </c>
      <c r="W178" s="231"/>
      <c r="X178" s="231"/>
      <c r="Y178" s="231"/>
      <c r="AG178" t="s">
        <v>112</v>
      </c>
    </row>
    <row r="179" spans="1:60" outlineLevel="1" x14ac:dyDescent="0.25">
      <c r="A179" s="239">
        <v>47</v>
      </c>
      <c r="B179" s="240" t="s">
        <v>325</v>
      </c>
      <c r="C179" s="250" t="s">
        <v>326</v>
      </c>
      <c r="D179" s="241" t="s">
        <v>168</v>
      </c>
      <c r="E179" s="242">
        <v>5</v>
      </c>
      <c r="F179" s="243"/>
      <c r="G179" s="244">
        <f>ROUND(E179*F179,2)</f>
        <v>0</v>
      </c>
      <c r="H179" s="243"/>
      <c r="I179" s="244">
        <f>ROUND(E179*H179,2)</f>
        <v>0</v>
      </c>
      <c r="J179" s="243"/>
      <c r="K179" s="244">
        <f>ROUND(E179*J179,2)</f>
        <v>0</v>
      </c>
      <c r="L179" s="244">
        <v>21</v>
      </c>
      <c r="M179" s="244">
        <f>G179*(1+L179/100)</f>
        <v>0</v>
      </c>
      <c r="N179" s="242">
        <v>2.5249999999999999</v>
      </c>
      <c r="O179" s="242">
        <f>ROUND(E179*N179,2)</f>
        <v>12.63</v>
      </c>
      <c r="P179" s="242">
        <v>0</v>
      </c>
      <c r="Q179" s="242">
        <f>ROUND(E179*P179,2)</f>
        <v>0</v>
      </c>
      <c r="R179" s="244"/>
      <c r="S179" s="244" t="s">
        <v>169</v>
      </c>
      <c r="T179" s="245" t="s">
        <v>169</v>
      </c>
      <c r="U179" s="230">
        <v>1.3029999999999999</v>
      </c>
      <c r="V179" s="230">
        <f>ROUND(E179*U179,2)</f>
        <v>6.52</v>
      </c>
      <c r="W179" s="230"/>
      <c r="X179" s="230" t="s">
        <v>170</v>
      </c>
      <c r="Y179" s="230" t="s">
        <v>118</v>
      </c>
      <c r="Z179" s="210"/>
      <c r="AA179" s="210"/>
      <c r="AB179" s="210"/>
      <c r="AC179" s="210"/>
      <c r="AD179" s="210"/>
      <c r="AE179" s="210"/>
      <c r="AF179" s="210"/>
      <c r="AG179" s="210" t="s">
        <v>171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5">
      <c r="A180" s="227"/>
      <c r="B180" s="228"/>
      <c r="C180" s="269" t="s">
        <v>254</v>
      </c>
      <c r="D180" s="260"/>
      <c r="E180" s="261"/>
      <c r="F180" s="230"/>
      <c r="G180" s="23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173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5">
      <c r="A181" s="227"/>
      <c r="B181" s="228"/>
      <c r="C181" s="269" t="s">
        <v>180</v>
      </c>
      <c r="D181" s="260"/>
      <c r="E181" s="261">
        <v>5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10"/>
      <c r="AA181" s="210"/>
      <c r="AB181" s="210"/>
      <c r="AC181" s="210"/>
      <c r="AD181" s="210"/>
      <c r="AE181" s="210"/>
      <c r="AF181" s="210"/>
      <c r="AG181" s="210" t="s">
        <v>173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x14ac:dyDescent="0.25">
      <c r="A182" s="232" t="s">
        <v>111</v>
      </c>
      <c r="B182" s="233" t="s">
        <v>73</v>
      </c>
      <c r="C182" s="249" t="s">
        <v>74</v>
      </c>
      <c r="D182" s="234"/>
      <c r="E182" s="235"/>
      <c r="F182" s="236"/>
      <c r="G182" s="236">
        <f>SUMIF(AG183:AG204,"&lt;&gt;NOR",G183:G204)</f>
        <v>0</v>
      </c>
      <c r="H182" s="236"/>
      <c r="I182" s="236">
        <f>SUM(I183:I204)</f>
        <v>0</v>
      </c>
      <c r="J182" s="236"/>
      <c r="K182" s="236">
        <f>SUM(K183:K204)</f>
        <v>0</v>
      </c>
      <c r="L182" s="236"/>
      <c r="M182" s="236">
        <f>SUM(M183:M204)</f>
        <v>0</v>
      </c>
      <c r="N182" s="235"/>
      <c r="O182" s="235">
        <f>SUM(O183:O204)</f>
        <v>34.15</v>
      </c>
      <c r="P182" s="235"/>
      <c r="Q182" s="235">
        <f>SUM(Q183:Q204)</f>
        <v>0</v>
      </c>
      <c r="R182" s="236"/>
      <c r="S182" s="236"/>
      <c r="T182" s="237"/>
      <c r="U182" s="231"/>
      <c r="V182" s="231">
        <f>SUM(V183:V204)</f>
        <v>63.019999999999996</v>
      </c>
      <c r="W182" s="231"/>
      <c r="X182" s="231"/>
      <c r="Y182" s="231"/>
      <c r="AG182" t="s">
        <v>112</v>
      </c>
    </row>
    <row r="183" spans="1:60" outlineLevel="1" x14ac:dyDescent="0.25">
      <c r="A183" s="239">
        <v>48</v>
      </c>
      <c r="B183" s="240" t="s">
        <v>327</v>
      </c>
      <c r="C183" s="250" t="s">
        <v>328</v>
      </c>
      <c r="D183" s="241" t="s">
        <v>329</v>
      </c>
      <c r="E183" s="242">
        <v>40</v>
      </c>
      <c r="F183" s="243"/>
      <c r="G183" s="244">
        <f>ROUND(E183*F183,2)</f>
        <v>0</v>
      </c>
      <c r="H183" s="243"/>
      <c r="I183" s="244">
        <f>ROUND(E183*H183,2)</f>
        <v>0</v>
      </c>
      <c r="J183" s="243"/>
      <c r="K183" s="244">
        <f>ROUND(E183*J183,2)</f>
        <v>0</v>
      </c>
      <c r="L183" s="244">
        <v>21</v>
      </c>
      <c r="M183" s="244">
        <f>G183*(1+L183/100)</f>
        <v>0</v>
      </c>
      <c r="N183" s="242">
        <v>6.6000000000000003E-2</v>
      </c>
      <c r="O183" s="242">
        <f>ROUND(E183*N183,2)</f>
        <v>2.64</v>
      </c>
      <c r="P183" s="242">
        <v>0</v>
      </c>
      <c r="Q183" s="242">
        <f>ROUND(E183*P183,2)</f>
        <v>0</v>
      </c>
      <c r="R183" s="244"/>
      <c r="S183" s="244" t="s">
        <v>169</v>
      </c>
      <c r="T183" s="245" t="s">
        <v>169</v>
      </c>
      <c r="U183" s="230">
        <v>0.17</v>
      </c>
      <c r="V183" s="230">
        <f>ROUND(E183*U183,2)</f>
        <v>6.8</v>
      </c>
      <c r="W183" s="230"/>
      <c r="X183" s="230" t="s">
        <v>170</v>
      </c>
      <c r="Y183" s="230" t="s">
        <v>118</v>
      </c>
      <c r="Z183" s="210"/>
      <c r="AA183" s="210"/>
      <c r="AB183" s="210"/>
      <c r="AC183" s="210"/>
      <c r="AD183" s="210"/>
      <c r="AE183" s="210"/>
      <c r="AF183" s="210"/>
      <c r="AG183" s="210" t="s">
        <v>171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2" x14ac:dyDescent="0.25">
      <c r="A184" s="227"/>
      <c r="B184" s="228"/>
      <c r="C184" s="269" t="s">
        <v>330</v>
      </c>
      <c r="D184" s="260"/>
      <c r="E184" s="261"/>
      <c r="F184" s="230"/>
      <c r="G184" s="230"/>
      <c r="H184" s="230"/>
      <c r="I184" s="230"/>
      <c r="J184" s="230"/>
      <c r="K184" s="230"/>
      <c r="L184" s="230"/>
      <c r="M184" s="230"/>
      <c r="N184" s="229"/>
      <c r="O184" s="229"/>
      <c r="P184" s="229"/>
      <c r="Q184" s="229"/>
      <c r="R184" s="230"/>
      <c r="S184" s="230"/>
      <c r="T184" s="230"/>
      <c r="U184" s="230"/>
      <c r="V184" s="230"/>
      <c r="W184" s="230"/>
      <c r="X184" s="230"/>
      <c r="Y184" s="230"/>
      <c r="Z184" s="210"/>
      <c r="AA184" s="210"/>
      <c r="AB184" s="210"/>
      <c r="AC184" s="210"/>
      <c r="AD184" s="210"/>
      <c r="AE184" s="210"/>
      <c r="AF184" s="210"/>
      <c r="AG184" s="210" t="s">
        <v>173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5">
      <c r="A185" s="227"/>
      <c r="B185" s="228"/>
      <c r="C185" s="269" t="s">
        <v>331</v>
      </c>
      <c r="D185" s="260"/>
      <c r="E185" s="261">
        <v>10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173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5">
      <c r="A186" s="227"/>
      <c r="B186" s="228"/>
      <c r="C186" s="269" t="s">
        <v>332</v>
      </c>
      <c r="D186" s="260"/>
      <c r="E186" s="261"/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173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5">
      <c r="A187" s="227"/>
      <c r="B187" s="228"/>
      <c r="C187" s="269" t="s">
        <v>333</v>
      </c>
      <c r="D187" s="260"/>
      <c r="E187" s="261">
        <v>30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10"/>
      <c r="AA187" s="210"/>
      <c r="AB187" s="210"/>
      <c r="AC187" s="210"/>
      <c r="AD187" s="210"/>
      <c r="AE187" s="210"/>
      <c r="AF187" s="210"/>
      <c r="AG187" s="210" t="s">
        <v>173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5">
      <c r="A188" s="239">
        <v>49</v>
      </c>
      <c r="B188" s="240" t="s">
        <v>334</v>
      </c>
      <c r="C188" s="250" t="s">
        <v>335</v>
      </c>
      <c r="D188" s="241" t="s">
        <v>336</v>
      </c>
      <c r="E188" s="242">
        <v>3600</v>
      </c>
      <c r="F188" s="243"/>
      <c r="G188" s="244">
        <f>ROUND(E188*F188,2)</f>
        <v>0</v>
      </c>
      <c r="H188" s="243"/>
      <c r="I188" s="244">
        <f>ROUND(E188*H188,2)</f>
        <v>0</v>
      </c>
      <c r="J188" s="243"/>
      <c r="K188" s="244">
        <f>ROUND(E188*J188,2)</f>
        <v>0</v>
      </c>
      <c r="L188" s="244">
        <v>21</v>
      </c>
      <c r="M188" s="244">
        <f>G188*(1+L188/100)</f>
        <v>0</v>
      </c>
      <c r="N188" s="242">
        <v>0</v>
      </c>
      <c r="O188" s="242">
        <f>ROUND(E188*N188,2)</f>
        <v>0</v>
      </c>
      <c r="P188" s="242">
        <v>0</v>
      </c>
      <c r="Q188" s="242">
        <f>ROUND(E188*P188,2)</f>
        <v>0</v>
      </c>
      <c r="R188" s="244"/>
      <c r="S188" s="244" t="s">
        <v>169</v>
      </c>
      <c r="T188" s="245" t="s">
        <v>169</v>
      </c>
      <c r="U188" s="230">
        <v>0</v>
      </c>
      <c r="V188" s="230">
        <f>ROUND(E188*U188,2)</f>
        <v>0</v>
      </c>
      <c r="W188" s="230"/>
      <c r="X188" s="230" t="s">
        <v>170</v>
      </c>
      <c r="Y188" s="230" t="s">
        <v>118</v>
      </c>
      <c r="Z188" s="210"/>
      <c r="AA188" s="210"/>
      <c r="AB188" s="210"/>
      <c r="AC188" s="210"/>
      <c r="AD188" s="210"/>
      <c r="AE188" s="210"/>
      <c r="AF188" s="210"/>
      <c r="AG188" s="210" t="s">
        <v>171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2" x14ac:dyDescent="0.25">
      <c r="A189" s="227"/>
      <c r="B189" s="228"/>
      <c r="C189" s="269" t="s">
        <v>337</v>
      </c>
      <c r="D189" s="260"/>
      <c r="E189" s="261">
        <v>3600</v>
      </c>
      <c r="F189" s="230"/>
      <c r="G189" s="230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30"/>
      <c r="Z189" s="210"/>
      <c r="AA189" s="210"/>
      <c r="AB189" s="210"/>
      <c r="AC189" s="210"/>
      <c r="AD189" s="210"/>
      <c r="AE189" s="210"/>
      <c r="AF189" s="210"/>
      <c r="AG189" s="210" t="s">
        <v>173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5">
      <c r="A190" s="262">
        <v>50</v>
      </c>
      <c r="B190" s="263" t="s">
        <v>338</v>
      </c>
      <c r="C190" s="270" t="s">
        <v>339</v>
      </c>
      <c r="D190" s="264" t="s">
        <v>329</v>
      </c>
      <c r="E190" s="265">
        <v>40</v>
      </c>
      <c r="F190" s="266"/>
      <c r="G190" s="267">
        <f>ROUND(E190*F190,2)</f>
        <v>0</v>
      </c>
      <c r="H190" s="266"/>
      <c r="I190" s="267">
        <f>ROUND(E190*H190,2)</f>
        <v>0</v>
      </c>
      <c r="J190" s="266"/>
      <c r="K190" s="267">
        <f>ROUND(E190*J190,2)</f>
        <v>0</v>
      </c>
      <c r="L190" s="267">
        <v>21</v>
      </c>
      <c r="M190" s="267">
        <f>G190*(1+L190/100)</f>
        <v>0</v>
      </c>
      <c r="N190" s="265">
        <v>0</v>
      </c>
      <c r="O190" s="265">
        <f>ROUND(E190*N190,2)</f>
        <v>0</v>
      </c>
      <c r="P190" s="265">
        <v>0</v>
      </c>
      <c r="Q190" s="265">
        <f>ROUND(E190*P190,2)</f>
        <v>0</v>
      </c>
      <c r="R190" s="267"/>
      <c r="S190" s="267" t="s">
        <v>169</v>
      </c>
      <c r="T190" s="268" t="s">
        <v>169</v>
      </c>
      <c r="U190" s="230">
        <v>0.08</v>
      </c>
      <c r="V190" s="230">
        <f>ROUND(E190*U190,2)</f>
        <v>3.2</v>
      </c>
      <c r="W190" s="230"/>
      <c r="X190" s="230" t="s">
        <v>170</v>
      </c>
      <c r="Y190" s="230" t="s">
        <v>118</v>
      </c>
      <c r="Z190" s="210"/>
      <c r="AA190" s="210"/>
      <c r="AB190" s="210"/>
      <c r="AC190" s="210"/>
      <c r="AD190" s="210"/>
      <c r="AE190" s="210"/>
      <c r="AF190" s="210"/>
      <c r="AG190" s="210" t="s">
        <v>171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5">
      <c r="A191" s="239">
        <v>51</v>
      </c>
      <c r="B191" s="240" t="s">
        <v>340</v>
      </c>
      <c r="C191" s="250" t="s">
        <v>341</v>
      </c>
      <c r="D191" s="241" t="s">
        <v>313</v>
      </c>
      <c r="E191" s="242">
        <v>72</v>
      </c>
      <c r="F191" s="243"/>
      <c r="G191" s="244">
        <f>ROUND(E191*F191,2)</f>
        <v>0</v>
      </c>
      <c r="H191" s="243"/>
      <c r="I191" s="244">
        <f>ROUND(E191*H191,2)</f>
        <v>0</v>
      </c>
      <c r="J191" s="243"/>
      <c r="K191" s="244">
        <f>ROUND(E191*J191,2)</f>
        <v>0</v>
      </c>
      <c r="L191" s="244">
        <v>21</v>
      </c>
      <c r="M191" s="244">
        <f>G191*(1+L191/100)</f>
        <v>0</v>
      </c>
      <c r="N191" s="242">
        <v>0.14424000000000001</v>
      </c>
      <c r="O191" s="242">
        <f>ROUND(E191*N191,2)</f>
        <v>10.39</v>
      </c>
      <c r="P191" s="242">
        <v>0</v>
      </c>
      <c r="Q191" s="242">
        <f>ROUND(E191*P191,2)</f>
        <v>0</v>
      </c>
      <c r="R191" s="244"/>
      <c r="S191" s="244" t="s">
        <v>169</v>
      </c>
      <c r="T191" s="245" t="s">
        <v>169</v>
      </c>
      <c r="U191" s="230">
        <v>0.216</v>
      </c>
      <c r="V191" s="230">
        <f>ROUND(E191*U191,2)</f>
        <v>15.55</v>
      </c>
      <c r="W191" s="230"/>
      <c r="X191" s="230" t="s">
        <v>170</v>
      </c>
      <c r="Y191" s="230" t="s">
        <v>118</v>
      </c>
      <c r="Z191" s="210"/>
      <c r="AA191" s="210"/>
      <c r="AB191" s="210"/>
      <c r="AC191" s="210"/>
      <c r="AD191" s="210"/>
      <c r="AE191" s="210"/>
      <c r="AF191" s="210"/>
      <c r="AG191" s="210" t="s">
        <v>171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5">
      <c r="A192" s="227"/>
      <c r="B192" s="228"/>
      <c r="C192" s="269" t="s">
        <v>342</v>
      </c>
      <c r="D192" s="260"/>
      <c r="E192" s="261">
        <v>72</v>
      </c>
      <c r="F192" s="230"/>
      <c r="G192" s="230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30"/>
      <c r="Z192" s="210"/>
      <c r="AA192" s="210"/>
      <c r="AB192" s="210"/>
      <c r="AC192" s="210"/>
      <c r="AD192" s="210"/>
      <c r="AE192" s="210"/>
      <c r="AF192" s="210"/>
      <c r="AG192" s="210" t="s">
        <v>173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ht="20.399999999999999" outlineLevel="1" x14ac:dyDescent="0.25">
      <c r="A193" s="239">
        <v>52</v>
      </c>
      <c r="B193" s="240" t="s">
        <v>343</v>
      </c>
      <c r="C193" s="250" t="s">
        <v>344</v>
      </c>
      <c r="D193" s="241" t="s">
        <v>323</v>
      </c>
      <c r="E193" s="242">
        <v>1</v>
      </c>
      <c r="F193" s="243"/>
      <c r="G193" s="244">
        <f>ROUND(E193*F193,2)</f>
        <v>0</v>
      </c>
      <c r="H193" s="243"/>
      <c r="I193" s="244">
        <f>ROUND(E193*H193,2)</f>
        <v>0</v>
      </c>
      <c r="J193" s="243"/>
      <c r="K193" s="244">
        <f>ROUND(E193*J193,2)</f>
        <v>0</v>
      </c>
      <c r="L193" s="244">
        <v>21</v>
      </c>
      <c r="M193" s="244">
        <f>G193*(1+L193/100)</f>
        <v>0</v>
      </c>
      <c r="N193" s="242">
        <v>16.787870000000002</v>
      </c>
      <c r="O193" s="242">
        <f>ROUND(E193*N193,2)</f>
        <v>16.79</v>
      </c>
      <c r="P193" s="242">
        <v>0</v>
      </c>
      <c r="Q193" s="242">
        <f>ROUND(E193*P193,2)</f>
        <v>0</v>
      </c>
      <c r="R193" s="244"/>
      <c r="S193" s="244" t="s">
        <v>116</v>
      </c>
      <c r="T193" s="245" t="s">
        <v>117</v>
      </c>
      <c r="U193" s="230">
        <v>37.472000000000001</v>
      </c>
      <c r="V193" s="230">
        <f>ROUND(E193*U193,2)</f>
        <v>37.47</v>
      </c>
      <c r="W193" s="230"/>
      <c r="X193" s="230" t="s">
        <v>170</v>
      </c>
      <c r="Y193" s="230" t="s">
        <v>118</v>
      </c>
      <c r="Z193" s="210"/>
      <c r="AA193" s="210"/>
      <c r="AB193" s="210"/>
      <c r="AC193" s="210"/>
      <c r="AD193" s="210"/>
      <c r="AE193" s="210"/>
      <c r="AF193" s="210"/>
      <c r="AG193" s="210" t="s">
        <v>171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5">
      <c r="A194" s="227"/>
      <c r="B194" s="228"/>
      <c r="C194" s="251" t="s">
        <v>345</v>
      </c>
      <c r="D194" s="246"/>
      <c r="E194" s="246"/>
      <c r="F194" s="246"/>
      <c r="G194" s="246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10"/>
      <c r="AA194" s="210"/>
      <c r="AB194" s="210"/>
      <c r="AC194" s="210"/>
      <c r="AD194" s="210"/>
      <c r="AE194" s="210"/>
      <c r="AF194" s="210"/>
      <c r="AG194" s="210" t="s">
        <v>121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5">
      <c r="A195" s="227"/>
      <c r="B195" s="228"/>
      <c r="C195" s="269" t="s">
        <v>254</v>
      </c>
      <c r="D195" s="260"/>
      <c r="E195" s="261"/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30"/>
      <c r="Z195" s="210"/>
      <c r="AA195" s="210"/>
      <c r="AB195" s="210"/>
      <c r="AC195" s="210"/>
      <c r="AD195" s="210"/>
      <c r="AE195" s="210"/>
      <c r="AF195" s="210"/>
      <c r="AG195" s="210" t="s">
        <v>173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3" x14ac:dyDescent="0.25">
      <c r="A196" s="227"/>
      <c r="B196" s="228"/>
      <c r="C196" s="269" t="s">
        <v>346</v>
      </c>
      <c r="D196" s="260"/>
      <c r="E196" s="261">
        <v>1</v>
      </c>
      <c r="F196" s="230"/>
      <c r="G196" s="230"/>
      <c r="H196" s="230"/>
      <c r="I196" s="230"/>
      <c r="J196" s="230"/>
      <c r="K196" s="230"/>
      <c r="L196" s="230"/>
      <c r="M196" s="230"/>
      <c r="N196" s="229"/>
      <c r="O196" s="229"/>
      <c r="P196" s="229"/>
      <c r="Q196" s="229"/>
      <c r="R196" s="230"/>
      <c r="S196" s="230"/>
      <c r="T196" s="230"/>
      <c r="U196" s="230"/>
      <c r="V196" s="230"/>
      <c r="W196" s="230"/>
      <c r="X196" s="230"/>
      <c r="Y196" s="230"/>
      <c r="Z196" s="210"/>
      <c r="AA196" s="210"/>
      <c r="AB196" s="210"/>
      <c r="AC196" s="210"/>
      <c r="AD196" s="210"/>
      <c r="AE196" s="210"/>
      <c r="AF196" s="210"/>
      <c r="AG196" s="210" t="s">
        <v>173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5">
      <c r="A197" s="239">
        <v>53</v>
      </c>
      <c r="B197" s="240" t="s">
        <v>347</v>
      </c>
      <c r="C197" s="250" t="s">
        <v>348</v>
      </c>
      <c r="D197" s="241" t="s">
        <v>323</v>
      </c>
      <c r="E197" s="242">
        <v>63.63</v>
      </c>
      <c r="F197" s="243"/>
      <c r="G197" s="244">
        <f>ROUND(E197*F197,2)</f>
        <v>0</v>
      </c>
      <c r="H197" s="243"/>
      <c r="I197" s="244">
        <f>ROUND(E197*H197,2)</f>
        <v>0</v>
      </c>
      <c r="J197" s="243"/>
      <c r="K197" s="244">
        <f>ROUND(E197*J197,2)</f>
        <v>0</v>
      </c>
      <c r="L197" s="244">
        <v>21</v>
      </c>
      <c r="M197" s="244">
        <f>G197*(1+L197/100)</f>
        <v>0</v>
      </c>
      <c r="N197" s="242">
        <v>0.06</v>
      </c>
      <c r="O197" s="242">
        <f>ROUND(E197*N197,2)</f>
        <v>3.82</v>
      </c>
      <c r="P197" s="242">
        <v>0</v>
      </c>
      <c r="Q197" s="242">
        <f>ROUND(E197*P197,2)</f>
        <v>0</v>
      </c>
      <c r="R197" s="244" t="s">
        <v>218</v>
      </c>
      <c r="S197" s="244" t="s">
        <v>169</v>
      </c>
      <c r="T197" s="245" t="s">
        <v>169</v>
      </c>
      <c r="U197" s="230">
        <v>0</v>
      </c>
      <c r="V197" s="230">
        <f>ROUND(E197*U197,2)</f>
        <v>0</v>
      </c>
      <c r="W197" s="230"/>
      <c r="X197" s="230" t="s">
        <v>219</v>
      </c>
      <c r="Y197" s="230" t="s">
        <v>118</v>
      </c>
      <c r="Z197" s="210"/>
      <c r="AA197" s="210"/>
      <c r="AB197" s="210"/>
      <c r="AC197" s="210"/>
      <c r="AD197" s="210"/>
      <c r="AE197" s="210"/>
      <c r="AF197" s="210"/>
      <c r="AG197" s="210" t="s">
        <v>220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5">
      <c r="A198" s="227"/>
      <c r="B198" s="228"/>
      <c r="C198" s="269" t="s">
        <v>349</v>
      </c>
      <c r="D198" s="260"/>
      <c r="E198" s="261">
        <v>63.63</v>
      </c>
      <c r="F198" s="230"/>
      <c r="G198" s="230"/>
      <c r="H198" s="230"/>
      <c r="I198" s="230"/>
      <c r="J198" s="230"/>
      <c r="K198" s="230"/>
      <c r="L198" s="230"/>
      <c r="M198" s="230"/>
      <c r="N198" s="229"/>
      <c r="O198" s="229"/>
      <c r="P198" s="229"/>
      <c r="Q198" s="229"/>
      <c r="R198" s="230"/>
      <c r="S198" s="230"/>
      <c r="T198" s="230"/>
      <c r="U198" s="230"/>
      <c r="V198" s="230"/>
      <c r="W198" s="230"/>
      <c r="X198" s="230"/>
      <c r="Y198" s="230"/>
      <c r="Z198" s="210"/>
      <c r="AA198" s="210"/>
      <c r="AB198" s="210"/>
      <c r="AC198" s="210"/>
      <c r="AD198" s="210"/>
      <c r="AE198" s="210"/>
      <c r="AF198" s="210"/>
      <c r="AG198" s="210" t="s">
        <v>173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5">
      <c r="A199" s="239">
        <v>54</v>
      </c>
      <c r="B199" s="240" t="s">
        <v>350</v>
      </c>
      <c r="C199" s="250" t="s">
        <v>351</v>
      </c>
      <c r="D199" s="241" t="s">
        <v>323</v>
      </c>
      <c r="E199" s="242">
        <v>7.07</v>
      </c>
      <c r="F199" s="243"/>
      <c r="G199" s="244">
        <f>ROUND(E199*F199,2)</f>
        <v>0</v>
      </c>
      <c r="H199" s="243"/>
      <c r="I199" s="244">
        <f>ROUND(E199*H199,2)</f>
        <v>0</v>
      </c>
      <c r="J199" s="243"/>
      <c r="K199" s="244">
        <f>ROUND(E199*J199,2)</f>
        <v>0</v>
      </c>
      <c r="L199" s="244">
        <v>21</v>
      </c>
      <c r="M199" s="244">
        <f>G199*(1+L199/100)</f>
        <v>0</v>
      </c>
      <c r="N199" s="242">
        <v>5.1999999999999998E-2</v>
      </c>
      <c r="O199" s="242">
        <f>ROUND(E199*N199,2)</f>
        <v>0.37</v>
      </c>
      <c r="P199" s="242">
        <v>0</v>
      </c>
      <c r="Q199" s="242">
        <f>ROUND(E199*P199,2)</f>
        <v>0</v>
      </c>
      <c r="R199" s="244" t="s">
        <v>218</v>
      </c>
      <c r="S199" s="244" t="s">
        <v>169</v>
      </c>
      <c r="T199" s="245" t="s">
        <v>169</v>
      </c>
      <c r="U199" s="230">
        <v>0</v>
      </c>
      <c r="V199" s="230">
        <f>ROUND(E199*U199,2)</f>
        <v>0</v>
      </c>
      <c r="W199" s="230"/>
      <c r="X199" s="230" t="s">
        <v>219</v>
      </c>
      <c r="Y199" s="230" t="s">
        <v>118</v>
      </c>
      <c r="Z199" s="210"/>
      <c r="AA199" s="210"/>
      <c r="AB199" s="210"/>
      <c r="AC199" s="210"/>
      <c r="AD199" s="210"/>
      <c r="AE199" s="210"/>
      <c r="AF199" s="210"/>
      <c r="AG199" s="210" t="s">
        <v>220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5">
      <c r="A200" s="227"/>
      <c r="B200" s="228"/>
      <c r="C200" s="269" t="s">
        <v>352</v>
      </c>
      <c r="D200" s="260"/>
      <c r="E200" s="261">
        <v>7.07</v>
      </c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30"/>
      <c r="Z200" s="210"/>
      <c r="AA200" s="210"/>
      <c r="AB200" s="210"/>
      <c r="AC200" s="210"/>
      <c r="AD200" s="210"/>
      <c r="AE200" s="210"/>
      <c r="AF200" s="210"/>
      <c r="AG200" s="210" t="s">
        <v>173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5">
      <c r="A201" s="239">
        <v>55</v>
      </c>
      <c r="B201" s="240" t="s">
        <v>353</v>
      </c>
      <c r="C201" s="250" t="s">
        <v>354</v>
      </c>
      <c r="D201" s="241" t="s">
        <v>323</v>
      </c>
      <c r="E201" s="242">
        <v>1.01</v>
      </c>
      <c r="F201" s="243"/>
      <c r="G201" s="244">
        <f>ROUND(E201*F201,2)</f>
        <v>0</v>
      </c>
      <c r="H201" s="243"/>
      <c r="I201" s="244">
        <f>ROUND(E201*H201,2)</f>
        <v>0</v>
      </c>
      <c r="J201" s="243"/>
      <c r="K201" s="244">
        <f>ROUND(E201*J201,2)</f>
        <v>0</v>
      </c>
      <c r="L201" s="244">
        <v>21</v>
      </c>
      <c r="M201" s="244">
        <f>G201*(1+L201/100)</f>
        <v>0</v>
      </c>
      <c r="N201" s="242">
        <v>6.9000000000000006E-2</v>
      </c>
      <c r="O201" s="242">
        <f>ROUND(E201*N201,2)</f>
        <v>7.0000000000000007E-2</v>
      </c>
      <c r="P201" s="242">
        <v>0</v>
      </c>
      <c r="Q201" s="242">
        <f>ROUND(E201*P201,2)</f>
        <v>0</v>
      </c>
      <c r="R201" s="244" t="s">
        <v>218</v>
      </c>
      <c r="S201" s="244" t="s">
        <v>169</v>
      </c>
      <c r="T201" s="245" t="s">
        <v>169</v>
      </c>
      <c r="U201" s="230">
        <v>0</v>
      </c>
      <c r="V201" s="230">
        <f>ROUND(E201*U201,2)</f>
        <v>0</v>
      </c>
      <c r="W201" s="230"/>
      <c r="X201" s="230" t="s">
        <v>219</v>
      </c>
      <c r="Y201" s="230" t="s">
        <v>118</v>
      </c>
      <c r="Z201" s="210"/>
      <c r="AA201" s="210"/>
      <c r="AB201" s="210"/>
      <c r="AC201" s="210"/>
      <c r="AD201" s="210"/>
      <c r="AE201" s="210"/>
      <c r="AF201" s="210"/>
      <c r="AG201" s="210" t="s">
        <v>220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5">
      <c r="A202" s="227"/>
      <c r="B202" s="228"/>
      <c r="C202" s="269" t="s">
        <v>355</v>
      </c>
      <c r="D202" s="260"/>
      <c r="E202" s="261">
        <v>1.01</v>
      </c>
      <c r="F202" s="230"/>
      <c r="G202" s="23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30"/>
      <c r="Z202" s="210"/>
      <c r="AA202" s="210"/>
      <c r="AB202" s="210"/>
      <c r="AC202" s="210"/>
      <c r="AD202" s="210"/>
      <c r="AE202" s="210"/>
      <c r="AF202" s="210"/>
      <c r="AG202" s="210" t="s">
        <v>173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5">
      <c r="A203" s="239">
        <v>56</v>
      </c>
      <c r="B203" s="240" t="s">
        <v>356</v>
      </c>
      <c r="C203" s="250" t="s">
        <v>357</v>
      </c>
      <c r="D203" s="241" t="s">
        <v>323</v>
      </c>
      <c r="E203" s="242">
        <v>1.01</v>
      </c>
      <c r="F203" s="243"/>
      <c r="G203" s="244">
        <f>ROUND(E203*F203,2)</f>
        <v>0</v>
      </c>
      <c r="H203" s="243"/>
      <c r="I203" s="244">
        <f>ROUND(E203*H203,2)</f>
        <v>0</v>
      </c>
      <c r="J203" s="243"/>
      <c r="K203" s="244">
        <f>ROUND(E203*J203,2)</f>
        <v>0</v>
      </c>
      <c r="L203" s="244">
        <v>21</v>
      </c>
      <c r="M203" s="244">
        <f>G203*(1+L203/100)</f>
        <v>0</v>
      </c>
      <c r="N203" s="242">
        <v>6.9000000000000006E-2</v>
      </c>
      <c r="O203" s="242">
        <f>ROUND(E203*N203,2)</f>
        <v>7.0000000000000007E-2</v>
      </c>
      <c r="P203" s="242">
        <v>0</v>
      </c>
      <c r="Q203" s="242">
        <f>ROUND(E203*P203,2)</f>
        <v>0</v>
      </c>
      <c r="R203" s="244" t="s">
        <v>218</v>
      </c>
      <c r="S203" s="244" t="s">
        <v>169</v>
      </c>
      <c r="T203" s="245" t="s">
        <v>169</v>
      </c>
      <c r="U203" s="230">
        <v>0</v>
      </c>
      <c r="V203" s="230">
        <f>ROUND(E203*U203,2)</f>
        <v>0</v>
      </c>
      <c r="W203" s="230"/>
      <c r="X203" s="230" t="s">
        <v>219</v>
      </c>
      <c r="Y203" s="230" t="s">
        <v>118</v>
      </c>
      <c r="Z203" s="210"/>
      <c r="AA203" s="210"/>
      <c r="AB203" s="210"/>
      <c r="AC203" s="210"/>
      <c r="AD203" s="210"/>
      <c r="AE203" s="210"/>
      <c r="AF203" s="210"/>
      <c r="AG203" s="210" t="s">
        <v>220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2" x14ac:dyDescent="0.25">
      <c r="A204" s="227"/>
      <c r="B204" s="228"/>
      <c r="C204" s="269" t="s">
        <v>355</v>
      </c>
      <c r="D204" s="260"/>
      <c r="E204" s="261">
        <v>1.01</v>
      </c>
      <c r="F204" s="230"/>
      <c r="G204" s="230"/>
      <c r="H204" s="230"/>
      <c r="I204" s="230"/>
      <c r="J204" s="230"/>
      <c r="K204" s="230"/>
      <c r="L204" s="230"/>
      <c r="M204" s="230"/>
      <c r="N204" s="229"/>
      <c r="O204" s="229"/>
      <c r="P204" s="229"/>
      <c r="Q204" s="229"/>
      <c r="R204" s="230"/>
      <c r="S204" s="230"/>
      <c r="T204" s="230"/>
      <c r="U204" s="230"/>
      <c r="V204" s="230"/>
      <c r="W204" s="230"/>
      <c r="X204" s="230"/>
      <c r="Y204" s="230"/>
      <c r="Z204" s="210"/>
      <c r="AA204" s="210"/>
      <c r="AB204" s="210"/>
      <c r="AC204" s="210"/>
      <c r="AD204" s="210"/>
      <c r="AE204" s="210"/>
      <c r="AF204" s="210"/>
      <c r="AG204" s="210" t="s">
        <v>173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x14ac:dyDescent="0.25">
      <c r="A205" s="232" t="s">
        <v>111</v>
      </c>
      <c r="B205" s="233" t="s">
        <v>75</v>
      </c>
      <c r="C205" s="249" t="s">
        <v>76</v>
      </c>
      <c r="D205" s="234"/>
      <c r="E205" s="235"/>
      <c r="F205" s="236"/>
      <c r="G205" s="236">
        <f>SUMIF(AG206:AG218,"&lt;&gt;NOR",G206:G218)</f>
        <v>0</v>
      </c>
      <c r="H205" s="236"/>
      <c r="I205" s="236">
        <f>SUM(I206:I218)</f>
        <v>0</v>
      </c>
      <c r="J205" s="236"/>
      <c r="K205" s="236">
        <f>SUM(K206:K218)</f>
        <v>0</v>
      </c>
      <c r="L205" s="236"/>
      <c r="M205" s="236">
        <f>SUM(M206:M218)</f>
        <v>0</v>
      </c>
      <c r="N205" s="235"/>
      <c r="O205" s="235">
        <f>SUM(O206:O218)</f>
        <v>0</v>
      </c>
      <c r="P205" s="235"/>
      <c r="Q205" s="235">
        <f>SUM(Q206:Q218)</f>
        <v>127.76</v>
      </c>
      <c r="R205" s="236"/>
      <c r="S205" s="236"/>
      <c r="T205" s="237"/>
      <c r="U205" s="231"/>
      <c r="V205" s="231">
        <f>SUM(V206:V218)</f>
        <v>43.39</v>
      </c>
      <c r="W205" s="231"/>
      <c r="X205" s="231"/>
      <c r="Y205" s="231"/>
      <c r="AG205" t="s">
        <v>112</v>
      </c>
    </row>
    <row r="206" spans="1:60" outlineLevel="1" x14ac:dyDescent="0.25">
      <c r="A206" s="239">
        <v>57</v>
      </c>
      <c r="B206" s="240" t="s">
        <v>190</v>
      </c>
      <c r="C206" s="250" t="s">
        <v>191</v>
      </c>
      <c r="D206" s="241" t="s">
        <v>168</v>
      </c>
      <c r="E206" s="242">
        <v>153.5</v>
      </c>
      <c r="F206" s="243"/>
      <c r="G206" s="244">
        <f>ROUND(E206*F206,2)</f>
        <v>0</v>
      </c>
      <c r="H206" s="243"/>
      <c r="I206" s="244">
        <f>ROUND(E206*H206,2)</f>
        <v>0</v>
      </c>
      <c r="J206" s="243"/>
      <c r="K206" s="244">
        <f>ROUND(E206*J206,2)</f>
        <v>0</v>
      </c>
      <c r="L206" s="244">
        <v>21</v>
      </c>
      <c r="M206" s="244">
        <f>G206*(1+L206/100)</f>
        <v>0</v>
      </c>
      <c r="N206" s="242">
        <v>0</v>
      </c>
      <c r="O206" s="242">
        <f>ROUND(E206*N206,2)</f>
        <v>0</v>
      </c>
      <c r="P206" s="242">
        <v>0</v>
      </c>
      <c r="Q206" s="242">
        <f>ROUND(E206*P206,2)</f>
        <v>0</v>
      </c>
      <c r="R206" s="244"/>
      <c r="S206" s="244" t="s">
        <v>169</v>
      </c>
      <c r="T206" s="245" t="s">
        <v>169</v>
      </c>
      <c r="U206" s="230">
        <v>0.01</v>
      </c>
      <c r="V206" s="230">
        <f>ROUND(E206*U206,2)</f>
        <v>1.54</v>
      </c>
      <c r="W206" s="230"/>
      <c r="X206" s="230" t="s">
        <v>170</v>
      </c>
      <c r="Y206" s="230" t="s">
        <v>118</v>
      </c>
      <c r="Z206" s="210"/>
      <c r="AA206" s="210"/>
      <c r="AB206" s="210"/>
      <c r="AC206" s="210"/>
      <c r="AD206" s="210"/>
      <c r="AE206" s="210"/>
      <c r="AF206" s="210"/>
      <c r="AG206" s="210" t="s">
        <v>199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5">
      <c r="A207" s="227"/>
      <c r="B207" s="228"/>
      <c r="C207" s="269" t="s">
        <v>358</v>
      </c>
      <c r="D207" s="260"/>
      <c r="E207" s="261">
        <v>153.5</v>
      </c>
      <c r="F207" s="230"/>
      <c r="G207" s="230"/>
      <c r="H207" s="230"/>
      <c r="I207" s="230"/>
      <c r="J207" s="230"/>
      <c r="K207" s="230"/>
      <c r="L207" s="230"/>
      <c r="M207" s="230"/>
      <c r="N207" s="229"/>
      <c r="O207" s="229"/>
      <c r="P207" s="229"/>
      <c r="Q207" s="229"/>
      <c r="R207" s="230"/>
      <c r="S207" s="230"/>
      <c r="T207" s="230"/>
      <c r="U207" s="230"/>
      <c r="V207" s="230"/>
      <c r="W207" s="230"/>
      <c r="X207" s="230"/>
      <c r="Y207" s="230"/>
      <c r="Z207" s="210"/>
      <c r="AA207" s="210"/>
      <c r="AB207" s="210"/>
      <c r="AC207" s="210"/>
      <c r="AD207" s="210"/>
      <c r="AE207" s="210"/>
      <c r="AF207" s="210"/>
      <c r="AG207" s="210" t="s">
        <v>173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5">
      <c r="A208" s="262">
        <v>58</v>
      </c>
      <c r="B208" s="263" t="s">
        <v>359</v>
      </c>
      <c r="C208" s="270" t="s">
        <v>360</v>
      </c>
      <c r="D208" s="264" t="s">
        <v>168</v>
      </c>
      <c r="E208" s="265">
        <v>153.5</v>
      </c>
      <c r="F208" s="266"/>
      <c r="G208" s="267">
        <f>ROUND(E208*F208,2)</f>
        <v>0</v>
      </c>
      <c r="H208" s="266"/>
      <c r="I208" s="267">
        <f>ROUND(E208*H208,2)</f>
        <v>0</v>
      </c>
      <c r="J208" s="266"/>
      <c r="K208" s="267">
        <f>ROUND(E208*J208,2)</f>
        <v>0</v>
      </c>
      <c r="L208" s="267">
        <v>21</v>
      </c>
      <c r="M208" s="267">
        <f>G208*(1+L208/100)</f>
        <v>0</v>
      </c>
      <c r="N208" s="265">
        <v>0</v>
      </c>
      <c r="O208" s="265">
        <f>ROUND(E208*N208,2)</f>
        <v>0</v>
      </c>
      <c r="P208" s="265">
        <v>0</v>
      </c>
      <c r="Q208" s="265">
        <f>ROUND(E208*P208,2)</f>
        <v>0</v>
      </c>
      <c r="R208" s="267"/>
      <c r="S208" s="267" t="s">
        <v>169</v>
      </c>
      <c r="T208" s="268" t="s">
        <v>169</v>
      </c>
      <c r="U208" s="230">
        <v>0</v>
      </c>
      <c r="V208" s="230">
        <f>ROUND(E208*U208,2)</f>
        <v>0</v>
      </c>
      <c r="W208" s="230"/>
      <c r="X208" s="230" t="s">
        <v>170</v>
      </c>
      <c r="Y208" s="230" t="s">
        <v>118</v>
      </c>
      <c r="Z208" s="210"/>
      <c r="AA208" s="210"/>
      <c r="AB208" s="210"/>
      <c r="AC208" s="210"/>
      <c r="AD208" s="210"/>
      <c r="AE208" s="210"/>
      <c r="AF208" s="210"/>
      <c r="AG208" s="210" t="s">
        <v>199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5">
      <c r="A209" s="262">
        <v>59</v>
      </c>
      <c r="B209" s="263" t="s">
        <v>213</v>
      </c>
      <c r="C209" s="270" t="s">
        <v>214</v>
      </c>
      <c r="D209" s="264" t="s">
        <v>168</v>
      </c>
      <c r="E209" s="265">
        <v>153.5</v>
      </c>
      <c r="F209" s="266"/>
      <c r="G209" s="267">
        <f>ROUND(E209*F209,2)</f>
        <v>0</v>
      </c>
      <c r="H209" s="266"/>
      <c r="I209" s="267">
        <f>ROUND(E209*H209,2)</f>
        <v>0</v>
      </c>
      <c r="J209" s="266"/>
      <c r="K209" s="267">
        <f>ROUND(E209*J209,2)</f>
        <v>0</v>
      </c>
      <c r="L209" s="267">
        <v>21</v>
      </c>
      <c r="M209" s="267">
        <f>G209*(1+L209/100)</f>
        <v>0</v>
      </c>
      <c r="N209" s="265">
        <v>0</v>
      </c>
      <c r="O209" s="265">
        <f>ROUND(E209*N209,2)</f>
        <v>0</v>
      </c>
      <c r="P209" s="265">
        <v>0</v>
      </c>
      <c r="Q209" s="265">
        <f>ROUND(E209*P209,2)</f>
        <v>0</v>
      </c>
      <c r="R209" s="267"/>
      <c r="S209" s="267" t="s">
        <v>169</v>
      </c>
      <c r="T209" s="268" t="s">
        <v>169</v>
      </c>
      <c r="U209" s="230">
        <v>0</v>
      </c>
      <c r="V209" s="230">
        <f>ROUND(E209*U209,2)</f>
        <v>0</v>
      </c>
      <c r="W209" s="230"/>
      <c r="X209" s="230" t="s">
        <v>170</v>
      </c>
      <c r="Y209" s="230" t="s">
        <v>118</v>
      </c>
      <c r="Z209" s="210"/>
      <c r="AA209" s="210"/>
      <c r="AB209" s="210"/>
      <c r="AC209" s="210"/>
      <c r="AD209" s="210"/>
      <c r="AE209" s="210"/>
      <c r="AF209" s="210"/>
      <c r="AG209" s="210" t="s">
        <v>171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5">
      <c r="A210" s="239">
        <v>60</v>
      </c>
      <c r="B210" s="240" t="s">
        <v>361</v>
      </c>
      <c r="C210" s="250" t="s">
        <v>362</v>
      </c>
      <c r="D210" s="241" t="s">
        <v>313</v>
      </c>
      <c r="E210" s="242">
        <v>307</v>
      </c>
      <c r="F210" s="243"/>
      <c r="G210" s="244">
        <f>ROUND(E210*F210,2)</f>
        <v>0</v>
      </c>
      <c r="H210" s="243"/>
      <c r="I210" s="244">
        <f>ROUND(E210*H210,2)</f>
        <v>0</v>
      </c>
      <c r="J210" s="243"/>
      <c r="K210" s="244">
        <f>ROUND(E210*J210,2)</f>
        <v>0</v>
      </c>
      <c r="L210" s="244">
        <v>21</v>
      </c>
      <c r="M210" s="244">
        <f>G210*(1+L210/100)</f>
        <v>0</v>
      </c>
      <c r="N210" s="242">
        <v>0</v>
      </c>
      <c r="O210" s="242">
        <f>ROUND(E210*N210,2)</f>
        <v>0</v>
      </c>
      <c r="P210" s="242">
        <v>0</v>
      </c>
      <c r="Q210" s="242">
        <f>ROUND(E210*P210,2)</f>
        <v>0</v>
      </c>
      <c r="R210" s="244"/>
      <c r="S210" s="244" t="s">
        <v>169</v>
      </c>
      <c r="T210" s="245" t="s">
        <v>169</v>
      </c>
      <c r="U210" s="230">
        <v>2.4E-2</v>
      </c>
      <c r="V210" s="230">
        <f>ROUND(E210*U210,2)</f>
        <v>7.37</v>
      </c>
      <c r="W210" s="230"/>
      <c r="X210" s="230" t="s">
        <v>170</v>
      </c>
      <c r="Y210" s="230" t="s">
        <v>118</v>
      </c>
      <c r="Z210" s="210"/>
      <c r="AA210" s="210"/>
      <c r="AB210" s="210"/>
      <c r="AC210" s="210"/>
      <c r="AD210" s="210"/>
      <c r="AE210" s="210"/>
      <c r="AF210" s="210"/>
      <c r="AG210" s="210" t="s">
        <v>171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5">
      <c r="A211" s="227"/>
      <c r="B211" s="228"/>
      <c r="C211" s="269" t="s">
        <v>363</v>
      </c>
      <c r="D211" s="260"/>
      <c r="E211" s="261">
        <v>307</v>
      </c>
      <c r="F211" s="230"/>
      <c r="G211" s="230"/>
      <c r="H211" s="230"/>
      <c r="I211" s="230"/>
      <c r="J211" s="230"/>
      <c r="K211" s="230"/>
      <c r="L211" s="230"/>
      <c r="M211" s="230"/>
      <c r="N211" s="229"/>
      <c r="O211" s="229"/>
      <c r="P211" s="229"/>
      <c r="Q211" s="229"/>
      <c r="R211" s="230"/>
      <c r="S211" s="230"/>
      <c r="T211" s="230"/>
      <c r="U211" s="230"/>
      <c r="V211" s="230"/>
      <c r="W211" s="230"/>
      <c r="X211" s="230"/>
      <c r="Y211" s="230"/>
      <c r="Z211" s="210"/>
      <c r="AA211" s="210"/>
      <c r="AB211" s="210"/>
      <c r="AC211" s="210"/>
      <c r="AD211" s="210"/>
      <c r="AE211" s="210"/>
      <c r="AF211" s="210"/>
      <c r="AG211" s="210" t="s">
        <v>173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5">
      <c r="A212" s="239">
        <v>61</v>
      </c>
      <c r="B212" s="240" t="s">
        <v>364</v>
      </c>
      <c r="C212" s="250" t="s">
        <v>365</v>
      </c>
      <c r="D212" s="241" t="s">
        <v>198</v>
      </c>
      <c r="E212" s="242">
        <v>3011</v>
      </c>
      <c r="F212" s="243"/>
      <c r="G212" s="244">
        <f>ROUND(E212*F212,2)</f>
        <v>0</v>
      </c>
      <c r="H212" s="243"/>
      <c r="I212" s="244">
        <f>ROUND(E212*H212,2)</f>
        <v>0</v>
      </c>
      <c r="J212" s="243"/>
      <c r="K212" s="244">
        <f>ROUND(E212*J212,2)</f>
        <v>0</v>
      </c>
      <c r="L212" s="244">
        <v>21</v>
      </c>
      <c r="M212" s="244">
        <f>G212*(1+L212/100)</f>
        <v>0</v>
      </c>
      <c r="N212" s="242">
        <v>0</v>
      </c>
      <c r="O212" s="242">
        <f>ROUND(E212*N212,2)</f>
        <v>0</v>
      </c>
      <c r="P212" s="242">
        <v>0</v>
      </c>
      <c r="Q212" s="242">
        <f>ROUND(E212*P212,2)</f>
        <v>0</v>
      </c>
      <c r="R212" s="244"/>
      <c r="S212" s="244" t="s">
        <v>169</v>
      </c>
      <c r="T212" s="245" t="s">
        <v>169</v>
      </c>
      <c r="U212" s="230">
        <v>0</v>
      </c>
      <c r="V212" s="230">
        <f>ROUND(E212*U212,2)</f>
        <v>0</v>
      </c>
      <c r="W212" s="230"/>
      <c r="X212" s="230" t="s">
        <v>170</v>
      </c>
      <c r="Y212" s="230" t="s">
        <v>118</v>
      </c>
      <c r="Z212" s="210"/>
      <c r="AA212" s="210"/>
      <c r="AB212" s="210"/>
      <c r="AC212" s="210"/>
      <c r="AD212" s="210"/>
      <c r="AE212" s="210"/>
      <c r="AF212" s="210"/>
      <c r="AG212" s="210" t="s">
        <v>199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5">
      <c r="A213" s="227"/>
      <c r="B213" s="228"/>
      <c r="C213" s="269" t="s">
        <v>205</v>
      </c>
      <c r="D213" s="260"/>
      <c r="E213" s="261"/>
      <c r="F213" s="230"/>
      <c r="G213" s="23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173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5">
      <c r="A214" s="227"/>
      <c r="B214" s="228"/>
      <c r="C214" s="269" t="s">
        <v>276</v>
      </c>
      <c r="D214" s="260"/>
      <c r="E214" s="261">
        <v>1451</v>
      </c>
      <c r="F214" s="230"/>
      <c r="G214" s="230"/>
      <c r="H214" s="230"/>
      <c r="I214" s="230"/>
      <c r="J214" s="230"/>
      <c r="K214" s="230"/>
      <c r="L214" s="230"/>
      <c r="M214" s="230"/>
      <c r="N214" s="229"/>
      <c r="O214" s="229"/>
      <c r="P214" s="229"/>
      <c r="Q214" s="229"/>
      <c r="R214" s="230"/>
      <c r="S214" s="230"/>
      <c r="T214" s="230"/>
      <c r="U214" s="230"/>
      <c r="V214" s="230"/>
      <c r="W214" s="230"/>
      <c r="X214" s="230"/>
      <c r="Y214" s="230"/>
      <c r="Z214" s="210"/>
      <c r="AA214" s="210"/>
      <c r="AB214" s="210"/>
      <c r="AC214" s="210"/>
      <c r="AD214" s="210"/>
      <c r="AE214" s="210"/>
      <c r="AF214" s="210"/>
      <c r="AG214" s="210" t="s">
        <v>173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3" x14ac:dyDescent="0.25">
      <c r="A215" s="227"/>
      <c r="B215" s="228"/>
      <c r="C215" s="269" t="s">
        <v>234</v>
      </c>
      <c r="D215" s="260"/>
      <c r="E215" s="261"/>
      <c r="F215" s="230"/>
      <c r="G215" s="230"/>
      <c r="H215" s="230"/>
      <c r="I215" s="230"/>
      <c r="J215" s="230"/>
      <c r="K215" s="230"/>
      <c r="L215" s="230"/>
      <c r="M215" s="230"/>
      <c r="N215" s="229"/>
      <c r="O215" s="229"/>
      <c r="P215" s="229"/>
      <c r="Q215" s="229"/>
      <c r="R215" s="230"/>
      <c r="S215" s="230"/>
      <c r="T215" s="230"/>
      <c r="U215" s="230"/>
      <c r="V215" s="230"/>
      <c r="W215" s="230"/>
      <c r="X215" s="230"/>
      <c r="Y215" s="230"/>
      <c r="Z215" s="210"/>
      <c r="AA215" s="210"/>
      <c r="AB215" s="210"/>
      <c r="AC215" s="210"/>
      <c r="AD215" s="210"/>
      <c r="AE215" s="210"/>
      <c r="AF215" s="210"/>
      <c r="AG215" s="210" t="s">
        <v>173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5">
      <c r="A216" s="227"/>
      <c r="B216" s="228"/>
      <c r="C216" s="269" t="s">
        <v>235</v>
      </c>
      <c r="D216" s="260"/>
      <c r="E216" s="261">
        <v>1560</v>
      </c>
      <c r="F216" s="230"/>
      <c r="G216" s="230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173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5">
      <c r="A217" s="239">
        <v>62</v>
      </c>
      <c r="B217" s="240" t="s">
        <v>366</v>
      </c>
      <c r="C217" s="250" t="s">
        <v>367</v>
      </c>
      <c r="D217" s="241" t="s">
        <v>198</v>
      </c>
      <c r="E217" s="242">
        <v>1014</v>
      </c>
      <c r="F217" s="243"/>
      <c r="G217" s="244">
        <f>ROUND(E217*F217,2)</f>
        <v>0</v>
      </c>
      <c r="H217" s="243"/>
      <c r="I217" s="244">
        <f>ROUND(E217*H217,2)</f>
        <v>0</v>
      </c>
      <c r="J217" s="243"/>
      <c r="K217" s="244">
        <f>ROUND(E217*J217,2)</f>
        <v>0</v>
      </c>
      <c r="L217" s="244">
        <v>21</v>
      </c>
      <c r="M217" s="244">
        <f>G217*(1+L217/100)</f>
        <v>0</v>
      </c>
      <c r="N217" s="242">
        <v>0</v>
      </c>
      <c r="O217" s="242">
        <f>ROUND(E217*N217,2)</f>
        <v>0</v>
      </c>
      <c r="P217" s="242">
        <v>0.126</v>
      </c>
      <c r="Q217" s="242">
        <f>ROUND(E217*P217,2)</f>
        <v>127.76</v>
      </c>
      <c r="R217" s="244"/>
      <c r="S217" s="244" t="s">
        <v>169</v>
      </c>
      <c r="T217" s="245" t="s">
        <v>169</v>
      </c>
      <c r="U217" s="230">
        <v>3.4000000000000002E-2</v>
      </c>
      <c r="V217" s="230">
        <f>ROUND(E217*U217,2)</f>
        <v>34.479999999999997</v>
      </c>
      <c r="W217" s="230"/>
      <c r="X217" s="230" t="s">
        <v>170</v>
      </c>
      <c r="Y217" s="230" t="s">
        <v>118</v>
      </c>
      <c r="Z217" s="210"/>
      <c r="AA217" s="210"/>
      <c r="AB217" s="210"/>
      <c r="AC217" s="210"/>
      <c r="AD217" s="210"/>
      <c r="AE217" s="210"/>
      <c r="AF217" s="210"/>
      <c r="AG217" s="210" t="s">
        <v>171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5">
      <c r="A218" s="227"/>
      <c r="B218" s="228"/>
      <c r="C218" s="269" t="s">
        <v>368</v>
      </c>
      <c r="D218" s="260"/>
      <c r="E218" s="261">
        <v>1014</v>
      </c>
      <c r="F218" s="230"/>
      <c r="G218" s="230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173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x14ac:dyDescent="0.25">
      <c r="A219" s="232" t="s">
        <v>111</v>
      </c>
      <c r="B219" s="233" t="s">
        <v>77</v>
      </c>
      <c r="C219" s="249" t="s">
        <v>78</v>
      </c>
      <c r="D219" s="234"/>
      <c r="E219" s="235"/>
      <c r="F219" s="236"/>
      <c r="G219" s="236">
        <f>SUMIF(AG220:AG220,"&lt;&gt;NOR",G220:G220)</f>
        <v>0</v>
      </c>
      <c r="H219" s="236"/>
      <c r="I219" s="236">
        <f>SUM(I220:I220)</f>
        <v>0</v>
      </c>
      <c r="J219" s="236"/>
      <c r="K219" s="236">
        <f>SUM(K220:K220)</f>
        <v>0</v>
      </c>
      <c r="L219" s="236"/>
      <c r="M219" s="236">
        <f>SUM(M220:M220)</f>
        <v>0</v>
      </c>
      <c r="N219" s="235"/>
      <c r="O219" s="235">
        <f>SUM(O220:O220)</f>
        <v>0</v>
      </c>
      <c r="P219" s="235"/>
      <c r="Q219" s="235">
        <f>SUM(Q220:Q220)</f>
        <v>0</v>
      </c>
      <c r="R219" s="236"/>
      <c r="S219" s="236"/>
      <c r="T219" s="237"/>
      <c r="U219" s="231"/>
      <c r="V219" s="231">
        <f>SUM(V220:V220)</f>
        <v>33.840000000000003</v>
      </c>
      <c r="W219" s="231"/>
      <c r="X219" s="231"/>
      <c r="Y219" s="231"/>
      <c r="AG219" t="s">
        <v>112</v>
      </c>
    </row>
    <row r="220" spans="1:60" outlineLevel="1" x14ac:dyDescent="0.25">
      <c r="A220" s="262">
        <v>63</v>
      </c>
      <c r="B220" s="263" t="s">
        <v>369</v>
      </c>
      <c r="C220" s="270" t="s">
        <v>370</v>
      </c>
      <c r="D220" s="264" t="s">
        <v>371</v>
      </c>
      <c r="E220" s="265">
        <v>2115.0472599999998</v>
      </c>
      <c r="F220" s="266"/>
      <c r="G220" s="267">
        <f>ROUND(E220*F220,2)</f>
        <v>0</v>
      </c>
      <c r="H220" s="266"/>
      <c r="I220" s="267">
        <f>ROUND(E220*H220,2)</f>
        <v>0</v>
      </c>
      <c r="J220" s="266"/>
      <c r="K220" s="267">
        <f>ROUND(E220*J220,2)</f>
        <v>0</v>
      </c>
      <c r="L220" s="267">
        <v>21</v>
      </c>
      <c r="M220" s="267">
        <f>G220*(1+L220/100)</f>
        <v>0</v>
      </c>
      <c r="N220" s="265">
        <v>0</v>
      </c>
      <c r="O220" s="265">
        <f>ROUND(E220*N220,2)</f>
        <v>0</v>
      </c>
      <c r="P220" s="265">
        <v>0</v>
      </c>
      <c r="Q220" s="265">
        <f>ROUND(E220*P220,2)</f>
        <v>0</v>
      </c>
      <c r="R220" s="267"/>
      <c r="S220" s="267" t="s">
        <v>169</v>
      </c>
      <c r="T220" s="268" t="s">
        <v>169</v>
      </c>
      <c r="U220" s="230">
        <v>1.6E-2</v>
      </c>
      <c r="V220" s="230">
        <f>ROUND(E220*U220,2)</f>
        <v>33.840000000000003</v>
      </c>
      <c r="W220" s="230"/>
      <c r="X220" s="230" t="s">
        <v>372</v>
      </c>
      <c r="Y220" s="230" t="s">
        <v>118</v>
      </c>
      <c r="Z220" s="210"/>
      <c r="AA220" s="210"/>
      <c r="AB220" s="210"/>
      <c r="AC220" s="210"/>
      <c r="AD220" s="210"/>
      <c r="AE220" s="210"/>
      <c r="AF220" s="210"/>
      <c r="AG220" s="210" t="s">
        <v>373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x14ac:dyDescent="0.25">
      <c r="A221" s="232" t="s">
        <v>111</v>
      </c>
      <c r="B221" s="233" t="s">
        <v>79</v>
      </c>
      <c r="C221" s="249" t="s">
        <v>80</v>
      </c>
      <c r="D221" s="234"/>
      <c r="E221" s="235"/>
      <c r="F221" s="236"/>
      <c r="G221" s="236">
        <f>SUMIF(AG222:AG226,"&lt;&gt;NOR",G222:G226)</f>
        <v>0</v>
      </c>
      <c r="H221" s="236"/>
      <c r="I221" s="236">
        <f>SUM(I222:I226)</f>
        <v>0</v>
      </c>
      <c r="J221" s="236"/>
      <c r="K221" s="236">
        <f>SUM(K222:K226)</f>
        <v>0</v>
      </c>
      <c r="L221" s="236"/>
      <c r="M221" s="236">
        <f>SUM(M222:M226)</f>
        <v>0</v>
      </c>
      <c r="N221" s="235"/>
      <c r="O221" s="235">
        <f>SUM(O222:O226)</f>
        <v>0</v>
      </c>
      <c r="P221" s="235"/>
      <c r="Q221" s="235">
        <f>SUM(Q222:Q226)</f>
        <v>0</v>
      </c>
      <c r="R221" s="236"/>
      <c r="S221" s="236"/>
      <c r="T221" s="237"/>
      <c r="U221" s="231"/>
      <c r="V221" s="231">
        <f>SUM(V222:V226)</f>
        <v>41.940000000000005</v>
      </c>
      <c r="W221" s="231"/>
      <c r="X221" s="231"/>
      <c r="Y221" s="231"/>
      <c r="AG221" t="s">
        <v>112</v>
      </c>
    </row>
    <row r="222" spans="1:60" ht="20.399999999999999" outlineLevel="1" x14ac:dyDescent="0.25">
      <c r="A222" s="262">
        <v>64</v>
      </c>
      <c r="B222" s="263" t="s">
        <v>374</v>
      </c>
      <c r="C222" s="270" t="s">
        <v>375</v>
      </c>
      <c r="D222" s="264" t="s">
        <v>371</v>
      </c>
      <c r="E222" s="265">
        <v>323.12400000000002</v>
      </c>
      <c r="F222" s="266"/>
      <c r="G222" s="267">
        <f>ROUND(E222*F222,2)</f>
        <v>0</v>
      </c>
      <c r="H222" s="266"/>
      <c r="I222" s="267">
        <f>ROUND(E222*H222,2)</f>
        <v>0</v>
      </c>
      <c r="J222" s="266"/>
      <c r="K222" s="267">
        <f>ROUND(E222*J222,2)</f>
        <v>0</v>
      </c>
      <c r="L222" s="267">
        <v>21</v>
      </c>
      <c r="M222" s="267">
        <f>G222*(1+L222/100)</f>
        <v>0</v>
      </c>
      <c r="N222" s="265">
        <v>0</v>
      </c>
      <c r="O222" s="265">
        <f>ROUND(E222*N222,2)</f>
        <v>0</v>
      </c>
      <c r="P222" s="265">
        <v>0</v>
      </c>
      <c r="Q222" s="265">
        <f>ROUND(E222*P222,2)</f>
        <v>0</v>
      </c>
      <c r="R222" s="267"/>
      <c r="S222" s="267" t="s">
        <v>169</v>
      </c>
      <c r="T222" s="268" t="s">
        <v>169</v>
      </c>
      <c r="U222" s="230">
        <v>0</v>
      </c>
      <c r="V222" s="230">
        <f>ROUND(E222*U222,2)</f>
        <v>0</v>
      </c>
      <c r="W222" s="230"/>
      <c r="X222" s="230" t="s">
        <v>170</v>
      </c>
      <c r="Y222" s="230" t="s">
        <v>118</v>
      </c>
      <c r="Z222" s="210"/>
      <c r="AA222" s="210"/>
      <c r="AB222" s="210"/>
      <c r="AC222" s="210"/>
      <c r="AD222" s="210"/>
      <c r="AE222" s="210"/>
      <c r="AF222" s="210"/>
      <c r="AG222" s="210" t="s">
        <v>171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ht="20.399999999999999" outlineLevel="1" x14ac:dyDescent="0.25">
      <c r="A223" s="262">
        <v>65</v>
      </c>
      <c r="B223" s="263" t="s">
        <v>376</v>
      </c>
      <c r="C223" s="270" t="s">
        <v>377</v>
      </c>
      <c r="D223" s="264" t="s">
        <v>371</v>
      </c>
      <c r="E223" s="265">
        <v>61.6</v>
      </c>
      <c r="F223" s="266"/>
      <c r="G223" s="267">
        <f>ROUND(E223*F223,2)</f>
        <v>0</v>
      </c>
      <c r="H223" s="266"/>
      <c r="I223" s="267">
        <f>ROUND(E223*H223,2)</f>
        <v>0</v>
      </c>
      <c r="J223" s="266"/>
      <c r="K223" s="267">
        <f>ROUND(E223*J223,2)</f>
        <v>0</v>
      </c>
      <c r="L223" s="267">
        <v>21</v>
      </c>
      <c r="M223" s="267">
        <f>G223*(1+L223/100)</f>
        <v>0</v>
      </c>
      <c r="N223" s="265">
        <v>0</v>
      </c>
      <c r="O223" s="265">
        <f>ROUND(E223*N223,2)</f>
        <v>0</v>
      </c>
      <c r="P223" s="265">
        <v>0</v>
      </c>
      <c r="Q223" s="265">
        <f>ROUND(E223*P223,2)</f>
        <v>0</v>
      </c>
      <c r="R223" s="267"/>
      <c r="S223" s="267" t="s">
        <v>169</v>
      </c>
      <c r="T223" s="268" t="s">
        <v>169</v>
      </c>
      <c r="U223" s="230">
        <v>0</v>
      </c>
      <c r="V223" s="230">
        <f>ROUND(E223*U223,2)</f>
        <v>0</v>
      </c>
      <c r="W223" s="230"/>
      <c r="X223" s="230" t="s">
        <v>170</v>
      </c>
      <c r="Y223" s="230" t="s">
        <v>118</v>
      </c>
      <c r="Z223" s="210"/>
      <c r="AA223" s="210"/>
      <c r="AB223" s="210"/>
      <c r="AC223" s="210"/>
      <c r="AD223" s="210"/>
      <c r="AE223" s="210"/>
      <c r="AF223" s="210"/>
      <c r="AG223" s="210" t="s">
        <v>171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5">
      <c r="A224" s="262">
        <v>66</v>
      </c>
      <c r="B224" s="263" t="s">
        <v>378</v>
      </c>
      <c r="C224" s="270" t="s">
        <v>379</v>
      </c>
      <c r="D224" s="264" t="s">
        <v>371</v>
      </c>
      <c r="E224" s="265">
        <v>384.72399999999999</v>
      </c>
      <c r="F224" s="266"/>
      <c r="G224" s="267">
        <f>ROUND(E224*F224,2)</f>
        <v>0</v>
      </c>
      <c r="H224" s="266"/>
      <c r="I224" s="267">
        <f>ROUND(E224*H224,2)</f>
        <v>0</v>
      </c>
      <c r="J224" s="266"/>
      <c r="K224" s="267">
        <f>ROUND(E224*J224,2)</f>
        <v>0</v>
      </c>
      <c r="L224" s="267">
        <v>21</v>
      </c>
      <c r="M224" s="267">
        <f>G224*(1+L224/100)</f>
        <v>0</v>
      </c>
      <c r="N224" s="265">
        <v>0</v>
      </c>
      <c r="O224" s="265">
        <f>ROUND(E224*N224,2)</f>
        <v>0</v>
      </c>
      <c r="P224" s="265">
        <v>0</v>
      </c>
      <c r="Q224" s="265">
        <f>ROUND(E224*P224,2)</f>
        <v>0</v>
      </c>
      <c r="R224" s="267"/>
      <c r="S224" s="267" t="s">
        <v>169</v>
      </c>
      <c r="T224" s="268" t="s">
        <v>169</v>
      </c>
      <c r="U224" s="230">
        <v>0.01</v>
      </c>
      <c r="V224" s="230">
        <f>ROUND(E224*U224,2)</f>
        <v>3.85</v>
      </c>
      <c r="W224" s="230"/>
      <c r="X224" s="230" t="s">
        <v>380</v>
      </c>
      <c r="Y224" s="230" t="s">
        <v>118</v>
      </c>
      <c r="Z224" s="210"/>
      <c r="AA224" s="210"/>
      <c r="AB224" s="210"/>
      <c r="AC224" s="210"/>
      <c r="AD224" s="210"/>
      <c r="AE224" s="210"/>
      <c r="AF224" s="210"/>
      <c r="AG224" s="210" t="s">
        <v>381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5">
      <c r="A225" s="262">
        <v>67</v>
      </c>
      <c r="B225" s="263" t="s">
        <v>382</v>
      </c>
      <c r="C225" s="270" t="s">
        <v>383</v>
      </c>
      <c r="D225" s="264" t="s">
        <v>371</v>
      </c>
      <c r="E225" s="265">
        <v>5386.1360000000004</v>
      </c>
      <c r="F225" s="266"/>
      <c r="G225" s="267">
        <f>ROUND(E225*F225,2)</f>
        <v>0</v>
      </c>
      <c r="H225" s="266"/>
      <c r="I225" s="267">
        <f>ROUND(E225*H225,2)</f>
        <v>0</v>
      </c>
      <c r="J225" s="266"/>
      <c r="K225" s="267">
        <f>ROUND(E225*J225,2)</f>
        <v>0</v>
      </c>
      <c r="L225" s="267">
        <v>21</v>
      </c>
      <c r="M225" s="267">
        <f>G225*(1+L225/100)</f>
        <v>0</v>
      </c>
      <c r="N225" s="265">
        <v>0</v>
      </c>
      <c r="O225" s="265">
        <f>ROUND(E225*N225,2)</f>
        <v>0</v>
      </c>
      <c r="P225" s="265">
        <v>0</v>
      </c>
      <c r="Q225" s="265">
        <f>ROUND(E225*P225,2)</f>
        <v>0</v>
      </c>
      <c r="R225" s="267"/>
      <c r="S225" s="267" t="s">
        <v>169</v>
      </c>
      <c r="T225" s="268" t="s">
        <v>169</v>
      </c>
      <c r="U225" s="230">
        <v>0</v>
      </c>
      <c r="V225" s="230">
        <f>ROUND(E225*U225,2)</f>
        <v>0</v>
      </c>
      <c r="W225" s="230"/>
      <c r="X225" s="230" t="s">
        <v>380</v>
      </c>
      <c r="Y225" s="230" t="s">
        <v>118</v>
      </c>
      <c r="Z225" s="210"/>
      <c r="AA225" s="210"/>
      <c r="AB225" s="210"/>
      <c r="AC225" s="210"/>
      <c r="AD225" s="210"/>
      <c r="AE225" s="210"/>
      <c r="AF225" s="210"/>
      <c r="AG225" s="210" t="s">
        <v>381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5">
      <c r="A226" s="239">
        <v>68</v>
      </c>
      <c r="B226" s="240" t="s">
        <v>384</v>
      </c>
      <c r="C226" s="250" t="s">
        <v>385</v>
      </c>
      <c r="D226" s="241" t="s">
        <v>371</v>
      </c>
      <c r="E226" s="242">
        <v>384.72399999999999</v>
      </c>
      <c r="F226" s="243"/>
      <c r="G226" s="244">
        <f>ROUND(E226*F226,2)</f>
        <v>0</v>
      </c>
      <c r="H226" s="243"/>
      <c r="I226" s="244">
        <f>ROUND(E226*H226,2)</f>
        <v>0</v>
      </c>
      <c r="J226" s="243"/>
      <c r="K226" s="244">
        <f>ROUND(E226*J226,2)</f>
        <v>0</v>
      </c>
      <c r="L226" s="244">
        <v>21</v>
      </c>
      <c r="M226" s="244">
        <f>G226*(1+L226/100)</f>
        <v>0</v>
      </c>
      <c r="N226" s="242">
        <v>0</v>
      </c>
      <c r="O226" s="242">
        <f>ROUND(E226*N226,2)</f>
        <v>0</v>
      </c>
      <c r="P226" s="242">
        <v>0</v>
      </c>
      <c r="Q226" s="242">
        <f>ROUND(E226*P226,2)</f>
        <v>0</v>
      </c>
      <c r="R226" s="244"/>
      <c r="S226" s="244" t="s">
        <v>169</v>
      </c>
      <c r="T226" s="245" t="s">
        <v>169</v>
      </c>
      <c r="U226" s="230">
        <v>9.9000000000000005E-2</v>
      </c>
      <c r="V226" s="230">
        <f>ROUND(E226*U226,2)</f>
        <v>38.090000000000003</v>
      </c>
      <c r="W226" s="230"/>
      <c r="X226" s="230" t="s">
        <v>380</v>
      </c>
      <c r="Y226" s="230" t="s">
        <v>118</v>
      </c>
      <c r="Z226" s="210"/>
      <c r="AA226" s="210"/>
      <c r="AB226" s="210"/>
      <c r="AC226" s="210"/>
      <c r="AD226" s="210"/>
      <c r="AE226" s="210"/>
      <c r="AF226" s="210"/>
      <c r="AG226" s="210" t="s">
        <v>381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x14ac:dyDescent="0.25">
      <c r="A227" s="3"/>
      <c r="B227" s="4"/>
      <c r="C227" s="253"/>
      <c r="D227" s="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E227">
        <v>15</v>
      </c>
      <c r="AF227">
        <v>21</v>
      </c>
      <c r="AG227" t="s">
        <v>97</v>
      </c>
    </row>
    <row r="228" spans="1:60" x14ac:dyDescent="0.25">
      <c r="A228" s="213"/>
      <c r="B228" s="214" t="s">
        <v>31</v>
      </c>
      <c r="C228" s="254"/>
      <c r="D228" s="215"/>
      <c r="E228" s="216"/>
      <c r="F228" s="216"/>
      <c r="G228" s="238">
        <f>G8+G44+G66+G84+G101+G135+G159+G178+G182+G205+G219+G221</f>
        <v>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E228">
        <f>SUMIF(L7:L226,AE227,G7:G226)</f>
        <v>0</v>
      </c>
      <c r="AF228">
        <f>SUMIF(L7:L226,AF227,G7:G226)</f>
        <v>0</v>
      </c>
      <c r="AG228" t="s">
        <v>162</v>
      </c>
    </row>
    <row r="229" spans="1:60" x14ac:dyDescent="0.25">
      <c r="A229" s="3"/>
      <c r="B229" s="4"/>
      <c r="C229" s="253"/>
      <c r="D229" s="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60" x14ac:dyDescent="0.25">
      <c r="A230" s="3"/>
      <c r="B230" s="4"/>
      <c r="C230" s="253"/>
      <c r="D230" s="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60" x14ac:dyDescent="0.25">
      <c r="A231" s="217" t="s">
        <v>163</v>
      </c>
      <c r="B231" s="217"/>
      <c r="C231" s="255"/>
      <c r="D231" s="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60" x14ac:dyDescent="0.25">
      <c r="A232" s="218"/>
      <c r="B232" s="219"/>
      <c r="C232" s="256"/>
      <c r="D232" s="219"/>
      <c r="E232" s="219"/>
      <c r="F232" s="219"/>
      <c r="G232" s="22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AG232" t="s">
        <v>164</v>
      </c>
    </row>
    <row r="233" spans="1:60" x14ac:dyDescent="0.25">
      <c r="A233" s="221"/>
      <c r="B233" s="222"/>
      <c r="C233" s="257"/>
      <c r="D233" s="222"/>
      <c r="E233" s="222"/>
      <c r="F233" s="222"/>
      <c r="G233" s="22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60" x14ac:dyDescent="0.25">
      <c r="A234" s="221"/>
      <c r="B234" s="222"/>
      <c r="C234" s="257"/>
      <c r="D234" s="222"/>
      <c r="E234" s="222"/>
      <c r="F234" s="222"/>
      <c r="G234" s="22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60" x14ac:dyDescent="0.25">
      <c r="A235" s="221"/>
      <c r="B235" s="222"/>
      <c r="C235" s="257"/>
      <c r="D235" s="222"/>
      <c r="E235" s="222"/>
      <c r="F235" s="222"/>
      <c r="G235" s="22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60" x14ac:dyDescent="0.25">
      <c r="A236" s="224"/>
      <c r="B236" s="225"/>
      <c r="C236" s="258"/>
      <c r="D236" s="225"/>
      <c r="E236" s="225"/>
      <c r="F236" s="225"/>
      <c r="G236" s="22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60" x14ac:dyDescent="0.25">
      <c r="A237" s="3"/>
      <c r="B237" s="4"/>
      <c r="C237" s="253"/>
      <c r="D237" s="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60" x14ac:dyDescent="0.25">
      <c r="C238" s="259"/>
      <c r="D238" s="10"/>
      <c r="AG238" t="s">
        <v>165</v>
      </c>
    </row>
    <row r="239" spans="1:60" x14ac:dyDescent="0.25">
      <c r="D239" s="10"/>
    </row>
    <row r="240" spans="1:60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2">
    <mergeCell ref="C122:G122"/>
    <mergeCell ref="C194:G194"/>
    <mergeCell ref="A1:G1"/>
    <mergeCell ref="C2:G2"/>
    <mergeCell ref="C3:G3"/>
    <mergeCell ref="C4:G4"/>
    <mergeCell ref="A231:C231"/>
    <mergeCell ref="A232:G236"/>
    <mergeCell ref="C89:G89"/>
    <mergeCell ref="C90:G90"/>
    <mergeCell ref="C91:G91"/>
    <mergeCell ref="C92:G92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000 01 Naklady</vt:lpstr>
      <vt:lpstr>SO 101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01 Naklady'!Názvy_tisku</vt:lpstr>
      <vt:lpstr>'SO 101 01 Pol'!Názvy_tisku</vt:lpstr>
      <vt:lpstr>oadresa</vt:lpstr>
      <vt:lpstr>Stavba!Objednatel</vt:lpstr>
      <vt:lpstr>Stavba!Objekt</vt:lpstr>
      <vt:lpstr>'000 01 Naklady'!Oblast_tisku</vt:lpstr>
      <vt:lpstr>'SO 101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Šimo</dc:creator>
  <cp:lastModifiedBy>Adam Šimo</cp:lastModifiedBy>
  <cp:lastPrinted>2019-03-19T12:27:02Z</cp:lastPrinted>
  <dcterms:created xsi:type="dcterms:W3CDTF">2009-04-08T07:15:50Z</dcterms:created>
  <dcterms:modified xsi:type="dcterms:W3CDTF">2023-07-16T18:08:16Z</dcterms:modified>
</cp:coreProperties>
</file>