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Rosťa\Desktop\Dokumenty\Podnikání\Petrohrad\RD Pod Zámkem\VŘ\VŘ komunikace\"/>
    </mc:Choice>
  </mc:AlternateContent>
  <xr:revisionPtr revIDLastSave="0" documentId="13_ncr:1_{4FCCE62F-B760-489C-8257-0D192481882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Krycí list" sheetId="1" r:id="rId1"/>
    <sheet name="Rekapitulace objektů" sheetId="2" r:id="rId2"/>
    <sheet name="Položkový rozpoče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0" i="3" l="1"/>
  <c r="H209" i="3"/>
  <c r="H208" i="3"/>
  <c r="H207" i="3"/>
  <c r="H206" i="3"/>
  <c r="H201" i="3" s="1"/>
  <c r="H205" i="3"/>
  <c r="H204" i="3"/>
  <c r="H200" i="3"/>
  <c r="H199" i="3"/>
  <c r="H198" i="3"/>
  <c r="H197" i="3"/>
  <c r="H193" i="3"/>
  <c r="H192" i="3"/>
  <c r="H191" i="3"/>
  <c r="H187" i="3"/>
  <c r="H186" i="3"/>
  <c r="H182" i="3" s="1"/>
  <c r="J182" i="3" s="1"/>
  <c r="H185" i="3"/>
  <c r="H181" i="3"/>
  <c r="H180" i="3"/>
  <c r="H179" i="3"/>
  <c r="H178" i="3"/>
  <c r="H174" i="3"/>
  <c r="H173" i="3"/>
  <c r="H172" i="3"/>
  <c r="H168" i="3"/>
  <c r="H165" i="3" s="1"/>
  <c r="J165" i="3" s="1"/>
  <c r="H164" i="3"/>
  <c r="H163" i="3"/>
  <c r="H162" i="3"/>
  <c r="H161" i="3"/>
  <c r="H160" i="3"/>
  <c r="H156" i="3"/>
  <c r="H155" i="3"/>
  <c r="H154" i="3"/>
  <c r="H153" i="3"/>
  <c r="H149" i="3"/>
  <c r="H148" i="3"/>
  <c r="H147" i="3"/>
  <c r="H146" i="3"/>
  <c r="H145" i="3"/>
  <c r="H144" i="3"/>
  <c r="H143" i="3"/>
  <c r="H142" i="3"/>
  <c r="H136" i="3"/>
  <c r="H135" i="3"/>
  <c r="H134" i="3"/>
  <c r="H133" i="3"/>
  <c r="H132" i="3"/>
  <c r="H131" i="3"/>
  <c r="H130" i="3"/>
  <c r="H126" i="3"/>
  <c r="H125" i="3"/>
  <c r="H124" i="3"/>
  <c r="H123" i="3"/>
  <c r="H122" i="3"/>
  <c r="H121" i="3"/>
  <c r="H120" i="3"/>
  <c r="H119" i="3"/>
  <c r="H118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99" i="3"/>
  <c r="H98" i="3"/>
  <c r="H97" i="3"/>
  <c r="H96" i="3"/>
  <c r="H95" i="3"/>
  <c r="H91" i="3"/>
  <c r="H90" i="3"/>
  <c r="H89" i="3"/>
  <c r="H88" i="3"/>
  <c r="H87" i="3"/>
  <c r="H86" i="3"/>
  <c r="H85" i="3"/>
  <c r="H81" i="3"/>
  <c r="H80" i="3"/>
  <c r="H79" i="3"/>
  <c r="H78" i="3"/>
  <c r="H77" i="3"/>
  <c r="H76" i="3"/>
  <c r="H75" i="3"/>
  <c r="H74" i="3"/>
  <c r="H70" i="3"/>
  <c r="H69" i="3"/>
  <c r="H68" i="3"/>
  <c r="H67" i="3"/>
  <c r="H66" i="3"/>
  <c r="H65" i="3"/>
  <c r="H64" i="3"/>
  <c r="H63" i="3"/>
  <c r="H59" i="3"/>
  <c r="H58" i="3"/>
  <c r="H57" i="3"/>
  <c r="H56" i="3"/>
  <c r="H55" i="3"/>
  <c r="H50" i="3" s="1"/>
  <c r="J50" i="3" s="1"/>
  <c r="H54" i="3"/>
  <c r="H53" i="3"/>
  <c r="H49" i="3"/>
  <c r="H48" i="3"/>
  <c r="H47" i="3"/>
  <c r="H46" i="3"/>
  <c r="H45" i="3"/>
  <c r="H44" i="3"/>
  <c r="H43" i="3"/>
  <c r="H39" i="3"/>
  <c r="H38" i="3"/>
  <c r="H37" i="3"/>
  <c r="H36" i="3"/>
  <c r="H35" i="3"/>
  <c r="H34" i="3"/>
  <c r="H33" i="3"/>
  <c r="H32" i="3"/>
  <c r="H28" i="3"/>
  <c r="H27" i="3"/>
  <c r="H26" i="3"/>
  <c r="H25" i="3"/>
  <c r="H24" i="3"/>
  <c r="H23" i="3"/>
  <c r="H22" i="3"/>
  <c r="H21" i="3"/>
  <c r="H17" i="3"/>
  <c r="H16" i="3"/>
  <c r="H15" i="3"/>
  <c r="H10" i="3" s="1"/>
  <c r="H14" i="3"/>
  <c r="H13" i="3"/>
  <c r="H71" i="3" l="1"/>
  <c r="J71" i="3" s="1"/>
  <c r="H92" i="3"/>
  <c r="J92" i="3" s="1"/>
  <c r="H139" i="3"/>
  <c r="J139" i="3" s="1"/>
  <c r="H157" i="3"/>
  <c r="J157" i="3" s="1"/>
  <c r="J201" i="3"/>
  <c r="G14" i="2"/>
  <c r="H60" i="3"/>
  <c r="J60" i="3" s="1"/>
  <c r="H82" i="3"/>
  <c r="J82" i="3" s="1"/>
  <c r="H150" i="3"/>
  <c r="J150" i="3" s="1"/>
  <c r="H18" i="3"/>
  <c r="J18" i="3" s="1"/>
  <c r="H40" i="3"/>
  <c r="J40" i="3" s="1"/>
  <c r="H100" i="3"/>
  <c r="J100" i="3" s="1"/>
  <c r="H127" i="3"/>
  <c r="J127" i="3" s="1"/>
  <c r="H175" i="3"/>
  <c r="J175" i="3" s="1"/>
  <c r="H188" i="3"/>
  <c r="J188" i="3" s="1"/>
  <c r="H115" i="3"/>
  <c r="G10" i="2" s="1"/>
  <c r="H194" i="3"/>
  <c r="J194" i="3" s="1"/>
  <c r="H29" i="3"/>
  <c r="J29" i="3" s="1"/>
  <c r="H169" i="3"/>
  <c r="J169" i="3" s="1"/>
  <c r="J10" i="3"/>
  <c r="G11" i="2"/>
  <c r="J115" i="3" l="1"/>
  <c r="H138" i="3"/>
  <c r="H137" i="3" s="1"/>
  <c r="H9" i="3"/>
  <c r="J9" i="3" s="1"/>
  <c r="G9" i="2" l="1"/>
  <c r="H8" i="3"/>
  <c r="H7" i="3" s="1"/>
  <c r="J138" i="3"/>
  <c r="G13" i="2"/>
  <c r="J137" i="3"/>
  <c r="G12" i="2"/>
  <c r="G8" i="2" l="1"/>
  <c r="J8" i="3"/>
  <c r="J7" i="3"/>
  <c r="D11" i="1"/>
  <c r="G7" i="2"/>
  <c r="D13" i="1" l="1"/>
  <c r="D12" i="1"/>
</calcChain>
</file>

<file path=xl/sharedStrings.xml><?xml version="1.0" encoding="utf-8"?>
<sst xmlns="http://schemas.openxmlformats.org/spreadsheetml/2006/main" count="773" uniqueCount="285">
  <si>
    <t/>
  </si>
  <si>
    <t>Zhotovitel dokumentace:</t>
  </si>
  <si>
    <t>Zhotovitel:</t>
  </si>
  <si>
    <t>Vypracoval nabídku:</t>
  </si>
  <si>
    <t>Datum vypracování nabídky:</t>
  </si>
  <si>
    <t>Rekapitulace</t>
  </si>
  <si>
    <t>A - 2.ETAPA - 1.část</t>
  </si>
  <si>
    <t>001 - SO 001: KOMUNIKACE, ZPEVNĚNÉ PLOCHY, VENKOVNÍ ÚPRAVY</t>
  </si>
  <si>
    <t>002 - SO 004: VEŘEJNÉ OSVĚTLENÍ</t>
  </si>
  <si>
    <t>VRN - VRN</t>
  </si>
  <si>
    <t>B - 2.ETAPA - 2.část</t>
  </si>
  <si>
    <t>Položkový rozpočet</t>
  </si>
  <si>
    <t>001 - BOURACÍ A ZEMNÍ PRÁCE</t>
  </si>
  <si>
    <t>Poř.č.</t>
  </si>
  <si>
    <t>Položka</t>
  </si>
  <si>
    <t>Text</t>
  </si>
  <si>
    <t>MJ</t>
  </si>
  <si>
    <t>Počet</t>
  </si>
  <si>
    <t>Jednotková cena</t>
  </si>
  <si>
    <t>Celkem</t>
  </si>
  <si>
    <t>001</t>
  </si>
  <si>
    <t>919735112</t>
  </si>
  <si>
    <t>Řezání stávajícího živičného krytu hl přes 50 do 100 mm</t>
  </si>
  <si>
    <t>M</t>
  </si>
  <si>
    <t>002</t>
  </si>
  <si>
    <t>122351104</t>
  </si>
  <si>
    <t>Odkopávky a prokopávky nezapažené v hornině třídy těžitelnosti II skupiny 4 objem do 500 m3 strojně</t>
  </si>
  <si>
    <t>M3</t>
  </si>
  <si>
    <t>003</t>
  </si>
  <si>
    <t>162751137</t>
  </si>
  <si>
    <t>Vodorovné přemístění přes 9 000 do 10000 m výkopku/sypaniny z horniny třídy těžitelnosti II skupiny 4 a 5</t>
  </si>
  <si>
    <t>004</t>
  </si>
  <si>
    <t>162751139</t>
  </si>
  <si>
    <t>Příplatek k vodorovnému přemístění výkopku/sypaniny z horniny třídy těžitelnosti II skupiny 4 a 5 ZKD 1000 m přes 10000</t>
  </si>
  <si>
    <t>005</t>
  </si>
  <si>
    <t>171201221</t>
  </si>
  <si>
    <t>Poplatek za uložení na skládce (skládkovné) zeminy a kamení kód odpadu 17 05 04</t>
  </si>
  <si>
    <t>T</t>
  </si>
  <si>
    <t>003 - VOZOVKA - VSAKOVACÍ DLAŽBA TL. 80 mm a TL. 100 mm + RELIÉFNÍ DLAŽBA TL. 80 mm</t>
  </si>
  <si>
    <t>006</t>
  </si>
  <si>
    <t>181951114</t>
  </si>
  <si>
    <t>Úprava pláně v hornině třídy těžitelnosti II skupiny 4 a 5 se zhutněním strojně</t>
  </si>
  <si>
    <t>M2</t>
  </si>
  <si>
    <t>007</t>
  </si>
  <si>
    <t>213141111</t>
  </si>
  <si>
    <t>Zřízení vrstvy z geotextilie v rovině nebo ve sklonu do 1:5 š do 3 m</t>
  </si>
  <si>
    <t>008</t>
  </si>
  <si>
    <t>693110680</t>
  </si>
  <si>
    <t>geotextilie netkaná separační, ochranná, filtrační, drenážní PP 300g/m2</t>
  </si>
  <si>
    <t>009</t>
  </si>
  <si>
    <t>564871111</t>
  </si>
  <si>
    <t>Podklad ze štěrkodrtě ŠD plochy přes 100 m2 tl 250 mm</t>
  </si>
  <si>
    <t>010</t>
  </si>
  <si>
    <t>011</t>
  </si>
  <si>
    <t>012</t>
  </si>
  <si>
    <t>693110600</t>
  </si>
  <si>
    <t>geotextilie netkaná separační, ochranná, filtrační, drenážní PP 200g/m2</t>
  </si>
  <si>
    <t>013</t>
  </si>
  <si>
    <t>564931312</t>
  </si>
  <si>
    <t>Podklad z betonového recyklátu plochy přes 100 m2 tl 100 mm</t>
  </si>
  <si>
    <t>004 - VOZOVKA - ASFALTOVÝ RECYKLÁT</t>
  </si>
  <si>
    <t>014</t>
  </si>
  <si>
    <t>015</t>
  </si>
  <si>
    <t>016</t>
  </si>
  <si>
    <t>017</t>
  </si>
  <si>
    <t>564861111</t>
  </si>
  <si>
    <t>Podklad ze štěrkodrtě ŠD plochy přes 100 m2 tl 200 mm</t>
  </si>
  <si>
    <t>018</t>
  </si>
  <si>
    <t>019</t>
  </si>
  <si>
    <t>020</t>
  </si>
  <si>
    <t>021</t>
  </si>
  <si>
    <t>005 - NÁJEZD - ŽULOVÁ DLAŽBA</t>
  </si>
  <si>
    <t>022</t>
  </si>
  <si>
    <t>023</t>
  </si>
  <si>
    <t>024</t>
  </si>
  <si>
    <t>025</t>
  </si>
  <si>
    <t>026</t>
  </si>
  <si>
    <t>027</t>
  </si>
  <si>
    <t>028</t>
  </si>
  <si>
    <t>006 - CHODNÍK - ZÁMKOVÁ DLAŽBA + RELIÉFNÍ DLAŽBA TL. 60 mm</t>
  </si>
  <si>
    <t>029</t>
  </si>
  <si>
    <t>030</t>
  </si>
  <si>
    <t>031</t>
  </si>
  <si>
    <t>032</t>
  </si>
  <si>
    <t>564851011</t>
  </si>
  <si>
    <t>Podklad ze štěrkodrtě ŠD plochy do 100 m2 tl 150 mm</t>
  </si>
  <si>
    <t>033</t>
  </si>
  <si>
    <t>034</t>
  </si>
  <si>
    <t>035</t>
  </si>
  <si>
    <t>007 - VJEZDY - VSAKOVACÍ DLAŽBA TL. 80 mm</t>
  </si>
  <si>
    <t>036</t>
  </si>
  <si>
    <t>037</t>
  </si>
  <si>
    <t>038</t>
  </si>
  <si>
    <t>039</t>
  </si>
  <si>
    <t>040</t>
  </si>
  <si>
    <t>041</t>
  </si>
  <si>
    <t>042</t>
  </si>
  <si>
    <t>043</t>
  </si>
  <si>
    <t>008 - ODSTAVNÉ PLOCHY - DRENÁŽNÍ DLAŽBA TL. 80 mm</t>
  </si>
  <si>
    <t>044</t>
  </si>
  <si>
    <t>045</t>
  </si>
  <si>
    <t>046</t>
  </si>
  <si>
    <t>047</t>
  </si>
  <si>
    <t>048</t>
  </si>
  <si>
    <t>049</t>
  </si>
  <si>
    <t>050</t>
  </si>
  <si>
    <t>051</t>
  </si>
  <si>
    <t>009 - ZELENÉ PLOCHY</t>
  </si>
  <si>
    <t>052</t>
  </si>
  <si>
    <t>053</t>
  </si>
  <si>
    <t>054</t>
  </si>
  <si>
    <t>055</t>
  </si>
  <si>
    <t>056</t>
  </si>
  <si>
    <t>181451131</t>
  </si>
  <si>
    <t>Založení parkového trávníku výsevem pl přes 1000 m2 v rovině a ve svahu do 1:5</t>
  </si>
  <si>
    <t>057</t>
  </si>
  <si>
    <t>005724720</t>
  </si>
  <si>
    <t>osivo směs travní krajinná-rovinná</t>
  </si>
  <si>
    <t>KG</t>
  </si>
  <si>
    <t>058</t>
  </si>
  <si>
    <t>181351103</t>
  </si>
  <si>
    <t>Rozprostření ornice tl vrstvy do 200 mm pl přes 100 do 500 m2 v rovině nebo ve svahu do 1:5 strojně (předpoklad využití ornice z deponie)</t>
  </si>
  <si>
    <t>010 - BETONOVÉ OBRUBNÍKY</t>
  </si>
  <si>
    <t>059</t>
  </si>
  <si>
    <t>592170170</t>
  </si>
  <si>
    <t>obrubník betonový chodníkový 1000x100x250mm</t>
  </si>
  <si>
    <t>060</t>
  </si>
  <si>
    <t>916131213</t>
  </si>
  <si>
    <t>Osazení silničního obrubníku betonového stojatého s boční opěrou do lože z betonu prostého</t>
  </si>
  <si>
    <t>061</t>
  </si>
  <si>
    <t>592170160</t>
  </si>
  <si>
    <t>obrubník betonový chodníkový 1000x80x250mm</t>
  </si>
  <si>
    <t>062</t>
  </si>
  <si>
    <t>916231213</t>
  </si>
  <si>
    <t>Osazení chodníkového obrubníku betonového stojatého s boční opěrou do lože z betonu prostého</t>
  </si>
  <si>
    <t>063</t>
  </si>
  <si>
    <t>916991121</t>
  </si>
  <si>
    <t>Lože pod obrubníky, krajníky nebo obruby z dlažebních kostek z betonu prostého</t>
  </si>
  <si>
    <t>011 - OSTATNÍ</t>
  </si>
  <si>
    <t>064</t>
  </si>
  <si>
    <t>ZÁM - 03R</t>
  </si>
  <si>
    <t>BETONOVÝ ZÁKLAD PRO ZÁBRADLÍ</t>
  </si>
  <si>
    <t>065</t>
  </si>
  <si>
    <t>ZÁM - 02R</t>
  </si>
  <si>
    <t>OCELOVÉ ZÁBRADLÍ - délka 2 m</t>
  </si>
  <si>
    <t>kpl</t>
  </si>
  <si>
    <t>066</t>
  </si>
  <si>
    <t>ZÁM - 01R</t>
  </si>
  <si>
    <t>OCELOVÉ ZÁBRADLÍ - délka 1,5 m</t>
  </si>
  <si>
    <t>067</t>
  </si>
  <si>
    <t>DZ - 01R</t>
  </si>
  <si>
    <t>svislá dopravní značka č. P2</t>
  </si>
  <si>
    <t>KS</t>
  </si>
  <si>
    <t>068</t>
  </si>
  <si>
    <t>DZ - 02R</t>
  </si>
  <si>
    <t>svislá dopravní značka č. IP6</t>
  </si>
  <si>
    <t>069</t>
  </si>
  <si>
    <t>DZ - 03R</t>
  </si>
  <si>
    <t>svislá dopravní značka č. IZ5a</t>
  </si>
  <si>
    <t>070</t>
  </si>
  <si>
    <t>DZ - 04R</t>
  </si>
  <si>
    <t>svislá dopravní značka č. IZ5b</t>
  </si>
  <si>
    <t>071</t>
  </si>
  <si>
    <t>DZ - 06R</t>
  </si>
  <si>
    <t>UCHYCENÍ ZNAČEK</t>
  </si>
  <si>
    <t>KUS</t>
  </si>
  <si>
    <t>072</t>
  </si>
  <si>
    <t>DZ - 07R</t>
  </si>
  <si>
    <t>SLOUPEK DOPRAVNÍCH ZNAČEK</t>
  </si>
  <si>
    <t>073</t>
  </si>
  <si>
    <t>DZ - 08R</t>
  </si>
  <si>
    <t>BETONOVÝ ZÁKLAD PRO OSAZENÍ SLOUPKU</t>
  </si>
  <si>
    <t>074</t>
  </si>
  <si>
    <t>SAD - 01R</t>
  </si>
  <si>
    <t>Výsadba vzrostlých dřevin (včetně jámy a zajištění-kůly)</t>
  </si>
  <si>
    <t>075</t>
  </si>
  <si>
    <t>998223011</t>
  </si>
  <si>
    <t>Přesun hmot pro pozemní komunikace s krytem dlážděným</t>
  </si>
  <si>
    <t>174151101</t>
  </si>
  <si>
    <t>Zásyp jam, šachet rýh nebo kolem objektů sypaninou se zhutněním</t>
  </si>
  <si>
    <t>VO-02R</t>
  </si>
  <si>
    <t>ZÁKLAD PRO STOŽÁR</t>
  </si>
  <si>
    <t>VO-03R</t>
  </si>
  <si>
    <t>stožár silniční bezpaticový třístupňový pro přisvícení přechodů</t>
  </si>
  <si>
    <t>VO-04R</t>
  </si>
  <si>
    <t>výložník rovný, délka vyložení 1500 mm</t>
  </si>
  <si>
    <t>VO-05R</t>
  </si>
  <si>
    <t>LED přechodové svítidlo</t>
  </si>
  <si>
    <t>VO-06R</t>
  </si>
  <si>
    <t>stožár silniční bezpaticový dvoustupňový</t>
  </si>
  <si>
    <t>VO-07R</t>
  </si>
  <si>
    <t>výložník rovný, délka vyložení 1000 mm</t>
  </si>
  <si>
    <t>VO-08R</t>
  </si>
  <si>
    <t>LED svítidlo pro osvětlení pozemních komunikací</t>
  </si>
  <si>
    <t>VO-14R</t>
  </si>
  <si>
    <t>REVIZE</t>
  </si>
  <si>
    <t>030001000</t>
  </si>
  <si>
    <t>Zařízení staveniště</t>
  </si>
  <si>
    <t>033203000</t>
  </si>
  <si>
    <t>Energie pro zařízení staveniště</t>
  </si>
  <si>
    <t>012103000</t>
  </si>
  <si>
    <t>Geodetické práce před výstavbou</t>
  </si>
  <si>
    <t>012203000</t>
  </si>
  <si>
    <t>Geodetické práce při provádění stavby</t>
  </si>
  <si>
    <t>012303000</t>
  </si>
  <si>
    <t>Geodetické práce po výstavbě</t>
  </si>
  <si>
    <t>034303000</t>
  </si>
  <si>
    <t>Dopravní značení na staveništi</t>
  </si>
  <si>
    <t>043154000</t>
  </si>
  <si>
    <t>Zkoušky hutnicí</t>
  </si>
  <si>
    <t>113107221</t>
  </si>
  <si>
    <t>Odstranění podkladu z kameniva drceného tl do 100 mm strojně pl přes 200 m2</t>
  </si>
  <si>
    <t>113311121</t>
  </si>
  <si>
    <t>Odstranění geotextilií v komunikacích</t>
  </si>
  <si>
    <t>997013501</t>
  </si>
  <si>
    <t>Odvoz suti a vybouraných hmot na skládku nebo meziskládku do 1 km se složením</t>
  </si>
  <si>
    <t>997013509</t>
  </si>
  <si>
    <t>Příplatek k odvozu suti a vybouraných hmot na skládku ZKD 1 km přes 1 km</t>
  </si>
  <si>
    <t>997013813</t>
  </si>
  <si>
    <t>Poplatek za uložení na skládce (skládkovné) stavebního odpadu z plastických hmot kód odpadu 17 02 03</t>
  </si>
  <si>
    <t>002 - VOZOVKA (REKONSTRUKCE) - ASFALTOVÝ POVRCH</t>
  </si>
  <si>
    <t>577134111</t>
  </si>
  <si>
    <t>Asfaltový beton vrstva obrusná ACO 11+ (ABS) tř. I tl 40 mm š do 3 m z nemodifikovaného asfaltu</t>
  </si>
  <si>
    <t>573211108</t>
  </si>
  <si>
    <t>Postřik živičný spojovací z asfaltu v množství 0,40 kg/m2</t>
  </si>
  <si>
    <t>565135111</t>
  </si>
  <si>
    <t>Asfaltový beton vrstva podkladní ACP 16 (obalované kamenivo OKS) tl 50 mm š do 3 m</t>
  </si>
  <si>
    <t>592460940</t>
  </si>
  <si>
    <t>dlažba zámková vsakovací betonová tl 100mm přírodní (např.GEOSTON protect 24x16x10 cm)</t>
  </si>
  <si>
    <t>dlažba zámková vsakovací betonová tl 100mm přírodní (např.GEOSTON protect 16x16x10 cm)</t>
  </si>
  <si>
    <t>592452260</t>
  </si>
  <si>
    <t>dlažba pro nevidomé betonová 200x100mm tl 80mm barevná (např.CSB CIHLA)</t>
  </si>
  <si>
    <t>596412313</t>
  </si>
  <si>
    <t>Kladení dlažby z vegetačních tvárnic pozemních komunikací tl do 100 mm pl přes 300 m2</t>
  </si>
  <si>
    <t>564801112</t>
  </si>
  <si>
    <t>Podklad ze štěrkodrtě ŠD plochy přes 100 m2 tl 40 mm</t>
  </si>
  <si>
    <t>564941412</t>
  </si>
  <si>
    <t>Podklad z asfaltového recyklátu plochy přes 100 m2 tl 120 mm</t>
  </si>
  <si>
    <t>567122111</t>
  </si>
  <si>
    <t>Podklad ze směsi stmelené cementem SC C 8/10 (KSC I) tl 120 mm</t>
  </si>
  <si>
    <t>583810070</t>
  </si>
  <si>
    <t>kostka štípaná dlažební žula drobná 8/10</t>
  </si>
  <si>
    <t>591241111</t>
  </si>
  <si>
    <t>Kladení dlažby z kostek drobných z kamene na MC tl 50 mm</t>
  </si>
  <si>
    <t>592450180</t>
  </si>
  <si>
    <t>dlažba skladebná betonová 200x100mm tl 60mm přírodní (např.CSB CIHLA)</t>
  </si>
  <si>
    <t>592450060</t>
  </si>
  <si>
    <t>dlažba pro nevidomé betonová 200x100mm tl 60mm barevná (např.CSB CIHLA)</t>
  </si>
  <si>
    <t>596211110</t>
  </si>
  <si>
    <t>Kladení zámkové dlažby komunikací pro pěší ručně tl 60 mm skupiny A pl do 50 m2</t>
  </si>
  <si>
    <t>564801011</t>
  </si>
  <si>
    <t>Podklad ze štěrkodrtě ŠD plochy do 100 m2 tl 30 mm</t>
  </si>
  <si>
    <t>592450370</t>
  </si>
  <si>
    <t>dlažba plošná vegetační betonová tl 80mm přírodní (např.GEOSTON protect 20x10x8 cm)</t>
  </si>
  <si>
    <t>596411113</t>
  </si>
  <si>
    <t>Kladení dlažby z vegetačních tvárnic komunikací pro pěší tl do 80 mm pl přes 100 do 300 m2</t>
  </si>
  <si>
    <t>dlažba plošná vegetační betonová tl 80mm přírodní (např.GEOSTON protect 20x20x8 cm)</t>
  </si>
  <si>
    <t>DZ - 05R</t>
  </si>
  <si>
    <t>vodorovná dopravní značka č. V7a</t>
  </si>
  <si>
    <t>899331111</t>
  </si>
  <si>
    <t>Výšková úprava uličního vstupu nebo vpusti do 200 mm zvýšením poklopu</t>
  </si>
  <si>
    <t>899431111</t>
  </si>
  <si>
    <t>Výšková úprava uličního vstupu nebo vpusti do 200 mm zvýšením krycího hrnce, šoupěte nebo hydrantu</t>
  </si>
  <si>
    <t>013254000</t>
  </si>
  <si>
    <t>Dokumentace skutečného provedení stavby</t>
  </si>
  <si>
    <t>PETROHRAD LOKALITA RD</t>
  </si>
  <si>
    <r>
      <t xml:space="preserve">Stavba: 
</t>
    </r>
    <r>
      <rPr>
        <b/>
        <sz val="11"/>
        <color rgb="FF000000"/>
        <rFont val="Arial"/>
        <family val="2"/>
        <charset val="238"/>
      </rPr>
      <t>Příprava území pro výstavbu rodinných domů 
v lokalitě Pod Zámkem, Petrohrad – komunikace, zpevněné plochy, venkovní úpravy, veřejné osvětlení</t>
    </r>
  </si>
  <si>
    <t xml:space="preserve">Objednatel: </t>
  </si>
  <si>
    <t>Obec Petrohrad</t>
  </si>
  <si>
    <t>Ing. Rostislav Mareš - PRESCIA s.r.o.</t>
  </si>
  <si>
    <t>dle výsledku výběrového řízení</t>
  </si>
  <si>
    <t>Cena v Kč:</t>
  </si>
  <si>
    <t>DPH 21 %:</t>
  </si>
  <si>
    <t>Bez DPH:</t>
  </si>
  <si>
    <t>Včetně 21 % DPH</t>
  </si>
  <si>
    <t>Vypracoval:</t>
  </si>
  <si>
    <t>Ing. Rostislav Mareš</t>
  </si>
  <si>
    <t>Datum vydání:</t>
  </si>
  <si>
    <t>Stavba: Příprava území pro výstavbu rodinných domů 
v lokalitě Pod Zámkem, Petrohrad – komunikace, zpevněné plochy, venkovní úpravy, veřejné osvětlení</t>
  </si>
  <si>
    <t>Cena v Kč bez DPH</t>
  </si>
  <si>
    <t>Celkem bez DPH</t>
  </si>
  <si>
    <t>A - 1.část</t>
  </si>
  <si>
    <t>Kč bez DPH</t>
  </si>
  <si>
    <t>B - 2.část</t>
  </si>
  <si>
    <t>Slepý rozpočet stavby pro výběrové řízení - krycí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</si>
</sst>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15"/>
      <color indexed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7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2">
    <xf numFmtId="0" fontId="0" fillId="0" borderId="0"/>
    <xf numFmtId="49" fontId="16" fillId="0" borderId="22" xfId="0" applyNumberFormat="1" applyFont="1" applyBorder="1" applyAlignment="1">
      <alignment horizontal="center" vertical="center"/>
    </xf>
  </cellStyleXfs>
  <cellXfs count="97">
    <xf numFmtId="0" fontId="2" fillId="0" borderId="0" xfId="0" applyFont="1"/>
    <xf numFmtId="49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5" fillId="0" borderId="1" xfId="0" applyFont="1" applyBorder="1"/>
    <xf numFmtId="49" fontId="6" fillId="3" borderId="2" xfId="0" applyNumberFormat="1" applyFont="1" applyFill="1" applyBorder="1" applyAlignment="1">
      <alignment horizontal="left" vertical="center"/>
    </xf>
    <xf numFmtId="0" fontId="2" fillId="3" borderId="0" xfId="0" applyFont="1" applyFill="1"/>
    <xf numFmtId="49" fontId="6" fillId="3" borderId="0" xfId="0" applyNumberFormat="1" applyFont="1" applyFill="1" applyAlignment="1">
      <alignment horizontal="left" vertical="center"/>
    </xf>
    <xf numFmtId="49" fontId="6" fillId="3" borderId="3" xfId="0" applyNumberFormat="1" applyFont="1" applyFill="1" applyBorder="1" applyAlignment="1">
      <alignment horizontal="left" vertical="center"/>
    </xf>
    <xf numFmtId="49" fontId="7" fillId="4" borderId="0" xfId="0" applyNumberFormat="1" applyFont="1" applyFill="1" applyAlignment="1">
      <alignment horizontal="right" vertical="center"/>
    </xf>
    <xf numFmtId="4" fontId="7" fillId="4" borderId="0" xfId="0" applyNumberFormat="1" applyFont="1" applyFill="1" applyAlignment="1">
      <alignment horizontal="right" vertical="center"/>
    </xf>
    <xf numFmtId="49" fontId="8" fillId="3" borderId="4" xfId="0" applyNumberFormat="1" applyFont="1" applyFill="1" applyBorder="1" applyAlignment="1">
      <alignment horizontal="left" vertical="center"/>
    </xf>
    <xf numFmtId="4" fontId="8" fillId="3" borderId="4" xfId="0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49" fontId="8" fillId="3" borderId="5" xfId="0" applyNumberFormat="1" applyFont="1" applyFill="1" applyBorder="1" applyAlignment="1">
      <alignment horizontal="left" vertical="center"/>
    </xf>
    <xf numFmtId="49" fontId="9" fillId="5" borderId="2" xfId="0" applyNumberFormat="1" applyFont="1" applyFill="1" applyBorder="1" applyAlignment="1">
      <alignment horizontal="right" vertical="center"/>
    </xf>
    <xf numFmtId="49" fontId="9" fillId="5" borderId="3" xfId="0" applyNumberFormat="1" applyFont="1" applyFill="1" applyBorder="1" applyAlignment="1">
      <alignment horizontal="right" vertical="center"/>
    </xf>
    <xf numFmtId="49" fontId="9" fillId="3" borderId="2" xfId="0" applyNumberFormat="1" applyFont="1" applyFill="1" applyBorder="1" applyAlignment="1">
      <alignment horizontal="right" vertical="center"/>
    </xf>
    <xf numFmtId="49" fontId="9" fillId="3" borderId="0" xfId="0" applyNumberFormat="1" applyFont="1" applyFill="1" applyAlignment="1">
      <alignment horizontal="right" vertical="center"/>
    </xf>
    <xf numFmtId="49" fontId="9" fillId="3" borderId="3" xfId="0" applyNumberFormat="1" applyFont="1" applyFill="1" applyBorder="1" applyAlignment="1">
      <alignment horizontal="right" vertical="center"/>
    </xf>
    <xf numFmtId="164" fontId="10" fillId="5" borderId="3" xfId="0" applyNumberFormat="1" applyFont="1" applyFill="1" applyBorder="1" applyAlignment="1">
      <alignment horizontal="left" vertical="center"/>
    </xf>
    <xf numFmtId="49" fontId="10" fillId="5" borderId="2" xfId="0" applyNumberFormat="1" applyFont="1" applyFill="1" applyBorder="1" applyAlignment="1">
      <alignment horizontal="left" vertical="center"/>
    </xf>
    <xf numFmtId="164" fontId="11" fillId="5" borderId="3" xfId="0" applyNumberFormat="1" applyFont="1" applyFill="1" applyBorder="1" applyAlignment="1">
      <alignment horizontal="left" vertical="center"/>
    </xf>
    <xf numFmtId="49" fontId="10" fillId="5" borderId="4" xfId="0" applyNumberFormat="1" applyFont="1" applyFill="1" applyBorder="1" applyAlignment="1">
      <alignment horizontal="left" vertical="center"/>
    </xf>
    <xf numFmtId="164" fontId="11" fillId="5" borderId="6" xfId="0" applyNumberFormat="1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49" fontId="4" fillId="5" borderId="4" xfId="0" applyNumberFormat="1" applyFont="1" applyFill="1" applyBorder="1" applyAlignment="1">
      <alignment horizontal="left" vertical="center"/>
    </xf>
    <xf numFmtId="49" fontId="4" fillId="5" borderId="7" xfId="0" applyNumberFormat="1" applyFont="1" applyFill="1" applyBorder="1" applyAlignment="1">
      <alignment horizontal="left" vertical="center"/>
    </xf>
    <xf numFmtId="49" fontId="4" fillId="6" borderId="6" xfId="0" applyNumberFormat="1" applyFont="1" applyFill="1" applyBorder="1" applyAlignment="1">
      <alignment horizontal="left" vertical="center"/>
    </xf>
    <xf numFmtId="49" fontId="4" fillId="6" borderId="6" xfId="0" applyNumberFormat="1" applyFont="1" applyFill="1" applyBorder="1" applyAlignment="1">
      <alignment horizontal="right" vertical="center"/>
    </xf>
    <xf numFmtId="0" fontId="12" fillId="0" borderId="0" xfId="0" applyFont="1"/>
    <xf numFmtId="4" fontId="3" fillId="0" borderId="0" xfId="0" applyNumberFormat="1" applyFont="1" applyAlignment="1">
      <alignment horizontal="right" vertical="center" wrapText="1"/>
    </xf>
    <xf numFmtId="49" fontId="4" fillId="5" borderId="4" xfId="0" applyNumberFormat="1" applyFont="1" applyFill="1" applyBorder="1" applyAlignment="1">
      <alignment horizontal="right" vertical="center"/>
    </xf>
    <xf numFmtId="0" fontId="4" fillId="2" borderId="8" xfId="1" applyNumberFormat="1" applyFont="1" applyFill="1" applyBorder="1" applyAlignment="1">
      <alignment vertical="center"/>
    </xf>
    <xf numFmtId="49" fontId="13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" fillId="2" borderId="11" xfId="1" applyNumberFormat="1" applyFont="1" applyFill="1" applyBorder="1" applyAlignment="1">
      <alignment vertical="center"/>
    </xf>
    <xf numFmtId="0" fontId="15" fillId="2" borderId="12" xfId="1" applyNumberFormat="1" applyFont="1" applyFill="1" applyBorder="1" applyAlignment="1">
      <alignment horizontal="center" vertical="center"/>
    </xf>
    <xf numFmtId="4" fontId="8" fillId="3" borderId="13" xfId="0" applyNumberFormat="1" applyFont="1" applyFill="1" applyBorder="1" applyAlignment="1">
      <alignment horizontal="right" vertical="center" wrapText="1"/>
    </xf>
    <xf numFmtId="49" fontId="9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4" xfId="0" applyFont="1" applyBorder="1"/>
    <xf numFmtId="49" fontId="6" fillId="0" borderId="0" xfId="0" applyNumberFormat="1" applyFont="1" applyAlignment="1">
      <alignment horizontal="left" vertical="center"/>
    </xf>
    <xf numFmtId="49" fontId="7" fillId="4" borderId="14" xfId="0" applyNumberFormat="1" applyFont="1" applyFill="1" applyBorder="1" applyAlignment="1">
      <alignment horizontal="right" vertical="center"/>
    </xf>
    <xf numFmtId="49" fontId="16" fillId="4" borderId="15" xfId="0" applyNumberFormat="1" applyFont="1" applyFill="1" applyBorder="1" applyAlignment="1">
      <alignment horizontal="right" vertical="center"/>
    </xf>
    <xf numFmtId="49" fontId="16" fillId="4" borderId="16" xfId="0" applyNumberFormat="1" applyFont="1" applyFill="1" applyBorder="1" applyAlignment="1">
      <alignment horizontal="right" vertical="center"/>
    </xf>
    <xf numFmtId="4" fontId="16" fillId="4" borderId="17" xfId="0" applyNumberFormat="1" applyFont="1" applyFill="1" applyBorder="1" applyAlignment="1">
      <alignment horizontal="right" vertical="center"/>
    </xf>
    <xf numFmtId="49" fontId="16" fillId="4" borderId="18" xfId="0" applyNumberFormat="1" applyFont="1" applyFill="1" applyBorder="1" applyAlignment="1">
      <alignment horizontal="right" vertical="center"/>
    </xf>
    <xf numFmtId="49" fontId="16" fillId="4" borderId="0" xfId="0" applyNumberFormat="1" applyFont="1" applyFill="1" applyAlignment="1">
      <alignment horizontal="right" vertical="center"/>
    </xf>
    <xf numFmtId="4" fontId="16" fillId="4" borderId="19" xfId="0" applyNumberFormat="1" applyFont="1" applyFill="1" applyBorder="1" applyAlignment="1">
      <alignment horizontal="right" vertical="center"/>
    </xf>
    <xf numFmtId="49" fontId="16" fillId="4" borderId="20" xfId="0" applyNumberFormat="1" applyFont="1" applyFill="1" applyBorder="1" applyAlignment="1">
      <alignment horizontal="right" vertical="center"/>
    </xf>
    <xf numFmtId="49" fontId="16" fillId="4" borderId="14" xfId="0" applyNumberFormat="1" applyFont="1" applyFill="1" applyBorder="1" applyAlignment="1">
      <alignment horizontal="right" vertical="center"/>
    </xf>
    <xf numFmtId="4" fontId="16" fillId="4" borderId="21" xfId="0" applyNumberFormat="1" applyFont="1" applyFill="1" applyBorder="1" applyAlignment="1">
      <alignment horizontal="right" vertical="center"/>
    </xf>
    <xf numFmtId="0" fontId="2" fillId="4" borderId="0" xfId="0" applyFont="1" applyFill="1"/>
    <xf numFmtId="49" fontId="5" fillId="4" borderId="0" xfId="0" applyNumberFormat="1" applyFont="1" applyFill="1" applyAlignment="1">
      <alignment horizontal="right" vertical="center"/>
    </xf>
    <xf numFmtId="4" fontId="5" fillId="4" borderId="0" xfId="0" applyNumberFormat="1" applyFont="1" applyFill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9" fontId="4" fillId="7" borderId="0" xfId="0" applyNumberFormat="1" applyFont="1" applyFill="1" applyAlignment="1">
      <alignment horizontal="left" vertical="center"/>
    </xf>
    <xf numFmtId="49" fontId="9" fillId="5" borderId="3" xfId="0" applyNumberFormat="1" applyFont="1" applyFill="1" applyBorder="1" applyAlignment="1">
      <alignment horizontal="center" vertical="center" wrapText="1"/>
    </xf>
    <xf numFmtId="0" fontId="4" fillId="2" borderId="24" xfId="1" applyNumberFormat="1" applyFont="1" applyFill="1" applyBorder="1" applyAlignment="1">
      <alignment horizontal="left" vertical="center"/>
    </xf>
    <xf numFmtId="0" fontId="4" fillId="2" borderId="25" xfId="1" applyNumberFormat="1" applyFont="1" applyFill="1" applyBorder="1" applyAlignment="1">
      <alignment horizontal="left" vertical="center"/>
    </xf>
    <xf numFmtId="49" fontId="8" fillId="3" borderId="26" xfId="0" applyNumberFormat="1" applyFont="1" applyFill="1" applyBorder="1" applyAlignment="1">
      <alignment horizontal="left" vertical="center" indent="4"/>
    </xf>
    <xf numFmtId="0" fontId="2" fillId="0" borderId="27" xfId="0" applyFont="1" applyBorder="1"/>
    <xf numFmtId="49" fontId="8" fillId="3" borderId="26" xfId="0" applyNumberFormat="1" applyFont="1" applyFill="1" applyBorder="1" applyAlignment="1">
      <alignment horizontal="left" vertical="center" indent="6"/>
    </xf>
    <xf numFmtId="49" fontId="8" fillId="3" borderId="26" xfId="0" applyNumberFormat="1" applyFont="1" applyFill="1" applyBorder="1" applyAlignment="1">
      <alignment horizontal="left" vertical="center" indent="2"/>
    </xf>
    <xf numFmtId="49" fontId="13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4" fillId="2" borderId="28" xfId="1" applyNumberFormat="1" applyFont="1" applyFill="1" applyBorder="1" applyAlignment="1">
      <alignment horizontal="center" vertical="center"/>
    </xf>
    <xf numFmtId="0" fontId="4" fillId="2" borderId="29" xfId="1" applyNumberFormat="1" applyFont="1" applyFill="1" applyBorder="1" applyAlignment="1">
      <alignment horizontal="center" vertical="center"/>
    </xf>
    <xf numFmtId="0" fontId="4" fillId="2" borderId="30" xfId="1" applyNumberFormat="1" applyFont="1" applyFill="1" applyBorder="1" applyAlignment="1">
      <alignment horizontal="center" vertical="center"/>
    </xf>
    <xf numFmtId="0" fontId="4" fillId="2" borderId="31" xfId="1" applyNumberFormat="1" applyFont="1" applyFill="1" applyBorder="1" applyAlignment="1">
      <alignment horizontal="center" vertical="center"/>
    </xf>
    <xf numFmtId="0" fontId="4" fillId="2" borderId="32" xfId="1" applyNumberFormat="1" applyFont="1" applyFill="1" applyBorder="1" applyAlignment="1">
      <alignment horizontal="center" vertical="center"/>
    </xf>
    <xf numFmtId="49" fontId="8" fillId="3" borderId="35" xfId="0" applyNumberFormat="1" applyFont="1" applyFill="1" applyBorder="1" applyAlignment="1">
      <alignment horizontal="left" vertical="center" indent="8"/>
    </xf>
    <xf numFmtId="0" fontId="14" fillId="0" borderId="2" xfId="0" applyFont="1" applyBorder="1" applyAlignment="1">
      <alignment horizontal="left" vertical="center"/>
    </xf>
    <xf numFmtId="49" fontId="4" fillId="7" borderId="0" xfId="0" applyNumberFormat="1" applyFont="1" applyFill="1" applyAlignment="1">
      <alignment horizontal="center" vertical="center"/>
    </xf>
    <xf numFmtId="49" fontId="8" fillId="3" borderId="35" xfId="0" applyNumberFormat="1" applyFont="1" applyFill="1" applyBorder="1" applyAlignment="1">
      <alignment horizontal="left" vertical="center" indent="4"/>
    </xf>
    <xf numFmtId="49" fontId="8" fillId="3" borderId="35" xfId="0" applyNumberFormat="1" applyFont="1" applyFill="1" applyBorder="1" applyAlignment="1">
      <alignment horizontal="left" vertical="center" indent="2"/>
    </xf>
    <xf numFmtId="49" fontId="13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5" borderId="3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5" borderId="3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9" fontId="16" fillId="0" borderId="22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9" fillId="3" borderId="35" xfId="0" applyNumberFormat="1" applyFont="1" applyFill="1" applyBorder="1" applyAlignment="1">
      <alignment horizontal="left" vertical="center" indent="6"/>
    </xf>
    <xf numFmtId="0" fontId="1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9" fontId="8" fillId="3" borderId="35" xfId="0" applyNumberFormat="1" applyFont="1" applyFill="1" applyBorder="1" applyAlignment="1">
      <alignment vertical="center"/>
    </xf>
  </cellXfs>
  <cellStyles count="1">
    <cellStyle name="Normální" xfId="0" builtinId="0"/>
  </cellStyles>
  <dxfs count="6">
    <dxf>
      <fill>
        <patternFill>
          <bgColor indexed="41"/>
        </patternFill>
      </fill>
    </dxf>
    <dxf>
      <fill>
        <patternFill>
          <bgColor indexed="15"/>
        </patternFill>
      </fill>
    </dxf>
    <dxf>
      <fill>
        <patternFill>
          <bgColor indexed="49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ill>
        <patternFill>
          <bgColor indexed="4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E20"/>
  <sheetViews>
    <sheetView topLeftCell="A2" zoomScaleNormal="100" workbookViewId="0">
      <selection activeCell="A2" sqref="A2:E2"/>
    </sheetView>
  </sheetViews>
  <sheetFormatPr defaultColWidth="8" defaultRowHeight="15" x14ac:dyDescent="0.25"/>
  <cols>
    <col min="1" max="1" width="23.7109375" customWidth="1"/>
    <col min="2" max="2" width="36.7109375" customWidth="1"/>
    <col min="3" max="3" width="6" customWidth="1"/>
    <col min="4" max="4" width="31.5703125" customWidth="1"/>
    <col min="5" max="5" width="27" customWidth="1"/>
  </cols>
  <sheetData>
    <row r="1" spans="1:5" ht="15" hidden="1" customHeight="1" collapsed="1" x14ac:dyDescent="0.25"/>
    <row r="2" spans="1:5" ht="35.25" customHeight="1" x14ac:dyDescent="0.25">
      <c r="A2" s="1" t="s">
        <v>284</v>
      </c>
      <c r="B2" s="1"/>
      <c r="C2" s="1"/>
      <c r="D2" s="1"/>
      <c r="E2" s="1"/>
    </row>
    <row r="3" spans="1:5" ht="59.25" customHeight="1" x14ac:dyDescent="0.25">
      <c r="A3" s="88" t="s">
        <v>266</v>
      </c>
      <c r="B3" s="1"/>
      <c r="C3" s="1"/>
      <c r="D3" s="1"/>
      <c r="E3" s="1"/>
    </row>
    <row r="4" spans="1:5" x14ac:dyDescent="0.25">
      <c r="A4" s="61" t="s">
        <v>0</v>
      </c>
      <c r="B4" s="61"/>
      <c r="C4" s="61"/>
      <c r="D4" s="61"/>
      <c r="E4" s="61"/>
    </row>
    <row r="5" spans="1:5" ht="16.5" customHeight="1" x14ac:dyDescent="0.25">
      <c r="A5" s="18" t="s">
        <v>267</v>
      </c>
      <c r="B5" s="89" t="s">
        <v>268</v>
      </c>
      <c r="C5" s="5"/>
      <c r="D5" s="4"/>
      <c r="E5" s="4"/>
    </row>
    <row r="6" spans="1:5" ht="16.5" customHeight="1" x14ac:dyDescent="0.25">
      <c r="A6" s="19" t="s">
        <v>1</v>
      </c>
      <c r="B6" s="89" t="s">
        <v>269</v>
      </c>
      <c r="C6" s="5"/>
      <c r="D6" s="6"/>
      <c r="E6" s="6"/>
    </row>
    <row r="7" spans="1:5" ht="16.5" customHeight="1" x14ac:dyDescent="0.25">
      <c r="A7" s="20" t="s">
        <v>2</v>
      </c>
      <c r="B7" s="90" t="s">
        <v>270</v>
      </c>
      <c r="C7" s="5"/>
      <c r="D7" s="7"/>
      <c r="E7" s="7"/>
    </row>
    <row r="8" spans="1:5" ht="16.5" customHeight="1" x14ac:dyDescent="0.25">
      <c r="A8" s="41"/>
      <c r="B8" s="42"/>
      <c r="C8" s="43"/>
      <c r="D8" s="44"/>
      <c r="E8" s="44"/>
    </row>
    <row r="9" spans="1:5" ht="15" customHeight="1" x14ac:dyDescent="0.25">
      <c r="B9" s="8" t="s">
        <v>271</v>
      </c>
      <c r="C9" s="8"/>
      <c r="D9" s="9" t="s">
        <v>0</v>
      </c>
    </row>
    <row r="10" spans="1:5" ht="15.75" customHeight="1" x14ac:dyDescent="0.25">
      <c r="B10" s="8"/>
      <c r="C10" s="45"/>
      <c r="D10" s="9"/>
    </row>
    <row r="11" spans="1:5" ht="20.25" customHeight="1" x14ac:dyDescent="0.25">
      <c r="B11" s="46" t="s">
        <v>273</v>
      </c>
      <c r="C11" s="47"/>
      <c r="D11" s="48">
        <f>'Položkový rozpočet'!H7</f>
        <v>0</v>
      </c>
    </row>
    <row r="12" spans="1:5" ht="19.5" customHeight="1" x14ac:dyDescent="0.25">
      <c r="B12" s="49" t="s">
        <v>272</v>
      </c>
      <c r="C12" s="50"/>
      <c r="D12" s="51">
        <f>0.21*D11</f>
        <v>0</v>
      </c>
    </row>
    <row r="13" spans="1:5" ht="20.25" customHeight="1" x14ac:dyDescent="0.25">
      <c r="B13" s="52" t="s">
        <v>274</v>
      </c>
      <c r="C13" s="53"/>
      <c r="D13" s="54">
        <f>D11*1.21</f>
        <v>0</v>
      </c>
    </row>
    <row r="14" spans="1:5" ht="15.75" customHeight="1" x14ac:dyDescent="0.25">
      <c r="B14" s="8"/>
      <c r="C14" s="8"/>
      <c r="D14" s="55"/>
    </row>
    <row r="15" spans="1:5" ht="15" customHeight="1" x14ac:dyDescent="0.25">
      <c r="B15" s="8"/>
      <c r="C15" s="8"/>
      <c r="D15" s="56"/>
    </row>
    <row r="16" spans="1:5" ht="15" customHeight="1" x14ac:dyDescent="0.25">
      <c r="B16" s="8"/>
      <c r="C16" s="8"/>
      <c r="D16" s="57"/>
    </row>
    <row r="17" spans="1:5" ht="15" customHeight="1" x14ac:dyDescent="0.25">
      <c r="B17" s="8"/>
      <c r="C17" s="8"/>
      <c r="D17" s="57"/>
    </row>
    <row r="18" spans="1:5" ht="15" customHeight="1" x14ac:dyDescent="0.25"/>
    <row r="19" spans="1:5" ht="15" customHeight="1" x14ac:dyDescent="0.25">
      <c r="A19" s="16" t="s">
        <v>275</v>
      </c>
      <c r="B19" s="22" t="s">
        <v>276</v>
      </c>
      <c r="C19" s="24"/>
      <c r="D19" s="16" t="s">
        <v>3</v>
      </c>
      <c r="E19" s="26" t="s">
        <v>0</v>
      </c>
    </row>
    <row r="20" spans="1:5" ht="15" customHeight="1" x14ac:dyDescent="0.25">
      <c r="A20" s="17" t="s">
        <v>277</v>
      </c>
      <c r="B20" s="23">
        <v>45628</v>
      </c>
      <c r="C20" s="25"/>
      <c r="D20" s="17" t="s">
        <v>4</v>
      </c>
      <c r="E20" s="21"/>
    </row>
  </sheetData>
  <mergeCells count="3">
    <mergeCell ref="A2:E2"/>
    <mergeCell ref="A3:E3"/>
    <mergeCell ref="A4:E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21"/>
  <sheetViews>
    <sheetView tabSelected="1" topLeftCell="A2" zoomScaleNormal="100" workbookViewId="0">
      <selection activeCell="A15" sqref="A15:F15"/>
    </sheetView>
  </sheetViews>
  <sheetFormatPr defaultColWidth="8" defaultRowHeight="15" outlineLevelRow="2" x14ac:dyDescent="0.25"/>
  <cols>
    <col min="1" max="1" width="2.28515625" customWidth="1"/>
    <col min="2" max="2" width="6.7109375" customWidth="1"/>
    <col min="3" max="3" width="10.5703125" customWidth="1"/>
    <col min="4" max="4" width="38.85546875" customWidth="1"/>
    <col min="5" max="5" width="6.85546875" customWidth="1"/>
    <col min="6" max="6" width="7" customWidth="1"/>
    <col min="7" max="7" width="16.5703125" customWidth="1"/>
    <col min="8" max="8" width="0.140625" customWidth="1"/>
  </cols>
  <sheetData>
    <row r="1" spans="1:8" ht="15" hidden="1" customHeight="1" collapsed="1" x14ac:dyDescent="0.25"/>
    <row r="2" spans="1:8" ht="50.25" customHeight="1" x14ac:dyDescent="0.25">
      <c r="A2" s="91" t="s">
        <v>278</v>
      </c>
      <c r="B2" s="68"/>
      <c r="C2" s="68"/>
      <c r="D2" s="68"/>
      <c r="E2" s="68"/>
      <c r="F2" s="68"/>
      <c r="G2" s="35"/>
    </row>
    <row r="3" spans="1:8" ht="20.100000000000001" customHeight="1" x14ac:dyDescent="0.25">
      <c r="A3" s="69" t="s">
        <v>0</v>
      </c>
      <c r="B3" s="69"/>
      <c r="C3" s="69"/>
      <c r="D3" s="69"/>
      <c r="E3" s="69"/>
      <c r="F3" s="69"/>
      <c r="G3" s="36"/>
    </row>
    <row r="4" spans="1:8" ht="17.100000000000001" customHeight="1" x14ac:dyDescent="0.25">
      <c r="A4" s="70" t="s">
        <v>5</v>
      </c>
      <c r="B4" s="70"/>
      <c r="C4" s="70"/>
      <c r="D4" s="70"/>
      <c r="E4" s="70"/>
      <c r="F4" s="70"/>
      <c r="G4" s="37"/>
    </row>
    <row r="5" spans="1:8" ht="20.100000000000001" customHeight="1" x14ac:dyDescent="0.25">
      <c r="A5" s="71"/>
      <c r="B5" s="72"/>
      <c r="C5" s="72"/>
      <c r="D5" s="72"/>
      <c r="E5" s="72"/>
      <c r="F5" s="73"/>
      <c r="G5" s="38"/>
    </row>
    <row r="6" spans="1:8" ht="20.100000000000001" customHeight="1" x14ac:dyDescent="0.25">
      <c r="A6" s="74" t="s">
        <v>0</v>
      </c>
      <c r="B6" s="75"/>
      <c r="C6" s="75"/>
      <c r="D6" s="75"/>
      <c r="E6" s="75"/>
      <c r="F6" s="75"/>
      <c r="G6" s="39" t="s">
        <v>279</v>
      </c>
    </row>
    <row r="7" spans="1:8" x14ac:dyDescent="0.25">
      <c r="A7" s="67" t="s">
        <v>265</v>
      </c>
      <c r="B7" s="65"/>
      <c r="C7" s="65"/>
      <c r="D7" s="65"/>
      <c r="E7" s="15"/>
      <c r="F7" s="15"/>
      <c r="G7" s="40">
        <f>SUM('Položkový rozpočet'!H7)</f>
        <v>0</v>
      </c>
      <c r="H7" s="59">
        <v>0</v>
      </c>
    </row>
    <row r="8" spans="1:8" outlineLevel="1" x14ac:dyDescent="0.25">
      <c r="A8" s="64" t="s">
        <v>6</v>
      </c>
      <c r="B8" s="65"/>
      <c r="C8" s="65"/>
      <c r="D8" s="65"/>
      <c r="E8" s="15"/>
      <c r="F8" s="15"/>
      <c r="G8" s="40">
        <f>SUM('Položkový rozpočet'!H8)</f>
        <v>0</v>
      </c>
      <c r="H8" s="59">
        <v>1</v>
      </c>
    </row>
    <row r="9" spans="1:8" outlineLevel="2" x14ac:dyDescent="0.25">
      <c r="A9" s="66" t="s">
        <v>7</v>
      </c>
      <c r="B9" s="65"/>
      <c r="C9" s="65"/>
      <c r="D9" s="65"/>
      <c r="E9" s="15"/>
      <c r="F9" s="15"/>
      <c r="G9" s="40">
        <f>SUM('Položkový rozpočet'!H9)</f>
        <v>0</v>
      </c>
      <c r="H9" s="59">
        <v>2</v>
      </c>
    </row>
    <row r="10" spans="1:8" outlineLevel="2" x14ac:dyDescent="0.25">
      <c r="A10" s="66" t="s">
        <v>8</v>
      </c>
      <c r="B10" s="65"/>
      <c r="C10" s="65"/>
      <c r="D10" s="65"/>
      <c r="E10" s="15"/>
      <c r="F10" s="15"/>
      <c r="G10" s="40">
        <f>SUM('Položkový rozpočet'!H115)</f>
        <v>0</v>
      </c>
      <c r="H10" s="59">
        <v>2</v>
      </c>
    </row>
    <row r="11" spans="1:8" outlineLevel="2" x14ac:dyDescent="0.25">
      <c r="A11" s="66" t="s">
        <v>9</v>
      </c>
      <c r="B11" s="65"/>
      <c r="C11" s="65"/>
      <c r="D11" s="65"/>
      <c r="E11" s="15"/>
      <c r="F11" s="15"/>
      <c r="G11" s="40">
        <f>SUM('Položkový rozpočet'!H127)</f>
        <v>0</v>
      </c>
      <c r="H11" s="59">
        <v>2</v>
      </c>
    </row>
    <row r="12" spans="1:8" outlineLevel="1" x14ac:dyDescent="0.25">
      <c r="A12" s="64" t="s">
        <v>10</v>
      </c>
      <c r="B12" s="65"/>
      <c r="C12" s="65"/>
      <c r="D12" s="65"/>
      <c r="E12" s="15"/>
      <c r="F12" s="15"/>
      <c r="G12" s="40">
        <f>SUM('Položkový rozpočet'!H137)</f>
        <v>0</v>
      </c>
      <c r="H12" s="59">
        <v>1</v>
      </c>
    </row>
    <row r="13" spans="1:8" outlineLevel="2" x14ac:dyDescent="0.25">
      <c r="A13" s="66" t="s">
        <v>7</v>
      </c>
      <c r="B13" s="65"/>
      <c r="C13" s="65"/>
      <c r="D13" s="65"/>
      <c r="E13" s="15"/>
      <c r="F13" s="15"/>
      <c r="G13" s="40">
        <f>SUM('Položkový rozpočet'!H138)</f>
        <v>0</v>
      </c>
      <c r="H13" s="59">
        <v>2</v>
      </c>
    </row>
    <row r="14" spans="1:8" outlineLevel="2" x14ac:dyDescent="0.25">
      <c r="A14" s="66" t="s">
        <v>9</v>
      </c>
      <c r="B14" s="65"/>
      <c r="C14" s="65"/>
      <c r="D14" s="65"/>
      <c r="E14" s="15"/>
      <c r="F14" s="15"/>
      <c r="G14" s="40">
        <f>SUM('Položkový rozpočet'!H201)</f>
        <v>0</v>
      </c>
      <c r="H14" s="59">
        <v>2</v>
      </c>
    </row>
    <row r="15" spans="1:8" ht="20.100000000000001" customHeight="1" x14ac:dyDescent="0.25">
      <c r="A15" s="62"/>
      <c r="B15" s="63"/>
      <c r="C15" s="63"/>
      <c r="D15" s="63"/>
      <c r="E15" s="63"/>
      <c r="F15" s="63"/>
      <c r="G15" s="34"/>
    </row>
    <row r="16" spans="1:8" ht="20.100000000000001" customHeight="1" x14ac:dyDescent="0.25">
      <c r="A16" s="62" t="s">
        <v>0</v>
      </c>
      <c r="B16" s="63"/>
      <c r="C16" s="63"/>
      <c r="D16" s="63"/>
      <c r="E16" s="63"/>
      <c r="F16" s="63"/>
      <c r="G16" s="34"/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15">
    <mergeCell ref="A2:F2"/>
    <mergeCell ref="A3:F3"/>
    <mergeCell ref="A4:F4"/>
    <mergeCell ref="A5:F5"/>
    <mergeCell ref="A6:F6"/>
    <mergeCell ref="A7:D7"/>
    <mergeCell ref="A8:D8"/>
    <mergeCell ref="A9:D9"/>
    <mergeCell ref="A10:D10"/>
    <mergeCell ref="A11:D11"/>
    <mergeCell ref="A16:F16"/>
    <mergeCell ref="A12:D12"/>
    <mergeCell ref="A13:D13"/>
    <mergeCell ref="A14:D14"/>
    <mergeCell ref="A15:F15"/>
  </mergeCells>
  <conditionalFormatting sqref="A7:H14">
    <cfRule type="expression" dxfId="5" priority="1" stopIfTrue="1">
      <formula>$H7=0</formula>
    </cfRule>
    <cfRule type="expression" dxfId="4" priority="2" stopIfTrue="1">
      <formula>$H7=1</formula>
    </cfRule>
    <cfRule type="expression" dxfId="3" priority="3" stopIfTrue="1">
      <formula>$H7&gt;1</formula>
    </cfRule>
  </conditionalFormatting>
  <pageMargins left="0.7" right="0.7" top="0.78740157499999996" bottom="0.78740157499999996" header="0.3" footer="0.3"/>
  <pageSetup paperSize="9" orientation="landscape" r:id="rId1"/>
  <headerFooter alignWithMargins="0">
    <oddHeader>Stránka &amp;P z &amp;N</oddHeader>
    <evenHeader>Stránka &amp;P z &amp;N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211"/>
  <sheetViews>
    <sheetView topLeftCell="A118" zoomScaleNormal="100" workbookViewId="0">
      <selection activeCell="G142" sqref="G142"/>
    </sheetView>
  </sheetViews>
  <sheetFormatPr defaultColWidth="8" defaultRowHeight="15" outlineLevelRow="5" x14ac:dyDescent="0.25"/>
  <cols>
    <col min="1" max="1" width="2.28515625" customWidth="1"/>
    <col min="2" max="2" width="6.7109375" customWidth="1"/>
    <col min="3" max="3" width="10.5703125" customWidth="1"/>
    <col min="4" max="4" width="36.7109375" customWidth="1"/>
    <col min="5" max="5" width="6.85546875" customWidth="1"/>
    <col min="6" max="6" width="9.28515625" customWidth="1"/>
    <col min="7" max="8" width="16.5703125" customWidth="1"/>
    <col min="9" max="9" width="0.140625" style="31" customWidth="1"/>
    <col min="10" max="10" width="0.140625" customWidth="1"/>
  </cols>
  <sheetData>
    <row r="1" spans="1:10" ht="15" hidden="1" customHeight="1" collapsed="1" x14ac:dyDescent="0.25"/>
    <row r="2" spans="1:10" ht="45.75" customHeight="1" x14ac:dyDescent="0.25">
      <c r="A2" s="92" t="s">
        <v>278</v>
      </c>
      <c r="B2" s="81"/>
      <c r="C2" s="81"/>
      <c r="D2" s="81"/>
      <c r="E2" s="81"/>
      <c r="F2" s="81"/>
      <c r="G2" s="81"/>
      <c r="H2" s="81"/>
      <c r="I2" s="81"/>
    </row>
    <row r="3" spans="1:10" ht="20.100000000000001" customHeight="1" x14ac:dyDescent="0.25">
      <c r="A3" s="82" t="s">
        <v>0</v>
      </c>
      <c r="B3" s="82"/>
      <c r="C3" s="82"/>
      <c r="D3" s="82"/>
      <c r="E3" s="82"/>
      <c r="F3" s="82"/>
      <c r="G3" s="82"/>
      <c r="H3" s="82"/>
      <c r="I3" s="82"/>
    </row>
    <row r="4" spans="1:10" ht="17.100000000000001" customHeight="1" x14ac:dyDescent="0.25">
      <c r="A4" s="83" t="s">
        <v>11</v>
      </c>
      <c r="B4" s="83"/>
      <c r="C4" s="83"/>
      <c r="D4" s="83"/>
      <c r="E4" s="83"/>
      <c r="F4" s="83"/>
      <c r="G4" s="83"/>
      <c r="H4" s="83"/>
      <c r="I4" s="83"/>
    </row>
    <row r="5" spans="1:10" ht="20.100000000000001" customHeight="1" x14ac:dyDescent="0.25">
      <c r="A5" s="84"/>
      <c r="B5" s="85"/>
      <c r="C5" s="85"/>
      <c r="D5" s="85"/>
      <c r="E5" s="27"/>
      <c r="F5" s="27"/>
      <c r="G5" s="33"/>
      <c r="H5" s="33"/>
      <c r="I5"/>
    </row>
    <row r="6" spans="1:10" ht="20.100000000000001" customHeight="1" x14ac:dyDescent="0.25">
      <c r="A6" s="86" t="s">
        <v>0</v>
      </c>
      <c r="B6" s="87"/>
      <c r="C6" s="87"/>
      <c r="D6" s="87"/>
      <c r="E6" s="28"/>
      <c r="F6" s="28"/>
      <c r="G6" s="28"/>
      <c r="H6" s="28"/>
      <c r="I6"/>
    </row>
    <row r="7" spans="1:10" ht="20.100000000000001" customHeight="1" x14ac:dyDescent="0.25">
      <c r="A7" s="80" t="s">
        <v>280</v>
      </c>
      <c r="B7" s="77"/>
      <c r="C7" s="77"/>
      <c r="D7" s="77"/>
      <c r="E7" s="10"/>
      <c r="F7" s="10"/>
      <c r="G7" s="11"/>
      <c r="H7" s="11">
        <f>SUM(H8,H137)</f>
        <v>0</v>
      </c>
      <c r="I7" s="58">
        <v>0</v>
      </c>
      <c r="J7" s="31">
        <f>SUM(H7)</f>
        <v>0</v>
      </c>
    </row>
    <row r="8" spans="1:10" ht="20.100000000000001" customHeight="1" outlineLevel="1" x14ac:dyDescent="0.25">
      <c r="A8" s="79" t="s">
        <v>281</v>
      </c>
      <c r="B8" s="77"/>
      <c r="C8" s="77"/>
      <c r="D8" s="77"/>
      <c r="E8" s="10"/>
      <c r="F8" s="10"/>
      <c r="G8" s="11"/>
      <c r="H8" s="11">
        <f>SUM(H9,H115,H127)</f>
        <v>0</v>
      </c>
      <c r="I8" s="58">
        <v>1</v>
      </c>
      <c r="J8" s="31">
        <f>SUM(H8)</f>
        <v>0</v>
      </c>
    </row>
    <row r="9" spans="1:10" ht="20.100000000000001" customHeight="1" outlineLevel="2" x14ac:dyDescent="0.25">
      <c r="A9" s="93" t="s">
        <v>7</v>
      </c>
      <c r="B9" s="77"/>
      <c r="C9" s="77"/>
      <c r="D9" s="77"/>
      <c r="E9" s="10"/>
      <c r="F9" s="10"/>
      <c r="G9" s="11"/>
      <c r="H9" s="11">
        <f>SUM(H10,H18,H29,H40,H50,H60,H71,H82,H92,H100)</f>
        <v>0</v>
      </c>
      <c r="I9" s="58">
        <v>2</v>
      </c>
      <c r="J9" s="31">
        <f>SUM(H9)</f>
        <v>0</v>
      </c>
    </row>
    <row r="10" spans="1:10" ht="20.100000000000001" customHeight="1" outlineLevel="3" x14ac:dyDescent="0.25">
      <c r="A10" s="96" t="s">
        <v>12</v>
      </c>
      <c r="B10" s="94"/>
      <c r="C10" s="94"/>
      <c r="D10" s="94"/>
      <c r="E10" s="10"/>
      <c r="F10" s="10"/>
      <c r="G10" s="11"/>
      <c r="H10" s="11">
        <f>SUM(H13:H17)</f>
        <v>0</v>
      </c>
      <c r="I10" s="58">
        <v>3</v>
      </c>
      <c r="J10" s="31">
        <f>SUM(H10)</f>
        <v>0</v>
      </c>
    </row>
    <row r="11" spans="1:10" ht="15" customHeight="1" outlineLevel="4" x14ac:dyDescent="0.25">
      <c r="A11" s="3"/>
      <c r="B11" s="60"/>
      <c r="C11" s="60"/>
      <c r="D11" s="60"/>
      <c r="E11" s="60"/>
      <c r="F11" s="60"/>
      <c r="G11" s="78" t="s">
        <v>282</v>
      </c>
      <c r="H11" s="78"/>
      <c r="I11"/>
    </row>
    <row r="12" spans="1:10" ht="15" customHeight="1" outlineLevel="4" x14ac:dyDescent="0.25">
      <c r="A12" s="12"/>
      <c r="B12" s="29" t="s">
        <v>13</v>
      </c>
      <c r="C12" s="29" t="s">
        <v>14</v>
      </c>
      <c r="D12" s="29" t="s">
        <v>15</v>
      </c>
      <c r="E12" s="30" t="s">
        <v>16</v>
      </c>
      <c r="F12" s="30" t="s">
        <v>17</v>
      </c>
      <c r="G12" s="30" t="s">
        <v>18</v>
      </c>
      <c r="H12" s="30" t="s">
        <v>19</v>
      </c>
      <c r="I12"/>
    </row>
    <row r="13" spans="1:10" ht="22.5" outlineLevel="5" x14ac:dyDescent="0.25">
      <c r="A13" s="3"/>
      <c r="B13" s="1" t="s">
        <v>20</v>
      </c>
      <c r="C13" s="13" t="s">
        <v>21</v>
      </c>
      <c r="D13" s="14" t="s">
        <v>22</v>
      </c>
      <c r="E13" s="1" t="s">
        <v>23</v>
      </c>
      <c r="F13" s="2">
        <v>18.5</v>
      </c>
      <c r="G13" s="32"/>
      <c r="H13" s="32">
        <f>F13*G13</f>
        <v>0</v>
      </c>
      <c r="I13"/>
    </row>
    <row r="14" spans="1:10" ht="33.75" outlineLevel="5" x14ac:dyDescent="0.25">
      <c r="A14" s="3"/>
      <c r="B14" s="1" t="s">
        <v>24</v>
      </c>
      <c r="C14" s="13" t="s">
        <v>25</v>
      </c>
      <c r="D14" s="14" t="s">
        <v>26</v>
      </c>
      <c r="E14" s="1" t="s">
        <v>27</v>
      </c>
      <c r="F14" s="2">
        <v>432.17</v>
      </c>
      <c r="G14" s="32"/>
      <c r="H14" s="32">
        <f>F14*G14</f>
        <v>0</v>
      </c>
      <c r="I14"/>
    </row>
    <row r="15" spans="1:10" ht="33.75" outlineLevel="5" x14ac:dyDescent="0.25">
      <c r="A15" s="3"/>
      <c r="B15" s="1" t="s">
        <v>28</v>
      </c>
      <c r="C15" s="13" t="s">
        <v>29</v>
      </c>
      <c r="D15" s="14" t="s">
        <v>30</v>
      </c>
      <c r="E15" s="1" t="s">
        <v>27</v>
      </c>
      <c r="F15" s="2">
        <v>432.17</v>
      </c>
      <c r="G15" s="32"/>
      <c r="H15" s="32">
        <f>F15*G15</f>
        <v>0</v>
      </c>
      <c r="I15"/>
    </row>
    <row r="16" spans="1:10" ht="33.75" outlineLevel="5" x14ac:dyDescent="0.25">
      <c r="A16" s="3"/>
      <c r="B16" s="1" t="s">
        <v>31</v>
      </c>
      <c r="C16" s="13" t="s">
        <v>32</v>
      </c>
      <c r="D16" s="14" t="s">
        <v>33</v>
      </c>
      <c r="E16" s="1" t="s">
        <v>27</v>
      </c>
      <c r="F16" s="2">
        <v>12100.76</v>
      </c>
      <c r="G16" s="32"/>
      <c r="H16" s="32">
        <f>F16*G16</f>
        <v>0</v>
      </c>
      <c r="I16"/>
    </row>
    <row r="17" spans="1:10" ht="22.5" outlineLevel="5" x14ac:dyDescent="0.25">
      <c r="A17" s="3"/>
      <c r="B17" s="1" t="s">
        <v>34</v>
      </c>
      <c r="C17" s="13" t="s">
        <v>35</v>
      </c>
      <c r="D17" s="14" t="s">
        <v>36</v>
      </c>
      <c r="E17" s="1" t="s">
        <v>37</v>
      </c>
      <c r="F17" s="2">
        <v>864.34</v>
      </c>
      <c r="G17" s="32"/>
      <c r="H17" s="32">
        <f>F17*G17</f>
        <v>0</v>
      </c>
      <c r="I17"/>
    </row>
    <row r="18" spans="1:10" ht="20.100000000000001" customHeight="1" outlineLevel="3" x14ac:dyDescent="0.25">
      <c r="A18" s="96" t="s">
        <v>38</v>
      </c>
      <c r="B18" s="95"/>
      <c r="C18" s="94"/>
      <c r="D18" s="94"/>
      <c r="E18" s="10"/>
      <c r="F18" s="10"/>
      <c r="G18" s="11"/>
      <c r="H18" s="11">
        <f>SUM(H21:H28)</f>
        <v>0</v>
      </c>
      <c r="I18" s="58">
        <v>3</v>
      </c>
      <c r="J18" s="31">
        <f>SUM(H18)</f>
        <v>0</v>
      </c>
    </row>
    <row r="19" spans="1:10" ht="15" customHeight="1" outlineLevel="4" x14ac:dyDescent="0.25">
      <c r="A19" s="3"/>
      <c r="B19" s="60"/>
      <c r="C19" s="60"/>
      <c r="D19" s="60"/>
      <c r="E19" s="60"/>
      <c r="F19" s="60"/>
      <c r="G19" s="78" t="s">
        <v>282</v>
      </c>
      <c r="H19" s="78"/>
      <c r="I19"/>
    </row>
    <row r="20" spans="1:10" ht="15" customHeight="1" outlineLevel="4" x14ac:dyDescent="0.25">
      <c r="A20" s="12"/>
      <c r="B20" s="29" t="s">
        <v>13</v>
      </c>
      <c r="C20" s="29" t="s">
        <v>14</v>
      </c>
      <c r="D20" s="29" t="s">
        <v>15</v>
      </c>
      <c r="E20" s="30" t="s">
        <v>16</v>
      </c>
      <c r="F20" s="30" t="s">
        <v>17</v>
      </c>
      <c r="G20" s="30" t="s">
        <v>18</v>
      </c>
      <c r="H20" s="30" t="s">
        <v>19</v>
      </c>
      <c r="I20"/>
    </row>
    <row r="21" spans="1:10" ht="22.5" outlineLevel="5" x14ac:dyDescent="0.25">
      <c r="A21" s="3"/>
      <c r="B21" s="1" t="s">
        <v>39</v>
      </c>
      <c r="C21" s="13" t="s">
        <v>40</v>
      </c>
      <c r="D21" s="14" t="s">
        <v>41</v>
      </c>
      <c r="E21" s="1" t="s">
        <v>42</v>
      </c>
      <c r="F21" s="2">
        <v>888.3</v>
      </c>
      <c r="G21" s="32"/>
      <c r="H21" s="32">
        <f t="shared" ref="H21:H28" si="0">F21*G21</f>
        <v>0</v>
      </c>
      <c r="I21"/>
    </row>
    <row r="22" spans="1:10" ht="22.5" outlineLevel="5" x14ac:dyDescent="0.25">
      <c r="A22" s="3"/>
      <c r="B22" s="1" t="s">
        <v>43</v>
      </c>
      <c r="C22" s="13" t="s">
        <v>44</v>
      </c>
      <c r="D22" s="14" t="s">
        <v>45</v>
      </c>
      <c r="E22" s="1" t="s">
        <v>42</v>
      </c>
      <c r="F22" s="2">
        <v>888.3</v>
      </c>
      <c r="G22" s="32"/>
      <c r="H22" s="32">
        <f t="shared" si="0"/>
        <v>0</v>
      </c>
      <c r="I22"/>
    </row>
    <row r="23" spans="1:10" ht="22.5" outlineLevel="5" x14ac:dyDescent="0.25">
      <c r="A23" s="3"/>
      <c r="B23" s="1" t="s">
        <v>46</v>
      </c>
      <c r="C23" s="13" t="s">
        <v>47</v>
      </c>
      <c r="D23" s="14" t="s">
        <v>48</v>
      </c>
      <c r="E23" s="1" t="s">
        <v>42</v>
      </c>
      <c r="F23" s="2">
        <v>1021.55</v>
      </c>
      <c r="G23" s="32"/>
      <c r="H23" s="32">
        <f t="shared" si="0"/>
        <v>0</v>
      </c>
      <c r="I23"/>
    </row>
    <row r="24" spans="1:10" ht="22.5" outlineLevel="5" x14ac:dyDescent="0.25">
      <c r="A24" s="3"/>
      <c r="B24" s="1" t="s">
        <v>49</v>
      </c>
      <c r="C24" s="13" t="s">
        <v>50</v>
      </c>
      <c r="D24" s="14" t="s">
        <v>51</v>
      </c>
      <c r="E24" s="1" t="s">
        <v>42</v>
      </c>
      <c r="F24" s="2">
        <v>888.3</v>
      </c>
      <c r="G24" s="32"/>
      <c r="H24" s="32">
        <f t="shared" si="0"/>
        <v>0</v>
      </c>
      <c r="I24"/>
    </row>
    <row r="25" spans="1:10" ht="22.5" outlineLevel="5" x14ac:dyDescent="0.25">
      <c r="A25" s="3"/>
      <c r="B25" s="1" t="s">
        <v>52</v>
      </c>
      <c r="C25" s="13" t="s">
        <v>50</v>
      </c>
      <c r="D25" s="14" t="s">
        <v>51</v>
      </c>
      <c r="E25" s="1" t="s">
        <v>42</v>
      </c>
      <c r="F25" s="2">
        <v>888.3</v>
      </c>
      <c r="G25" s="32"/>
      <c r="H25" s="32">
        <f t="shared" si="0"/>
        <v>0</v>
      </c>
      <c r="I25"/>
    </row>
    <row r="26" spans="1:10" ht="22.5" outlineLevel="5" x14ac:dyDescent="0.25">
      <c r="A26" s="3"/>
      <c r="B26" s="1" t="s">
        <v>53</v>
      </c>
      <c r="C26" s="13" t="s">
        <v>44</v>
      </c>
      <c r="D26" s="14" t="s">
        <v>45</v>
      </c>
      <c r="E26" s="1" t="s">
        <v>42</v>
      </c>
      <c r="F26" s="2">
        <v>888.3</v>
      </c>
      <c r="G26" s="32"/>
      <c r="H26" s="32">
        <f t="shared" si="0"/>
        <v>0</v>
      </c>
      <c r="I26"/>
    </row>
    <row r="27" spans="1:10" ht="22.5" outlineLevel="5" x14ac:dyDescent="0.25">
      <c r="A27" s="3"/>
      <c r="B27" s="1" t="s">
        <v>54</v>
      </c>
      <c r="C27" s="13" t="s">
        <v>55</v>
      </c>
      <c r="D27" s="14" t="s">
        <v>56</v>
      </c>
      <c r="E27" s="1" t="s">
        <v>42</v>
      </c>
      <c r="F27" s="2">
        <v>1021.55</v>
      </c>
      <c r="G27" s="32"/>
      <c r="H27" s="32">
        <f t="shared" si="0"/>
        <v>0</v>
      </c>
      <c r="I27"/>
    </row>
    <row r="28" spans="1:10" ht="22.5" outlineLevel="5" x14ac:dyDescent="0.25">
      <c r="A28" s="3"/>
      <c r="B28" s="1" t="s">
        <v>57</v>
      </c>
      <c r="C28" s="13" t="s">
        <v>58</v>
      </c>
      <c r="D28" s="14" t="s">
        <v>59</v>
      </c>
      <c r="E28" s="1" t="s">
        <v>42</v>
      </c>
      <c r="F28" s="2">
        <v>888.3</v>
      </c>
      <c r="G28" s="32"/>
      <c r="H28" s="32">
        <f t="shared" si="0"/>
        <v>0</v>
      </c>
      <c r="I28"/>
    </row>
    <row r="29" spans="1:10" ht="20.100000000000001" customHeight="1" outlineLevel="3" x14ac:dyDescent="0.25">
      <c r="A29" s="96" t="s">
        <v>60</v>
      </c>
      <c r="B29" s="94"/>
      <c r="C29" s="94"/>
      <c r="D29" s="94"/>
      <c r="E29" s="10"/>
      <c r="F29" s="10"/>
      <c r="G29" s="11"/>
      <c r="H29" s="11">
        <f>SUM(H32:H39)</f>
        <v>0</v>
      </c>
      <c r="I29" s="58">
        <v>3</v>
      </c>
      <c r="J29" s="31">
        <f>SUM(H29)</f>
        <v>0</v>
      </c>
    </row>
    <row r="30" spans="1:10" ht="15" customHeight="1" outlineLevel="4" x14ac:dyDescent="0.25">
      <c r="A30" s="3"/>
      <c r="B30" s="60"/>
      <c r="C30" s="60"/>
      <c r="D30" s="60"/>
      <c r="E30" s="60"/>
      <c r="F30" s="60"/>
      <c r="G30" s="78" t="s">
        <v>282</v>
      </c>
      <c r="H30" s="78"/>
      <c r="I30"/>
    </row>
    <row r="31" spans="1:10" ht="15" customHeight="1" outlineLevel="4" x14ac:dyDescent="0.25">
      <c r="A31" s="12"/>
      <c r="B31" s="29" t="s">
        <v>13</v>
      </c>
      <c r="C31" s="29" t="s">
        <v>14</v>
      </c>
      <c r="D31" s="29" t="s">
        <v>15</v>
      </c>
      <c r="E31" s="30" t="s">
        <v>16</v>
      </c>
      <c r="F31" s="30" t="s">
        <v>17</v>
      </c>
      <c r="G31" s="30" t="s">
        <v>18</v>
      </c>
      <c r="H31" s="30" t="s">
        <v>19</v>
      </c>
      <c r="I31"/>
    </row>
    <row r="32" spans="1:10" ht="22.5" outlineLevel="5" x14ac:dyDescent="0.25">
      <c r="A32" s="3"/>
      <c r="B32" s="1" t="s">
        <v>61</v>
      </c>
      <c r="C32" s="13" t="s">
        <v>40</v>
      </c>
      <c r="D32" s="14" t="s">
        <v>41</v>
      </c>
      <c r="E32" s="1" t="s">
        <v>42</v>
      </c>
      <c r="F32" s="2">
        <v>363.3</v>
      </c>
      <c r="G32" s="32"/>
      <c r="H32" s="32">
        <f t="shared" ref="H32:H39" si="1">F32*G32</f>
        <v>0</v>
      </c>
      <c r="I32"/>
    </row>
    <row r="33" spans="1:10" ht="22.5" outlineLevel="5" x14ac:dyDescent="0.25">
      <c r="A33" s="3"/>
      <c r="B33" s="1" t="s">
        <v>62</v>
      </c>
      <c r="C33" s="13" t="s">
        <v>44</v>
      </c>
      <c r="D33" s="14" t="s">
        <v>45</v>
      </c>
      <c r="E33" s="1" t="s">
        <v>42</v>
      </c>
      <c r="F33" s="2">
        <v>363.3</v>
      </c>
      <c r="G33" s="32"/>
      <c r="H33" s="32">
        <f t="shared" si="1"/>
        <v>0</v>
      </c>
      <c r="I33"/>
    </row>
    <row r="34" spans="1:10" ht="22.5" outlineLevel="5" x14ac:dyDescent="0.25">
      <c r="A34" s="3"/>
      <c r="B34" s="1" t="s">
        <v>63</v>
      </c>
      <c r="C34" s="13" t="s">
        <v>47</v>
      </c>
      <c r="D34" s="14" t="s">
        <v>48</v>
      </c>
      <c r="E34" s="1" t="s">
        <v>42</v>
      </c>
      <c r="F34" s="2">
        <v>417.8</v>
      </c>
      <c r="G34" s="32"/>
      <c r="H34" s="32">
        <f t="shared" si="1"/>
        <v>0</v>
      </c>
      <c r="I34"/>
    </row>
    <row r="35" spans="1:10" ht="22.5" outlineLevel="5" x14ac:dyDescent="0.25">
      <c r="A35" s="3"/>
      <c r="B35" s="1" t="s">
        <v>64</v>
      </c>
      <c r="C35" s="13" t="s">
        <v>65</v>
      </c>
      <c r="D35" s="14" t="s">
        <v>66</v>
      </c>
      <c r="E35" s="1" t="s">
        <v>42</v>
      </c>
      <c r="F35" s="2">
        <v>363.3</v>
      </c>
      <c r="G35" s="32"/>
      <c r="H35" s="32">
        <f t="shared" si="1"/>
        <v>0</v>
      </c>
      <c r="I35"/>
    </row>
    <row r="36" spans="1:10" ht="22.5" outlineLevel="5" x14ac:dyDescent="0.25">
      <c r="A36" s="3"/>
      <c r="B36" s="1" t="s">
        <v>67</v>
      </c>
      <c r="C36" s="13" t="s">
        <v>65</v>
      </c>
      <c r="D36" s="14" t="s">
        <v>66</v>
      </c>
      <c r="E36" s="1" t="s">
        <v>42</v>
      </c>
      <c r="F36" s="2">
        <v>363.3</v>
      </c>
      <c r="G36" s="32"/>
      <c r="H36" s="32">
        <f t="shared" si="1"/>
        <v>0</v>
      </c>
      <c r="I36"/>
    </row>
    <row r="37" spans="1:10" ht="22.5" outlineLevel="5" x14ac:dyDescent="0.25">
      <c r="A37" s="3"/>
      <c r="B37" s="1" t="s">
        <v>68</v>
      </c>
      <c r="C37" s="13" t="s">
        <v>44</v>
      </c>
      <c r="D37" s="14" t="s">
        <v>45</v>
      </c>
      <c r="E37" s="1" t="s">
        <v>42</v>
      </c>
      <c r="F37" s="2">
        <v>363.3</v>
      </c>
      <c r="G37" s="32"/>
      <c r="H37" s="32">
        <f t="shared" si="1"/>
        <v>0</v>
      </c>
      <c r="I37"/>
    </row>
    <row r="38" spans="1:10" ht="22.5" outlineLevel="5" x14ac:dyDescent="0.25">
      <c r="A38" s="3"/>
      <c r="B38" s="1" t="s">
        <v>69</v>
      </c>
      <c r="C38" s="13" t="s">
        <v>55</v>
      </c>
      <c r="D38" s="14" t="s">
        <v>56</v>
      </c>
      <c r="E38" s="1" t="s">
        <v>42</v>
      </c>
      <c r="F38" s="2">
        <v>417.8</v>
      </c>
      <c r="G38" s="32"/>
      <c r="H38" s="32">
        <f t="shared" si="1"/>
        <v>0</v>
      </c>
      <c r="I38"/>
    </row>
    <row r="39" spans="1:10" ht="22.5" outlineLevel="5" x14ac:dyDescent="0.25">
      <c r="A39" s="3"/>
      <c r="B39" s="1" t="s">
        <v>70</v>
      </c>
      <c r="C39" s="13" t="s">
        <v>58</v>
      </c>
      <c r="D39" s="14" t="s">
        <v>59</v>
      </c>
      <c r="E39" s="1" t="s">
        <v>42</v>
      </c>
      <c r="F39" s="2">
        <v>363.3</v>
      </c>
      <c r="G39" s="32"/>
      <c r="H39" s="32">
        <f t="shared" si="1"/>
        <v>0</v>
      </c>
      <c r="I39"/>
    </row>
    <row r="40" spans="1:10" ht="20.100000000000001" customHeight="1" outlineLevel="3" x14ac:dyDescent="0.25">
      <c r="A40" s="96" t="s">
        <v>71</v>
      </c>
      <c r="B40" s="94"/>
      <c r="C40" s="94"/>
      <c r="D40" s="94"/>
      <c r="E40" s="10"/>
      <c r="F40" s="10"/>
      <c r="G40" s="11"/>
      <c r="H40" s="11">
        <f>SUM(H43:H49)</f>
        <v>0</v>
      </c>
      <c r="I40" s="58">
        <v>3</v>
      </c>
      <c r="J40" s="31">
        <f>SUM(H40)</f>
        <v>0</v>
      </c>
    </row>
    <row r="41" spans="1:10" ht="15" customHeight="1" outlineLevel="4" x14ac:dyDescent="0.25">
      <c r="A41" s="3"/>
      <c r="B41" s="60"/>
      <c r="C41" s="60"/>
      <c r="D41" s="60"/>
      <c r="E41" s="60"/>
      <c r="F41" s="60"/>
      <c r="G41" s="78" t="s">
        <v>282</v>
      </c>
      <c r="H41" s="78"/>
      <c r="I41"/>
    </row>
    <row r="42" spans="1:10" ht="15" customHeight="1" outlineLevel="4" x14ac:dyDescent="0.25">
      <c r="A42" s="12"/>
      <c r="B42" s="29" t="s">
        <v>13</v>
      </c>
      <c r="C42" s="29" t="s">
        <v>14</v>
      </c>
      <c r="D42" s="29" t="s">
        <v>15</v>
      </c>
      <c r="E42" s="30" t="s">
        <v>16</v>
      </c>
      <c r="F42" s="30" t="s">
        <v>17</v>
      </c>
      <c r="G42" s="30" t="s">
        <v>18</v>
      </c>
      <c r="H42" s="30" t="s">
        <v>19</v>
      </c>
      <c r="I42"/>
    </row>
    <row r="43" spans="1:10" ht="22.5" outlineLevel="5" x14ac:dyDescent="0.25">
      <c r="A43" s="3"/>
      <c r="B43" s="1" t="s">
        <v>72</v>
      </c>
      <c r="C43" s="13" t="s">
        <v>40</v>
      </c>
      <c r="D43" s="14" t="s">
        <v>41</v>
      </c>
      <c r="E43" s="1" t="s">
        <v>42</v>
      </c>
      <c r="F43" s="2">
        <v>28.35</v>
      </c>
      <c r="G43" s="32"/>
      <c r="H43" s="32">
        <f t="shared" ref="H43:H49" si="2">F43*G43</f>
        <v>0</v>
      </c>
      <c r="I43"/>
    </row>
    <row r="44" spans="1:10" ht="22.5" outlineLevel="5" x14ac:dyDescent="0.25">
      <c r="A44" s="3"/>
      <c r="B44" s="1" t="s">
        <v>73</v>
      </c>
      <c r="C44" s="13" t="s">
        <v>44</v>
      </c>
      <c r="D44" s="14" t="s">
        <v>45</v>
      </c>
      <c r="E44" s="1" t="s">
        <v>42</v>
      </c>
      <c r="F44" s="2">
        <v>28.35</v>
      </c>
      <c r="G44" s="32"/>
      <c r="H44" s="32">
        <f t="shared" si="2"/>
        <v>0</v>
      </c>
      <c r="I44"/>
    </row>
    <row r="45" spans="1:10" ht="22.5" outlineLevel="5" x14ac:dyDescent="0.25">
      <c r="A45" s="3"/>
      <c r="B45" s="1" t="s">
        <v>74</v>
      </c>
      <c r="C45" s="13" t="s">
        <v>47</v>
      </c>
      <c r="D45" s="14" t="s">
        <v>48</v>
      </c>
      <c r="E45" s="1" t="s">
        <v>42</v>
      </c>
      <c r="F45" s="2">
        <v>32.602499999999999</v>
      </c>
      <c r="G45" s="32"/>
      <c r="H45" s="32">
        <f t="shared" si="2"/>
        <v>0</v>
      </c>
      <c r="I45"/>
    </row>
    <row r="46" spans="1:10" ht="22.5" outlineLevel="5" x14ac:dyDescent="0.25">
      <c r="A46" s="3"/>
      <c r="B46" s="1" t="s">
        <v>75</v>
      </c>
      <c r="C46" s="13" t="s">
        <v>50</v>
      </c>
      <c r="D46" s="14" t="s">
        <v>51</v>
      </c>
      <c r="E46" s="1" t="s">
        <v>42</v>
      </c>
      <c r="F46" s="2">
        <v>28.35</v>
      </c>
      <c r="G46" s="32"/>
      <c r="H46" s="32">
        <f t="shared" si="2"/>
        <v>0</v>
      </c>
      <c r="I46"/>
    </row>
    <row r="47" spans="1:10" ht="22.5" outlineLevel="5" x14ac:dyDescent="0.25">
      <c r="A47" s="3"/>
      <c r="B47" s="1" t="s">
        <v>76</v>
      </c>
      <c r="C47" s="13" t="s">
        <v>44</v>
      </c>
      <c r="D47" s="14" t="s">
        <v>45</v>
      </c>
      <c r="E47" s="1" t="s">
        <v>42</v>
      </c>
      <c r="F47" s="2">
        <v>28.35</v>
      </c>
      <c r="G47" s="32"/>
      <c r="H47" s="32">
        <f t="shared" si="2"/>
        <v>0</v>
      </c>
      <c r="I47"/>
    </row>
    <row r="48" spans="1:10" ht="22.5" outlineLevel="5" x14ac:dyDescent="0.25">
      <c r="A48" s="3"/>
      <c r="B48" s="1" t="s">
        <v>77</v>
      </c>
      <c r="C48" s="13" t="s">
        <v>55</v>
      </c>
      <c r="D48" s="14" t="s">
        <v>56</v>
      </c>
      <c r="E48" s="1" t="s">
        <v>42</v>
      </c>
      <c r="F48" s="2">
        <v>32.602499999999999</v>
      </c>
      <c r="G48" s="32"/>
      <c r="H48" s="32">
        <f t="shared" si="2"/>
        <v>0</v>
      </c>
      <c r="I48"/>
    </row>
    <row r="49" spans="1:10" ht="22.5" outlineLevel="5" x14ac:dyDescent="0.25">
      <c r="A49" s="3"/>
      <c r="B49" s="1" t="s">
        <v>78</v>
      </c>
      <c r="C49" s="13" t="s">
        <v>58</v>
      </c>
      <c r="D49" s="14" t="s">
        <v>59</v>
      </c>
      <c r="E49" s="1" t="s">
        <v>42</v>
      </c>
      <c r="F49" s="2">
        <v>38.35</v>
      </c>
      <c r="G49" s="32"/>
      <c r="H49" s="32">
        <f t="shared" si="2"/>
        <v>0</v>
      </c>
      <c r="I49"/>
    </row>
    <row r="50" spans="1:10" ht="20.100000000000001" customHeight="1" outlineLevel="3" x14ac:dyDescent="0.25">
      <c r="A50" s="96" t="s">
        <v>79</v>
      </c>
      <c r="B50" s="94"/>
      <c r="C50" s="94"/>
      <c r="D50" s="94"/>
      <c r="E50" s="10"/>
      <c r="F50" s="10"/>
      <c r="G50" s="11"/>
      <c r="H50" s="11">
        <f>SUM(H53:H59)</f>
        <v>0</v>
      </c>
      <c r="I50" s="58">
        <v>3</v>
      </c>
      <c r="J50" s="31">
        <f>SUM(H50)</f>
        <v>0</v>
      </c>
    </row>
    <row r="51" spans="1:10" ht="15" customHeight="1" outlineLevel="4" x14ac:dyDescent="0.25">
      <c r="A51" s="3"/>
      <c r="B51" s="60"/>
      <c r="C51" s="60"/>
      <c r="D51" s="60"/>
      <c r="E51" s="60"/>
      <c r="F51" s="60"/>
      <c r="G51" s="78" t="s">
        <v>282</v>
      </c>
      <c r="H51" s="78"/>
      <c r="I51"/>
    </row>
    <row r="52" spans="1:10" ht="15" customHeight="1" outlineLevel="4" x14ac:dyDescent="0.25">
      <c r="A52" s="12"/>
      <c r="B52" s="29" t="s">
        <v>13</v>
      </c>
      <c r="C52" s="29" t="s">
        <v>14</v>
      </c>
      <c r="D52" s="29" t="s">
        <v>15</v>
      </c>
      <c r="E52" s="30" t="s">
        <v>16</v>
      </c>
      <c r="F52" s="30" t="s">
        <v>17</v>
      </c>
      <c r="G52" s="30" t="s">
        <v>18</v>
      </c>
      <c r="H52" s="30" t="s">
        <v>19</v>
      </c>
      <c r="I52"/>
    </row>
    <row r="53" spans="1:10" ht="22.5" outlineLevel="5" x14ac:dyDescent="0.25">
      <c r="A53" s="3"/>
      <c r="B53" s="1" t="s">
        <v>80</v>
      </c>
      <c r="C53" s="13" t="s">
        <v>40</v>
      </c>
      <c r="D53" s="14" t="s">
        <v>41</v>
      </c>
      <c r="E53" s="1" t="s">
        <v>42</v>
      </c>
      <c r="F53" s="2">
        <v>32.549999999999997</v>
      </c>
      <c r="G53" s="32"/>
      <c r="H53" s="32">
        <f t="shared" ref="H53:H59" si="3">F53*G53</f>
        <v>0</v>
      </c>
      <c r="I53"/>
    </row>
    <row r="54" spans="1:10" ht="22.5" outlineLevel="5" x14ac:dyDescent="0.25">
      <c r="A54" s="3"/>
      <c r="B54" s="1" t="s">
        <v>81</v>
      </c>
      <c r="C54" s="13" t="s">
        <v>44</v>
      </c>
      <c r="D54" s="14" t="s">
        <v>45</v>
      </c>
      <c r="E54" s="1" t="s">
        <v>42</v>
      </c>
      <c r="F54" s="2">
        <v>32.549999999999997</v>
      </c>
      <c r="G54" s="32"/>
      <c r="H54" s="32">
        <f t="shared" si="3"/>
        <v>0</v>
      </c>
      <c r="I54"/>
    </row>
    <row r="55" spans="1:10" ht="22.5" outlineLevel="5" x14ac:dyDescent="0.25">
      <c r="A55" s="3"/>
      <c r="B55" s="1" t="s">
        <v>82</v>
      </c>
      <c r="C55" s="13" t="s">
        <v>47</v>
      </c>
      <c r="D55" s="14" t="s">
        <v>48</v>
      </c>
      <c r="E55" s="1" t="s">
        <v>42</v>
      </c>
      <c r="F55" s="2">
        <v>37.432499999999997</v>
      </c>
      <c r="G55" s="32"/>
      <c r="H55" s="32">
        <f t="shared" si="3"/>
        <v>0</v>
      </c>
      <c r="I55"/>
    </row>
    <row r="56" spans="1:10" ht="22.5" outlineLevel="5" x14ac:dyDescent="0.25">
      <c r="A56" s="3"/>
      <c r="B56" s="1" t="s">
        <v>83</v>
      </c>
      <c r="C56" s="13" t="s">
        <v>84</v>
      </c>
      <c r="D56" s="14" t="s">
        <v>85</v>
      </c>
      <c r="E56" s="1" t="s">
        <v>42</v>
      </c>
      <c r="F56" s="2">
        <v>32.549999999999997</v>
      </c>
      <c r="G56" s="32"/>
      <c r="H56" s="32">
        <f t="shared" si="3"/>
        <v>0</v>
      </c>
      <c r="I56"/>
    </row>
    <row r="57" spans="1:10" ht="22.5" outlineLevel="5" x14ac:dyDescent="0.25">
      <c r="A57" s="3"/>
      <c r="B57" s="1" t="s">
        <v>86</v>
      </c>
      <c r="C57" s="13" t="s">
        <v>44</v>
      </c>
      <c r="D57" s="14" t="s">
        <v>45</v>
      </c>
      <c r="E57" s="1" t="s">
        <v>42</v>
      </c>
      <c r="F57" s="2">
        <v>32.549999999999997</v>
      </c>
      <c r="G57" s="32"/>
      <c r="H57" s="32">
        <f t="shared" si="3"/>
        <v>0</v>
      </c>
      <c r="I57"/>
    </row>
    <row r="58" spans="1:10" ht="22.5" outlineLevel="5" x14ac:dyDescent="0.25">
      <c r="A58" s="3"/>
      <c r="B58" s="1" t="s">
        <v>87</v>
      </c>
      <c r="C58" s="13" t="s">
        <v>55</v>
      </c>
      <c r="D58" s="14" t="s">
        <v>56</v>
      </c>
      <c r="E58" s="1" t="s">
        <v>42</v>
      </c>
      <c r="F58" s="2">
        <v>37.432499999999997</v>
      </c>
      <c r="G58" s="32"/>
      <c r="H58" s="32">
        <f t="shared" si="3"/>
        <v>0</v>
      </c>
      <c r="I58"/>
    </row>
    <row r="59" spans="1:10" ht="22.5" outlineLevel="5" x14ac:dyDescent="0.25">
      <c r="A59" s="3"/>
      <c r="B59" s="1" t="s">
        <v>88</v>
      </c>
      <c r="C59" s="13" t="s">
        <v>58</v>
      </c>
      <c r="D59" s="14" t="s">
        <v>59</v>
      </c>
      <c r="E59" s="1" t="s">
        <v>42</v>
      </c>
      <c r="F59" s="2">
        <v>32.549999999999997</v>
      </c>
      <c r="G59" s="32"/>
      <c r="H59" s="32">
        <f t="shared" si="3"/>
        <v>0</v>
      </c>
      <c r="I59"/>
    </row>
    <row r="60" spans="1:10" ht="20.100000000000001" customHeight="1" outlineLevel="3" x14ac:dyDescent="0.25">
      <c r="A60" s="96" t="s">
        <v>89</v>
      </c>
      <c r="B60" s="94"/>
      <c r="C60" s="94"/>
      <c r="D60" s="94"/>
      <c r="E60" s="10"/>
      <c r="F60" s="10"/>
      <c r="G60" s="11"/>
      <c r="H60" s="11">
        <f>SUM(H63:H70)</f>
        <v>0</v>
      </c>
      <c r="I60" s="58">
        <v>3</v>
      </c>
      <c r="J60" s="31">
        <f>SUM(H60)</f>
        <v>0</v>
      </c>
    </row>
    <row r="61" spans="1:10" ht="15" customHeight="1" outlineLevel="4" x14ac:dyDescent="0.25">
      <c r="A61" s="3"/>
      <c r="B61" s="60"/>
      <c r="C61" s="60"/>
      <c r="D61" s="60"/>
      <c r="E61" s="60"/>
      <c r="F61" s="60"/>
      <c r="G61" s="78" t="s">
        <v>282</v>
      </c>
      <c r="H61" s="78"/>
      <c r="I61"/>
    </row>
    <row r="62" spans="1:10" ht="15" customHeight="1" outlineLevel="4" x14ac:dyDescent="0.25">
      <c r="A62" s="12"/>
      <c r="B62" s="29" t="s">
        <v>13</v>
      </c>
      <c r="C62" s="29" t="s">
        <v>14</v>
      </c>
      <c r="D62" s="29" t="s">
        <v>15</v>
      </c>
      <c r="E62" s="30" t="s">
        <v>16</v>
      </c>
      <c r="F62" s="30" t="s">
        <v>17</v>
      </c>
      <c r="G62" s="30" t="s">
        <v>18</v>
      </c>
      <c r="H62" s="30" t="s">
        <v>19</v>
      </c>
      <c r="I62"/>
    </row>
    <row r="63" spans="1:10" ht="22.5" outlineLevel="5" x14ac:dyDescent="0.25">
      <c r="A63" s="3"/>
      <c r="B63" s="1" t="s">
        <v>90</v>
      </c>
      <c r="C63" s="13" t="s">
        <v>40</v>
      </c>
      <c r="D63" s="14" t="s">
        <v>41</v>
      </c>
      <c r="E63" s="1" t="s">
        <v>42</v>
      </c>
      <c r="F63" s="2">
        <v>126</v>
      </c>
      <c r="G63" s="32"/>
      <c r="H63" s="32">
        <f t="shared" ref="H63:H70" si="4">F63*G63</f>
        <v>0</v>
      </c>
      <c r="I63"/>
    </row>
    <row r="64" spans="1:10" ht="22.5" outlineLevel="5" x14ac:dyDescent="0.25">
      <c r="A64" s="3"/>
      <c r="B64" s="1" t="s">
        <v>91</v>
      </c>
      <c r="C64" s="13" t="s">
        <v>44</v>
      </c>
      <c r="D64" s="14" t="s">
        <v>45</v>
      </c>
      <c r="E64" s="1" t="s">
        <v>42</v>
      </c>
      <c r="F64" s="2">
        <v>126</v>
      </c>
      <c r="G64" s="32"/>
      <c r="H64" s="32">
        <f t="shared" si="4"/>
        <v>0</v>
      </c>
      <c r="I64"/>
    </row>
    <row r="65" spans="1:10" ht="22.5" outlineLevel="5" x14ac:dyDescent="0.25">
      <c r="A65" s="3"/>
      <c r="B65" s="1" t="s">
        <v>92</v>
      </c>
      <c r="C65" s="13" t="s">
        <v>47</v>
      </c>
      <c r="D65" s="14" t="s">
        <v>48</v>
      </c>
      <c r="E65" s="1" t="s">
        <v>42</v>
      </c>
      <c r="F65" s="2">
        <v>144.9</v>
      </c>
      <c r="G65" s="32"/>
      <c r="H65" s="32">
        <f t="shared" si="4"/>
        <v>0</v>
      </c>
      <c r="I65"/>
    </row>
    <row r="66" spans="1:10" ht="22.5" outlineLevel="5" x14ac:dyDescent="0.25">
      <c r="A66" s="3"/>
      <c r="B66" s="1" t="s">
        <v>93</v>
      </c>
      <c r="C66" s="13" t="s">
        <v>65</v>
      </c>
      <c r="D66" s="14" t="s">
        <v>66</v>
      </c>
      <c r="E66" s="1" t="s">
        <v>42</v>
      </c>
      <c r="F66" s="2">
        <v>126</v>
      </c>
      <c r="G66" s="32"/>
      <c r="H66" s="32">
        <f t="shared" si="4"/>
        <v>0</v>
      </c>
      <c r="I66"/>
    </row>
    <row r="67" spans="1:10" ht="22.5" outlineLevel="5" x14ac:dyDescent="0.25">
      <c r="A67" s="3"/>
      <c r="B67" s="1" t="s">
        <v>94</v>
      </c>
      <c r="C67" s="13" t="s">
        <v>65</v>
      </c>
      <c r="D67" s="14" t="s">
        <v>66</v>
      </c>
      <c r="E67" s="1" t="s">
        <v>42</v>
      </c>
      <c r="F67" s="2">
        <v>126</v>
      </c>
      <c r="G67" s="32"/>
      <c r="H67" s="32">
        <f t="shared" si="4"/>
        <v>0</v>
      </c>
      <c r="I67"/>
    </row>
    <row r="68" spans="1:10" ht="22.5" outlineLevel="5" x14ac:dyDescent="0.25">
      <c r="A68" s="3"/>
      <c r="B68" s="1" t="s">
        <v>95</v>
      </c>
      <c r="C68" s="13" t="s">
        <v>44</v>
      </c>
      <c r="D68" s="14" t="s">
        <v>45</v>
      </c>
      <c r="E68" s="1" t="s">
        <v>42</v>
      </c>
      <c r="F68" s="2">
        <v>126</v>
      </c>
      <c r="G68" s="32"/>
      <c r="H68" s="32">
        <f t="shared" si="4"/>
        <v>0</v>
      </c>
      <c r="I68"/>
    </row>
    <row r="69" spans="1:10" ht="22.5" outlineLevel="5" x14ac:dyDescent="0.25">
      <c r="A69" s="3"/>
      <c r="B69" s="1" t="s">
        <v>96</v>
      </c>
      <c r="C69" s="13" t="s">
        <v>55</v>
      </c>
      <c r="D69" s="14" t="s">
        <v>56</v>
      </c>
      <c r="E69" s="1" t="s">
        <v>42</v>
      </c>
      <c r="F69" s="2">
        <v>144.9</v>
      </c>
      <c r="G69" s="32"/>
      <c r="H69" s="32">
        <f t="shared" si="4"/>
        <v>0</v>
      </c>
      <c r="I69"/>
    </row>
    <row r="70" spans="1:10" ht="22.5" outlineLevel="5" x14ac:dyDescent="0.25">
      <c r="A70" s="3"/>
      <c r="B70" s="1" t="s">
        <v>97</v>
      </c>
      <c r="C70" s="13" t="s">
        <v>58</v>
      </c>
      <c r="D70" s="14" t="s">
        <v>59</v>
      </c>
      <c r="E70" s="1" t="s">
        <v>42</v>
      </c>
      <c r="F70" s="2">
        <v>126</v>
      </c>
      <c r="G70" s="32"/>
      <c r="H70" s="32">
        <f t="shared" si="4"/>
        <v>0</v>
      </c>
      <c r="I70"/>
    </row>
    <row r="71" spans="1:10" ht="20.100000000000001" customHeight="1" outlineLevel="3" x14ac:dyDescent="0.25">
      <c r="A71" s="96" t="s">
        <v>98</v>
      </c>
      <c r="B71" s="94"/>
      <c r="C71" s="94"/>
      <c r="D71" s="94"/>
      <c r="E71" s="10"/>
      <c r="F71" s="10"/>
      <c r="G71" s="11"/>
      <c r="H71" s="11">
        <f>SUM(H74:H81)</f>
        <v>0</v>
      </c>
      <c r="I71" s="58">
        <v>3</v>
      </c>
      <c r="J71" s="31">
        <f>SUM(H71)</f>
        <v>0</v>
      </c>
    </row>
    <row r="72" spans="1:10" ht="15" customHeight="1" outlineLevel="4" x14ac:dyDescent="0.25">
      <c r="A72" s="3"/>
      <c r="B72" s="60"/>
      <c r="C72" s="60"/>
      <c r="D72" s="60"/>
      <c r="E72" s="60"/>
      <c r="F72" s="60"/>
      <c r="G72" s="78" t="s">
        <v>282</v>
      </c>
      <c r="H72" s="78"/>
      <c r="I72"/>
    </row>
    <row r="73" spans="1:10" ht="15" customHeight="1" outlineLevel="4" x14ac:dyDescent="0.25">
      <c r="A73" s="12"/>
      <c r="B73" s="29" t="s">
        <v>13</v>
      </c>
      <c r="C73" s="29" t="s">
        <v>14</v>
      </c>
      <c r="D73" s="29" t="s">
        <v>15</v>
      </c>
      <c r="E73" s="30" t="s">
        <v>16</v>
      </c>
      <c r="F73" s="30" t="s">
        <v>17</v>
      </c>
      <c r="G73" s="30" t="s">
        <v>18</v>
      </c>
      <c r="H73" s="30" t="s">
        <v>19</v>
      </c>
      <c r="I73"/>
    </row>
    <row r="74" spans="1:10" ht="22.5" outlineLevel="5" x14ac:dyDescent="0.25">
      <c r="A74" s="3"/>
      <c r="B74" s="1" t="s">
        <v>99</v>
      </c>
      <c r="C74" s="13" t="s">
        <v>40</v>
      </c>
      <c r="D74" s="14" t="s">
        <v>41</v>
      </c>
      <c r="E74" s="1" t="s">
        <v>42</v>
      </c>
      <c r="F74" s="2">
        <v>208.95</v>
      </c>
      <c r="G74" s="32"/>
      <c r="H74" s="32">
        <f t="shared" ref="H74:H81" si="5">F74*G74</f>
        <v>0</v>
      </c>
      <c r="I74"/>
    </row>
    <row r="75" spans="1:10" ht="22.5" outlineLevel="5" x14ac:dyDescent="0.25">
      <c r="A75" s="3"/>
      <c r="B75" s="1" t="s">
        <v>100</v>
      </c>
      <c r="C75" s="13" t="s">
        <v>44</v>
      </c>
      <c r="D75" s="14" t="s">
        <v>45</v>
      </c>
      <c r="E75" s="1" t="s">
        <v>42</v>
      </c>
      <c r="F75" s="2">
        <v>208.95</v>
      </c>
      <c r="G75" s="32"/>
      <c r="H75" s="32">
        <f t="shared" si="5"/>
        <v>0</v>
      </c>
      <c r="I75"/>
    </row>
    <row r="76" spans="1:10" ht="22.5" outlineLevel="5" x14ac:dyDescent="0.25">
      <c r="A76" s="3"/>
      <c r="B76" s="1" t="s">
        <v>101</v>
      </c>
      <c r="C76" s="13" t="s">
        <v>47</v>
      </c>
      <c r="D76" s="14" t="s">
        <v>48</v>
      </c>
      <c r="E76" s="1" t="s">
        <v>42</v>
      </c>
      <c r="F76" s="2">
        <v>240.29249999999999</v>
      </c>
      <c r="G76" s="32"/>
      <c r="H76" s="32">
        <f t="shared" si="5"/>
        <v>0</v>
      </c>
      <c r="I76"/>
    </row>
    <row r="77" spans="1:10" ht="22.5" outlineLevel="5" x14ac:dyDescent="0.25">
      <c r="A77" s="3"/>
      <c r="B77" s="1" t="s">
        <v>102</v>
      </c>
      <c r="C77" s="13" t="s">
        <v>65</v>
      </c>
      <c r="D77" s="14" t="s">
        <v>66</v>
      </c>
      <c r="E77" s="1" t="s">
        <v>42</v>
      </c>
      <c r="F77" s="2">
        <v>208.95</v>
      </c>
      <c r="G77" s="32"/>
      <c r="H77" s="32">
        <f t="shared" si="5"/>
        <v>0</v>
      </c>
      <c r="I77"/>
    </row>
    <row r="78" spans="1:10" ht="22.5" outlineLevel="5" x14ac:dyDescent="0.25">
      <c r="A78" s="3"/>
      <c r="B78" s="1" t="s">
        <v>103</v>
      </c>
      <c r="C78" s="13" t="s">
        <v>65</v>
      </c>
      <c r="D78" s="14" t="s">
        <v>66</v>
      </c>
      <c r="E78" s="1" t="s">
        <v>42</v>
      </c>
      <c r="F78" s="2">
        <v>208.95</v>
      </c>
      <c r="G78" s="32"/>
      <c r="H78" s="32">
        <f t="shared" si="5"/>
        <v>0</v>
      </c>
      <c r="I78"/>
    </row>
    <row r="79" spans="1:10" ht="22.5" outlineLevel="5" x14ac:dyDescent="0.25">
      <c r="A79" s="3"/>
      <c r="B79" s="1" t="s">
        <v>104</v>
      </c>
      <c r="C79" s="13" t="s">
        <v>44</v>
      </c>
      <c r="D79" s="14" t="s">
        <v>45</v>
      </c>
      <c r="E79" s="1" t="s">
        <v>42</v>
      </c>
      <c r="F79" s="2">
        <v>208.95</v>
      </c>
      <c r="G79" s="32"/>
      <c r="H79" s="32">
        <f t="shared" si="5"/>
        <v>0</v>
      </c>
      <c r="I79"/>
    </row>
    <row r="80" spans="1:10" ht="22.5" outlineLevel="5" x14ac:dyDescent="0.25">
      <c r="A80" s="3"/>
      <c r="B80" s="1" t="s">
        <v>105</v>
      </c>
      <c r="C80" s="13" t="s">
        <v>55</v>
      </c>
      <c r="D80" s="14" t="s">
        <v>56</v>
      </c>
      <c r="E80" s="1" t="s">
        <v>42</v>
      </c>
      <c r="F80" s="2">
        <v>240.29249999999999</v>
      </c>
      <c r="G80" s="32"/>
      <c r="H80" s="32">
        <f t="shared" si="5"/>
        <v>0</v>
      </c>
      <c r="I80"/>
    </row>
    <row r="81" spans="1:10" ht="22.5" outlineLevel="5" x14ac:dyDescent="0.25">
      <c r="A81" s="3"/>
      <c r="B81" s="1" t="s">
        <v>106</v>
      </c>
      <c r="C81" s="13" t="s">
        <v>58</v>
      </c>
      <c r="D81" s="14" t="s">
        <v>59</v>
      </c>
      <c r="E81" s="1" t="s">
        <v>42</v>
      </c>
      <c r="F81" s="2">
        <v>208.95</v>
      </c>
      <c r="G81" s="32"/>
      <c r="H81" s="32">
        <f t="shared" si="5"/>
        <v>0</v>
      </c>
      <c r="I81"/>
    </row>
    <row r="82" spans="1:10" ht="20.100000000000001" customHeight="1" outlineLevel="3" x14ac:dyDescent="0.25">
      <c r="A82" s="96" t="s">
        <v>107</v>
      </c>
      <c r="B82" s="94"/>
      <c r="C82" s="94"/>
      <c r="D82" s="94"/>
      <c r="E82" s="10"/>
      <c r="F82" s="10"/>
      <c r="G82" s="11"/>
      <c r="H82" s="11">
        <f>SUM(H85:H91)</f>
        <v>0</v>
      </c>
      <c r="I82" s="58">
        <v>3</v>
      </c>
      <c r="J82" s="31">
        <f>SUM(H82)</f>
        <v>0</v>
      </c>
    </row>
    <row r="83" spans="1:10" ht="15" customHeight="1" outlineLevel="4" x14ac:dyDescent="0.25">
      <c r="A83" s="3"/>
      <c r="B83" s="60"/>
      <c r="C83" s="60"/>
      <c r="D83" s="60"/>
      <c r="E83" s="60"/>
      <c r="F83" s="60"/>
      <c r="G83" s="78" t="s">
        <v>282</v>
      </c>
      <c r="H83" s="78"/>
      <c r="I83"/>
    </row>
    <row r="84" spans="1:10" ht="15" customHeight="1" outlineLevel="4" x14ac:dyDescent="0.25">
      <c r="A84" s="12"/>
      <c r="B84" s="29" t="s">
        <v>13</v>
      </c>
      <c r="C84" s="29" t="s">
        <v>14</v>
      </c>
      <c r="D84" s="29" t="s">
        <v>15</v>
      </c>
      <c r="E84" s="30" t="s">
        <v>16</v>
      </c>
      <c r="F84" s="30" t="s">
        <v>17</v>
      </c>
      <c r="G84" s="30" t="s">
        <v>18</v>
      </c>
      <c r="H84" s="30" t="s">
        <v>19</v>
      </c>
      <c r="I84"/>
    </row>
    <row r="85" spans="1:10" ht="22.5" outlineLevel="5" x14ac:dyDescent="0.25">
      <c r="A85" s="3"/>
      <c r="B85" s="1" t="s">
        <v>108</v>
      </c>
      <c r="C85" s="13" t="s">
        <v>40</v>
      </c>
      <c r="D85" s="14" t="s">
        <v>41</v>
      </c>
      <c r="E85" s="1" t="s">
        <v>42</v>
      </c>
      <c r="F85" s="2">
        <v>1152.9000000000001</v>
      </c>
      <c r="G85" s="32"/>
      <c r="H85" s="32">
        <f t="shared" ref="H85:H91" si="6">F85*G85</f>
        <v>0</v>
      </c>
      <c r="I85"/>
    </row>
    <row r="86" spans="1:10" ht="22.5" outlineLevel="5" x14ac:dyDescent="0.25">
      <c r="A86" s="3"/>
      <c r="B86" s="1" t="s">
        <v>109</v>
      </c>
      <c r="C86" s="13" t="s">
        <v>44</v>
      </c>
      <c r="D86" s="14" t="s">
        <v>45</v>
      </c>
      <c r="E86" s="1" t="s">
        <v>42</v>
      </c>
      <c r="F86" s="2">
        <v>1152.9000000000001</v>
      </c>
      <c r="G86" s="32"/>
      <c r="H86" s="32">
        <f t="shared" si="6"/>
        <v>0</v>
      </c>
      <c r="I86"/>
    </row>
    <row r="87" spans="1:10" ht="22.5" outlineLevel="5" x14ac:dyDescent="0.25">
      <c r="A87" s="3"/>
      <c r="B87" s="1" t="s">
        <v>110</v>
      </c>
      <c r="C87" s="13" t="s">
        <v>47</v>
      </c>
      <c r="D87" s="14" t="s">
        <v>48</v>
      </c>
      <c r="E87" s="1" t="s">
        <v>42</v>
      </c>
      <c r="F87" s="2">
        <v>1325.835</v>
      </c>
      <c r="G87" s="32"/>
      <c r="H87" s="32">
        <f t="shared" si="6"/>
        <v>0</v>
      </c>
      <c r="I87"/>
    </row>
    <row r="88" spans="1:10" ht="22.5" outlineLevel="5" x14ac:dyDescent="0.25">
      <c r="A88" s="3"/>
      <c r="B88" s="1" t="s">
        <v>111</v>
      </c>
      <c r="C88" s="13" t="s">
        <v>84</v>
      </c>
      <c r="D88" s="14" t="s">
        <v>85</v>
      </c>
      <c r="E88" s="1" t="s">
        <v>42</v>
      </c>
      <c r="F88" s="2">
        <v>1152.9000000000001</v>
      </c>
      <c r="G88" s="32"/>
      <c r="H88" s="32">
        <f t="shared" si="6"/>
        <v>0</v>
      </c>
      <c r="I88"/>
    </row>
    <row r="89" spans="1:10" ht="22.5" outlineLevel="5" x14ac:dyDescent="0.25">
      <c r="A89" s="3"/>
      <c r="B89" s="1" t="s">
        <v>112</v>
      </c>
      <c r="C89" s="13" t="s">
        <v>113</v>
      </c>
      <c r="D89" s="14" t="s">
        <v>114</v>
      </c>
      <c r="E89" s="1" t="s">
        <v>42</v>
      </c>
      <c r="F89" s="2">
        <v>1098</v>
      </c>
      <c r="G89" s="32"/>
      <c r="H89" s="32">
        <f t="shared" si="6"/>
        <v>0</v>
      </c>
      <c r="I89"/>
    </row>
    <row r="90" spans="1:10" outlineLevel="5" x14ac:dyDescent="0.25">
      <c r="A90" s="3"/>
      <c r="B90" s="1" t="s">
        <v>115</v>
      </c>
      <c r="C90" s="13" t="s">
        <v>116</v>
      </c>
      <c r="D90" s="14" t="s">
        <v>117</v>
      </c>
      <c r="E90" s="1" t="s">
        <v>118</v>
      </c>
      <c r="F90" s="2">
        <v>32.94</v>
      </c>
      <c r="G90" s="32"/>
      <c r="H90" s="32">
        <f t="shared" si="6"/>
        <v>0</v>
      </c>
      <c r="I90"/>
    </row>
    <row r="91" spans="1:10" ht="33.75" outlineLevel="5" x14ac:dyDescent="0.25">
      <c r="A91" s="3"/>
      <c r="B91" s="1" t="s">
        <v>119</v>
      </c>
      <c r="C91" s="13" t="s">
        <v>120</v>
      </c>
      <c r="D91" s="14" t="s">
        <v>121</v>
      </c>
      <c r="E91" s="1" t="s">
        <v>42</v>
      </c>
      <c r="F91" s="2">
        <v>1098</v>
      </c>
      <c r="G91" s="32"/>
      <c r="H91" s="32">
        <f t="shared" si="6"/>
        <v>0</v>
      </c>
      <c r="I91"/>
    </row>
    <row r="92" spans="1:10" ht="20.100000000000001" customHeight="1" outlineLevel="3" x14ac:dyDescent="0.25">
      <c r="A92" s="96" t="s">
        <v>122</v>
      </c>
      <c r="B92" s="94"/>
      <c r="C92" s="94"/>
      <c r="D92" s="94"/>
      <c r="E92" s="10"/>
      <c r="F92" s="10"/>
      <c r="G92" s="11"/>
      <c r="H92" s="11">
        <f>SUM(H95:H99)</f>
        <v>0</v>
      </c>
      <c r="I92" s="58">
        <v>3</v>
      </c>
      <c r="J92" s="31">
        <f>SUM(H92)</f>
        <v>0</v>
      </c>
    </row>
    <row r="93" spans="1:10" ht="15" customHeight="1" outlineLevel="4" x14ac:dyDescent="0.25">
      <c r="A93" s="3"/>
      <c r="B93" s="60"/>
      <c r="C93" s="60"/>
      <c r="D93" s="60"/>
      <c r="E93" s="60"/>
      <c r="F93" s="60"/>
      <c r="G93" s="78" t="s">
        <v>282</v>
      </c>
      <c r="H93" s="78"/>
      <c r="I93"/>
    </row>
    <row r="94" spans="1:10" ht="15" customHeight="1" outlineLevel="4" x14ac:dyDescent="0.25">
      <c r="A94" s="12"/>
      <c r="B94" s="29" t="s">
        <v>13</v>
      </c>
      <c r="C94" s="29" t="s">
        <v>14</v>
      </c>
      <c r="D94" s="29" t="s">
        <v>15</v>
      </c>
      <c r="E94" s="30" t="s">
        <v>16</v>
      </c>
      <c r="F94" s="30" t="s">
        <v>17</v>
      </c>
      <c r="G94" s="30" t="s">
        <v>18</v>
      </c>
      <c r="H94" s="30" t="s">
        <v>19</v>
      </c>
      <c r="I94"/>
    </row>
    <row r="95" spans="1:10" outlineLevel="5" x14ac:dyDescent="0.25">
      <c r="A95" s="3"/>
      <c r="B95" s="1" t="s">
        <v>123</v>
      </c>
      <c r="C95" s="13" t="s">
        <v>124</v>
      </c>
      <c r="D95" s="14" t="s">
        <v>125</v>
      </c>
      <c r="E95" s="1" t="s">
        <v>23</v>
      </c>
      <c r="F95" s="2">
        <v>504</v>
      </c>
      <c r="G95" s="32"/>
      <c r="H95" s="32">
        <f>F95*G95</f>
        <v>0</v>
      </c>
      <c r="I95"/>
    </row>
    <row r="96" spans="1:10" ht="22.5" outlineLevel="5" x14ac:dyDescent="0.25">
      <c r="A96" s="3"/>
      <c r="B96" s="1" t="s">
        <v>126</v>
      </c>
      <c r="C96" s="13" t="s">
        <v>127</v>
      </c>
      <c r="D96" s="14" t="s">
        <v>128</v>
      </c>
      <c r="E96" s="1" t="s">
        <v>23</v>
      </c>
      <c r="F96" s="2">
        <v>503.6</v>
      </c>
      <c r="G96" s="32"/>
      <c r="H96" s="32">
        <f>F96*G96</f>
        <v>0</v>
      </c>
      <c r="I96"/>
    </row>
    <row r="97" spans="1:10" outlineLevel="5" x14ac:dyDescent="0.25">
      <c r="A97" s="3"/>
      <c r="B97" s="1" t="s">
        <v>129</v>
      </c>
      <c r="C97" s="13" t="s">
        <v>130</v>
      </c>
      <c r="D97" s="14" t="s">
        <v>131</v>
      </c>
      <c r="E97" s="1" t="s">
        <v>23</v>
      </c>
      <c r="F97" s="2">
        <v>20</v>
      </c>
      <c r="G97" s="32"/>
      <c r="H97" s="32">
        <f>F97*G97</f>
        <v>0</v>
      </c>
      <c r="I97"/>
    </row>
    <row r="98" spans="1:10" ht="33.75" outlineLevel="5" x14ac:dyDescent="0.25">
      <c r="A98" s="3"/>
      <c r="B98" s="1" t="s">
        <v>132</v>
      </c>
      <c r="C98" s="13" t="s">
        <v>133</v>
      </c>
      <c r="D98" s="14" t="s">
        <v>134</v>
      </c>
      <c r="E98" s="1" t="s">
        <v>23</v>
      </c>
      <c r="F98" s="2">
        <v>13.3</v>
      </c>
      <c r="G98" s="32"/>
      <c r="H98" s="32">
        <f>F98*G98</f>
        <v>0</v>
      </c>
      <c r="I98"/>
    </row>
    <row r="99" spans="1:10" ht="22.5" outlineLevel="5" x14ac:dyDescent="0.25">
      <c r="A99" s="3"/>
      <c r="B99" s="1" t="s">
        <v>135</v>
      </c>
      <c r="C99" s="13" t="s">
        <v>136</v>
      </c>
      <c r="D99" s="14" t="s">
        <v>137</v>
      </c>
      <c r="E99" s="1" t="s">
        <v>27</v>
      </c>
      <c r="F99" s="2">
        <v>20.68</v>
      </c>
      <c r="G99" s="32"/>
      <c r="H99" s="32">
        <f>F99*G99</f>
        <v>0</v>
      </c>
      <c r="I99"/>
    </row>
    <row r="100" spans="1:10" ht="20.100000000000001" customHeight="1" outlineLevel="3" x14ac:dyDescent="0.25">
      <c r="A100" s="96" t="s">
        <v>138</v>
      </c>
      <c r="B100" s="94"/>
      <c r="C100" s="94"/>
      <c r="D100" s="94"/>
      <c r="E100" s="10"/>
      <c r="F100" s="10"/>
      <c r="G100" s="11"/>
      <c r="H100" s="11">
        <f>SUM(H103:H114)</f>
        <v>0</v>
      </c>
      <c r="I100" s="58">
        <v>3</v>
      </c>
      <c r="J100" s="31">
        <f>SUM(H100)</f>
        <v>0</v>
      </c>
    </row>
    <row r="101" spans="1:10" ht="15" customHeight="1" outlineLevel="4" x14ac:dyDescent="0.25">
      <c r="A101" s="3"/>
      <c r="B101" s="60"/>
      <c r="C101" s="60"/>
      <c r="D101" s="60"/>
      <c r="E101" s="60"/>
      <c r="F101" s="60"/>
      <c r="G101" s="78" t="s">
        <v>282</v>
      </c>
      <c r="H101" s="78"/>
      <c r="I101"/>
    </row>
    <row r="102" spans="1:10" ht="15" customHeight="1" outlineLevel="4" x14ac:dyDescent="0.25">
      <c r="A102" s="12"/>
      <c r="B102" s="29" t="s">
        <v>13</v>
      </c>
      <c r="C102" s="29" t="s">
        <v>14</v>
      </c>
      <c r="D102" s="29" t="s">
        <v>15</v>
      </c>
      <c r="E102" s="30" t="s">
        <v>16</v>
      </c>
      <c r="F102" s="30" t="s">
        <v>17</v>
      </c>
      <c r="G102" s="30" t="s">
        <v>18</v>
      </c>
      <c r="H102" s="30" t="s">
        <v>19</v>
      </c>
      <c r="I102"/>
    </row>
    <row r="103" spans="1:10" outlineLevel="5" x14ac:dyDescent="0.25">
      <c r="A103" s="3"/>
      <c r="B103" s="1" t="s">
        <v>139</v>
      </c>
      <c r="C103" s="13" t="s">
        <v>140</v>
      </c>
      <c r="D103" s="14" t="s">
        <v>141</v>
      </c>
      <c r="E103" s="1" t="s">
        <v>27</v>
      </c>
      <c r="F103" s="2">
        <v>0.16</v>
      </c>
      <c r="G103" s="32"/>
      <c r="H103" s="32">
        <f t="shared" ref="H103:H114" si="7">F103*G103</f>
        <v>0</v>
      </c>
      <c r="I103"/>
    </row>
    <row r="104" spans="1:10" outlineLevel="5" x14ac:dyDescent="0.25">
      <c r="A104" s="3"/>
      <c r="B104" s="1" t="s">
        <v>142</v>
      </c>
      <c r="C104" s="13" t="s">
        <v>143</v>
      </c>
      <c r="D104" s="14" t="s">
        <v>144</v>
      </c>
      <c r="E104" s="1" t="s">
        <v>145</v>
      </c>
      <c r="F104" s="2">
        <v>1</v>
      </c>
      <c r="G104" s="32"/>
      <c r="H104" s="32">
        <f t="shared" si="7"/>
        <v>0</v>
      </c>
      <c r="I104"/>
    </row>
    <row r="105" spans="1:10" outlineLevel="5" x14ac:dyDescent="0.25">
      <c r="A105" s="3"/>
      <c r="B105" s="1" t="s">
        <v>146</v>
      </c>
      <c r="C105" s="13" t="s">
        <v>147</v>
      </c>
      <c r="D105" s="14" t="s">
        <v>148</v>
      </c>
      <c r="E105" s="1" t="s">
        <v>145</v>
      </c>
      <c r="F105" s="2">
        <v>1</v>
      </c>
      <c r="G105" s="32"/>
      <c r="H105" s="32">
        <f t="shared" si="7"/>
        <v>0</v>
      </c>
      <c r="I105"/>
    </row>
    <row r="106" spans="1:10" outlineLevel="5" x14ac:dyDescent="0.25">
      <c r="A106" s="3"/>
      <c r="B106" s="1" t="s">
        <v>149</v>
      </c>
      <c r="C106" s="13" t="s">
        <v>150</v>
      </c>
      <c r="D106" s="14" t="s">
        <v>151</v>
      </c>
      <c r="E106" s="1" t="s">
        <v>152</v>
      </c>
      <c r="F106" s="2">
        <v>2</v>
      </c>
      <c r="G106" s="32"/>
      <c r="H106" s="32">
        <f t="shared" si="7"/>
        <v>0</v>
      </c>
      <c r="I106"/>
    </row>
    <row r="107" spans="1:10" outlineLevel="5" x14ac:dyDescent="0.25">
      <c r="A107" s="3"/>
      <c r="B107" s="1" t="s">
        <v>153</v>
      </c>
      <c r="C107" s="13" t="s">
        <v>154</v>
      </c>
      <c r="D107" s="14" t="s">
        <v>155</v>
      </c>
      <c r="E107" s="1" t="s">
        <v>152</v>
      </c>
      <c r="F107" s="2">
        <v>2</v>
      </c>
      <c r="G107" s="32"/>
      <c r="H107" s="32">
        <f t="shared" si="7"/>
        <v>0</v>
      </c>
      <c r="I107"/>
    </row>
    <row r="108" spans="1:10" outlineLevel="5" x14ac:dyDescent="0.25">
      <c r="A108" s="3"/>
      <c r="B108" s="1" t="s">
        <v>156</v>
      </c>
      <c r="C108" s="13" t="s">
        <v>157</v>
      </c>
      <c r="D108" s="14" t="s">
        <v>158</v>
      </c>
      <c r="E108" s="1" t="s">
        <v>152</v>
      </c>
      <c r="F108" s="2">
        <v>2</v>
      </c>
      <c r="G108" s="32"/>
      <c r="H108" s="32">
        <f t="shared" si="7"/>
        <v>0</v>
      </c>
      <c r="I108"/>
    </row>
    <row r="109" spans="1:10" outlineLevel="5" x14ac:dyDescent="0.25">
      <c r="A109" s="3"/>
      <c r="B109" s="1" t="s">
        <v>159</v>
      </c>
      <c r="C109" s="13" t="s">
        <v>160</v>
      </c>
      <c r="D109" s="14" t="s">
        <v>161</v>
      </c>
      <c r="E109" s="1" t="s">
        <v>152</v>
      </c>
      <c r="F109" s="2">
        <v>2</v>
      </c>
      <c r="G109" s="32"/>
      <c r="H109" s="32">
        <f t="shared" si="7"/>
        <v>0</v>
      </c>
      <c r="I109"/>
    </row>
    <row r="110" spans="1:10" outlineLevel="5" x14ac:dyDescent="0.25">
      <c r="A110" s="3"/>
      <c r="B110" s="1" t="s">
        <v>162</v>
      </c>
      <c r="C110" s="13" t="s">
        <v>163</v>
      </c>
      <c r="D110" s="14" t="s">
        <v>164</v>
      </c>
      <c r="E110" s="1" t="s">
        <v>165</v>
      </c>
      <c r="F110" s="2">
        <v>8</v>
      </c>
      <c r="G110" s="32"/>
      <c r="H110" s="32">
        <f t="shared" si="7"/>
        <v>0</v>
      </c>
      <c r="I110"/>
    </row>
    <row r="111" spans="1:10" outlineLevel="5" x14ac:dyDescent="0.25">
      <c r="A111" s="3"/>
      <c r="B111" s="1" t="s">
        <v>166</v>
      </c>
      <c r="C111" s="13" t="s">
        <v>167</v>
      </c>
      <c r="D111" s="14" t="s">
        <v>168</v>
      </c>
      <c r="E111" s="1" t="s">
        <v>152</v>
      </c>
      <c r="F111" s="2">
        <v>6</v>
      </c>
      <c r="G111" s="32"/>
      <c r="H111" s="32">
        <f t="shared" si="7"/>
        <v>0</v>
      </c>
      <c r="I111"/>
    </row>
    <row r="112" spans="1:10" outlineLevel="5" x14ac:dyDescent="0.25">
      <c r="A112" s="3"/>
      <c r="B112" s="1" t="s">
        <v>169</v>
      </c>
      <c r="C112" s="13" t="s">
        <v>170</v>
      </c>
      <c r="D112" s="14" t="s">
        <v>171</v>
      </c>
      <c r="E112" s="1" t="s">
        <v>27</v>
      </c>
      <c r="F112" s="2">
        <v>0.19</v>
      </c>
      <c r="G112" s="32"/>
      <c r="H112" s="32">
        <f t="shared" si="7"/>
        <v>0</v>
      </c>
      <c r="I112"/>
    </row>
    <row r="113" spans="1:10" ht="22.5" outlineLevel="5" x14ac:dyDescent="0.25">
      <c r="A113" s="3"/>
      <c r="B113" s="1" t="s">
        <v>172</v>
      </c>
      <c r="C113" s="13" t="s">
        <v>173</v>
      </c>
      <c r="D113" s="14" t="s">
        <v>174</v>
      </c>
      <c r="E113" s="1" t="s">
        <v>152</v>
      </c>
      <c r="F113" s="2">
        <v>7</v>
      </c>
      <c r="G113" s="32"/>
      <c r="H113" s="32">
        <f t="shared" si="7"/>
        <v>0</v>
      </c>
      <c r="I113"/>
    </row>
    <row r="114" spans="1:10" ht="22.5" outlineLevel="5" x14ac:dyDescent="0.25">
      <c r="A114" s="3"/>
      <c r="B114" s="1" t="s">
        <v>175</v>
      </c>
      <c r="C114" s="13" t="s">
        <v>176</v>
      </c>
      <c r="D114" s="14" t="s">
        <v>177</v>
      </c>
      <c r="E114" s="1" t="s">
        <v>37</v>
      </c>
      <c r="F114" s="2">
        <v>2247.8719999999998</v>
      </c>
      <c r="G114" s="32"/>
      <c r="H114" s="32">
        <f t="shared" si="7"/>
        <v>0</v>
      </c>
      <c r="I114"/>
    </row>
    <row r="115" spans="1:10" ht="20.100000000000001" customHeight="1" outlineLevel="2" x14ac:dyDescent="0.25">
      <c r="A115" s="96" t="s">
        <v>8</v>
      </c>
      <c r="B115" s="94"/>
      <c r="C115" s="94"/>
      <c r="D115" s="94"/>
      <c r="E115" s="10"/>
      <c r="F115" s="10"/>
      <c r="G115" s="11"/>
      <c r="H115" s="11">
        <f>SUM(H118:H126)</f>
        <v>0</v>
      </c>
      <c r="I115" s="58">
        <v>2</v>
      </c>
      <c r="J115" s="31">
        <f>SUM(H115)</f>
        <v>0</v>
      </c>
    </row>
    <row r="116" spans="1:10" ht="15" customHeight="1" outlineLevel="3" x14ac:dyDescent="0.25">
      <c r="A116" s="3"/>
      <c r="B116" s="60"/>
      <c r="C116" s="60"/>
      <c r="D116" s="60"/>
      <c r="E116" s="60"/>
      <c r="F116" s="60"/>
      <c r="G116" s="78" t="s">
        <v>282</v>
      </c>
      <c r="H116" s="78"/>
      <c r="I116"/>
    </row>
    <row r="117" spans="1:10" ht="15" customHeight="1" outlineLevel="3" x14ac:dyDescent="0.25">
      <c r="A117" s="12"/>
      <c r="B117" s="29" t="s">
        <v>13</v>
      </c>
      <c r="C117" s="29" t="s">
        <v>14</v>
      </c>
      <c r="D117" s="29" t="s">
        <v>15</v>
      </c>
      <c r="E117" s="30" t="s">
        <v>16</v>
      </c>
      <c r="F117" s="30" t="s">
        <v>17</v>
      </c>
      <c r="G117" s="30" t="s">
        <v>18</v>
      </c>
      <c r="H117" s="30" t="s">
        <v>19</v>
      </c>
      <c r="I117"/>
    </row>
    <row r="118" spans="1:10" ht="22.5" outlineLevel="4" x14ac:dyDescent="0.25">
      <c r="A118" s="3"/>
      <c r="B118" s="1" t="s">
        <v>20</v>
      </c>
      <c r="C118" s="13" t="s">
        <v>178</v>
      </c>
      <c r="D118" s="14" t="s">
        <v>179</v>
      </c>
      <c r="E118" s="1" t="s">
        <v>27</v>
      </c>
      <c r="F118" s="2">
        <v>6</v>
      </c>
      <c r="G118" s="32"/>
      <c r="H118" s="32">
        <f t="shared" ref="H118:H126" si="8">F118*G118</f>
        <v>0</v>
      </c>
      <c r="I118"/>
    </row>
    <row r="119" spans="1:10" outlineLevel="4" x14ac:dyDescent="0.25">
      <c r="A119" s="3"/>
      <c r="B119" s="1" t="s">
        <v>24</v>
      </c>
      <c r="C119" s="13" t="s">
        <v>180</v>
      </c>
      <c r="D119" s="14" t="s">
        <v>181</v>
      </c>
      <c r="E119" s="1" t="s">
        <v>145</v>
      </c>
      <c r="F119" s="2">
        <v>6</v>
      </c>
      <c r="G119" s="32"/>
      <c r="H119" s="32">
        <f t="shared" si="8"/>
        <v>0</v>
      </c>
      <c r="I119"/>
    </row>
    <row r="120" spans="1:10" ht="22.5" outlineLevel="4" x14ac:dyDescent="0.25">
      <c r="A120" s="3"/>
      <c r="B120" s="1" t="s">
        <v>28</v>
      </c>
      <c r="C120" s="13" t="s">
        <v>182</v>
      </c>
      <c r="D120" s="14" t="s">
        <v>183</v>
      </c>
      <c r="E120" s="1" t="s">
        <v>152</v>
      </c>
      <c r="F120" s="2">
        <v>2</v>
      </c>
      <c r="G120" s="32"/>
      <c r="H120" s="32">
        <f t="shared" si="8"/>
        <v>0</v>
      </c>
      <c r="I120"/>
    </row>
    <row r="121" spans="1:10" outlineLevel="4" x14ac:dyDescent="0.25">
      <c r="A121" s="3"/>
      <c r="B121" s="1" t="s">
        <v>31</v>
      </c>
      <c r="C121" s="13" t="s">
        <v>184</v>
      </c>
      <c r="D121" s="14" t="s">
        <v>185</v>
      </c>
      <c r="E121" s="1" t="s">
        <v>152</v>
      </c>
      <c r="F121" s="2">
        <v>2</v>
      </c>
      <c r="G121" s="32"/>
      <c r="H121" s="32">
        <f t="shared" si="8"/>
        <v>0</v>
      </c>
      <c r="I121"/>
    </row>
    <row r="122" spans="1:10" outlineLevel="4" x14ac:dyDescent="0.25">
      <c r="A122" s="3"/>
      <c r="B122" s="1" t="s">
        <v>34</v>
      </c>
      <c r="C122" s="13" t="s">
        <v>186</v>
      </c>
      <c r="D122" s="14" t="s">
        <v>187</v>
      </c>
      <c r="E122" s="1" t="s">
        <v>152</v>
      </c>
      <c r="F122" s="2">
        <v>2</v>
      </c>
      <c r="G122" s="32"/>
      <c r="H122" s="32">
        <f t="shared" si="8"/>
        <v>0</v>
      </c>
      <c r="I122"/>
    </row>
    <row r="123" spans="1:10" outlineLevel="4" x14ac:dyDescent="0.25">
      <c r="A123" s="3"/>
      <c r="B123" s="1" t="s">
        <v>39</v>
      </c>
      <c r="C123" s="13" t="s">
        <v>188</v>
      </c>
      <c r="D123" s="14" t="s">
        <v>189</v>
      </c>
      <c r="E123" s="1" t="s">
        <v>152</v>
      </c>
      <c r="F123" s="2">
        <v>4</v>
      </c>
      <c r="G123" s="32"/>
      <c r="H123" s="32">
        <f t="shared" si="8"/>
        <v>0</v>
      </c>
      <c r="I123"/>
    </row>
    <row r="124" spans="1:10" outlineLevel="4" x14ac:dyDescent="0.25">
      <c r="A124" s="3"/>
      <c r="B124" s="1" t="s">
        <v>43</v>
      </c>
      <c r="C124" s="13" t="s">
        <v>190</v>
      </c>
      <c r="D124" s="14" t="s">
        <v>191</v>
      </c>
      <c r="E124" s="1" t="s">
        <v>152</v>
      </c>
      <c r="F124" s="2">
        <v>4</v>
      </c>
      <c r="G124" s="32"/>
      <c r="H124" s="32">
        <f t="shared" si="8"/>
        <v>0</v>
      </c>
      <c r="I124"/>
    </row>
    <row r="125" spans="1:10" outlineLevel="4" x14ac:dyDescent="0.25">
      <c r="A125" s="3"/>
      <c r="B125" s="1" t="s">
        <v>46</v>
      </c>
      <c r="C125" s="13" t="s">
        <v>192</v>
      </c>
      <c r="D125" s="14" t="s">
        <v>193</v>
      </c>
      <c r="E125" s="1" t="s">
        <v>152</v>
      </c>
      <c r="F125" s="2">
        <v>4</v>
      </c>
      <c r="G125" s="32"/>
      <c r="H125" s="32">
        <f t="shared" si="8"/>
        <v>0</v>
      </c>
      <c r="I125"/>
    </row>
    <row r="126" spans="1:10" outlineLevel="4" x14ac:dyDescent="0.25">
      <c r="A126" s="3"/>
      <c r="B126" s="1" t="s">
        <v>49</v>
      </c>
      <c r="C126" s="13" t="s">
        <v>194</v>
      </c>
      <c r="D126" s="14" t="s">
        <v>195</v>
      </c>
      <c r="E126" s="1" t="s">
        <v>145</v>
      </c>
      <c r="F126" s="2">
        <v>1</v>
      </c>
      <c r="G126" s="32"/>
      <c r="H126" s="32">
        <f t="shared" si="8"/>
        <v>0</v>
      </c>
      <c r="I126"/>
    </row>
    <row r="127" spans="1:10" ht="20.100000000000001" customHeight="1" outlineLevel="2" x14ac:dyDescent="0.25">
      <c r="A127" s="96" t="s">
        <v>9</v>
      </c>
      <c r="B127" s="94"/>
      <c r="C127" s="94"/>
      <c r="D127" s="94"/>
      <c r="E127" s="10"/>
      <c r="F127" s="10"/>
      <c r="G127" s="11"/>
      <c r="H127" s="11">
        <f>SUM(H130:H136)</f>
        <v>0</v>
      </c>
      <c r="I127" s="58">
        <v>2</v>
      </c>
      <c r="J127" s="31">
        <f>SUM(H127)</f>
        <v>0</v>
      </c>
    </row>
    <row r="128" spans="1:10" ht="15" customHeight="1" outlineLevel="3" x14ac:dyDescent="0.25">
      <c r="A128" s="3"/>
      <c r="B128" s="60"/>
      <c r="C128" s="60"/>
      <c r="D128" s="60"/>
      <c r="E128" s="60"/>
      <c r="F128" s="60"/>
      <c r="G128" s="78" t="s">
        <v>282</v>
      </c>
      <c r="H128" s="78"/>
      <c r="I128"/>
    </row>
    <row r="129" spans="1:10" ht="15" customHeight="1" outlineLevel="3" x14ac:dyDescent="0.25">
      <c r="A129" s="12"/>
      <c r="B129" s="29" t="s">
        <v>13</v>
      </c>
      <c r="C129" s="29" t="s">
        <v>14</v>
      </c>
      <c r="D129" s="29" t="s">
        <v>15</v>
      </c>
      <c r="E129" s="30" t="s">
        <v>16</v>
      </c>
      <c r="F129" s="30" t="s">
        <v>17</v>
      </c>
      <c r="G129" s="30" t="s">
        <v>18</v>
      </c>
      <c r="H129" s="30" t="s">
        <v>19</v>
      </c>
      <c r="I129"/>
    </row>
    <row r="130" spans="1:10" outlineLevel="4" x14ac:dyDescent="0.25">
      <c r="A130" s="3"/>
      <c r="B130" s="1" t="s">
        <v>20</v>
      </c>
      <c r="C130" s="13" t="s">
        <v>196</v>
      </c>
      <c r="D130" s="14" t="s">
        <v>197</v>
      </c>
      <c r="E130" s="1" t="s">
        <v>165</v>
      </c>
      <c r="F130" s="2">
        <v>1</v>
      </c>
      <c r="G130" s="32"/>
      <c r="H130" s="32">
        <f t="shared" ref="H130:H136" si="9">F130*G130</f>
        <v>0</v>
      </c>
      <c r="I130"/>
    </row>
    <row r="131" spans="1:10" outlineLevel="4" x14ac:dyDescent="0.25">
      <c r="A131" s="3"/>
      <c r="B131" s="1" t="s">
        <v>24</v>
      </c>
      <c r="C131" s="13" t="s">
        <v>198</v>
      </c>
      <c r="D131" s="14" t="s">
        <v>199</v>
      </c>
      <c r="E131" s="1" t="s">
        <v>165</v>
      </c>
      <c r="F131" s="2">
        <v>1</v>
      </c>
      <c r="G131" s="32"/>
      <c r="H131" s="32">
        <f t="shared" si="9"/>
        <v>0</v>
      </c>
      <c r="I131"/>
    </row>
    <row r="132" spans="1:10" outlineLevel="4" x14ac:dyDescent="0.25">
      <c r="A132" s="3"/>
      <c r="B132" s="1" t="s">
        <v>28</v>
      </c>
      <c r="C132" s="13" t="s">
        <v>200</v>
      </c>
      <c r="D132" s="14" t="s">
        <v>201</v>
      </c>
      <c r="E132" s="1" t="s">
        <v>165</v>
      </c>
      <c r="F132" s="2">
        <v>1</v>
      </c>
      <c r="G132" s="32"/>
      <c r="H132" s="32">
        <f t="shared" si="9"/>
        <v>0</v>
      </c>
      <c r="I132"/>
    </row>
    <row r="133" spans="1:10" outlineLevel="4" x14ac:dyDescent="0.25">
      <c r="A133" s="3"/>
      <c r="B133" s="1" t="s">
        <v>31</v>
      </c>
      <c r="C133" s="13" t="s">
        <v>202</v>
      </c>
      <c r="D133" s="14" t="s">
        <v>203</v>
      </c>
      <c r="E133" s="1" t="s">
        <v>165</v>
      </c>
      <c r="F133" s="2">
        <v>1</v>
      </c>
      <c r="G133" s="32"/>
      <c r="H133" s="32">
        <f t="shared" si="9"/>
        <v>0</v>
      </c>
      <c r="I133"/>
    </row>
    <row r="134" spans="1:10" outlineLevel="4" x14ac:dyDescent="0.25">
      <c r="A134" s="3"/>
      <c r="B134" s="1" t="s">
        <v>34</v>
      </c>
      <c r="C134" s="13" t="s">
        <v>204</v>
      </c>
      <c r="D134" s="14" t="s">
        <v>205</v>
      </c>
      <c r="E134" s="1" t="s">
        <v>165</v>
      </c>
      <c r="F134" s="2">
        <v>1</v>
      </c>
      <c r="G134" s="32"/>
      <c r="H134" s="32">
        <f t="shared" si="9"/>
        <v>0</v>
      </c>
      <c r="I134"/>
    </row>
    <row r="135" spans="1:10" outlineLevel="4" x14ac:dyDescent="0.25">
      <c r="A135" s="3"/>
      <c r="B135" s="1" t="s">
        <v>39</v>
      </c>
      <c r="C135" s="13" t="s">
        <v>206</v>
      </c>
      <c r="D135" s="14" t="s">
        <v>207</v>
      </c>
      <c r="E135" s="1" t="s">
        <v>165</v>
      </c>
      <c r="F135" s="2">
        <v>1</v>
      </c>
      <c r="G135" s="32"/>
      <c r="H135" s="32">
        <f t="shared" si="9"/>
        <v>0</v>
      </c>
      <c r="I135"/>
    </row>
    <row r="136" spans="1:10" outlineLevel="4" x14ac:dyDescent="0.25">
      <c r="A136" s="3"/>
      <c r="B136" s="1" t="s">
        <v>43</v>
      </c>
      <c r="C136" s="13" t="s">
        <v>208</v>
      </c>
      <c r="D136" s="14" t="s">
        <v>209</v>
      </c>
      <c r="E136" s="1" t="s">
        <v>165</v>
      </c>
      <c r="F136" s="2">
        <v>1</v>
      </c>
      <c r="G136" s="32"/>
      <c r="H136" s="32">
        <f t="shared" si="9"/>
        <v>0</v>
      </c>
      <c r="I136"/>
    </row>
    <row r="137" spans="1:10" ht="20.100000000000001" customHeight="1" outlineLevel="1" x14ac:dyDescent="0.25">
      <c r="A137" s="79" t="s">
        <v>283</v>
      </c>
      <c r="B137" s="77"/>
      <c r="C137" s="77"/>
      <c r="D137" s="77"/>
      <c r="E137" s="10"/>
      <c r="F137" s="10"/>
      <c r="G137" s="11"/>
      <c r="H137" s="11">
        <f>SUM(H138,H201)</f>
        <v>0</v>
      </c>
      <c r="I137" s="58">
        <v>1</v>
      </c>
      <c r="J137" s="31">
        <f>SUM(H137)</f>
        <v>0</v>
      </c>
    </row>
    <row r="138" spans="1:10" ht="20.100000000000001" customHeight="1" outlineLevel="2" x14ac:dyDescent="0.25">
      <c r="A138" s="96" t="s">
        <v>7</v>
      </c>
      <c r="B138" s="94"/>
      <c r="C138" s="94"/>
      <c r="D138" s="94"/>
      <c r="E138" s="10"/>
      <c r="F138" s="10"/>
      <c r="G138" s="11"/>
      <c r="H138" s="11">
        <f>SUM(H139,H150,H157,H165,H169,H175,H182,H188,H194)</f>
        <v>0</v>
      </c>
      <c r="I138" s="58">
        <v>2</v>
      </c>
      <c r="J138" s="31">
        <f>SUM(H138)</f>
        <v>0</v>
      </c>
    </row>
    <row r="139" spans="1:10" ht="20.100000000000001" customHeight="1" outlineLevel="3" x14ac:dyDescent="0.25">
      <c r="A139" s="76" t="s">
        <v>12</v>
      </c>
      <c r="B139" s="77"/>
      <c r="C139" s="77"/>
      <c r="D139" s="77"/>
      <c r="E139" s="10"/>
      <c r="F139" s="10"/>
      <c r="G139" s="11"/>
      <c r="H139" s="11">
        <f>SUM(H142:H149)</f>
        <v>0</v>
      </c>
      <c r="I139" s="58">
        <v>3</v>
      </c>
      <c r="J139" s="31">
        <f>SUM(H139)</f>
        <v>0</v>
      </c>
    </row>
    <row r="140" spans="1:10" ht="15" customHeight="1" outlineLevel="4" x14ac:dyDescent="0.25">
      <c r="A140" s="3"/>
      <c r="B140" s="60"/>
      <c r="C140" s="60"/>
      <c r="D140" s="60"/>
      <c r="E140" s="60"/>
      <c r="F140" s="60"/>
      <c r="G140" s="78" t="s">
        <v>282</v>
      </c>
      <c r="H140" s="78"/>
      <c r="I140"/>
    </row>
    <row r="141" spans="1:10" ht="15" customHeight="1" outlineLevel="4" x14ac:dyDescent="0.25">
      <c r="A141" s="12"/>
      <c r="B141" s="29" t="s">
        <v>13</v>
      </c>
      <c r="C141" s="29" t="s">
        <v>14</v>
      </c>
      <c r="D141" s="29" t="s">
        <v>15</v>
      </c>
      <c r="E141" s="30" t="s">
        <v>16</v>
      </c>
      <c r="F141" s="30" t="s">
        <v>17</v>
      </c>
      <c r="G141" s="30" t="s">
        <v>18</v>
      </c>
      <c r="H141" s="30" t="s">
        <v>19</v>
      </c>
      <c r="I141"/>
    </row>
    <row r="142" spans="1:10" ht="22.5" outlineLevel="5" x14ac:dyDescent="0.25">
      <c r="A142" s="3"/>
      <c r="B142" s="1" t="s">
        <v>20</v>
      </c>
      <c r="C142" s="13" t="s">
        <v>210</v>
      </c>
      <c r="D142" s="14" t="s">
        <v>211</v>
      </c>
      <c r="E142" s="1" t="s">
        <v>42</v>
      </c>
      <c r="F142" s="2">
        <v>1657.45</v>
      </c>
      <c r="G142" s="32"/>
      <c r="H142" s="32">
        <f t="shared" ref="H142:H149" si="10">F142*G142</f>
        <v>0</v>
      </c>
      <c r="I142"/>
    </row>
    <row r="143" spans="1:10" ht="33.75" outlineLevel="5" x14ac:dyDescent="0.25">
      <c r="A143" s="3"/>
      <c r="B143" s="1" t="s">
        <v>24</v>
      </c>
      <c r="C143" s="13" t="s">
        <v>29</v>
      </c>
      <c r="D143" s="14" t="s">
        <v>30</v>
      </c>
      <c r="E143" s="1" t="s">
        <v>27</v>
      </c>
      <c r="F143" s="2">
        <v>165.745</v>
      </c>
      <c r="G143" s="32"/>
      <c r="H143" s="32">
        <f t="shared" si="10"/>
        <v>0</v>
      </c>
      <c r="I143"/>
    </row>
    <row r="144" spans="1:10" ht="33.75" outlineLevel="5" x14ac:dyDescent="0.25">
      <c r="A144" s="3"/>
      <c r="B144" s="1" t="s">
        <v>28</v>
      </c>
      <c r="C144" s="13" t="s">
        <v>32</v>
      </c>
      <c r="D144" s="14" t="s">
        <v>33</v>
      </c>
      <c r="E144" s="1" t="s">
        <v>27</v>
      </c>
      <c r="F144" s="2">
        <v>4640.8599999999997</v>
      </c>
      <c r="G144" s="32"/>
      <c r="H144" s="32">
        <f t="shared" si="10"/>
        <v>0</v>
      </c>
      <c r="I144"/>
    </row>
    <row r="145" spans="1:10" ht="22.5" outlineLevel="5" x14ac:dyDescent="0.25">
      <c r="A145" s="3"/>
      <c r="B145" s="1" t="s">
        <v>31</v>
      </c>
      <c r="C145" s="13" t="s">
        <v>35</v>
      </c>
      <c r="D145" s="14" t="s">
        <v>36</v>
      </c>
      <c r="E145" s="1" t="s">
        <v>37</v>
      </c>
      <c r="F145" s="2">
        <v>331.49</v>
      </c>
      <c r="G145" s="32"/>
      <c r="H145" s="32">
        <f t="shared" si="10"/>
        <v>0</v>
      </c>
      <c r="I145"/>
    </row>
    <row r="146" spans="1:10" outlineLevel="5" x14ac:dyDescent="0.25">
      <c r="A146" s="3"/>
      <c r="B146" s="1" t="s">
        <v>34</v>
      </c>
      <c r="C146" s="13" t="s">
        <v>212</v>
      </c>
      <c r="D146" s="14" t="s">
        <v>213</v>
      </c>
      <c r="E146" s="1" t="s">
        <v>42</v>
      </c>
      <c r="F146" s="2">
        <v>1657.45</v>
      </c>
      <c r="G146" s="32"/>
      <c r="H146" s="32">
        <f t="shared" si="10"/>
        <v>0</v>
      </c>
      <c r="I146"/>
    </row>
    <row r="147" spans="1:10" ht="22.5" outlineLevel="5" x14ac:dyDescent="0.25">
      <c r="A147" s="3"/>
      <c r="B147" s="1" t="s">
        <v>39</v>
      </c>
      <c r="C147" s="13" t="s">
        <v>214</v>
      </c>
      <c r="D147" s="14" t="s">
        <v>215</v>
      </c>
      <c r="E147" s="1" t="s">
        <v>37</v>
      </c>
      <c r="F147" s="2">
        <v>0.5</v>
      </c>
      <c r="G147" s="32"/>
      <c r="H147" s="32">
        <f t="shared" si="10"/>
        <v>0</v>
      </c>
      <c r="I147"/>
    </row>
    <row r="148" spans="1:10" ht="22.5" outlineLevel="5" x14ac:dyDescent="0.25">
      <c r="A148" s="3"/>
      <c r="B148" s="1" t="s">
        <v>43</v>
      </c>
      <c r="C148" s="13" t="s">
        <v>216</v>
      </c>
      <c r="D148" s="14" t="s">
        <v>217</v>
      </c>
      <c r="E148" s="1" t="s">
        <v>37</v>
      </c>
      <c r="F148" s="2">
        <v>37.5</v>
      </c>
      <c r="G148" s="32"/>
      <c r="H148" s="32">
        <f t="shared" si="10"/>
        <v>0</v>
      </c>
      <c r="I148"/>
    </row>
    <row r="149" spans="1:10" ht="33.75" outlineLevel="5" x14ac:dyDescent="0.25">
      <c r="A149" s="3"/>
      <c r="B149" s="1" t="s">
        <v>46</v>
      </c>
      <c r="C149" s="13" t="s">
        <v>218</v>
      </c>
      <c r="D149" s="14" t="s">
        <v>219</v>
      </c>
      <c r="E149" s="1" t="s">
        <v>37</v>
      </c>
      <c r="F149" s="2">
        <v>0.5</v>
      </c>
      <c r="G149" s="32"/>
      <c r="H149" s="32">
        <f t="shared" si="10"/>
        <v>0</v>
      </c>
      <c r="I149"/>
    </row>
    <row r="150" spans="1:10" ht="20.100000000000001" customHeight="1" outlineLevel="3" x14ac:dyDescent="0.25">
      <c r="A150" s="96" t="s">
        <v>220</v>
      </c>
      <c r="B150" s="94"/>
      <c r="C150" s="94"/>
      <c r="D150" s="94"/>
      <c r="E150" s="10"/>
      <c r="F150" s="10"/>
      <c r="G150" s="11"/>
      <c r="H150" s="11">
        <f>SUM(H153:H156)</f>
        <v>0</v>
      </c>
      <c r="I150" s="58">
        <v>3</v>
      </c>
      <c r="J150" s="31">
        <f>SUM(H150)</f>
        <v>0</v>
      </c>
    </row>
    <row r="151" spans="1:10" ht="15" customHeight="1" outlineLevel="4" x14ac:dyDescent="0.25">
      <c r="A151" s="3"/>
      <c r="B151" s="60"/>
      <c r="C151" s="60"/>
      <c r="D151" s="60"/>
      <c r="E151" s="60"/>
      <c r="F151" s="60"/>
      <c r="G151" s="78" t="s">
        <v>282</v>
      </c>
      <c r="H151" s="78"/>
      <c r="I151"/>
    </row>
    <row r="152" spans="1:10" ht="15" customHeight="1" outlineLevel="4" x14ac:dyDescent="0.25">
      <c r="A152" s="12"/>
      <c r="B152" s="29" t="s">
        <v>13</v>
      </c>
      <c r="C152" s="29" t="s">
        <v>14</v>
      </c>
      <c r="D152" s="29" t="s">
        <v>15</v>
      </c>
      <c r="E152" s="30" t="s">
        <v>16</v>
      </c>
      <c r="F152" s="30" t="s">
        <v>17</v>
      </c>
      <c r="G152" s="30" t="s">
        <v>18</v>
      </c>
      <c r="H152" s="30" t="s">
        <v>19</v>
      </c>
      <c r="I152"/>
    </row>
    <row r="153" spans="1:10" ht="22.5" outlineLevel="5" x14ac:dyDescent="0.25">
      <c r="A153" s="3"/>
      <c r="B153" s="1" t="s">
        <v>49</v>
      </c>
      <c r="C153" s="13" t="s">
        <v>221</v>
      </c>
      <c r="D153" s="14" t="s">
        <v>222</v>
      </c>
      <c r="E153" s="1" t="s">
        <v>42</v>
      </c>
      <c r="F153" s="2">
        <v>5.5</v>
      </c>
      <c r="G153" s="32"/>
      <c r="H153" s="32">
        <f>F153*G153</f>
        <v>0</v>
      </c>
      <c r="I153"/>
    </row>
    <row r="154" spans="1:10" ht="22.5" outlineLevel="5" x14ac:dyDescent="0.25">
      <c r="A154" s="3"/>
      <c r="B154" s="1" t="s">
        <v>52</v>
      </c>
      <c r="C154" s="13" t="s">
        <v>223</v>
      </c>
      <c r="D154" s="14" t="s">
        <v>224</v>
      </c>
      <c r="E154" s="1" t="s">
        <v>42</v>
      </c>
      <c r="F154" s="2">
        <v>5.5</v>
      </c>
      <c r="G154" s="32"/>
      <c r="H154" s="32">
        <f>F154*G154</f>
        <v>0</v>
      </c>
      <c r="I154"/>
    </row>
    <row r="155" spans="1:10" ht="22.5" outlineLevel="5" x14ac:dyDescent="0.25">
      <c r="A155" s="3"/>
      <c r="B155" s="1" t="s">
        <v>53</v>
      </c>
      <c r="C155" s="13" t="s">
        <v>225</v>
      </c>
      <c r="D155" s="14" t="s">
        <v>226</v>
      </c>
      <c r="E155" s="1" t="s">
        <v>42</v>
      </c>
      <c r="F155" s="2">
        <v>5.5</v>
      </c>
      <c r="G155" s="32"/>
      <c r="H155" s="32">
        <f>F155*G155</f>
        <v>0</v>
      </c>
      <c r="I155"/>
    </row>
    <row r="156" spans="1:10" ht="22.5" outlineLevel="5" x14ac:dyDescent="0.25">
      <c r="A156" s="3"/>
      <c r="B156" s="1" t="s">
        <v>54</v>
      </c>
      <c r="C156" s="13" t="s">
        <v>223</v>
      </c>
      <c r="D156" s="14" t="s">
        <v>224</v>
      </c>
      <c r="E156" s="1" t="s">
        <v>42</v>
      </c>
      <c r="F156" s="2">
        <v>5.5</v>
      </c>
      <c r="G156" s="32"/>
      <c r="H156" s="32">
        <f>F156*G156</f>
        <v>0</v>
      </c>
      <c r="I156"/>
    </row>
    <row r="157" spans="1:10" ht="20.100000000000001" customHeight="1" outlineLevel="3" x14ac:dyDescent="0.25">
      <c r="A157" s="96" t="s">
        <v>38</v>
      </c>
      <c r="B157" s="94"/>
      <c r="C157" s="94"/>
      <c r="D157" s="94"/>
      <c r="E157" s="10"/>
      <c r="F157" s="10"/>
      <c r="G157" s="11"/>
      <c r="H157" s="11">
        <f>SUM(H160:H164)</f>
        <v>0</v>
      </c>
      <c r="I157" s="58">
        <v>3</v>
      </c>
      <c r="J157" s="31">
        <f>SUM(H157)</f>
        <v>0</v>
      </c>
    </row>
    <row r="158" spans="1:10" ht="15" customHeight="1" outlineLevel="4" x14ac:dyDescent="0.25">
      <c r="A158" s="3"/>
      <c r="B158" s="60"/>
      <c r="C158" s="60"/>
      <c r="D158" s="60"/>
      <c r="E158" s="60"/>
      <c r="F158" s="60"/>
      <c r="G158" s="78" t="s">
        <v>282</v>
      </c>
      <c r="H158" s="78"/>
      <c r="I158"/>
    </row>
    <row r="159" spans="1:10" ht="15" customHeight="1" outlineLevel="4" x14ac:dyDescent="0.25">
      <c r="A159" s="12"/>
      <c r="B159" s="29" t="s">
        <v>13</v>
      </c>
      <c r="C159" s="29" t="s">
        <v>14</v>
      </c>
      <c r="D159" s="29" t="s">
        <v>15</v>
      </c>
      <c r="E159" s="30" t="s">
        <v>16</v>
      </c>
      <c r="F159" s="30" t="s">
        <v>17</v>
      </c>
      <c r="G159" s="30" t="s">
        <v>18</v>
      </c>
      <c r="H159" s="30" t="s">
        <v>19</v>
      </c>
      <c r="I159"/>
    </row>
    <row r="160" spans="1:10" ht="22.5" outlineLevel="5" x14ac:dyDescent="0.25">
      <c r="A160" s="3"/>
      <c r="B160" s="1" t="s">
        <v>57</v>
      </c>
      <c r="C160" s="13" t="s">
        <v>227</v>
      </c>
      <c r="D160" s="14" t="s">
        <v>228</v>
      </c>
      <c r="E160" s="1" t="s">
        <v>42</v>
      </c>
      <c r="F160" s="2">
        <v>773.18</v>
      </c>
      <c r="G160" s="32"/>
      <c r="H160" s="32">
        <f>F160*G160</f>
        <v>0</v>
      </c>
      <c r="I160"/>
    </row>
    <row r="161" spans="1:10" ht="22.5" outlineLevel="5" x14ac:dyDescent="0.25">
      <c r="A161" s="3"/>
      <c r="B161" s="1" t="s">
        <v>61</v>
      </c>
      <c r="C161" s="13" t="s">
        <v>227</v>
      </c>
      <c r="D161" s="14" t="s">
        <v>229</v>
      </c>
      <c r="E161" s="1" t="s">
        <v>42</v>
      </c>
      <c r="F161" s="2">
        <v>64.56</v>
      </c>
      <c r="G161" s="32"/>
      <c r="H161" s="32">
        <f>F161*G161</f>
        <v>0</v>
      </c>
      <c r="I161"/>
    </row>
    <row r="162" spans="1:10" ht="22.5" outlineLevel="5" x14ac:dyDescent="0.25">
      <c r="A162" s="3"/>
      <c r="B162" s="1" t="s">
        <v>62</v>
      </c>
      <c r="C162" s="13" t="s">
        <v>230</v>
      </c>
      <c r="D162" s="14" t="s">
        <v>231</v>
      </c>
      <c r="E162" s="1" t="s">
        <v>42</v>
      </c>
      <c r="F162" s="2">
        <v>11.52</v>
      </c>
      <c r="G162" s="32"/>
      <c r="H162" s="32">
        <f>F162*G162</f>
        <v>0</v>
      </c>
      <c r="I162"/>
    </row>
    <row r="163" spans="1:10" ht="22.5" outlineLevel="5" x14ac:dyDescent="0.25">
      <c r="A163" s="3"/>
      <c r="B163" s="1" t="s">
        <v>63</v>
      </c>
      <c r="C163" s="13" t="s">
        <v>232</v>
      </c>
      <c r="D163" s="14" t="s">
        <v>233</v>
      </c>
      <c r="E163" s="1" t="s">
        <v>42</v>
      </c>
      <c r="F163" s="2">
        <v>846</v>
      </c>
      <c r="G163" s="32"/>
      <c r="H163" s="32">
        <f>F163*G163</f>
        <v>0</v>
      </c>
      <c r="I163"/>
    </row>
    <row r="164" spans="1:10" ht="22.5" outlineLevel="5" x14ac:dyDescent="0.25">
      <c r="A164" s="3"/>
      <c r="B164" s="1" t="s">
        <v>64</v>
      </c>
      <c r="C164" s="13" t="s">
        <v>234</v>
      </c>
      <c r="D164" s="14" t="s">
        <v>235</v>
      </c>
      <c r="E164" s="1" t="s">
        <v>42</v>
      </c>
      <c r="F164" s="2">
        <v>846</v>
      </c>
      <c r="G164" s="32"/>
      <c r="H164" s="32">
        <f>F164*G164</f>
        <v>0</v>
      </c>
      <c r="I164"/>
    </row>
    <row r="165" spans="1:10" ht="20.100000000000001" customHeight="1" outlineLevel="3" x14ac:dyDescent="0.25">
      <c r="A165" s="96" t="s">
        <v>60</v>
      </c>
      <c r="B165" s="94"/>
      <c r="C165" s="94"/>
      <c r="D165" s="94"/>
      <c r="E165" s="10"/>
      <c r="F165" s="10"/>
      <c r="G165" s="11"/>
      <c r="H165" s="11">
        <f>SUM(H168)</f>
        <v>0</v>
      </c>
      <c r="I165" s="58">
        <v>3</v>
      </c>
      <c r="J165" s="31">
        <f>SUM(H165)</f>
        <v>0</v>
      </c>
    </row>
    <row r="166" spans="1:10" ht="15" customHeight="1" outlineLevel="4" x14ac:dyDescent="0.25">
      <c r="A166" s="3"/>
      <c r="B166" s="60"/>
      <c r="C166" s="60"/>
      <c r="D166" s="60"/>
      <c r="E166" s="60"/>
      <c r="F166" s="60"/>
      <c r="G166" s="78" t="s">
        <v>282</v>
      </c>
      <c r="H166" s="78"/>
      <c r="I166"/>
    </row>
    <row r="167" spans="1:10" ht="15" customHeight="1" outlineLevel="4" x14ac:dyDescent="0.25">
      <c r="A167" s="12"/>
      <c r="B167" s="29" t="s">
        <v>13</v>
      </c>
      <c r="C167" s="29" t="s">
        <v>14</v>
      </c>
      <c r="D167" s="29" t="s">
        <v>15</v>
      </c>
      <c r="E167" s="30" t="s">
        <v>16</v>
      </c>
      <c r="F167" s="30" t="s">
        <v>17</v>
      </c>
      <c r="G167" s="30" t="s">
        <v>18</v>
      </c>
      <c r="H167" s="30" t="s">
        <v>19</v>
      </c>
      <c r="I167"/>
    </row>
    <row r="168" spans="1:10" ht="22.5" outlineLevel="5" x14ac:dyDescent="0.25">
      <c r="A168" s="3"/>
      <c r="B168" s="1" t="s">
        <v>67</v>
      </c>
      <c r="C168" s="13" t="s">
        <v>236</v>
      </c>
      <c r="D168" s="14" t="s">
        <v>237</v>
      </c>
      <c r="E168" s="1" t="s">
        <v>42</v>
      </c>
      <c r="F168" s="2">
        <v>346</v>
      </c>
      <c r="G168" s="32"/>
      <c r="H168" s="32">
        <f>F168*G168</f>
        <v>0</v>
      </c>
      <c r="I168"/>
    </row>
    <row r="169" spans="1:10" ht="20.100000000000001" customHeight="1" outlineLevel="3" x14ac:dyDescent="0.25">
      <c r="A169" s="96" t="s">
        <v>71</v>
      </c>
      <c r="B169" s="94"/>
      <c r="C169" s="94"/>
      <c r="D169" s="94"/>
      <c r="E169" s="10"/>
      <c r="F169" s="10"/>
      <c r="G169" s="11"/>
      <c r="H169" s="11">
        <f>SUM(H172:H174)</f>
        <v>0</v>
      </c>
      <c r="I169" s="58">
        <v>3</v>
      </c>
      <c r="J169" s="31">
        <f>SUM(H169)</f>
        <v>0</v>
      </c>
    </row>
    <row r="170" spans="1:10" ht="15" customHeight="1" outlineLevel="4" x14ac:dyDescent="0.25">
      <c r="A170" s="3"/>
      <c r="B170" s="60"/>
      <c r="C170" s="60"/>
      <c r="D170" s="60"/>
      <c r="E170" s="60"/>
      <c r="F170" s="60"/>
      <c r="G170" s="78" t="s">
        <v>282</v>
      </c>
      <c r="H170" s="78"/>
      <c r="I170"/>
    </row>
    <row r="171" spans="1:10" ht="15" customHeight="1" outlineLevel="4" x14ac:dyDescent="0.25">
      <c r="A171" s="12"/>
      <c r="B171" s="29" t="s">
        <v>13</v>
      </c>
      <c r="C171" s="29" t="s">
        <v>14</v>
      </c>
      <c r="D171" s="29" t="s">
        <v>15</v>
      </c>
      <c r="E171" s="30" t="s">
        <v>16</v>
      </c>
      <c r="F171" s="30" t="s">
        <v>17</v>
      </c>
      <c r="G171" s="30" t="s">
        <v>18</v>
      </c>
      <c r="H171" s="30" t="s">
        <v>19</v>
      </c>
      <c r="I171"/>
    </row>
    <row r="172" spans="1:10" ht="22.5" outlineLevel="5" x14ac:dyDescent="0.25">
      <c r="A172" s="3"/>
      <c r="B172" s="1" t="s">
        <v>68</v>
      </c>
      <c r="C172" s="13" t="s">
        <v>238</v>
      </c>
      <c r="D172" s="14" t="s">
        <v>239</v>
      </c>
      <c r="E172" s="1" t="s">
        <v>42</v>
      </c>
      <c r="F172" s="2">
        <v>28.35</v>
      </c>
      <c r="G172" s="32"/>
      <c r="H172" s="32">
        <f>F172*G172</f>
        <v>0</v>
      </c>
      <c r="I172"/>
    </row>
    <row r="173" spans="1:10" outlineLevel="5" x14ac:dyDescent="0.25">
      <c r="A173" s="3"/>
      <c r="B173" s="1" t="s">
        <v>69</v>
      </c>
      <c r="C173" s="13" t="s">
        <v>240</v>
      </c>
      <c r="D173" s="14" t="s">
        <v>241</v>
      </c>
      <c r="E173" s="1" t="s">
        <v>42</v>
      </c>
      <c r="F173" s="2">
        <v>27</v>
      </c>
      <c r="G173" s="32"/>
      <c r="H173" s="32">
        <f>F173*G173</f>
        <v>0</v>
      </c>
      <c r="I173"/>
    </row>
    <row r="174" spans="1:10" ht="22.5" outlineLevel="5" x14ac:dyDescent="0.25">
      <c r="A174" s="3"/>
      <c r="B174" s="1" t="s">
        <v>70</v>
      </c>
      <c r="C174" s="13" t="s">
        <v>242</v>
      </c>
      <c r="D174" s="14" t="s">
        <v>243</v>
      </c>
      <c r="E174" s="1" t="s">
        <v>42</v>
      </c>
      <c r="F174" s="2">
        <v>27</v>
      </c>
      <c r="G174" s="32"/>
      <c r="H174" s="32">
        <f>F174*G174</f>
        <v>0</v>
      </c>
      <c r="I174"/>
    </row>
    <row r="175" spans="1:10" ht="20.100000000000001" customHeight="1" outlineLevel="3" x14ac:dyDescent="0.25">
      <c r="A175" s="96" t="s">
        <v>79</v>
      </c>
      <c r="B175" s="94"/>
      <c r="C175" s="94"/>
      <c r="D175" s="94"/>
      <c r="E175" s="10"/>
      <c r="F175" s="10"/>
      <c r="G175" s="11"/>
      <c r="H175" s="11">
        <f>SUM(H178:H181)</f>
        <v>0</v>
      </c>
      <c r="I175" s="58">
        <v>3</v>
      </c>
      <c r="J175" s="31">
        <f>SUM(H175)</f>
        <v>0</v>
      </c>
    </row>
    <row r="176" spans="1:10" ht="15" customHeight="1" outlineLevel="4" x14ac:dyDescent="0.25">
      <c r="A176" s="3"/>
      <c r="B176" s="60"/>
      <c r="C176" s="60"/>
      <c r="D176" s="60"/>
      <c r="E176" s="60"/>
      <c r="F176" s="60"/>
      <c r="G176" s="78" t="s">
        <v>282</v>
      </c>
      <c r="H176" s="78"/>
      <c r="I176"/>
    </row>
    <row r="177" spans="1:10" ht="15" customHeight="1" outlineLevel="4" x14ac:dyDescent="0.25">
      <c r="A177" s="12"/>
      <c r="B177" s="29" t="s">
        <v>13</v>
      </c>
      <c r="C177" s="29" t="s">
        <v>14</v>
      </c>
      <c r="D177" s="29" t="s">
        <v>15</v>
      </c>
      <c r="E177" s="30" t="s">
        <v>16</v>
      </c>
      <c r="F177" s="30" t="s">
        <v>17</v>
      </c>
      <c r="G177" s="30" t="s">
        <v>18</v>
      </c>
      <c r="H177" s="30" t="s">
        <v>19</v>
      </c>
      <c r="I177"/>
    </row>
    <row r="178" spans="1:10" ht="22.5" outlineLevel="5" x14ac:dyDescent="0.25">
      <c r="A178" s="3"/>
      <c r="B178" s="1" t="s">
        <v>72</v>
      </c>
      <c r="C178" s="13" t="s">
        <v>244</v>
      </c>
      <c r="D178" s="14" t="s">
        <v>245</v>
      </c>
      <c r="E178" s="1" t="s">
        <v>42</v>
      </c>
      <c r="F178" s="2">
        <v>34.56</v>
      </c>
      <c r="G178" s="32"/>
      <c r="H178" s="32">
        <f>F178*G178</f>
        <v>0</v>
      </c>
      <c r="I178"/>
    </row>
    <row r="179" spans="1:10" ht="22.5" outlineLevel="5" x14ac:dyDescent="0.25">
      <c r="A179" s="3"/>
      <c r="B179" s="1" t="s">
        <v>73</v>
      </c>
      <c r="C179" s="13" t="s">
        <v>246</v>
      </c>
      <c r="D179" s="14" t="s">
        <v>247</v>
      </c>
      <c r="E179" s="1" t="s">
        <v>42</v>
      </c>
      <c r="F179" s="2">
        <v>7.68</v>
      </c>
      <c r="G179" s="32"/>
      <c r="H179" s="32">
        <f>F179*G179</f>
        <v>0</v>
      </c>
      <c r="I179"/>
    </row>
    <row r="180" spans="1:10" ht="22.5" outlineLevel="5" x14ac:dyDescent="0.25">
      <c r="A180" s="3"/>
      <c r="B180" s="1" t="s">
        <v>74</v>
      </c>
      <c r="C180" s="13" t="s">
        <v>248</v>
      </c>
      <c r="D180" s="14" t="s">
        <v>249</v>
      </c>
      <c r="E180" s="1" t="s">
        <v>42</v>
      </c>
      <c r="F180" s="2">
        <v>31</v>
      </c>
      <c r="G180" s="32"/>
      <c r="H180" s="32">
        <f>F180*G180</f>
        <v>0</v>
      </c>
      <c r="I180"/>
    </row>
    <row r="181" spans="1:10" ht="22.5" outlineLevel="5" x14ac:dyDescent="0.25">
      <c r="A181" s="3"/>
      <c r="B181" s="1" t="s">
        <v>75</v>
      </c>
      <c r="C181" s="13" t="s">
        <v>250</v>
      </c>
      <c r="D181" s="14" t="s">
        <v>251</v>
      </c>
      <c r="E181" s="1" t="s">
        <v>42</v>
      </c>
      <c r="F181" s="2">
        <v>31</v>
      </c>
      <c r="G181" s="32"/>
      <c r="H181" s="32">
        <f>F181*G181</f>
        <v>0</v>
      </c>
      <c r="I181"/>
    </row>
    <row r="182" spans="1:10" ht="20.100000000000001" customHeight="1" outlineLevel="3" x14ac:dyDescent="0.25">
      <c r="A182" s="96" t="s">
        <v>89</v>
      </c>
      <c r="B182" s="94"/>
      <c r="C182" s="94"/>
      <c r="D182" s="94"/>
      <c r="E182" s="10"/>
      <c r="F182" s="10"/>
      <c r="G182" s="11"/>
      <c r="H182" s="11">
        <f>SUM(H185:H187)</f>
        <v>0</v>
      </c>
      <c r="I182" s="58">
        <v>3</v>
      </c>
      <c r="J182" s="31">
        <f>SUM(H182)</f>
        <v>0</v>
      </c>
    </row>
    <row r="183" spans="1:10" ht="15" customHeight="1" outlineLevel="4" x14ac:dyDescent="0.25">
      <c r="A183" s="3"/>
      <c r="B183" s="60"/>
      <c r="C183" s="60"/>
      <c r="D183" s="60"/>
      <c r="E183" s="60"/>
      <c r="F183" s="60"/>
      <c r="G183" s="78" t="s">
        <v>282</v>
      </c>
      <c r="H183" s="78"/>
      <c r="I183"/>
    </row>
    <row r="184" spans="1:10" ht="15" customHeight="1" outlineLevel="4" x14ac:dyDescent="0.25">
      <c r="A184" s="12"/>
      <c r="B184" s="29" t="s">
        <v>13</v>
      </c>
      <c r="C184" s="29" t="s">
        <v>14</v>
      </c>
      <c r="D184" s="29" t="s">
        <v>15</v>
      </c>
      <c r="E184" s="30" t="s">
        <v>16</v>
      </c>
      <c r="F184" s="30" t="s">
        <v>17</v>
      </c>
      <c r="G184" s="30" t="s">
        <v>18</v>
      </c>
      <c r="H184" s="30" t="s">
        <v>19</v>
      </c>
      <c r="I184"/>
    </row>
    <row r="185" spans="1:10" ht="22.5" outlineLevel="5" x14ac:dyDescent="0.25">
      <c r="A185" s="3"/>
      <c r="B185" s="1" t="s">
        <v>76</v>
      </c>
      <c r="C185" s="13" t="s">
        <v>252</v>
      </c>
      <c r="D185" s="14" t="s">
        <v>253</v>
      </c>
      <c r="E185" s="1" t="s">
        <v>42</v>
      </c>
      <c r="F185" s="2">
        <v>122.88</v>
      </c>
      <c r="G185" s="32"/>
      <c r="H185" s="32">
        <f>F185*G185</f>
        <v>0</v>
      </c>
      <c r="I185"/>
    </row>
    <row r="186" spans="1:10" ht="22.5" outlineLevel="5" x14ac:dyDescent="0.25">
      <c r="A186" s="3"/>
      <c r="B186" s="1" t="s">
        <v>77</v>
      </c>
      <c r="C186" s="13" t="s">
        <v>254</v>
      </c>
      <c r="D186" s="14" t="s">
        <v>255</v>
      </c>
      <c r="E186" s="1" t="s">
        <v>42</v>
      </c>
      <c r="F186" s="2">
        <v>120</v>
      </c>
      <c r="G186" s="32"/>
      <c r="H186" s="32">
        <f>F186*G186</f>
        <v>0</v>
      </c>
      <c r="I186"/>
    </row>
    <row r="187" spans="1:10" ht="22.5" outlineLevel="5" x14ac:dyDescent="0.25">
      <c r="A187" s="3"/>
      <c r="B187" s="1" t="s">
        <v>78</v>
      </c>
      <c r="C187" s="13" t="s">
        <v>234</v>
      </c>
      <c r="D187" s="14" t="s">
        <v>235</v>
      </c>
      <c r="E187" s="1" t="s">
        <v>42</v>
      </c>
      <c r="F187" s="2">
        <v>120</v>
      </c>
      <c r="G187" s="32"/>
      <c r="H187" s="32">
        <f>F187*G187</f>
        <v>0</v>
      </c>
      <c r="I187"/>
    </row>
    <row r="188" spans="1:10" ht="20.100000000000001" customHeight="1" outlineLevel="3" x14ac:dyDescent="0.25">
      <c r="A188" s="96" t="s">
        <v>98</v>
      </c>
      <c r="B188" s="94"/>
      <c r="C188" s="94"/>
      <c r="D188" s="94"/>
      <c r="E188" s="10"/>
      <c r="F188" s="10"/>
      <c r="G188" s="11"/>
      <c r="H188" s="11">
        <f>SUM(H191:H193)</f>
        <v>0</v>
      </c>
      <c r="I188" s="58">
        <v>3</v>
      </c>
      <c r="J188" s="31">
        <f>SUM(H188)</f>
        <v>0</v>
      </c>
    </row>
    <row r="189" spans="1:10" ht="15" customHeight="1" outlineLevel="4" x14ac:dyDescent="0.25">
      <c r="A189" s="3"/>
      <c r="B189" s="60"/>
      <c r="C189" s="60"/>
      <c r="D189" s="60"/>
      <c r="E189" s="60"/>
      <c r="F189" s="60"/>
      <c r="G189" s="78" t="s">
        <v>282</v>
      </c>
      <c r="H189" s="78"/>
      <c r="I189"/>
    </row>
    <row r="190" spans="1:10" ht="15" customHeight="1" outlineLevel="4" x14ac:dyDescent="0.25">
      <c r="A190" s="12"/>
      <c r="B190" s="29" t="s">
        <v>13</v>
      </c>
      <c r="C190" s="29" t="s">
        <v>14</v>
      </c>
      <c r="D190" s="29" t="s">
        <v>15</v>
      </c>
      <c r="E190" s="30" t="s">
        <v>16</v>
      </c>
      <c r="F190" s="30" t="s">
        <v>17</v>
      </c>
      <c r="G190" s="30" t="s">
        <v>18</v>
      </c>
      <c r="H190" s="30" t="s">
        <v>19</v>
      </c>
      <c r="I190"/>
    </row>
    <row r="191" spans="1:10" ht="22.5" outlineLevel="5" x14ac:dyDescent="0.25">
      <c r="A191" s="3"/>
      <c r="B191" s="1" t="s">
        <v>80</v>
      </c>
      <c r="C191" s="13" t="s">
        <v>252</v>
      </c>
      <c r="D191" s="14" t="s">
        <v>256</v>
      </c>
      <c r="E191" s="1" t="s">
        <v>42</v>
      </c>
      <c r="F191" s="2">
        <v>199.68</v>
      </c>
      <c r="G191" s="32"/>
      <c r="H191" s="32">
        <f>F191*G191</f>
        <v>0</v>
      </c>
      <c r="I191"/>
    </row>
    <row r="192" spans="1:10" ht="22.5" outlineLevel="5" x14ac:dyDescent="0.25">
      <c r="A192" s="3"/>
      <c r="B192" s="1" t="s">
        <v>81</v>
      </c>
      <c r="C192" s="13" t="s">
        <v>254</v>
      </c>
      <c r="D192" s="14" t="s">
        <v>255</v>
      </c>
      <c r="E192" s="1" t="s">
        <v>42</v>
      </c>
      <c r="F192" s="2">
        <v>199</v>
      </c>
      <c r="G192" s="32"/>
      <c r="H192" s="32">
        <f>F192*G192</f>
        <v>0</v>
      </c>
      <c r="I192"/>
    </row>
    <row r="193" spans="1:10" ht="22.5" outlineLevel="5" x14ac:dyDescent="0.25">
      <c r="A193" s="3"/>
      <c r="B193" s="1" t="s">
        <v>82</v>
      </c>
      <c r="C193" s="13" t="s">
        <v>234</v>
      </c>
      <c r="D193" s="14" t="s">
        <v>235</v>
      </c>
      <c r="E193" s="1" t="s">
        <v>42</v>
      </c>
      <c r="F193" s="2">
        <v>199</v>
      </c>
      <c r="G193" s="32"/>
      <c r="H193" s="32">
        <f>F193*G193</f>
        <v>0</v>
      </c>
      <c r="I193"/>
    </row>
    <row r="194" spans="1:10" ht="20.100000000000001" customHeight="1" outlineLevel="3" x14ac:dyDescent="0.25">
      <c r="A194" s="96" t="s">
        <v>138</v>
      </c>
      <c r="B194" s="94"/>
      <c r="C194" s="94"/>
      <c r="D194" s="94"/>
      <c r="E194" s="10"/>
      <c r="F194" s="10"/>
      <c r="G194" s="11"/>
      <c r="H194" s="11">
        <f>SUM(H197:H200)</f>
        <v>0</v>
      </c>
      <c r="I194" s="58">
        <v>3</v>
      </c>
      <c r="J194" s="31">
        <f>SUM(H194)</f>
        <v>0</v>
      </c>
    </row>
    <row r="195" spans="1:10" ht="15" customHeight="1" outlineLevel="4" x14ac:dyDescent="0.25">
      <c r="A195" s="3"/>
      <c r="B195" s="60"/>
      <c r="C195" s="60"/>
      <c r="D195" s="60"/>
      <c r="E195" s="60"/>
      <c r="F195" s="60"/>
      <c r="G195" s="78" t="s">
        <v>282</v>
      </c>
      <c r="H195" s="78"/>
      <c r="I195"/>
    </row>
    <row r="196" spans="1:10" ht="15" customHeight="1" outlineLevel="4" x14ac:dyDescent="0.25">
      <c r="A196" s="12"/>
      <c r="B196" s="29" t="s">
        <v>13</v>
      </c>
      <c r="C196" s="29" t="s">
        <v>14</v>
      </c>
      <c r="D196" s="29" t="s">
        <v>15</v>
      </c>
      <c r="E196" s="30" t="s">
        <v>16</v>
      </c>
      <c r="F196" s="30" t="s">
        <v>17</v>
      </c>
      <c r="G196" s="30" t="s">
        <v>18</v>
      </c>
      <c r="H196" s="30" t="s">
        <v>19</v>
      </c>
      <c r="I196"/>
    </row>
    <row r="197" spans="1:10" outlineLevel="5" x14ac:dyDescent="0.25">
      <c r="A197" s="3"/>
      <c r="B197" s="1" t="s">
        <v>83</v>
      </c>
      <c r="C197" s="13" t="s">
        <v>257</v>
      </c>
      <c r="D197" s="14" t="s">
        <v>258</v>
      </c>
      <c r="E197" s="1" t="s">
        <v>152</v>
      </c>
      <c r="F197" s="2">
        <v>1</v>
      </c>
      <c r="G197" s="32"/>
      <c r="H197" s="32">
        <f>F197*G197</f>
        <v>0</v>
      </c>
      <c r="I197"/>
    </row>
    <row r="198" spans="1:10" ht="22.5" outlineLevel="5" x14ac:dyDescent="0.25">
      <c r="A198" s="3"/>
      <c r="B198" s="1" t="s">
        <v>86</v>
      </c>
      <c r="C198" s="13" t="s">
        <v>259</v>
      </c>
      <c r="D198" s="14" t="s">
        <v>260</v>
      </c>
      <c r="E198" s="1" t="s">
        <v>152</v>
      </c>
      <c r="F198" s="2">
        <v>5</v>
      </c>
      <c r="G198" s="32"/>
      <c r="H198" s="32">
        <f>F198*G198</f>
        <v>0</v>
      </c>
      <c r="I198"/>
    </row>
    <row r="199" spans="1:10" ht="33.75" outlineLevel="5" x14ac:dyDescent="0.25">
      <c r="A199" s="3"/>
      <c r="B199" s="1" t="s">
        <v>87</v>
      </c>
      <c r="C199" s="13" t="s">
        <v>261</v>
      </c>
      <c r="D199" s="14" t="s">
        <v>262</v>
      </c>
      <c r="E199" s="1" t="s">
        <v>152</v>
      </c>
      <c r="F199" s="2">
        <v>9</v>
      </c>
      <c r="G199" s="32"/>
      <c r="H199" s="32">
        <f>F199*G199</f>
        <v>0</v>
      </c>
      <c r="I199"/>
    </row>
    <row r="200" spans="1:10" ht="22.5" outlineLevel="5" x14ac:dyDescent="0.25">
      <c r="A200" s="3"/>
      <c r="B200" s="1" t="s">
        <v>88</v>
      </c>
      <c r="C200" s="13" t="s">
        <v>176</v>
      </c>
      <c r="D200" s="14" t="s">
        <v>177</v>
      </c>
      <c r="E200" s="1" t="s">
        <v>37</v>
      </c>
      <c r="F200" s="2">
        <v>614.87900000000002</v>
      </c>
      <c r="G200" s="32"/>
      <c r="H200" s="32">
        <f>F200*G200</f>
        <v>0</v>
      </c>
      <c r="I200"/>
    </row>
    <row r="201" spans="1:10" ht="20.100000000000001" customHeight="1" outlineLevel="2" x14ac:dyDescent="0.25">
      <c r="A201" s="96" t="s">
        <v>9</v>
      </c>
      <c r="B201" s="94"/>
      <c r="C201" s="94"/>
      <c r="D201" s="94"/>
      <c r="E201" s="10"/>
      <c r="F201" s="10"/>
      <c r="G201" s="11"/>
      <c r="H201" s="11">
        <f>SUM(H204:H210)</f>
        <v>0</v>
      </c>
      <c r="I201" s="58">
        <v>2</v>
      </c>
      <c r="J201" s="31">
        <f>SUM(H201)</f>
        <v>0</v>
      </c>
    </row>
    <row r="202" spans="1:10" ht="15" customHeight="1" outlineLevel="3" x14ac:dyDescent="0.25">
      <c r="A202" s="3"/>
      <c r="B202" s="60"/>
      <c r="C202" s="60"/>
      <c r="D202" s="60"/>
      <c r="E202" s="60"/>
      <c r="F202" s="60"/>
      <c r="G202" s="78" t="s">
        <v>282</v>
      </c>
      <c r="H202" s="78"/>
      <c r="I202"/>
    </row>
    <row r="203" spans="1:10" ht="15" customHeight="1" outlineLevel="3" x14ac:dyDescent="0.25">
      <c r="A203" s="12"/>
      <c r="B203" s="29" t="s">
        <v>13</v>
      </c>
      <c r="C203" s="29" t="s">
        <v>14</v>
      </c>
      <c r="D203" s="29" t="s">
        <v>15</v>
      </c>
      <c r="E203" s="30" t="s">
        <v>16</v>
      </c>
      <c r="F203" s="30" t="s">
        <v>17</v>
      </c>
      <c r="G203" s="30" t="s">
        <v>18</v>
      </c>
      <c r="H203" s="30" t="s">
        <v>19</v>
      </c>
      <c r="I203"/>
    </row>
    <row r="204" spans="1:10" outlineLevel="4" x14ac:dyDescent="0.25">
      <c r="A204" s="3"/>
      <c r="B204" s="1" t="s">
        <v>20</v>
      </c>
      <c r="C204" s="13" t="s">
        <v>196</v>
      </c>
      <c r="D204" s="14" t="s">
        <v>197</v>
      </c>
      <c r="E204" s="1" t="s">
        <v>165</v>
      </c>
      <c r="F204" s="2">
        <v>1</v>
      </c>
      <c r="G204" s="32"/>
      <c r="H204" s="32">
        <f t="shared" ref="H204:H210" si="11">F204*G204</f>
        <v>0</v>
      </c>
      <c r="I204"/>
    </row>
    <row r="205" spans="1:10" outlineLevel="4" x14ac:dyDescent="0.25">
      <c r="A205" s="3"/>
      <c r="B205" s="1" t="s">
        <v>24</v>
      </c>
      <c r="C205" s="13" t="s">
        <v>198</v>
      </c>
      <c r="D205" s="14" t="s">
        <v>199</v>
      </c>
      <c r="E205" s="1" t="s">
        <v>165</v>
      </c>
      <c r="F205" s="2">
        <v>1</v>
      </c>
      <c r="G205" s="32"/>
      <c r="H205" s="32">
        <f t="shared" si="11"/>
        <v>0</v>
      </c>
      <c r="I205"/>
    </row>
    <row r="206" spans="1:10" outlineLevel="4" x14ac:dyDescent="0.25">
      <c r="A206" s="3"/>
      <c r="B206" s="1" t="s">
        <v>28</v>
      </c>
      <c r="C206" s="13" t="s">
        <v>200</v>
      </c>
      <c r="D206" s="14" t="s">
        <v>201</v>
      </c>
      <c r="E206" s="1" t="s">
        <v>165</v>
      </c>
      <c r="F206" s="2">
        <v>1</v>
      </c>
      <c r="G206" s="32"/>
      <c r="H206" s="32">
        <f t="shared" si="11"/>
        <v>0</v>
      </c>
      <c r="I206"/>
    </row>
    <row r="207" spans="1:10" outlineLevel="4" x14ac:dyDescent="0.25">
      <c r="A207" s="3"/>
      <c r="B207" s="1" t="s">
        <v>31</v>
      </c>
      <c r="C207" s="13" t="s">
        <v>202</v>
      </c>
      <c r="D207" s="14" t="s">
        <v>203</v>
      </c>
      <c r="E207" s="1" t="s">
        <v>165</v>
      </c>
      <c r="F207" s="2">
        <v>1</v>
      </c>
      <c r="G207" s="32"/>
      <c r="H207" s="32">
        <f t="shared" si="11"/>
        <v>0</v>
      </c>
      <c r="I207"/>
    </row>
    <row r="208" spans="1:10" outlineLevel="4" x14ac:dyDescent="0.25">
      <c r="A208" s="3"/>
      <c r="B208" s="1" t="s">
        <v>34</v>
      </c>
      <c r="C208" s="13" t="s">
        <v>204</v>
      </c>
      <c r="D208" s="14" t="s">
        <v>205</v>
      </c>
      <c r="E208" s="1" t="s">
        <v>165</v>
      </c>
      <c r="F208" s="2">
        <v>1</v>
      </c>
      <c r="G208" s="32"/>
      <c r="H208" s="32">
        <f t="shared" si="11"/>
        <v>0</v>
      </c>
      <c r="I208"/>
    </row>
    <row r="209" spans="1:9" outlineLevel="4" x14ac:dyDescent="0.25">
      <c r="A209" s="3"/>
      <c r="B209" s="1" t="s">
        <v>39</v>
      </c>
      <c r="C209" s="13" t="s">
        <v>206</v>
      </c>
      <c r="D209" s="14" t="s">
        <v>207</v>
      </c>
      <c r="E209" s="1" t="s">
        <v>165</v>
      </c>
      <c r="F209" s="2">
        <v>1</v>
      </c>
      <c r="G209" s="32"/>
      <c r="H209" s="32">
        <f t="shared" si="11"/>
        <v>0</v>
      </c>
      <c r="I209"/>
    </row>
    <row r="210" spans="1:9" outlineLevel="4" x14ac:dyDescent="0.25">
      <c r="A210" s="3"/>
      <c r="B210" s="1" t="s">
        <v>46</v>
      </c>
      <c r="C210" s="13" t="s">
        <v>263</v>
      </c>
      <c r="D210" s="14" t="s">
        <v>264</v>
      </c>
      <c r="E210" s="1" t="s">
        <v>165</v>
      </c>
      <c r="F210" s="2">
        <v>1</v>
      </c>
      <c r="G210" s="32"/>
      <c r="H210" s="32">
        <f t="shared" si="11"/>
        <v>0</v>
      </c>
      <c r="I210"/>
    </row>
    <row r="211" spans="1:9" ht="15" customHeight="1" x14ac:dyDescent="0.25">
      <c r="I211"/>
    </row>
  </sheetData>
  <mergeCells count="32">
    <mergeCell ref="A2:I2"/>
    <mergeCell ref="A3:I3"/>
    <mergeCell ref="A4:I4"/>
    <mergeCell ref="A5:D5"/>
    <mergeCell ref="A6:D6"/>
    <mergeCell ref="A7:D7"/>
    <mergeCell ref="A8:D8"/>
    <mergeCell ref="A9:D9"/>
    <mergeCell ref="G11:H11"/>
    <mergeCell ref="G19:H19"/>
    <mergeCell ref="G30:H30"/>
    <mergeCell ref="G41:H41"/>
    <mergeCell ref="G51:H51"/>
    <mergeCell ref="G61:H61"/>
    <mergeCell ref="G72:H72"/>
    <mergeCell ref="G83:H83"/>
    <mergeCell ref="G93:H93"/>
    <mergeCell ref="G101:H101"/>
    <mergeCell ref="G116:H116"/>
    <mergeCell ref="G128:H128"/>
    <mergeCell ref="A137:D137"/>
    <mergeCell ref="A139:D139"/>
    <mergeCell ref="G140:H140"/>
    <mergeCell ref="G151:H151"/>
    <mergeCell ref="G158:H158"/>
    <mergeCell ref="G166:H166"/>
    <mergeCell ref="G170:H170"/>
    <mergeCell ref="G195:H195"/>
    <mergeCell ref="G202:H202"/>
    <mergeCell ref="G176:H176"/>
    <mergeCell ref="G183:H183"/>
    <mergeCell ref="G189:H189"/>
  </mergeCells>
  <conditionalFormatting sqref="A7:H10 A18:H18 A29:H29 A40:H40 A50:H50 A60:H60 A71:H71 A82:H82 A92:H92 A100:H100 A115:H115 A127:H127 A137:H139 A150:H150 A157:H157 A165:H165 A169:H169 A175:H175 A182:H182 A188:H188 A194:H194 A201:H201">
    <cfRule type="expression" dxfId="2" priority="1" stopIfTrue="1">
      <formula>$I7=0</formula>
    </cfRule>
    <cfRule type="expression" dxfId="1" priority="2" stopIfTrue="1">
      <formula>$I7=1</formula>
    </cfRule>
    <cfRule type="expression" dxfId="0" priority="3" stopIfTrue="1">
      <formula>$I7&gt;1</formula>
    </cfRule>
  </conditionalFormatting>
  <pageMargins left="0.7" right="0.7" top="0.78740157499999996" bottom="0.78740157499999996" header="0.3" footer="0.3"/>
  <pageSetup paperSize="9" orientation="landscape" r:id="rId1"/>
  <headerFooter>
    <oddHeader>Stránka &amp;P z &amp;N</oddHeader>
    <evenHeader>Stránka &amp;P z &amp;N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</vt:lpstr>
      <vt:lpstr>Rekapitulace objektů</vt:lpstr>
      <vt:lpstr>Položkový 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Rostislav Mareš</cp:lastModifiedBy>
  <dcterms:created xsi:type="dcterms:W3CDTF">2024-09-30T12:35:11Z</dcterms:created>
  <dcterms:modified xsi:type="dcterms:W3CDTF">2024-12-02T10:48:13Z</dcterms:modified>
</cp:coreProperties>
</file>