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okumenty\Projekty\Zakázky - V REALIZACI\24-166 VŘ Jaroměřice n R - svozová firma\Vysvětlení ZD\"/>
    </mc:Choice>
  </mc:AlternateContent>
  <xr:revisionPtr revIDLastSave="0" documentId="13_ncr:1_{89495F73-50D3-4797-AF04-23D084EF4CF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Krycí list" sheetId="7" r:id="rId1"/>
    <sheet name="SKO dle tun" sheetId="6" r:id="rId2"/>
    <sheet name="SKO dle počtu nádob" sheetId="5" r:id="rId3"/>
    <sheet name="Separované složky" sheetId="1" r:id="rId4"/>
    <sheet name="Evidenční označení" sheetId="4" r:id="rId5"/>
  </sheets>
  <definedNames>
    <definedName name="_xlnm.Print_Area" localSheetId="4">'Evidenční označení'!$A$3:$K$31</definedName>
    <definedName name="_xlnm.Print_Area" localSheetId="0">'Krycí list'!$A$11:$K$15</definedName>
    <definedName name="_xlnm.Print_Area" localSheetId="3">'Separované složky'!$A$1:$M$93</definedName>
    <definedName name="_xlnm.Print_Area" localSheetId="2">'SKO dle počtu nádob'!$A$1:$M$13</definedName>
    <definedName name="_xlnm.Print_Area" localSheetId="1">'SKO dle tun'!$A$1:$M$14</definedName>
  </definedNames>
  <calcPr calcId="181029"/>
</workbook>
</file>

<file path=xl/calcChain.xml><?xml version="1.0" encoding="utf-8"?>
<calcChain xmlns="http://schemas.openxmlformats.org/spreadsheetml/2006/main">
  <c r="H26" i="7" l="1"/>
  <c r="H22" i="7"/>
  <c r="H21" i="7"/>
  <c r="J10" i="5"/>
  <c r="H18" i="7" s="1"/>
  <c r="J92" i="1"/>
  <c r="J91" i="1"/>
  <c r="J90" i="1"/>
  <c r="J89" i="1"/>
  <c r="J87" i="1"/>
  <c r="J86" i="1"/>
  <c r="J84" i="1"/>
  <c r="J83" i="1"/>
  <c r="J81" i="1"/>
  <c r="J80" i="1"/>
  <c r="J78" i="1"/>
  <c r="J77" i="1"/>
  <c r="J75" i="1"/>
  <c r="J74" i="1"/>
  <c r="J72" i="1"/>
  <c r="J71" i="1"/>
  <c r="J69" i="1"/>
  <c r="J68" i="1"/>
  <c r="J66" i="1"/>
  <c r="J65" i="1"/>
  <c r="J63" i="1"/>
  <c r="J62" i="1"/>
  <c r="J60" i="1"/>
  <c r="J59" i="1"/>
  <c r="J57" i="1"/>
  <c r="J56" i="1"/>
  <c r="J54" i="1"/>
  <c r="J53" i="1"/>
  <c r="J51" i="1"/>
  <c r="J50" i="1"/>
  <c r="J48" i="1"/>
  <c r="J47" i="1"/>
  <c r="J45" i="1"/>
  <c r="J44" i="1"/>
  <c r="J42" i="1"/>
  <c r="J41" i="1"/>
  <c r="J39" i="1"/>
  <c r="J38" i="1"/>
  <c r="J36" i="1"/>
  <c r="J35" i="1"/>
  <c r="J33" i="1"/>
  <c r="J32" i="1"/>
  <c r="J30" i="1"/>
  <c r="J29" i="1"/>
  <c r="J27" i="1"/>
  <c r="J26" i="1"/>
  <c r="J24" i="1"/>
  <c r="J23" i="1"/>
  <c r="J21" i="1"/>
  <c r="J20" i="1"/>
  <c r="J18" i="1"/>
  <c r="J17" i="1"/>
  <c r="J15" i="1"/>
  <c r="J14" i="1"/>
  <c r="J12" i="1"/>
  <c r="J11" i="1"/>
  <c r="J9" i="1"/>
  <c r="J8" i="1"/>
  <c r="J12" i="5"/>
  <c r="H19" i="7" s="1"/>
  <c r="J29" i="4"/>
  <c r="J26" i="4"/>
  <c r="J23" i="4"/>
  <c r="J20" i="4"/>
  <c r="J17" i="4"/>
  <c r="J13" i="4"/>
  <c r="I8" i="6"/>
  <c r="J8" i="6" s="1"/>
  <c r="H16" i="7" s="1"/>
  <c r="J31" i="4" l="1"/>
  <c r="H24" i="7" s="1"/>
  <c r="H27" i="7" s="1"/>
  <c r="H28" i="7" s="1"/>
  <c r="H15" i="7"/>
</calcChain>
</file>

<file path=xl/sharedStrings.xml><?xml version="1.0" encoding="utf-8"?>
<sst xmlns="http://schemas.openxmlformats.org/spreadsheetml/2006/main" count="363" uniqueCount="99">
  <si>
    <t>Komodita</t>
  </si>
  <si>
    <t>Typ nádoby</t>
  </si>
  <si>
    <t>Počet</t>
  </si>
  <si>
    <t>PLAST</t>
  </si>
  <si>
    <t>1 x týdně</t>
  </si>
  <si>
    <t>Číslo řádku</t>
  </si>
  <si>
    <t>Četnost svozu</t>
  </si>
  <si>
    <t>SKO občané</t>
  </si>
  <si>
    <t>SKO právnické osoby</t>
  </si>
  <si>
    <t>Veřejná zakázka</t>
  </si>
  <si>
    <t>Identifikační údaje dodavatele</t>
  </si>
  <si>
    <t>Obchodní firma/název nebo Obchodní firma/jméno a příjmení</t>
  </si>
  <si>
    <t>IČO</t>
  </si>
  <si>
    <t xml:space="preserve">Sídlo </t>
  </si>
  <si>
    <t>Osoba oprávněná jednat jménem dodavatele</t>
  </si>
  <si>
    <t>CELKEM</t>
  </si>
  <si>
    <t>cena za obsloužení 1 nádoby</t>
  </si>
  <si>
    <t>Počet ks nádob</t>
  </si>
  <si>
    <t>cena za obsloužení uvedeného počtu nádob za 12 měsíců (počítáno s uvedenou četností svozů)</t>
  </si>
  <si>
    <t xml:space="preserve">Pozn. </t>
  </si>
  <si>
    <r>
      <rPr>
        <i/>
        <u/>
        <sz val="11"/>
        <color rgb="FFFF0000"/>
        <rFont val="Calibri"/>
        <family val="2"/>
        <charset val="238"/>
        <scheme val="minor"/>
      </rPr>
      <t>DODAVATEL VYPLNÍ ŽLUTÁ POLE</t>
    </r>
    <r>
      <rPr>
        <sz val="11"/>
        <color rgb="FFFF0000"/>
        <rFont val="Calibri"/>
        <family val="2"/>
        <charset val="238"/>
        <scheme val="minor"/>
      </rPr>
      <t>, ŠEDÁ POLE JSOU AUTOMATICKY DOPOČÍTÁVÁNA</t>
    </r>
  </si>
  <si>
    <t xml:space="preserve">„Svoz komunálního a tříděného odpadu - Jaroměřice nad Rokytnou“
</t>
  </si>
  <si>
    <t>počet obyvatel: 4200</t>
  </si>
  <si>
    <t>počet právnických osob: 55 subjektů</t>
  </si>
  <si>
    <t>nádoby u  MŠ: 2 x 240 l</t>
  </si>
  <si>
    <t>nádoby u OÚ: 1 x 240 l</t>
  </si>
  <si>
    <t>celkový počet nádob: 1600 - 1800 ks</t>
  </si>
  <si>
    <t>Cena za 1 nádobu</t>
  </si>
  <si>
    <t>Celkové předpokládané množství odpadu, které vychází z roku 2023: 950 t</t>
  </si>
  <si>
    <t>Celkové předpokládané množství nádob</t>
  </si>
  <si>
    <t>nádoby u ZŠ: 2 x 1 100 l</t>
  </si>
  <si>
    <r>
      <t>2,15 m</t>
    </r>
    <r>
      <rPr>
        <vertAlign val="superscript"/>
        <sz val="10"/>
        <color theme="1"/>
        <rFont val="Times New Roman"/>
        <family val="1"/>
        <charset val="238"/>
      </rPr>
      <t>3</t>
    </r>
  </si>
  <si>
    <r>
      <t>1,1 m</t>
    </r>
    <r>
      <rPr>
        <vertAlign val="superscript"/>
        <sz val="10"/>
        <color theme="1"/>
        <rFont val="Times New Roman"/>
        <family val="1"/>
        <charset val="238"/>
      </rPr>
      <t>3</t>
    </r>
  </si>
  <si>
    <r>
      <t>1,5 m</t>
    </r>
    <r>
      <rPr>
        <vertAlign val="superscript"/>
        <sz val="10"/>
        <color theme="1"/>
        <rFont val="Times New Roman"/>
        <family val="1"/>
        <charset val="238"/>
      </rPr>
      <t>3</t>
    </r>
  </si>
  <si>
    <r>
      <t>1,8 m</t>
    </r>
    <r>
      <rPr>
        <vertAlign val="superscript"/>
        <sz val="10"/>
        <color theme="1"/>
        <rFont val="Times New Roman"/>
        <family val="1"/>
        <charset val="238"/>
      </rPr>
      <t>3</t>
    </r>
  </si>
  <si>
    <r>
      <t>3 m</t>
    </r>
    <r>
      <rPr>
        <vertAlign val="superscript"/>
        <sz val="10"/>
        <color theme="1"/>
        <rFont val="Times New Roman"/>
        <family val="1"/>
        <charset val="238"/>
      </rPr>
      <t>3</t>
    </r>
  </si>
  <si>
    <r>
      <t>1,3 m</t>
    </r>
    <r>
      <rPr>
        <vertAlign val="superscript"/>
        <sz val="10"/>
        <color theme="1"/>
        <rFont val="Times New Roman"/>
        <family val="1"/>
        <charset val="238"/>
      </rPr>
      <t>3</t>
    </r>
  </si>
  <si>
    <r>
      <t>2,5 m</t>
    </r>
    <r>
      <rPr>
        <vertAlign val="superscript"/>
        <sz val="10"/>
        <color theme="1"/>
        <rFont val="Times New Roman"/>
        <family val="1"/>
        <charset val="238"/>
      </rPr>
      <t>3</t>
    </r>
  </si>
  <si>
    <r>
      <t>3,2 m</t>
    </r>
    <r>
      <rPr>
        <vertAlign val="superscript"/>
        <sz val="10"/>
        <color theme="1"/>
        <rFont val="Times New Roman"/>
        <family val="1"/>
        <charset val="238"/>
      </rPr>
      <t>3</t>
    </r>
  </si>
  <si>
    <r>
      <t>1,25 m</t>
    </r>
    <r>
      <rPr>
        <vertAlign val="superscript"/>
        <sz val="10"/>
        <color theme="1"/>
        <rFont val="Times New Roman"/>
        <family val="1"/>
        <charset val="238"/>
      </rPr>
      <t>3</t>
    </r>
  </si>
  <si>
    <t>1 x 14 dní</t>
  </si>
  <si>
    <t>PAPÍR (Jaroměřice n. R.)</t>
  </si>
  <si>
    <t>PAPÍR (místní části)</t>
  </si>
  <si>
    <t>2 x týdně</t>
  </si>
  <si>
    <t>PLAST (Jaroměřice n. R.)</t>
  </si>
  <si>
    <t>PLAST (místní části)</t>
  </si>
  <si>
    <t>KOV (Jaroměřice n. R. a místní části)</t>
  </si>
  <si>
    <t>dle potřeby - mimo sezónu cca 1 x čtvrtletí, v sezóně cca 2 x čtvrtletí</t>
  </si>
  <si>
    <t>SKLO čiré (Jaroměřice n. R. a místní části)</t>
  </si>
  <si>
    <t>SKLO barevné (Jaroměřice n. R. a místní části)</t>
  </si>
  <si>
    <t>DPH 21 %</t>
  </si>
  <si>
    <t>110 l, 120 l, 240 l, 1100 l</t>
  </si>
  <si>
    <t>Cena za 1 tunu</t>
  </si>
  <si>
    <t>Cena za 950 t (jedná se o předpokládané množství odpadu za 1 rok, tj. 12 měsíců, které vychází z roku 2023)</t>
  </si>
  <si>
    <t>Cena za  manipulaci celkového předpokládaného množství za 24 měsíců, tj. 2 roky, tj. cena za 950 t*2</t>
  </si>
  <si>
    <t>závazná je cena za 1 tunu, součtová částka za 24 měsíců slouží pouze pro potřeby hodnocení nabídek</t>
  </si>
  <si>
    <t>Předpokládaný počet svozů za 12 měsíců, tj. za 1 rok</t>
  </si>
  <si>
    <t>Předpokládaný počet svozů za 24 měsíců, tj. za 2 roky</t>
  </si>
  <si>
    <t>Cena za  manipulaci s celkovým předpokládaným množstvím nádob za 12 měsíců (tj. 1 rok), tj za předpokládaný počet svozů za 12 měsíců (tj. 52)</t>
  </si>
  <si>
    <t>Cena za  manipulaci s celkovým předpokládaným množstvím nádob za 24 měsíců (tj. 2 roky), tj za předpokládaný počet svozů za 24 měsíců (tj. 104)</t>
  </si>
  <si>
    <t>závazná je cena za 1 nádobu, součtová částka za celkový počet nádob za 2 roky, tj. za předpokládaný počet svozů (tj. 104) slouží pouze pro účely hodnocení</t>
  </si>
  <si>
    <t>Separované složky</t>
  </si>
  <si>
    <r>
      <t>1,1 m</t>
    </r>
    <r>
      <rPr>
        <vertAlign val="superscript"/>
        <sz val="10"/>
        <color theme="1"/>
        <rFont val="Times New Roman"/>
        <family val="1"/>
        <charset val="238"/>
      </rPr>
      <t xml:space="preserve">3, </t>
    </r>
    <r>
      <rPr>
        <sz val="10"/>
        <color theme="1"/>
        <rFont val="Times New Roman"/>
        <family val="1"/>
        <charset val="238"/>
      </rPr>
      <t>1,5 m</t>
    </r>
    <r>
      <rPr>
        <vertAlign val="superscript"/>
        <sz val="10"/>
        <color theme="1"/>
        <rFont val="Times New Roman"/>
        <family val="1"/>
        <charset val="238"/>
      </rPr>
      <t xml:space="preserve">3, </t>
    </r>
    <r>
      <rPr>
        <sz val="10"/>
        <color theme="1"/>
        <rFont val="Times New Roman"/>
        <family val="1"/>
        <charset val="238"/>
      </rPr>
      <t>1,8 m</t>
    </r>
    <r>
      <rPr>
        <vertAlign val="superscript"/>
        <sz val="10"/>
        <color theme="1"/>
        <rFont val="Times New Roman"/>
        <family val="1"/>
        <charset val="238"/>
      </rPr>
      <t>3</t>
    </r>
    <r>
      <rPr>
        <sz val="10"/>
        <color theme="1"/>
        <rFont val="Times New Roman"/>
        <family val="1"/>
        <charset val="238"/>
      </rPr>
      <t>, 2,15 m</t>
    </r>
    <r>
      <rPr>
        <vertAlign val="superscript"/>
        <sz val="10"/>
        <color theme="1"/>
        <rFont val="Times New Roman"/>
        <family val="1"/>
        <charset val="238"/>
      </rPr>
      <t>3</t>
    </r>
    <r>
      <rPr>
        <sz val="10"/>
        <color theme="1"/>
        <rFont val="Times New Roman"/>
        <family val="1"/>
        <charset val="238"/>
      </rPr>
      <t>, 3 m</t>
    </r>
    <r>
      <rPr>
        <vertAlign val="superscript"/>
        <sz val="10"/>
        <color theme="1"/>
        <rFont val="Times New Roman"/>
        <family val="1"/>
        <charset val="238"/>
      </rPr>
      <t>3</t>
    </r>
    <r>
      <rPr>
        <sz val="10"/>
        <color theme="1"/>
        <rFont val="Times New Roman"/>
        <family val="1"/>
        <charset val="238"/>
      </rPr>
      <t>, 3,2 m</t>
    </r>
    <r>
      <rPr>
        <vertAlign val="superscript"/>
        <sz val="10"/>
        <color theme="1"/>
        <rFont val="Times New Roman"/>
        <family val="1"/>
        <charset val="238"/>
      </rPr>
      <t>3</t>
    </r>
    <r>
      <rPr>
        <sz val="10"/>
        <color theme="1"/>
        <rFont val="Times New Roman"/>
        <family val="1"/>
        <charset val="238"/>
      </rPr>
      <t xml:space="preserve">, </t>
    </r>
  </si>
  <si>
    <r>
      <t>1,3 m</t>
    </r>
    <r>
      <rPr>
        <vertAlign val="superscript"/>
        <sz val="10"/>
        <color theme="1"/>
        <rFont val="Times New Roman"/>
        <family val="1"/>
        <charset val="238"/>
      </rPr>
      <t>3</t>
    </r>
    <r>
      <rPr>
        <sz val="10"/>
        <color theme="1"/>
        <rFont val="Times New Roman"/>
        <family val="1"/>
        <charset val="238"/>
      </rPr>
      <t>, 1,5 m</t>
    </r>
    <r>
      <rPr>
        <vertAlign val="superscript"/>
        <sz val="10"/>
        <color theme="1"/>
        <rFont val="Times New Roman"/>
        <family val="1"/>
        <charset val="238"/>
      </rPr>
      <t>3</t>
    </r>
    <r>
      <rPr>
        <sz val="10"/>
        <color theme="1"/>
        <rFont val="Times New Roman"/>
        <family val="1"/>
        <charset val="238"/>
      </rPr>
      <t>, 1,8 m</t>
    </r>
    <r>
      <rPr>
        <vertAlign val="superscript"/>
        <sz val="10"/>
        <color theme="1"/>
        <rFont val="Times New Roman"/>
        <family val="1"/>
        <charset val="238"/>
      </rPr>
      <t>3</t>
    </r>
    <r>
      <rPr>
        <sz val="10"/>
        <color theme="1"/>
        <rFont val="Times New Roman"/>
        <family val="1"/>
        <charset val="238"/>
      </rPr>
      <t>, 2,15 m</t>
    </r>
    <r>
      <rPr>
        <vertAlign val="superscript"/>
        <sz val="10"/>
        <color theme="1"/>
        <rFont val="Times New Roman"/>
        <family val="1"/>
        <charset val="238"/>
      </rPr>
      <t>3</t>
    </r>
    <r>
      <rPr>
        <sz val="10"/>
        <color theme="1"/>
        <rFont val="Times New Roman"/>
        <family val="1"/>
        <charset val="238"/>
      </rPr>
      <t>, 2,5m</t>
    </r>
    <r>
      <rPr>
        <vertAlign val="superscript"/>
        <sz val="10"/>
        <color theme="1"/>
        <rFont val="Times New Roman"/>
        <family val="1"/>
        <charset val="238"/>
      </rPr>
      <t>3</t>
    </r>
    <r>
      <rPr>
        <sz val="10"/>
        <color theme="1"/>
        <rFont val="Times New Roman"/>
        <family val="1"/>
        <charset val="238"/>
      </rPr>
      <t>, 3,2 m</t>
    </r>
    <r>
      <rPr>
        <vertAlign val="superscript"/>
        <sz val="10"/>
        <color theme="1"/>
        <rFont val="Times New Roman"/>
        <family val="1"/>
        <charset val="238"/>
      </rPr>
      <t>3</t>
    </r>
    <r>
      <rPr>
        <sz val="10"/>
        <color theme="1"/>
        <rFont val="Times New Roman"/>
        <family val="1"/>
        <charset val="238"/>
      </rPr>
      <t xml:space="preserve">, </t>
    </r>
  </si>
  <si>
    <t>PAPÍR (Jaroměřice n. R. a místní části)</t>
  </si>
  <si>
    <t>PLAST (Jaroměřice n. R. a místní části)</t>
  </si>
  <si>
    <r>
      <t>1,25 m</t>
    </r>
    <r>
      <rPr>
        <vertAlign val="superscript"/>
        <sz val="10"/>
        <color theme="1"/>
        <rFont val="Times New Roman"/>
        <family val="1"/>
        <charset val="238"/>
      </rPr>
      <t xml:space="preserve">3, </t>
    </r>
    <r>
      <rPr>
        <sz val="10"/>
        <color theme="1"/>
        <rFont val="Times New Roman"/>
        <family val="1"/>
        <charset val="238"/>
      </rPr>
      <t>1,3 m</t>
    </r>
    <r>
      <rPr>
        <vertAlign val="superscript"/>
        <sz val="10"/>
        <color theme="1"/>
        <rFont val="Times New Roman"/>
        <family val="1"/>
        <charset val="238"/>
      </rPr>
      <t>3</t>
    </r>
    <r>
      <rPr>
        <sz val="10"/>
        <color theme="1"/>
        <rFont val="Times New Roman"/>
        <family val="1"/>
        <charset val="238"/>
      </rPr>
      <t xml:space="preserve">, </t>
    </r>
  </si>
  <si>
    <r>
      <t>1,1 m</t>
    </r>
    <r>
      <rPr>
        <vertAlign val="superscript"/>
        <sz val="10"/>
        <color theme="1"/>
        <rFont val="Times New Roman"/>
        <family val="1"/>
        <charset val="238"/>
      </rPr>
      <t xml:space="preserve">3, </t>
    </r>
    <r>
      <rPr>
        <sz val="10"/>
        <color theme="1"/>
        <rFont val="Times New Roman"/>
        <family val="1"/>
        <charset val="238"/>
      </rPr>
      <t>1,25 m</t>
    </r>
    <r>
      <rPr>
        <vertAlign val="superscript"/>
        <sz val="10"/>
        <color theme="1"/>
        <rFont val="Times New Roman"/>
        <family val="1"/>
        <charset val="238"/>
      </rPr>
      <t>3</t>
    </r>
    <r>
      <rPr>
        <sz val="10"/>
        <color theme="1"/>
        <rFont val="Times New Roman"/>
        <family val="1"/>
        <charset val="238"/>
      </rPr>
      <t>, 1,3 m</t>
    </r>
    <r>
      <rPr>
        <vertAlign val="superscript"/>
        <sz val="10"/>
        <color theme="1"/>
        <rFont val="Times New Roman"/>
        <family val="1"/>
        <charset val="238"/>
      </rPr>
      <t>3</t>
    </r>
    <r>
      <rPr>
        <sz val="10"/>
        <color theme="1"/>
        <rFont val="Times New Roman"/>
        <family val="1"/>
        <charset val="238"/>
      </rPr>
      <t xml:space="preserve">, </t>
    </r>
  </si>
  <si>
    <t>Čestnost svozu
Předpokládaný počet svozů za 12 měsíců (tj. za 1 rok)
Předpokládaný počet svozů za 48 měsíců (tj. za 4 roky)</t>
  </si>
  <si>
    <t>cena za obsloužení uvedeného počtu nádob za 48 měsíců (počítáno s uvedenou četností svozů)</t>
  </si>
  <si>
    <t>závazná je cena za 1 nádobu, součtová částka za 48 měsíců slouží pouze pro potřeby hodnocení nabídek</t>
  </si>
  <si>
    <t>Cena za  manipulaci celkového předpokládaného množství SKO dle tun za 12 měsíců</t>
  </si>
  <si>
    <t>Cena za  manipulaci s celkovým předpokládaným množstvím nádob SKO za 12 měsíců</t>
  </si>
  <si>
    <t xml:space="preserve"> tato hodnota bude použita pro účely hodnocení</t>
  </si>
  <si>
    <t>tato hodnota bude použita pro účely hodnocení</t>
  </si>
  <si>
    <t xml:space="preserve">Cena celkem v Kč bez DPH za obsloužení všech nádob na separované složky za 12 měsíců, tj. za 1 rok </t>
  </si>
  <si>
    <t xml:space="preserve">Cena celkem v Kč bez DPH za obsloužení všech nádob na separované složky za 48 měsíců, tj. za 4 roky </t>
  </si>
  <si>
    <t xml:space="preserve">Cena celkem v za obsloužení všech nádob na separované složky za 12 měsíců, tj. za 1 rok </t>
  </si>
  <si>
    <t>Nabídková cena celkem v Kč bez DPH za očipování všech nádob, resp. předpokládaného množství nádob</t>
  </si>
  <si>
    <t>Nabídková cena celkem pro účely hodnocení v Kč bez DPH</t>
  </si>
  <si>
    <t>Nabídková cena celkem pro účely hodnocení v Kč včetně DPH</t>
  </si>
  <si>
    <t>cena za manipulaci a odvoz na skládku</t>
  </si>
  <si>
    <t>cena za manipulaci s jednou nádobou a odvoz na skládku (bez ohledu na typ nádoby)</t>
  </si>
  <si>
    <t>Příloha 5 Rekapitulace ceny</t>
  </si>
  <si>
    <t>Krycí list - nabídková cena</t>
  </si>
  <si>
    <t>Cena za  manipulaci celkového předpokládaného množství SKO dle tun za 24 měsíců, tj. za 2 roky</t>
  </si>
  <si>
    <t>Cena za  manipulaci s celkovým předpokládaným množstvím nádob SKO za 24 měsíců, tj. za 2 roky</t>
  </si>
  <si>
    <t>Cena celkem v za obsloužení všech nádob na separované složky za 48 měsíců, tj. za 4 rok y</t>
  </si>
  <si>
    <t>TATO CENA JE PŘEDMĚTEM HODNOCENÍ</t>
  </si>
  <si>
    <t>SKO (směsný komunální odpad) dle počtu tun</t>
  </si>
  <si>
    <t>SKO (směsný komunální odpad) dle počtu nádob</t>
  </si>
  <si>
    <t>Evidenční označení</t>
  </si>
  <si>
    <t>Evidenční označení = dodání evidenčního označení a jeho trvalé umístění na sběrnou nádobu</t>
  </si>
  <si>
    <t>cena za evidenční označení jedné nádoby</t>
  </si>
  <si>
    <t>Cena za evidenční označení jedné nádoby</t>
  </si>
  <si>
    <t>Celkové předpokládané množství nádob na SKO pro evidenční označení</t>
  </si>
  <si>
    <t>Cena za  evidenční označení předpokládaného množství nádob</t>
  </si>
  <si>
    <t>Nabídková cena celkem v Kč bez DPH za evidení označení celkového předpokládaného množství nádob</t>
  </si>
  <si>
    <t>závazná je cena za evidenční označení 1 nádoby, součtová částka za celkový počet nádob slouží pouze pro potřeby hodnocení nabídek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</si>
</sst>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u/>
      <sz val="11"/>
      <color rgb="FFFF000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80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0" fillId="0" borderId="0" xfId="0" applyFont="1"/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15" fillId="0" borderId="0" xfId="0" applyFont="1"/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4" fontId="4" fillId="5" borderId="10" xfId="1" applyFont="1" applyFill="1" applyBorder="1" applyAlignment="1">
      <alignment vertical="center" wrapText="1"/>
    </xf>
    <xf numFmtId="44" fontId="4" fillId="3" borderId="10" xfId="1" applyFont="1" applyFill="1" applyBorder="1" applyAlignment="1">
      <alignment vertical="center" wrapText="1"/>
    </xf>
    <xf numFmtId="44" fontId="1" fillId="3" borderId="10" xfId="1" applyFont="1" applyFill="1" applyBorder="1" applyAlignment="1">
      <alignment vertical="center" wrapText="1"/>
    </xf>
    <xf numFmtId="44" fontId="2" fillId="5" borderId="10" xfId="1" applyFont="1" applyFill="1" applyBorder="1" applyAlignment="1">
      <alignment horizontal="center" vertical="center" wrapText="1"/>
    </xf>
    <xf numFmtId="44" fontId="1" fillId="3" borderId="2" xfId="1" applyFont="1" applyFill="1" applyBorder="1" applyAlignment="1">
      <alignment vertical="center" wrapText="1"/>
    </xf>
    <xf numFmtId="44" fontId="4" fillId="3" borderId="10" xfId="1" applyFont="1" applyFill="1" applyBorder="1" applyAlignment="1">
      <alignment horizontal="center" vertical="center" wrapText="1"/>
    </xf>
    <xf numFmtId="44" fontId="13" fillId="2" borderId="10" xfId="1" applyFont="1" applyFill="1" applyBorder="1" applyAlignment="1">
      <alignment horizontal="center" vertical="center" wrapText="1"/>
    </xf>
    <xf numFmtId="44" fontId="13" fillId="3" borderId="2" xfId="1" applyFont="1" applyFill="1" applyBorder="1" applyAlignment="1">
      <alignment vertical="center" wrapText="1"/>
    </xf>
    <xf numFmtId="44" fontId="13" fillId="2" borderId="10" xfId="1" applyFont="1" applyFill="1" applyBorder="1" applyAlignment="1">
      <alignment vertical="center" wrapText="1"/>
    </xf>
    <xf numFmtId="44" fontId="1" fillId="3" borderId="10" xfId="1" applyFont="1" applyFill="1" applyBorder="1" applyAlignment="1">
      <alignment horizontal="center" vertical="center" wrapText="1"/>
    </xf>
    <xf numFmtId="44" fontId="2" fillId="0" borderId="10" xfId="1" applyFont="1" applyBorder="1" applyAlignment="1">
      <alignment vertical="center" wrapText="1"/>
    </xf>
    <xf numFmtId="44" fontId="2" fillId="0" borderId="2" xfId="1" applyFont="1" applyBorder="1" applyAlignment="1">
      <alignment vertical="center" wrapText="1"/>
    </xf>
    <xf numFmtId="44" fontId="4" fillId="0" borderId="27" xfId="1" applyFont="1" applyBorder="1" applyAlignment="1">
      <alignment horizontal="center" vertical="center" wrapText="1"/>
    </xf>
    <xf numFmtId="44" fontId="4" fillId="0" borderId="0" xfId="1" applyFont="1" applyBorder="1" applyAlignment="1">
      <alignment horizontal="center" vertical="center" wrapText="1"/>
    </xf>
    <xf numFmtId="44" fontId="4" fillId="0" borderId="32" xfId="1" applyFont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left" vertical="center" wrapText="1"/>
    </xf>
    <xf numFmtId="44" fontId="1" fillId="0" borderId="4" xfId="1" applyFont="1" applyBorder="1" applyAlignment="1">
      <alignment horizontal="center" vertical="center" wrapText="1"/>
    </xf>
    <xf numFmtId="44" fontId="1" fillId="0" borderId="7" xfId="1" applyFont="1" applyBorder="1" applyAlignment="1">
      <alignment horizontal="center" vertical="center" wrapText="1"/>
    </xf>
    <xf numFmtId="44" fontId="1" fillId="3" borderId="3" xfId="1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left" vertical="center" wrapText="1"/>
    </xf>
    <xf numFmtId="44" fontId="6" fillId="0" borderId="10" xfId="1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44" fontId="6" fillId="6" borderId="10" xfId="1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left" vertical="center" wrapText="1"/>
    </xf>
    <xf numFmtId="44" fontId="13" fillId="0" borderId="10" xfId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/>
    <xf numFmtId="0" fontId="9" fillId="0" borderId="2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44" fontId="1" fillId="3" borderId="29" xfId="1" applyFont="1" applyFill="1" applyBorder="1" applyAlignment="1">
      <alignment horizontal="center" vertical="center" wrapText="1"/>
    </xf>
    <xf numFmtId="44" fontId="1" fillId="3" borderId="30" xfId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44" fontId="4" fillId="5" borderId="29" xfId="1" applyFont="1" applyFill="1" applyBorder="1" applyAlignment="1">
      <alignment horizontal="center" vertical="center" wrapText="1"/>
    </xf>
    <xf numFmtId="44" fontId="4" fillId="5" borderId="33" xfId="1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44" fontId="1" fillId="3" borderId="33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44" fontId="1" fillId="3" borderId="1" xfId="1" applyFont="1" applyFill="1" applyBorder="1" applyAlignment="1">
      <alignment horizontal="center" vertical="center" wrapText="1"/>
    </xf>
    <xf numFmtId="44" fontId="1" fillId="3" borderId="2" xfId="1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44" fontId="4" fillId="5" borderId="30" xfId="1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9F0B5-496C-407B-B10B-E2E6F0845160}">
  <sheetPr codeName="List7"/>
  <dimension ref="A1:K28"/>
  <sheetViews>
    <sheetView tabSelected="1" topLeftCell="A14" zoomScaleNormal="100" workbookViewId="0">
      <selection activeCell="H26" sqref="H26"/>
    </sheetView>
  </sheetViews>
  <sheetFormatPr defaultRowHeight="14.4" x14ac:dyDescent="0.3"/>
  <cols>
    <col min="3" max="3" width="16.6640625" customWidth="1"/>
    <col min="4" max="4" width="17.88671875" customWidth="1"/>
    <col min="5" max="6" width="16.6640625" customWidth="1"/>
    <col min="7" max="7" width="17.88671875" customWidth="1"/>
    <col min="8" max="10" width="16.6640625" customWidth="1"/>
    <col min="14" max="14" width="7.88671875" customWidth="1"/>
    <col min="15" max="15" width="11.5546875" customWidth="1"/>
    <col min="16" max="16" width="12.6640625" customWidth="1"/>
  </cols>
  <sheetData>
    <row r="1" spans="1:10" x14ac:dyDescent="0.3">
      <c r="A1" t="s">
        <v>83</v>
      </c>
    </row>
    <row r="3" spans="1:10" ht="21" x14ac:dyDescent="0.4">
      <c r="A3" s="40" t="s">
        <v>84</v>
      </c>
    </row>
    <row r="4" spans="1:10" ht="15" thickBot="1" x14ac:dyDescent="0.35"/>
    <row r="5" spans="1:10" ht="15" customHeight="1" thickBot="1" x14ac:dyDescent="0.35">
      <c r="B5" s="101" t="s">
        <v>9</v>
      </c>
      <c r="C5" s="102"/>
      <c r="D5" s="102"/>
      <c r="E5" s="102"/>
      <c r="F5" s="102"/>
      <c r="G5" s="102"/>
      <c r="H5" s="102"/>
      <c r="I5" s="102"/>
      <c r="J5" s="103"/>
    </row>
    <row r="6" spans="1:10" ht="51.75" customHeight="1" thickBot="1" x14ac:dyDescent="0.35">
      <c r="B6" s="104" t="s">
        <v>21</v>
      </c>
      <c r="C6" s="105"/>
      <c r="D6" s="105"/>
      <c r="E6" s="105"/>
      <c r="F6" s="105"/>
      <c r="G6" s="105"/>
      <c r="H6" s="105"/>
      <c r="I6" s="105"/>
      <c r="J6" s="106"/>
    </row>
    <row r="7" spans="1:10" ht="15" customHeight="1" thickBot="1" x14ac:dyDescent="0.35">
      <c r="B7" s="107" t="s">
        <v>10</v>
      </c>
      <c r="C7" s="108"/>
      <c r="D7" s="108"/>
      <c r="E7" s="108"/>
      <c r="F7" s="108"/>
      <c r="G7" s="108"/>
      <c r="H7" s="108"/>
      <c r="I7" s="108"/>
      <c r="J7" s="109"/>
    </row>
    <row r="8" spans="1:10" ht="14.4" customHeight="1" x14ac:dyDescent="0.3">
      <c r="B8" s="110" t="s">
        <v>11</v>
      </c>
      <c r="C8" s="111"/>
      <c r="D8" s="112"/>
      <c r="E8" s="113"/>
      <c r="F8" s="114"/>
      <c r="G8" s="114"/>
      <c r="H8" s="114"/>
      <c r="I8" s="114"/>
      <c r="J8" s="115"/>
    </row>
    <row r="9" spans="1:10" x14ac:dyDescent="0.3">
      <c r="B9" s="89" t="s">
        <v>12</v>
      </c>
      <c r="C9" s="90"/>
      <c r="D9" s="91"/>
      <c r="E9" s="92"/>
      <c r="F9" s="93"/>
      <c r="G9" s="93"/>
      <c r="H9" s="93"/>
      <c r="I9" s="93"/>
      <c r="J9" s="94"/>
    </row>
    <row r="10" spans="1:10" x14ac:dyDescent="0.3">
      <c r="B10" s="89" t="s">
        <v>13</v>
      </c>
      <c r="C10" s="90"/>
      <c r="D10" s="91"/>
      <c r="E10" s="92"/>
      <c r="F10" s="93"/>
      <c r="G10" s="93"/>
      <c r="H10" s="93"/>
      <c r="I10" s="93"/>
      <c r="J10" s="94"/>
    </row>
    <row r="11" spans="1:10" ht="15.75" customHeight="1" thickBot="1" x14ac:dyDescent="0.35">
      <c r="B11" s="95" t="s">
        <v>14</v>
      </c>
      <c r="C11" s="96"/>
      <c r="D11" s="97"/>
      <c r="E11" s="98"/>
      <c r="F11" s="99"/>
      <c r="G11" s="99"/>
      <c r="H11" s="99"/>
      <c r="I11" s="99"/>
      <c r="J11" s="100"/>
    </row>
    <row r="14" spans="1:10" ht="15" thickBot="1" x14ac:dyDescent="0.35"/>
    <row r="15" spans="1:10" ht="52.8" customHeight="1" thickBot="1" x14ac:dyDescent="0.35">
      <c r="B15" s="77"/>
      <c r="C15" s="122" t="s">
        <v>71</v>
      </c>
      <c r="D15" s="123"/>
      <c r="E15" s="123"/>
      <c r="F15" s="124"/>
      <c r="G15" s="78"/>
      <c r="H15" s="84">
        <f>'SKO dle tun'!I8</f>
        <v>0</v>
      </c>
      <c r="I15" s="55"/>
      <c r="J15" s="56"/>
    </row>
    <row r="16" spans="1:10" ht="54" customHeight="1" thickBot="1" x14ac:dyDescent="0.35">
      <c r="B16" s="77"/>
      <c r="C16" s="116" t="s">
        <v>85</v>
      </c>
      <c r="D16" s="117"/>
      <c r="E16" s="117"/>
      <c r="F16" s="118"/>
      <c r="G16" s="78"/>
      <c r="H16" s="79">
        <f>'SKO dle tun'!J8</f>
        <v>0</v>
      </c>
      <c r="I16" s="16" t="s">
        <v>73</v>
      </c>
      <c r="J16" s="56"/>
    </row>
    <row r="17" spans="2:11" ht="18" customHeight="1" thickBot="1" x14ac:dyDescent="0.35">
      <c r="B17" s="77"/>
      <c r="C17" s="80"/>
      <c r="D17" s="81"/>
      <c r="E17" s="81"/>
      <c r="F17" s="78"/>
      <c r="G17" s="78"/>
      <c r="H17" s="82"/>
      <c r="I17" s="55"/>
      <c r="J17" s="56"/>
    </row>
    <row r="18" spans="2:11" ht="50.4" customHeight="1" thickBot="1" x14ac:dyDescent="0.35">
      <c r="B18" s="77"/>
      <c r="C18" s="122" t="s">
        <v>72</v>
      </c>
      <c r="D18" s="123"/>
      <c r="E18" s="123"/>
      <c r="F18" s="124"/>
      <c r="G18" s="78"/>
      <c r="H18" s="84">
        <f>'SKO dle počtu nádob'!J10</f>
        <v>0</v>
      </c>
      <c r="I18" s="55"/>
      <c r="J18" s="56"/>
    </row>
    <row r="19" spans="2:11" ht="52.2" customHeight="1" thickBot="1" x14ac:dyDescent="0.35">
      <c r="B19" s="77"/>
      <c r="C19" s="116" t="s">
        <v>86</v>
      </c>
      <c r="D19" s="117"/>
      <c r="E19" s="117"/>
      <c r="F19" s="118"/>
      <c r="G19" s="78"/>
      <c r="H19" s="79">
        <f>'SKO dle počtu nádob'!J12</f>
        <v>0</v>
      </c>
      <c r="I19" s="16" t="s">
        <v>74</v>
      </c>
      <c r="J19" s="56"/>
    </row>
    <row r="20" spans="2:11" ht="18" customHeight="1" thickBot="1" x14ac:dyDescent="0.35">
      <c r="B20" s="77"/>
      <c r="C20" s="80"/>
      <c r="D20" s="81"/>
      <c r="E20" s="81"/>
      <c r="F20" s="78"/>
      <c r="G20" s="78"/>
      <c r="H20" s="82"/>
      <c r="I20" s="55"/>
      <c r="J20" s="56"/>
    </row>
    <row r="21" spans="2:11" ht="52.2" customHeight="1" thickBot="1" x14ac:dyDescent="0.35">
      <c r="B21" s="77"/>
      <c r="C21" s="122" t="s">
        <v>77</v>
      </c>
      <c r="D21" s="123"/>
      <c r="E21" s="123"/>
      <c r="F21" s="124"/>
      <c r="G21" s="78"/>
      <c r="H21" s="84">
        <f>'Separované složky'!J91</f>
        <v>0</v>
      </c>
      <c r="I21" s="55"/>
      <c r="J21" s="56"/>
    </row>
    <row r="22" spans="2:11" ht="52.2" customHeight="1" thickBot="1" x14ac:dyDescent="0.35">
      <c r="B22" s="77"/>
      <c r="C22" s="116" t="s">
        <v>87</v>
      </c>
      <c r="D22" s="117"/>
      <c r="E22" s="117"/>
      <c r="F22" s="118"/>
      <c r="G22" s="78"/>
      <c r="H22" s="79">
        <f>'Separované složky'!J92</f>
        <v>0</v>
      </c>
      <c r="I22" s="16" t="s">
        <v>74</v>
      </c>
      <c r="J22" s="56"/>
    </row>
    <row r="23" spans="2:11" ht="19.2" customHeight="1" thickBot="1" x14ac:dyDescent="0.35">
      <c r="B23" s="77"/>
      <c r="C23" s="80"/>
      <c r="D23" s="81"/>
      <c r="E23" s="81"/>
      <c r="F23" s="83"/>
      <c r="G23" s="78"/>
      <c r="H23" s="82"/>
      <c r="I23" s="55"/>
      <c r="J23" s="56"/>
    </row>
    <row r="24" spans="2:11" ht="52.2" customHeight="1" thickBot="1" x14ac:dyDescent="0.35">
      <c r="B24" s="77"/>
      <c r="C24" s="116" t="s">
        <v>78</v>
      </c>
      <c r="D24" s="117"/>
      <c r="E24" s="117"/>
      <c r="F24" s="118"/>
      <c r="G24" s="78"/>
      <c r="H24" s="79">
        <f>'Evidenční označení'!J31</f>
        <v>0</v>
      </c>
      <c r="I24" s="16" t="s">
        <v>74</v>
      </c>
      <c r="J24" s="56"/>
    </row>
    <row r="25" spans="2:11" ht="18" customHeight="1" thickBot="1" x14ac:dyDescent="0.35">
      <c r="B25" s="77"/>
      <c r="C25" s="125"/>
      <c r="D25" s="126"/>
      <c r="E25" s="126"/>
      <c r="F25" s="127"/>
      <c r="G25" s="78"/>
      <c r="H25" s="82"/>
      <c r="I25" s="55"/>
      <c r="J25" s="56"/>
    </row>
    <row r="26" spans="2:11" ht="34.799999999999997" customHeight="1" thickBot="1" x14ac:dyDescent="0.4">
      <c r="B26" s="77"/>
      <c r="C26" s="119" t="s">
        <v>79</v>
      </c>
      <c r="D26" s="120"/>
      <c r="E26" s="120"/>
      <c r="F26" s="121"/>
      <c r="G26" s="78"/>
      <c r="H26" s="85">
        <f>H16+H19+H22+H24</f>
        <v>0</v>
      </c>
      <c r="I26" s="87" t="s">
        <v>88</v>
      </c>
      <c r="J26" s="86"/>
      <c r="K26" s="88"/>
    </row>
    <row r="27" spans="2:11" ht="18" thickBot="1" x14ac:dyDescent="0.35">
      <c r="B27" s="77"/>
      <c r="C27" s="52" t="s">
        <v>50</v>
      </c>
      <c r="D27" s="53"/>
      <c r="E27" s="53"/>
      <c r="F27" s="54"/>
      <c r="G27" s="78"/>
      <c r="H27" s="85">
        <f>H26*0.21</f>
        <v>0</v>
      </c>
      <c r="I27" s="55"/>
      <c r="J27" s="56"/>
    </row>
    <row r="28" spans="2:11" ht="47.4" customHeight="1" thickBot="1" x14ac:dyDescent="0.35">
      <c r="B28" s="77"/>
      <c r="C28" s="119" t="s">
        <v>80</v>
      </c>
      <c r="D28" s="120"/>
      <c r="E28" s="120"/>
      <c r="F28" s="121"/>
      <c r="G28" s="78"/>
      <c r="H28" s="85">
        <f>H26+H27</f>
        <v>0</v>
      </c>
      <c r="I28" s="55"/>
      <c r="J28" s="56"/>
    </row>
  </sheetData>
  <mergeCells count="21">
    <mergeCell ref="C24:F24"/>
    <mergeCell ref="C26:F26"/>
    <mergeCell ref="C15:F15"/>
    <mergeCell ref="C25:F25"/>
    <mergeCell ref="C28:F28"/>
    <mergeCell ref="C18:F18"/>
    <mergeCell ref="C16:F16"/>
    <mergeCell ref="C19:F19"/>
    <mergeCell ref="C21:F21"/>
    <mergeCell ref="C22:F22"/>
    <mergeCell ref="B10:D10"/>
    <mergeCell ref="E10:J10"/>
    <mergeCell ref="B11:D11"/>
    <mergeCell ref="E11:J11"/>
    <mergeCell ref="B5:J5"/>
    <mergeCell ref="B6:J6"/>
    <mergeCell ref="B7:J7"/>
    <mergeCell ref="B8:D8"/>
    <mergeCell ref="E8:J8"/>
    <mergeCell ref="B9:D9"/>
    <mergeCell ref="E9:J9"/>
  </mergeCells>
  <pageMargins left="0.7" right="0.7" top="0.78740157499999996" bottom="0.78740157499999996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334C-1615-4FFC-8A1A-5CEF619BE593}">
  <sheetPr codeName="List6"/>
  <dimension ref="B1:M13"/>
  <sheetViews>
    <sheetView zoomScaleNormal="100" workbookViewId="0">
      <selection sqref="A1:M14"/>
    </sheetView>
  </sheetViews>
  <sheetFormatPr defaultRowHeight="14.4" x14ac:dyDescent="0.3"/>
  <cols>
    <col min="3" max="3" width="16.6640625" customWidth="1"/>
    <col min="4" max="4" width="17.88671875" customWidth="1"/>
    <col min="5" max="6" width="16.6640625" customWidth="1"/>
    <col min="7" max="7" width="17.88671875" customWidth="1"/>
    <col min="8" max="10" width="16.6640625" customWidth="1"/>
    <col min="14" max="14" width="7.88671875" customWidth="1"/>
    <col min="15" max="15" width="11.5546875" customWidth="1"/>
    <col min="16" max="16" width="12.6640625" customWidth="1"/>
  </cols>
  <sheetData>
    <row r="1" spans="2:13" ht="45" customHeight="1" x14ac:dyDescent="0.4">
      <c r="B1" s="40" t="s">
        <v>89</v>
      </c>
    </row>
    <row r="4" spans="2:13" x14ac:dyDescent="0.3">
      <c r="B4" s="16" t="s">
        <v>19</v>
      </c>
      <c r="C4" s="16" t="s">
        <v>20</v>
      </c>
    </row>
    <row r="5" spans="2:13" ht="15" thickBot="1" x14ac:dyDescent="0.35"/>
    <row r="6" spans="2:13" ht="65.25" customHeight="1" x14ac:dyDescent="0.3">
      <c r="B6" s="128" t="s">
        <v>5</v>
      </c>
      <c r="C6" s="128" t="s">
        <v>0</v>
      </c>
      <c r="D6" s="128" t="s">
        <v>1</v>
      </c>
      <c r="E6" s="128" t="s">
        <v>2</v>
      </c>
      <c r="F6" s="128" t="s">
        <v>6</v>
      </c>
      <c r="G6" s="9"/>
      <c r="H6" s="9" t="s">
        <v>52</v>
      </c>
      <c r="I6" s="128" t="s">
        <v>53</v>
      </c>
      <c r="J6" s="128" t="s">
        <v>54</v>
      </c>
    </row>
    <row r="7" spans="2:13" ht="29.25" customHeight="1" thickBot="1" x14ac:dyDescent="0.35">
      <c r="B7" s="129"/>
      <c r="C7" s="129"/>
      <c r="D7" s="129"/>
      <c r="E7" s="129"/>
      <c r="F7" s="129"/>
      <c r="G7" s="24"/>
      <c r="H7" s="24"/>
      <c r="I7" s="129"/>
      <c r="J7" s="142"/>
    </row>
    <row r="8" spans="2:13" ht="29.25" customHeight="1" thickBot="1" x14ac:dyDescent="0.35">
      <c r="B8" s="139">
        <v>1</v>
      </c>
      <c r="C8" s="22" t="s">
        <v>7</v>
      </c>
      <c r="D8" s="23" t="s">
        <v>51</v>
      </c>
      <c r="E8" s="1" t="s">
        <v>22</v>
      </c>
      <c r="F8" s="130" t="s">
        <v>4</v>
      </c>
      <c r="G8" s="43" t="s">
        <v>81</v>
      </c>
      <c r="H8" s="58"/>
      <c r="I8" s="60">
        <f>H8*950</f>
        <v>0</v>
      </c>
      <c r="J8" s="60">
        <f>I8*2</f>
        <v>0</v>
      </c>
      <c r="K8" s="133" t="s">
        <v>55</v>
      </c>
      <c r="L8" s="133"/>
      <c r="M8" s="134"/>
    </row>
    <row r="9" spans="2:13" ht="29.25" customHeight="1" x14ac:dyDescent="0.3">
      <c r="B9" s="140"/>
      <c r="C9" s="7" t="s">
        <v>8</v>
      </c>
      <c r="D9" s="8" t="s">
        <v>51</v>
      </c>
      <c r="E9" s="2" t="s">
        <v>23</v>
      </c>
      <c r="F9" s="131"/>
      <c r="G9" s="35"/>
      <c r="H9" s="57"/>
      <c r="I9" s="57"/>
      <c r="J9" s="36"/>
      <c r="K9" s="135"/>
      <c r="L9" s="135"/>
      <c r="M9" s="136"/>
    </row>
    <row r="10" spans="2:13" ht="29.25" customHeight="1" x14ac:dyDescent="0.3">
      <c r="B10" s="140"/>
      <c r="C10" s="7"/>
      <c r="D10" s="8"/>
      <c r="E10" s="2" t="s">
        <v>26</v>
      </c>
      <c r="F10" s="131"/>
      <c r="G10" s="11"/>
      <c r="H10" s="29"/>
      <c r="I10" s="29"/>
      <c r="J10" s="18"/>
      <c r="K10" s="135"/>
      <c r="L10" s="135"/>
      <c r="M10" s="136"/>
    </row>
    <row r="11" spans="2:13" ht="29.25" customHeight="1" x14ac:dyDescent="0.3">
      <c r="B11" s="140"/>
      <c r="C11" s="7"/>
      <c r="D11" s="8"/>
      <c r="E11" s="2" t="s">
        <v>30</v>
      </c>
      <c r="F11" s="131"/>
      <c r="G11" s="35"/>
      <c r="H11" s="29"/>
      <c r="I11" s="29"/>
      <c r="J11" s="18"/>
      <c r="K11" s="135"/>
      <c r="L11" s="135"/>
      <c r="M11" s="136"/>
    </row>
    <row r="12" spans="2:13" ht="29.25" customHeight="1" x14ac:dyDescent="0.3">
      <c r="B12" s="140"/>
      <c r="C12" s="7"/>
      <c r="D12" s="8"/>
      <c r="E12" s="2" t="s">
        <v>24</v>
      </c>
      <c r="F12" s="131"/>
      <c r="G12" s="35"/>
      <c r="H12" s="29"/>
      <c r="I12" s="32"/>
      <c r="J12" s="36"/>
      <c r="K12" s="135"/>
      <c r="L12" s="135"/>
      <c r="M12" s="136"/>
    </row>
    <row r="13" spans="2:13" ht="29.25" customHeight="1" thickBot="1" x14ac:dyDescent="0.35">
      <c r="B13" s="141"/>
      <c r="C13" s="41"/>
      <c r="D13" s="27"/>
      <c r="E13" s="42" t="s">
        <v>25</v>
      </c>
      <c r="F13" s="132"/>
      <c r="G13" s="37"/>
      <c r="H13" s="38"/>
      <c r="I13" s="39"/>
      <c r="J13" s="31"/>
      <c r="K13" s="137"/>
      <c r="L13" s="137"/>
      <c r="M13" s="138"/>
    </row>
  </sheetData>
  <mergeCells count="10">
    <mergeCell ref="F6:F7"/>
    <mergeCell ref="F8:F13"/>
    <mergeCell ref="I6:I7"/>
    <mergeCell ref="K8:M13"/>
    <mergeCell ref="B8:B13"/>
    <mergeCell ref="B6:B7"/>
    <mergeCell ref="C6:C7"/>
    <mergeCell ref="D6:D7"/>
    <mergeCell ref="E6:E7"/>
    <mergeCell ref="J6:J7"/>
  </mergeCells>
  <pageMargins left="0.7" right="0.7" top="0.78740157499999996" bottom="0.78740157499999996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8155-32AD-4F5E-89A1-10D673FFDC86}">
  <sheetPr codeName="List5"/>
  <dimension ref="A1:M13"/>
  <sheetViews>
    <sheetView zoomScaleNormal="100" workbookViewId="0">
      <selection sqref="A1:M13"/>
    </sheetView>
  </sheetViews>
  <sheetFormatPr defaultRowHeight="14.4" x14ac:dyDescent="0.3"/>
  <cols>
    <col min="3" max="3" width="16.6640625" customWidth="1"/>
    <col min="4" max="4" width="17.88671875" customWidth="1"/>
    <col min="5" max="6" width="16.6640625" customWidth="1"/>
    <col min="7" max="7" width="17.88671875" customWidth="1"/>
    <col min="8" max="8" width="16.6640625" customWidth="1"/>
    <col min="9" max="9" width="24.109375" customWidth="1"/>
    <col min="10" max="10" width="25.33203125" customWidth="1"/>
    <col min="14" max="14" width="7.88671875" customWidth="1"/>
    <col min="15" max="15" width="11.5546875" customWidth="1"/>
    <col min="16" max="16" width="12.6640625" customWidth="1"/>
  </cols>
  <sheetData>
    <row r="1" spans="1:13" ht="21" x14ac:dyDescent="0.4">
      <c r="A1" s="40" t="s">
        <v>90</v>
      </c>
    </row>
    <row r="3" spans="1:13" x14ac:dyDescent="0.3">
      <c r="B3" s="16" t="s">
        <v>19</v>
      </c>
      <c r="C3" s="16" t="s">
        <v>20</v>
      </c>
    </row>
    <row r="4" spans="1:13" ht="15" thickBot="1" x14ac:dyDescent="0.35"/>
    <row r="5" spans="1:13" ht="84.6" customHeight="1" thickBot="1" x14ac:dyDescent="0.35">
      <c r="B5" s="128" t="s">
        <v>5</v>
      </c>
      <c r="C5" s="128" t="s">
        <v>0</v>
      </c>
      <c r="D5" s="128" t="s">
        <v>1</v>
      </c>
      <c r="E5" s="128" t="s">
        <v>2</v>
      </c>
      <c r="F5" s="9" t="s">
        <v>6</v>
      </c>
      <c r="G5" s="9"/>
      <c r="H5" s="9" t="s">
        <v>27</v>
      </c>
      <c r="I5" s="9" t="s">
        <v>29</v>
      </c>
      <c r="J5" s="30"/>
    </row>
    <row r="6" spans="1:13" ht="49.2" customHeight="1" thickBot="1" x14ac:dyDescent="0.35">
      <c r="B6" s="142"/>
      <c r="C6" s="142"/>
      <c r="D6" s="142"/>
      <c r="E6" s="142"/>
      <c r="F6" s="43" t="s">
        <v>56</v>
      </c>
      <c r="G6" s="24"/>
      <c r="H6" s="24"/>
      <c r="I6" s="24"/>
      <c r="J6" s="44"/>
      <c r="L6" s="51"/>
    </row>
    <row r="7" spans="1:13" ht="62.4" customHeight="1" thickBot="1" x14ac:dyDescent="0.35">
      <c r="B7" s="129"/>
      <c r="C7" s="129"/>
      <c r="D7" s="129"/>
      <c r="E7" s="129"/>
      <c r="F7" s="25" t="s">
        <v>57</v>
      </c>
      <c r="G7" s="24"/>
      <c r="H7" s="24"/>
      <c r="I7" s="24"/>
      <c r="J7" s="25"/>
    </row>
    <row r="8" spans="1:13" ht="29.25" customHeight="1" x14ac:dyDescent="0.3">
      <c r="B8" s="139">
        <v>1</v>
      </c>
      <c r="C8" s="22" t="s">
        <v>7</v>
      </c>
      <c r="D8" s="23" t="s">
        <v>51</v>
      </c>
      <c r="E8" s="1" t="s">
        <v>22</v>
      </c>
      <c r="F8" s="130" t="s">
        <v>4</v>
      </c>
      <c r="G8" s="147" t="s">
        <v>82</v>
      </c>
      <c r="H8" s="149"/>
      <c r="I8" s="151">
        <v>1800</v>
      </c>
      <c r="J8" s="153"/>
      <c r="K8" s="143" t="s">
        <v>60</v>
      </c>
      <c r="L8" s="133"/>
      <c r="M8" s="134"/>
    </row>
    <row r="9" spans="1:13" ht="29.25" customHeight="1" thickBot="1" x14ac:dyDescent="0.35">
      <c r="B9" s="140"/>
      <c r="C9" s="7" t="s">
        <v>8</v>
      </c>
      <c r="D9" s="8" t="s">
        <v>51</v>
      </c>
      <c r="E9" s="2" t="s">
        <v>23</v>
      </c>
      <c r="F9" s="131"/>
      <c r="G9" s="148"/>
      <c r="H9" s="150"/>
      <c r="I9" s="152"/>
      <c r="J9" s="154"/>
      <c r="K9" s="144"/>
      <c r="L9" s="135"/>
      <c r="M9" s="136"/>
    </row>
    <row r="10" spans="1:13" ht="29.25" customHeight="1" thickBot="1" x14ac:dyDescent="0.35">
      <c r="B10" s="140"/>
      <c r="C10" s="7"/>
      <c r="D10" s="8"/>
      <c r="E10" s="2" t="s">
        <v>26</v>
      </c>
      <c r="F10" s="130">
        <v>52</v>
      </c>
      <c r="G10" s="33"/>
      <c r="H10" s="34"/>
      <c r="I10" s="130" t="s">
        <v>58</v>
      </c>
      <c r="J10" s="145">
        <f>H8*I8*F10</f>
        <v>0</v>
      </c>
      <c r="K10" s="135"/>
      <c r="L10" s="135"/>
      <c r="M10" s="136"/>
    </row>
    <row r="11" spans="1:13" ht="37.799999999999997" customHeight="1" thickBot="1" x14ac:dyDescent="0.35">
      <c r="B11" s="140"/>
      <c r="C11" s="7"/>
      <c r="D11" s="8"/>
      <c r="E11" s="2" t="s">
        <v>30</v>
      </c>
      <c r="F11" s="132"/>
      <c r="G11" s="130" t="s">
        <v>28</v>
      </c>
      <c r="H11" s="29"/>
      <c r="I11" s="132"/>
      <c r="J11" s="155"/>
      <c r="K11" s="135"/>
      <c r="L11" s="135"/>
      <c r="M11" s="136"/>
    </row>
    <row r="12" spans="1:13" ht="29.25" customHeight="1" thickBot="1" x14ac:dyDescent="0.35">
      <c r="B12" s="140"/>
      <c r="C12" s="7"/>
      <c r="D12" s="8"/>
      <c r="E12" s="2" t="s">
        <v>24</v>
      </c>
      <c r="F12" s="130">
        <v>104</v>
      </c>
      <c r="G12" s="132"/>
      <c r="H12" s="29"/>
      <c r="I12" s="130" t="s">
        <v>59</v>
      </c>
      <c r="J12" s="145">
        <f>H8*I8*F12</f>
        <v>0</v>
      </c>
      <c r="K12" s="135"/>
      <c r="L12" s="135"/>
      <c r="M12" s="136"/>
    </row>
    <row r="13" spans="1:13" ht="39.6" customHeight="1" thickBot="1" x14ac:dyDescent="0.35">
      <c r="B13" s="141"/>
      <c r="C13" s="41"/>
      <c r="D13" s="27"/>
      <c r="E13" s="42" t="s">
        <v>25</v>
      </c>
      <c r="F13" s="132"/>
      <c r="G13" s="37"/>
      <c r="H13" s="38"/>
      <c r="I13" s="132"/>
      <c r="J13" s="146"/>
      <c r="K13" s="137"/>
      <c r="L13" s="137"/>
      <c r="M13" s="138"/>
    </row>
  </sheetData>
  <mergeCells count="18">
    <mergeCell ref="B5:B7"/>
    <mergeCell ref="C5:C7"/>
    <mergeCell ref="D5:D7"/>
    <mergeCell ref="E5:E7"/>
    <mergeCell ref="K8:M13"/>
    <mergeCell ref="G11:G12"/>
    <mergeCell ref="I12:I13"/>
    <mergeCell ref="J12:J13"/>
    <mergeCell ref="B8:B13"/>
    <mergeCell ref="G8:G9"/>
    <mergeCell ref="H8:H9"/>
    <mergeCell ref="I8:I9"/>
    <mergeCell ref="J8:J9"/>
    <mergeCell ref="F8:F9"/>
    <mergeCell ref="F10:F11"/>
    <mergeCell ref="F12:F13"/>
    <mergeCell ref="J10:J11"/>
    <mergeCell ref="I10:I11"/>
  </mergeCells>
  <pageMargins left="0.7" right="0.7" top="0.78740157499999996" bottom="0.78740157499999996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M92"/>
  <sheetViews>
    <sheetView zoomScaleNormal="100" workbookViewId="0"/>
  </sheetViews>
  <sheetFormatPr defaultRowHeight="14.4" x14ac:dyDescent="0.3"/>
  <cols>
    <col min="3" max="3" width="16.6640625" customWidth="1"/>
    <col min="4" max="4" width="17.88671875" customWidth="1"/>
    <col min="5" max="5" width="16.6640625" customWidth="1"/>
    <col min="6" max="6" width="32.33203125" customWidth="1"/>
    <col min="7" max="7" width="26.6640625" customWidth="1"/>
    <col min="8" max="10" width="16.6640625" customWidth="1"/>
    <col min="14" max="14" width="7.88671875" customWidth="1"/>
    <col min="15" max="15" width="11.5546875" customWidth="1"/>
    <col min="16" max="16" width="12.6640625" customWidth="1"/>
  </cols>
  <sheetData>
    <row r="1" spans="1:13" ht="21" x14ac:dyDescent="0.4">
      <c r="A1" s="40" t="s">
        <v>61</v>
      </c>
    </row>
    <row r="4" spans="1:13" x14ac:dyDescent="0.3">
      <c r="B4" s="16" t="s">
        <v>19</v>
      </c>
      <c r="C4" s="16" t="s">
        <v>20</v>
      </c>
    </row>
    <row r="5" spans="1:13" ht="15" thickBot="1" x14ac:dyDescent="0.35"/>
    <row r="6" spans="1:13" ht="65.400000000000006" customHeight="1" thickBot="1" x14ac:dyDescent="0.35">
      <c r="B6" s="13" t="s">
        <v>5</v>
      </c>
      <c r="C6" s="20" t="s">
        <v>0</v>
      </c>
      <c r="D6" s="15" t="s">
        <v>1</v>
      </c>
      <c r="E6" s="21" t="s">
        <v>17</v>
      </c>
      <c r="F6" s="13" t="s">
        <v>68</v>
      </c>
      <c r="G6" s="13"/>
      <c r="H6" s="13"/>
      <c r="I6" s="13"/>
      <c r="J6" s="15"/>
      <c r="K6" s="12"/>
      <c r="L6" s="12"/>
      <c r="M6" s="12"/>
    </row>
    <row r="7" spans="1:13" ht="26.25" customHeight="1" thickBot="1" x14ac:dyDescent="0.35">
      <c r="B7" s="140">
        <v>1</v>
      </c>
      <c r="C7" s="160" t="s">
        <v>41</v>
      </c>
      <c r="D7" s="156" t="s">
        <v>32</v>
      </c>
      <c r="E7" s="157">
        <v>1</v>
      </c>
      <c r="F7" s="5" t="s">
        <v>4</v>
      </c>
      <c r="G7" s="3" t="s">
        <v>16</v>
      </c>
      <c r="H7" s="61"/>
      <c r="I7" s="14"/>
      <c r="J7" s="59"/>
      <c r="K7" s="143" t="s">
        <v>70</v>
      </c>
      <c r="L7" s="133"/>
      <c r="M7" s="134"/>
    </row>
    <row r="8" spans="1:13" ht="64.2" customHeight="1" thickBot="1" x14ac:dyDescent="0.35">
      <c r="B8" s="140"/>
      <c r="C8" s="160"/>
      <c r="D8" s="157"/>
      <c r="E8" s="157"/>
      <c r="F8" s="26">
        <v>52</v>
      </c>
      <c r="G8" s="46" t="s">
        <v>18</v>
      </c>
      <c r="H8" s="68"/>
      <c r="I8" s="47" t="s">
        <v>15</v>
      </c>
      <c r="J8" s="60">
        <f>E7*H7*F8</f>
        <v>0</v>
      </c>
      <c r="K8" s="144"/>
      <c r="L8" s="135"/>
      <c r="M8" s="136"/>
    </row>
    <row r="9" spans="1:13" ht="53.4" customHeight="1" thickBot="1" x14ac:dyDescent="0.35">
      <c r="B9" s="141"/>
      <c r="C9" s="161"/>
      <c r="D9" s="158"/>
      <c r="E9" s="158"/>
      <c r="F9" s="6">
        <v>208</v>
      </c>
      <c r="G9" s="45" t="s">
        <v>69</v>
      </c>
      <c r="H9" s="69"/>
      <c r="I9" s="47" t="s">
        <v>15</v>
      </c>
      <c r="J9" s="62">
        <f>E7*H7*F9</f>
        <v>0</v>
      </c>
      <c r="K9" s="144"/>
      <c r="L9" s="135"/>
      <c r="M9" s="136"/>
    </row>
    <row r="10" spans="1:13" ht="43.2" customHeight="1" thickBot="1" x14ac:dyDescent="0.35">
      <c r="B10" s="140">
        <v>2</v>
      </c>
      <c r="C10" s="160" t="s">
        <v>41</v>
      </c>
      <c r="D10" s="156" t="s">
        <v>33</v>
      </c>
      <c r="E10" s="157">
        <v>1</v>
      </c>
      <c r="F10" s="5" t="s">
        <v>4</v>
      </c>
      <c r="G10" s="3" t="s">
        <v>16</v>
      </c>
      <c r="H10" s="61"/>
      <c r="I10" s="14"/>
      <c r="J10" s="59"/>
      <c r="K10" s="144"/>
      <c r="L10" s="135"/>
      <c r="M10" s="136"/>
    </row>
    <row r="11" spans="1:13" ht="58.2" customHeight="1" thickBot="1" x14ac:dyDescent="0.35">
      <c r="B11" s="140"/>
      <c r="C11" s="160"/>
      <c r="D11" s="157"/>
      <c r="E11" s="157"/>
      <c r="F11" s="26">
        <v>52</v>
      </c>
      <c r="G11" s="46" t="s">
        <v>18</v>
      </c>
      <c r="H11" s="68"/>
      <c r="I11" s="47" t="s">
        <v>15</v>
      </c>
      <c r="J11" s="60">
        <f>E10*H10*F11</f>
        <v>0</v>
      </c>
      <c r="K11" s="144"/>
      <c r="L11" s="135"/>
      <c r="M11" s="136"/>
    </row>
    <row r="12" spans="1:13" ht="64.2" customHeight="1" thickBot="1" x14ac:dyDescent="0.35">
      <c r="B12" s="141"/>
      <c r="C12" s="161"/>
      <c r="D12" s="158"/>
      <c r="E12" s="158"/>
      <c r="F12" s="6">
        <v>208</v>
      </c>
      <c r="G12" s="45" t="s">
        <v>69</v>
      </c>
      <c r="H12" s="69"/>
      <c r="I12" s="47" t="s">
        <v>15</v>
      </c>
      <c r="J12" s="62">
        <f>E10*H10*F12</f>
        <v>0</v>
      </c>
      <c r="K12" s="144"/>
      <c r="L12" s="135"/>
      <c r="M12" s="136"/>
    </row>
    <row r="13" spans="1:13" ht="47.4" customHeight="1" thickBot="1" x14ac:dyDescent="0.35">
      <c r="B13" s="140">
        <v>3</v>
      </c>
      <c r="C13" s="160" t="s">
        <v>42</v>
      </c>
      <c r="D13" s="156" t="s">
        <v>33</v>
      </c>
      <c r="E13" s="157">
        <v>3</v>
      </c>
      <c r="F13" s="5" t="s">
        <v>40</v>
      </c>
      <c r="G13" s="3" t="s">
        <v>16</v>
      </c>
      <c r="H13" s="61"/>
      <c r="I13" s="14"/>
      <c r="J13" s="59"/>
      <c r="K13" s="144"/>
      <c r="L13" s="135"/>
      <c r="M13" s="136"/>
    </row>
    <row r="14" spans="1:13" ht="56.4" customHeight="1" thickBot="1" x14ac:dyDescent="0.35">
      <c r="B14" s="140"/>
      <c r="C14" s="160"/>
      <c r="D14" s="157"/>
      <c r="E14" s="157"/>
      <c r="F14" s="26">
        <v>26</v>
      </c>
      <c r="G14" s="46" t="s">
        <v>18</v>
      </c>
      <c r="H14" s="68"/>
      <c r="I14" s="47" t="s">
        <v>15</v>
      </c>
      <c r="J14" s="60">
        <f>E13*H13*F14</f>
        <v>0</v>
      </c>
      <c r="K14" s="144"/>
      <c r="L14" s="135"/>
      <c r="M14" s="136"/>
    </row>
    <row r="15" spans="1:13" ht="52.8" customHeight="1" thickBot="1" x14ac:dyDescent="0.35">
      <c r="B15" s="141"/>
      <c r="C15" s="161"/>
      <c r="D15" s="158"/>
      <c r="E15" s="158"/>
      <c r="F15" s="6">
        <v>104</v>
      </c>
      <c r="G15" s="45" t="s">
        <v>69</v>
      </c>
      <c r="H15" s="69"/>
      <c r="I15" s="47" t="s">
        <v>15</v>
      </c>
      <c r="J15" s="62">
        <f>E13*H13*F15</f>
        <v>0</v>
      </c>
      <c r="K15" s="144"/>
      <c r="L15" s="135"/>
      <c r="M15" s="136"/>
    </row>
    <row r="16" spans="1:13" ht="15" thickBot="1" x14ac:dyDescent="0.35">
      <c r="B16" s="140">
        <v>4</v>
      </c>
      <c r="C16" s="160" t="s">
        <v>41</v>
      </c>
      <c r="D16" s="156" t="s">
        <v>34</v>
      </c>
      <c r="E16" s="157">
        <v>4</v>
      </c>
      <c r="F16" s="5" t="s">
        <v>4</v>
      </c>
      <c r="G16" s="3" t="s">
        <v>16</v>
      </c>
      <c r="H16" s="61"/>
      <c r="I16" s="14"/>
      <c r="J16" s="59"/>
      <c r="K16" s="144"/>
      <c r="L16" s="135"/>
      <c r="M16" s="136"/>
    </row>
    <row r="17" spans="2:13" ht="65.400000000000006" customHeight="1" thickBot="1" x14ac:dyDescent="0.35">
      <c r="B17" s="140"/>
      <c r="C17" s="160"/>
      <c r="D17" s="157"/>
      <c r="E17" s="157"/>
      <c r="F17" s="26">
        <v>52</v>
      </c>
      <c r="G17" s="46" t="s">
        <v>18</v>
      </c>
      <c r="H17" s="68"/>
      <c r="I17" s="47" t="s">
        <v>15</v>
      </c>
      <c r="J17" s="60">
        <f>E16*H16*F17</f>
        <v>0</v>
      </c>
      <c r="K17" s="144"/>
      <c r="L17" s="135"/>
      <c r="M17" s="136"/>
    </row>
    <row r="18" spans="2:13" ht="66" customHeight="1" thickBot="1" x14ac:dyDescent="0.35">
      <c r="B18" s="141"/>
      <c r="C18" s="161"/>
      <c r="D18" s="158"/>
      <c r="E18" s="158"/>
      <c r="F18" s="6">
        <v>208</v>
      </c>
      <c r="G18" s="45" t="s">
        <v>69</v>
      </c>
      <c r="H18" s="69"/>
      <c r="I18" s="47" t="s">
        <v>15</v>
      </c>
      <c r="J18" s="62">
        <f>E16*H16*F18</f>
        <v>0</v>
      </c>
      <c r="K18" s="144"/>
      <c r="L18" s="135"/>
      <c r="M18" s="136"/>
    </row>
    <row r="19" spans="2:13" ht="52.8" customHeight="1" thickBot="1" x14ac:dyDescent="0.35">
      <c r="B19" s="140">
        <v>5</v>
      </c>
      <c r="C19" s="160" t="s">
        <v>42</v>
      </c>
      <c r="D19" s="156" t="s">
        <v>34</v>
      </c>
      <c r="E19" s="157">
        <v>4</v>
      </c>
      <c r="F19" s="5" t="s">
        <v>40</v>
      </c>
      <c r="G19" s="3" t="s">
        <v>16</v>
      </c>
      <c r="H19" s="61"/>
      <c r="I19" s="14"/>
      <c r="J19" s="59"/>
      <c r="K19" s="144"/>
      <c r="L19" s="135"/>
      <c r="M19" s="136"/>
    </row>
    <row r="20" spans="2:13" ht="55.2" customHeight="1" thickBot="1" x14ac:dyDescent="0.35">
      <c r="B20" s="140"/>
      <c r="C20" s="160"/>
      <c r="D20" s="157"/>
      <c r="E20" s="157"/>
      <c r="F20" s="26">
        <v>26</v>
      </c>
      <c r="G20" s="46" t="s">
        <v>18</v>
      </c>
      <c r="H20" s="68"/>
      <c r="I20" s="47" t="s">
        <v>15</v>
      </c>
      <c r="J20" s="60">
        <f>E19*H19*F20</f>
        <v>0</v>
      </c>
      <c r="K20" s="144"/>
      <c r="L20" s="135"/>
      <c r="M20" s="136"/>
    </row>
    <row r="21" spans="2:13" ht="61.8" customHeight="1" thickBot="1" x14ac:dyDescent="0.35">
      <c r="B21" s="141"/>
      <c r="C21" s="161"/>
      <c r="D21" s="158"/>
      <c r="E21" s="158"/>
      <c r="F21" s="6">
        <v>104</v>
      </c>
      <c r="G21" s="45" t="s">
        <v>69</v>
      </c>
      <c r="H21" s="69"/>
      <c r="I21" s="47" t="s">
        <v>15</v>
      </c>
      <c r="J21" s="62">
        <f>E19*H19*F21</f>
        <v>0</v>
      </c>
      <c r="K21" s="144"/>
      <c r="L21" s="135"/>
      <c r="M21" s="136"/>
    </row>
    <row r="22" spans="2:13" ht="52.8" customHeight="1" thickBot="1" x14ac:dyDescent="0.35">
      <c r="B22" s="139">
        <v>6</v>
      </c>
      <c r="C22" s="159" t="s">
        <v>41</v>
      </c>
      <c r="D22" s="156" t="s">
        <v>31</v>
      </c>
      <c r="E22" s="156">
        <v>4</v>
      </c>
      <c r="F22" s="5" t="s">
        <v>4</v>
      </c>
      <c r="G22" s="3" t="s">
        <v>16</v>
      </c>
      <c r="H22" s="61"/>
      <c r="I22" s="14"/>
      <c r="J22" s="59"/>
      <c r="K22" s="144"/>
      <c r="L22" s="135"/>
      <c r="M22" s="136"/>
    </row>
    <row r="23" spans="2:13" ht="67.2" customHeight="1" thickBot="1" x14ac:dyDescent="0.35">
      <c r="B23" s="140"/>
      <c r="C23" s="160"/>
      <c r="D23" s="157"/>
      <c r="E23" s="157"/>
      <c r="F23" s="26">
        <v>52</v>
      </c>
      <c r="G23" s="46" t="s">
        <v>18</v>
      </c>
      <c r="H23" s="68"/>
      <c r="I23" s="47" t="s">
        <v>15</v>
      </c>
      <c r="J23" s="60">
        <f>E22*H22*F23</f>
        <v>0</v>
      </c>
      <c r="K23" s="144"/>
      <c r="L23" s="135"/>
      <c r="M23" s="136"/>
    </row>
    <row r="24" spans="2:13" ht="52.8" customHeight="1" thickBot="1" x14ac:dyDescent="0.35">
      <c r="B24" s="141"/>
      <c r="C24" s="161"/>
      <c r="D24" s="158"/>
      <c r="E24" s="158"/>
      <c r="F24" s="6">
        <v>208</v>
      </c>
      <c r="G24" s="45" t="s">
        <v>69</v>
      </c>
      <c r="H24" s="69"/>
      <c r="I24" s="47" t="s">
        <v>15</v>
      </c>
      <c r="J24" s="62">
        <f>E22*H22*F24</f>
        <v>0</v>
      </c>
      <c r="K24" s="144"/>
      <c r="L24" s="135"/>
      <c r="M24" s="136"/>
    </row>
    <row r="25" spans="2:13" ht="52.8" customHeight="1" thickBot="1" x14ac:dyDescent="0.35">
      <c r="B25" s="139">
        <v>7</v>
      </c>
      <c r="C25" s="159" t="s">
        <v>42</v>
      </c>
      <c r="D25" s="156" t="s">
        <v>31</v>
      </c>
      <c r="E25" s="156">
        <v>2</v>
      </c>
      <c r="F25" s="5" t="s">
        <v>40</v>
      </c>
      <c r="G25" s="3" t="s">
        <v>16</v>
      </c>
      <c r="H25" s="61"/>
      <c r="I25" s="14"/>
      <c r="J25" s="59"/>
      <c r="K25" s="144"/>
      <c r="L25" s="135"/>
      <c r="M25" s="136"/>
    </row>
    <row r="26" spans="2:13" ht="60" customHeight="1" thickBot="1" x14ac:dyDescent="0.35">
      <c r="B26" s="140"/>
      <c r="C26" s="160"/>
      <c r="D26" s="157"/>
      <c r="E26" s="157"/>
      <c r="F26" s="26">
        <v>26</v>
      </c>
      <c r="G26" s="46" t="s">
        <v>18</v>
      </c>
      <c r="H26" s="68"/>
      <c r="I26" s="47" t="s">
        <v>15</v>
      </c>
      <c r="J26" s="60">
        <f>E25*H25*F26</f>
        <v>0</v>
      </c>
      <c r="K26" s="144"/>
      <c r="L26" s="135"/>
      <c r="M26" s="136"/>
    </row>
    <row r="27" spans="2:13" ht="52.8" customHeight="1" thickBot="1" x14ac:dyDescent="0.35">
      <c r="B27" s="141"/>
      <c r="C27" s="161"/>
      <c r="D27" s="158"/>
      <c r="E27" s="158"/>
      <c r="F27" s="6">
        <v>104</v>
      </c>
      <c r="G27" s="45" t="s">
        <v>69</v>
      </c>
      <c r="H27" s="69"/>
      <c r="I27" s="47" t="s">
        <v>15</v>
      </c>
      <c r="J27" s="62">
        <f>E25*H25*F27</f>
        <v>0</v>
      </c>
      <c r="K27" s="144"/>
      <c r="L27" s="135"/>
      <c r="M27" s="136"/>
    </row>
    <row r="28" spans="2:13" ht="52.8" customHeight="1" thickBot="1" x14ac:dyDescent="0.35">
      <c r="B28" s="139">
        <v>8</v>
      </c>
      <c r="C28" s="159" t="s">
        <v>41</v>
      </c>
      <c r="D28" s="156" t="s">
        <v>35</v>
      </c>
      <c r="E28" s="156">
        <v>1</v>
      </c>
      <c r="F28" s="5" t="s">
        <v>4</v>
      </c>
      <c r="G28" s="3" t="s">
        <v>16</v>
      </c>
      <c r="H28" s="61"/>
      <c r="I28" s="14"/>
      <c r="J28" s="59"/>
      <c r="K28" s="144"/>
      <c r="L28" s="135"/>
      <c r="M28" s="136"/>
    </row>
    <row r="29" spans="2:13" ht="64.2" customHeight="1" thickBot="1" x14ac:dyDescent="0.35">
      <c r="B29" s="140"/>
      <c r="C29" s="160"/>
      <c r="D29" s="157"/>
      <c r="E29" s="157"/>
      <c r="F29" s="26">
        <v>52</v>
      </c>
      <c r="G29" s="46" t="s">
        <v>18</v>
      </c>
      <c r="H29" s="68"/>
      <c r="I29" s="47" t="s">
        <v>15</v>
      </c>
      <c r="J29" s="60">
        <f>E28*H28*F29</f>
        <v>0</v>
      </c>
      <c r="K29" s="144"/>
      <c r="L29" s="135"/>
      <c r="M29" s="136"/>
    </row>
    <row r="30" spans="2:13" ht="52.8" customHeight="1" thickBot="1" x14ac:dyDescent="0.35">
      <c r="B30" s="141"/>
      <c r="C30" s="161"/>
      <c r="D30" s="158"/>
      <c r="E30" s="158"/>
      <c r="F30" s="6">
        <v>208</v>
      </c>
      <c r="G30" s="45" t="s">
        <v>69</v>
      </c>
      <c r="H30" s="69"/>
      <c r="I30" s="47" t="s">
        <v>15</v>
      </c>
      <c r="J30" s="62">
        <f>E28*H28*F30</f>
        <v>0</v>
      </c>
      <c r="K30" s="144"/>
      <c r="L30" s="135"/>
      <c r="M30" s="136"/>
    </row>
    <row r="31" spans="2:13" ht="52.8" customHeight="1" thickBot="1" x14ac:dyDescent="0.35">
      <c r="B31" s="139">
        <v>9</v>
      </c>
      <c r="C31" s="159" t="s">
        <v>42</v>
      </c>
      <c r="D31" s="156" t="s">
        <v>35</v>
      </c>
      <c r="E31" s="156">
        <v>1</v>
      </c>
      <c r="F31" s="5" t="s">
        <v>40</v>
      </c>
      <c r="G31" s="3" t="s">
        <v>16</v>
      </c>
      <c r="H31" s="61"/>
      <c r="I31" s="14"/>
      <c r="J31" s="59"/>
      <c r="K31" s="144"/>
      <c r="L31" s="135"/>
      <c r="M31" s="136"/>
    </row>
    <row r="32" spans="2:13" ht="62.4" customHeight="1" thickBot="1" x14ac:dyDescent="0.35">
      <c r="B32" s="140"/>
      <c r="C32" s="160"/>
      <c r="D32" s="157"/>
      <c r="E32" s="157"/>
      <c r="F32" s="26">
        <v>26</v>
      </c>
      <c r="G32" s="46" t="s">
        <v>18</v>
      </c>
      <c r="H32" s="68"/>
      <c r="I32" s="47" t="s">
        <v>15</v>
      </c>
      <c r="J32" s="60">
        <f>E31*H31*F32</f>
        <v>0</v>
      </c>
      <c r="K32" s="144"/>
      <c r="L32" s="135"/>
      <c r="M32" s="136"/>
    </row>
    <row r="33" spans="2:13" ht="52.8" customHeight="1" thickBot="1" x14ac:dyDescent="0.35">
      <c r="B33" s="141"/>
      <c r="C33" s="161"/>
      <c r="D33" s="158"/>
      <c r="E33" s="158"/>
      <c r="F33" s="6">
        <v>104</v>
      </c>
      <c r="G33" s="45" t="s">
        <v>69</v>
      </c>
      <c r="H33" s="69"/>
      <c r="I33" s="47" t="s">
        <v>15</v>
      </c>
      <c r="J33" s="62">
        <f>E31*H31*F33</f>
        <v>0</v>
      </c>
      <c r="K33" s="144"/>
      <c r="L33" s="135"/>
      <c r="M33" s="136"/>
    </row>
    <row r="34" spans="2:13" ht="52.8" customHeight="1" thickBot="1" x14ac:dyDescent="0.35">
      <c r="B34" s="139">
        <v>10</v>
      </c>
      <c r="C34" s="159" t="s">
        <v>41</v>
      </c>
      <c r="D34" s="156" t="s">
        <v>38</v>
      </c>
      <c r="E34" s="156">
        <v>3</v>
      </c>
      <c r="F34" s="5" t="s">
        <v>4</v>
      </c>
      <c r="G34" s="3" t="s">
        <v>16</v>
      </c>
      <c r="H34" s="61"/>
      <c r="I34" s="14"/>
      <c r="J34" s="59"/>
      <c r="K34" s="144"/>
      <c r="L34" s="135"/>
      <c r="M34" s="136"/>
    </row>
    <row r="35" spans="2:13" ht="60.6" customHeight="1" thickBot="1" x14ac:dyDescent="0.35">
      <c r="B35" s="140"/>
      <c r="C35" s="160"/>
      <c r="D35" s="157"/>
      <c r="E35" s="157"/>
      <c r="F35" s="26">
        <v>52</v>
      </c>
      <c r="G35" s="46" t="s">
        <v>18</v>
      </c>
      <c r="H35" s="68"/>
      <c r="I35" s="47" t="s">
        <v>15</v>
      </c>
      <c r="J35" s="60">
        <f>E34*H34*F35</f>
        <v>0</v>
      </c>
      <c r="K35" s="144"/>
      <c r="L35" s="135"/>
      <c r="M35" s="136"/>
    </row>
    <row r="36" spans="2:13" ht="52.8" customHeight="1" thickBot="1" x14ac:dyDescent="0.35">
      <c r="B36" s="141"/>
      <c r="C36" s="161"/>
      <c r="D36" s="158"/>
      <c r="E36" s="158"/>
      <c r="F36" s="6">
        <v>208</v>
      </c>
      <c r="G36" s="45" t="s">
        <v>69</v>
      </c>
      <c r="H36" s="69"/>
      <c r="I36" s="47" t="s">
        <v>15</v>
      </c>
      <c r="J36" s="62">
        <f>E34*H34*F36</f>
        <v>0</v>
      </c>
      <c r="K36" s="144"/>
      <c r="L36" s="135"/>
      <c r="M36" s="136"/>
    </row>
    <row r="37" spans="2:13" ht="52.8" customHeight="1" thickBot="1" x14ac:dyDescent="0.35">
      <c r="B37" s="140">
        <v>11</v>
      </c>
      <c r="C37" s="160" t="s">
        <v>44</v>
      </c>
      <c r="D37" s="156" t="s">
        <v>36</v>
      </c>
      <c r="E37" s="157">
        <v>1</v>
      </c>
      <c r="F37" s="5" t="s">
        <v>43</v>
      </c>
      <c r="G37" s="3" t="s">
        <v>16</v>
      </c>
      <c r="H37" s="61"/>
      <c r="I37" s="14"/>
      <c r="J37" s="59"/>
      <c r="K37" s="144"/>
      <c r="L37" s="135"/>
      <c r="M37" s="136"/>
    </row>
    <row r="38" spans="2:13" ht="66" customHeight="1" thickBot="1" x14ac:dyDescent="0.35">
      <c r="B38" s="140"/>
      <c r="C38" s="160"/>
      <c r="D38" s="157"/>
      <c r="E38" s="157"/>
      <c r="F38" s="26">
        <v>104</v>
      </c>
      <c r="G38" s="46" t="s">
        <v>18</v>
      </c>
      <c r="H38" s="68"/>
      <c r="I38" s="47" t="s">
        <v>15</v>
      </c>
      <c r="J38" s="60">
        <f>E37*H37*F38</f>
        <v>0</v>
      </c>
      <c r="K38" s="144"/>
      <c r="L38" s="135"/>
      <c r="M38" s="136"/>
    </row>
    <row r="39" spans="2:13" ht="52.8" customHeight="1" thickBot="1" x14ac:dyDescent="0.35">
      <c r="B39" s="141"/>
      <c r="C39" s="161"/>
      <c r="D39" s="158"/>
      <c r="E39" s="158"/>
      <c r="F39" s="6">
        <v>416</v>
      </c>
      <c r="G39" s="45" t="s">
        <v>69</v>
      </c>
      <c r="H39" s="69"/>
      <c r="I39" s="47" t="s">
        <v>15</v>
      </c>
      <c r="J39" s="62">
        <f>E37*H37*F39</f>
        <v>0</v>
      </c>
      <c r="K39" s="144"/>
      <c r="L39" s="135"/>
      <c r="M39" s="136"/>
    </row>
    <row r="40" spans="2:13" ht="52.8" customHeight="1" thickBot="1" x14ac:dyDescent="0.35">
      <c r="B40" s="140">
        <v>12</v>
      </c>
      <c r="C40" s="160" t="s">
        <v>45</v>
      </c>
      <c r="D40" s="156" t="s">
        <v>36</v>
      </c>
      <c r="E40" s="157">
        <v>1</v>
      </c>
      <c r="F40" s="5" t="s">
        <v>4</v>
      </c>
      <c r="G40" s="3" t="s">
        <v>16</v>
      </c>
      <c r="H40" s="61"/>
      <c r="I40" s="14"/>
      <c r="J40" s="59"/>
      <c r="K40" s="144"/>
      <c r="L40" s="135"/>
      <c r="M40" s="136"/>
    </row>
    <row r="41" spans="2:13" ht="60" customHeight="1" thickBot="1" x14ac:dyDescent="0.35">
      <c r="B41" s="140"/>
      <c r="C41" s="160"/>
      <c r="D41" s="157"/>
      <c r="E41" s="157"/>
      <c r="F41" s="26">
        <v>52</v>
      </c>
      <c r="G41" s="46" t="s">
        <v>18</v>
      </c>
      <c r="H41" s="68"/>
      <c r="I41" s="47" t="s">
        <v>15</v>
      </c>
      <c r="J41" s="60">
        <f>E40*H40*F41</f>
        <v>0</v>
      </c>
      <c r="K41" s="144"/>
      <c r="L41" s="135"/>
      <c r="M41" s="136"/>
    </row>
    <row r="42" spans="2:13" ht="52.8" customHeight="1" thickBot="1" x14ac:dyDescent="0.35">
      <c r="B42" s="141"/>
      <c r="C42" s="161"/>
      <c r="D42" s="158"/>
      <c r="E42" s="158"/>
      <c r="F42" s="6">
        <v>208</v>
      </c>
      <c r="G42" s="45" t="s">
        <v>69</v>
      </c>
      <c r="H42" s="69"/>
      <c r="I42" s="47" t="s">
        <v>15</v>
      </c>
      <c r="J42" s="62">
        <f>E40*H40*F42</f>
        <v>0</v>
      </c>
      <c r="K42" s="144"/>
      <c r="L42" s="135"/>
      <c r="M42" s="136"/>
    </row>
    <row r="43" spans="2:13" ht="52.8" customHeight="1" thickBot="1" x14ac:dyDescent="0.35">
      <c r="B43" s="139">
        <v>13</v>
      </c>
      <c r="C43" s="156" t="s">
        <v>44</v>
      </c>
      <c r="D43" s="156" t="s">
        <v>33</v>
      </c>
      <c r="E43" s="156">
        <v>2</v>
      </c>
      <c r="F43" s="5" t="s">
        <v>43</v>
      </c>
      <c r="G43" s="3" t="s">
        <v>16</v>
      </c>
      <c r="H43" s="61"/>
      <c r="I43" s="14"/>
      <c r="J43" s="59"/>
      <c r="K43" s="144"/>
      <c r="L43" s="135"/>
      <c r="M43" s="136"/>
    </row>
    <row r="44" spans="2:13" ht="57.6" customHeight="1" thickBot="1" x14ac:dyDescent="0.35">
      <c r="B44" s="140"/>
      <c r="C44" s="157"/>
      <c r="D44" s="157"/>
      <c r="E44" s="157"/>
      <c r="F44" s="26">
        <v>104</v>
      </c>
      <c r="G44" s="46" t="s">
        <v>18</v>
      </c>
      <c r="H44" s="68"/>
      <c r="I44" s="47" t="s">
        <v>15</v>
      </c>
      <c r="J44" s="60">
        <f>E43*H43*F44</f>
        <v>0</v>
      </c>
      <c r="K44" s="144"/>
      <c r="L44" s="135"/>
      <c r="M44" s="136"/>
    </row>
    <row r="45" spans="2:13" ht="52.8" customHeight="1" thickBot="1" x14ac:dyDescent="0.35">
      <c r="B45" s="141"/>
      <c r="C45" s="158"/>
      <c r="D45" s="158"/>
      <c r="E45" s="158"/>
      <c r="F45" s="6">
        <v>416</v>
      </c>
      <c r="G45" s="45" t="s">
        <v>69</v>
      </c>
      <c r="H45" s="69"/>
      <c r="I45" s="47" t="s">
        <v>15</v>
      </c>
      <c r="J45" s="62">
        <f>E43*H43*F45</f>
        <v>0</v>
      </c>
      <c r="K45" s="144"/>
      <c r="L45" s="135"/>
      <c r="M45" s="136"/>
    </row>
    <row r="46" spans="2:13" ht="52.8" customHeight="1" thickBot="1" x14ac:dyDescent="0.35">
      <c r="B46" s="139">
        <v>14</v>
      </c>
      <c r="C46" s="156" t="s">
        <v>45</v>
      </c>
      <c r="D46" s="156" t="s">
        <v>33</v>
      </c>
      <c r="E46" s="156">
        <v>3</v>
      </c>
      <c r="F46" s="5" t="s">
        <v>4</v>
      </c>
      <c r="G46" s="3" t="s">
        <v>16</v>
      </c>
      <c r="H46" s="61"/>
      <c r="I46" s="14"/>
      <c r="J46" s="59"/>
      <c r="K46" s="144"/>
      <c r="L46" s="135"/>
      <c r="M46" s="136"/>
    </row>
    <row r="47" spans="2:13" ht="50.4" customHeight="1" thickBot="1" x14ac:dyDescent="0.35">
      <c r="B47" s="140"/>
      <c r="C47" s="157"/>
      <c r="D47" s="157"/>
      <c r="E47" s="157"/>
      <c r="F47" s="26">
        <v>52</v>
      </c>
      <c r="G47" s="46" t="s">
        <v>18</v>
      </c>
      <c r="H47" s="68"/>
      <c r="I47" s="47" t="s">
        <v>15</v>
      </c>
      <c r="J47" s="60">
        <f>E46*H46*F47</f>
        <v>0</v>
      </c>
      <c r="K47" s="144"/>
      <c r="L47" s="135"/>
      <c r="M47" s="136"/>
    </row>
    <row r="48" spans="2:13" ht="52.8" customHeight="1" thickBot="1" x14ac:dyDescent="0.35">
      <c r="B48" s="141"/>
      <c r="C48" s="158"/>
      <c r="D48" s="158"/>
      <c r="E48" s="158"/>
      <c r="F48" s="6">
        <v>208</v>
      </c>
      <c r="G48" s="45" t="s">
        <v>69</v>
      </c>
      <c r="H48" s="69"/>
      <c r="I48" s="47" t="s">
        <v>15</v>
      </c>
      <c r="J48" s="62">
        <f>E46*H46*F48</f>
        <v>0</v>
      </c>
      <c r="K48" s="144"/>
      <c r="L48" s="135"/>
      <c r="M48" s="136"/>
    </row>
    <row r="49" spans="2:13" ht="52.8" customHeight="1" thickBot="1" x14ac:dyDescent="0.35">
      <c r="B49" s="140">
        <v>15</v>
      </c>
      <c r="C49" s="160" t="s">
        <v>3</v>
      </c>
      <c r="D49" s="156" t="s">
        <v>34</v>
      </c>
      <c r="E49" s="157">
        <v>2</v>
      </c>
      <c r="F49" s="5" t="s">
        <v>43</v>
      </c>
      <c r="G49" s="3" t="s">
        <v>16</v>
      </c>
      <c r="H49" s="61"/>
      <c r="I49" s="14"/>
      <c r="J49" s="59"/>
      <c r="K49" s="144"/>
      <c r="L49" s="135"/>
      <c r="M49" s="136"/>
    </row>
    <row r="50" spans="2:13" ht="58.2" customHeight="1" thickBot="1" x14ac:dyDescent="0.35">
      <c r="B50" s="140"/>
      <c r="C50" s="160"/>
      <c r="D50" s="157"/>
      <c r="E50" s="157"/>
      <c r="F50" s="26">
        <v>104</v>
      </c>
      <c r="G50" s="46" t="s">
        <v>18</v>
      </c>
      <c r="H50" s="68"/>
      <c r="I50" s="47" t="s">
        <v>15</v>
      </c>
      <c r="J50" s="60">
        <f>E49*H49*F50</f>
        <v>0</v>
      </c>
      <c r="K50" s="144"/>
      <c r="L50" s="135"/>
      <c r="M50" s="136"/>
    </row>
    <row r="51" spans="2:13" ht="52.8" customHeight="1" thickBot="1" x14ac:dyDescent="0.35">
      <c r="B51" s="141"/>
      <c r="C51" s="161"/>
      <c r="D51" s="158"/>
      <c r="E51" s="158"/>
      <c r="F51" s="6">
        <v>416</v>
      </c>
      <c r="G51" s="45" t="s">
        <v>69</v>
      </c>
      <c r="H51" s="69"/>
      <c r="I51" s="47" t="s">
        <v>15</v>
      </c>
      <c r="J51" s="62">
        <f>E49*H49*F51</f>
        <v>0</v>
      </c>
      <c r="K51" s="144"/>
      <c r="L51" s="135"/>
      <c r="M51" s="136"/>
    </row>
    <row r="52" spans="2:13" ht="52.8" customHeight="1" thickBot="1" x14ac:dyDescent="0.35">
      <c r="B52" s="140">
        <v>16</v>
      </c>
      <c r="C52" s="160" t="s">
        <v>3</v>
      </c>
      <c r="D52" s="156" t="s">
        <v>34</v>
      </c>
      <c r="E52" s="157">
        <v>1</v>
      </c>
      <c r="F52" s="5" t="s">
        <v>4</v>
      </c>
      <c r="G52" s="3" t="s">
        <v>16</v>
      </c>
      <c r="H52" s="61"/>
      <c r="I52" s="14"/>
      <c r="J52" s="59"/>
      <c r="K52" s="144"/>
      <c r="L52" s="135"/>
      <c r="M52" s="136"/>
    </row>
    <row r="53" spans="2:13" ht="57.6" customHeight="1" thickBot="1" x14ac:dyDescent="0.35">
      <c r="B53" s="140"/>
      <c r="C53" s="160"/>
      <c r="D53" s="157"/>
      <c r="E53" s="157"/>
      <c r="F53" s="26">
        <v>52</v>
      </c>
      <c r="G53" s="46" t="s">
        <v>18</v>
      </c>
      <c r="H53" s="68"/>
      <c r="I53" s="47" t="s">
        <v>15</v>
      </c>
      <c r="J53" s="60">
        <f>E52*H52*F53</f>
        <v>0</v>
      </c>
      <c r="K53" s="144"/>
      <c r="L53" s="135"/>
      <c r="M53" s="136"/>
    </row>
    <row r="54" spans="2:13" ht="52.8" customHeight="1" thickBot="1" x14ac:dyDescent="0.35">
      <c r="B54" s="141"/>
      <c r="C54" s="161"/>
      <c r="D54" s="158"/>
      <c r="E54" s="158"/>
      <c r="F54" s="6">
        <v>208</v>
      </c>
      <c r="G54" s="45" t="s">
        <v>69</v>
      </c>
      <c r="H54" s="69"/>
      <c r="I54" s="47" t="s">
        <v>15</v>
      </c>
      <c r="J54" s="62">
        <f>E52*H52*F54</f>
        <v>0</v>
      </c>
      <c r="K54" s="144"/>
      <c r="L54" s="135"/>
      <c r="M54" s="136"/>
    </row>
    <row r="55" spans="2:13" ht="30" customHeight="1" thickBot="1" x14ac:dyDescent="0.35">
      <c r="B55" s="139">
        <v>17</v>
      </c>
      <c r="C55" s="159" t="s">
        <v>44</v>
      </c>
      <c r="D55" s="156" t="s">
        <v>31</v>
      </c>
      <c r="E55" s="156">
        <v>3</v>
      </c>
      <c r="F55" s="5" t="s">
        <v>43</v>
      </c>
      <c r="G55" s="3" t="s">
        <v>16</v>
      </c>
      <c r="H55" s="61"/>
      <c r="I55" s="14"/>
      <c r="J55" s="59"/>
      <c r="K55" s="144"/>
      <c r="L55" s="135"/>
      <c r="M55" s="136"/>
    </row>
    <row r="56" spans="2:13" ht="53.4" customHeight="1" thickBot="1" x14ac:dyDescent="0.35">
      <c r="B56" s="140"/>
      <c r="C56" s="160"/>
      <c r="D56" s="157"/>
      <c r="E56" s="157"/>
      <c r="F56" s="26">
        <v>104</v>
      </c>
      <c r="G56" s="46" t="s">
        <v>18</v>
      </c>
      <c r="H56" s="68"/>
      <c r="I56" s="47" t="s">
        <v>15</v>
      </c>
      <c r="J56" s="60">
        <f>E55*H55*F56</f>
        <v>0</v>
      </c>
      <c r="K56" s="144"/>
      <c r="L56" s="135"/>
      <c r="M56" s="136"/>
    </row>
    <row r="57" spans="2:13" ht="64.5" customHeight="1" thickBot="1" x14ac:dyDescent="0.35">
      <c r="B57" s="141"/>
      <c r="C57" s="161"/>
      <c r="D57" s="158"/>
      <c r="E57" s="158"/>
      <c r="F57" s="6">
        <v>416</v>
      </c>
      <c r="G57" s="45" t="s">
        <v>69</v>
      </c>
      <c r="H57" s="69"/>
      <c r="I57" s="47" t="s">
        <v>15</v>
      </c>
      <c r="J57" s="62">
        <f>E55*H55*F57</f>
        <v>0</v>
      </c>
      <c r="K57" s="144"/>
      <c r="L57" s="135"/>
      <c r="M57" s="136"/>
    </row>
    <row r="58" spans="2:13" ht="64.5" customHeight="1" thickBot="1" x14ac:dyDescent="0.35">
      <c r="B58" s="139">
        <v>18</v>
      </c>
      <c r="C58" s="159" t="s">
        <v>45</v>
      </c>
      <c r="D58" s="156" t="s">
        <v>31</v>
      </c>
      <c r="E58" s="156">
        <v>4</v>
      </c>
      <c r="F58" s="5" t="s">
        <v>4</v>
      </c>
      <c r="G58" s="3" t="s">
        <v>16</v>
      </c>
      <c r="H58" s="61"/>
      <c r="I58" s="14"/>
      <c r="J58" s="59"/>
      <c r="K58" s="144"/>
      <c r="L58" s="135"/>
      <c r="M58" s="136"/>
    </row>
    <row r="59" spans="2:13" ht="52.8" customHeight="1" thickBot="1" x14ac:dyDescent="0.35">
      <c r="B59" s="140"/>
      <c r="C59" s="160"/>
      <c r="D59" s="157"/>
      <c r="E59" s="157"/>
      <c r="F59" s="26">
        <v>52</v>
      </c>
      <c r="G59" s="46" t="s">
        <v>18</v>
      </c>
      <c r="H59" s="68"/>
      <c r="I59" s="47" t="s">
        <v>15</v>
      </c>
      <c r="J59" s="60">
        <f>E58*H58*F59</f>
        <v>0</v>
      </c>
      <c r="K59" s="144"/>
      <c r="L59" s="135"/>
      <c r="M59" s="136"/>
    </row>
    <row r="60" spans="2:13" ht="64.5" customHeight="1" thickBot="1" x14ac:dyDescent="0.35">
      <c r="B60" s="141"/>
      <c r="C60" s="161"/>
      <c r="D60" s="158"/>
      <c r="E60" s="158"/>
      <c r="F60" s="6">
        <v>208</v>
      </c>
      <c r="G60" s="45" t="s">
        <v>69</v>
      </c>
      <c r="H60" s="69"/>
      <c r="I60" s="47" t="s">
        <v>15</v>
      </c>
      <c r="J60" s="62">
        <f>E58*H58*F60</f>
        <v>0</v>
      </c>
      <c r="K60" s="144"/>
      <c r="L60" s="135"/>
      <c r="M60" s="136"/>
    </row>
    <row r="61" spans="2:13" ht="64.5" customHeight="1" thickBot="1" x14ac:dyDescent="0.35">
      <c r="B61" s="140">
        <v>19</v>
      </c>
      <c r="C61" s="160" t="s">
        <v>44</v>
      </c>
      <c r="D61" s="156" t="s">
        <v>37</v>
      </c>
      <c r="E61" s="157">
        <v>3</v>
      </c>
      <c r="F61" s="5" t="s">
        <v>43</v>
      </c>
      <c r="G61" s="3" t="s">
        <v>16</v>
      </c>
      <c r="H61" s="61"/>
      <c r="I61" s="14"/>
      <c r="J61" s="59"/>
      <c r="K61" s="144"/>
      <c r="L61" s="135"/>
      <c r="M61" s="136"/>
    </row>
    <row r="62" spans="2:13" ht="55.2" customHeight="1" thickBot="1" x14ac:dyDescent="0.35">
      <c r="B62" s="140"/>
      <c r="C62" s="160"/>
      <c r="D62" s="157"/>
      <c r="E62" s="157"/>
      <c r="F62" s="26">
        <v>104</v>
      </c>
      <c r="G62" s="46" t="s">
        <v>18</v>
      </c>
      <c r="H62" s="68"/>
      <c r="I62" s="47" t="s">
        <v>15</v>
      </c>
      <c r="J62" s="60">
        <f>E61*H61*F62</f>
        <v>0</v>
      </c>
      <c r="K62" s="144"/>
      <c r="L62" s="135"/>
      <c r="M62" s="136"/>
    </row>
    <row r="63" spans="2:13" ht="64.5" customHeight="1" thickBot="1" x14ac:dyDescent="0.35">
      <c r="B63" s="141"/>
      <c r="C63" s="161"/>
      <c r="D63" s="158"/>
      <c r="E63" s="158"/>
      <c r="F63" s="6">
        <v>416</v>
      </c>
      <c r="G63" s="45" t="s">
        <v>69</v>
      </c>
      <c r="H63" s="69"/>
      <c r="I63" s="47" t="s">
        <v>15</v>
      </c>
      <c r="J63" s="62">
        <f>E61*H61*F63</f>
        <v>0</v>
      </c>
      <c r="K63" s="144"/>
      <c r="L63" s="135"/>
      <c r="M63" s="136"/>
    </row>
    <row r="64" spans="2:13" ht="64.5" customHeight="1" thickBot="1" x14ac:dyDescent="0.35">
      <c r="B64" s="140">
        <v>20</v>
      </c>
      <c r="C64" s="160" t="s">
        <v>45</v>
      </c>
      <c r="D64" s="156" t="s">
        <v>37</v>
      </c>
      <c r="E64" s="157">
        <v>2</v>
      </c>
      <c r="F64" s="5" t="s">
        <v>4</v>
      </c>
      <c r="G64" s="3" t="s">
        <v>16</v>
      </c>
      <c r="H64" s="61"/>
      <c r="I64" s="14"/>
      <c r="J64" s="59"/>
      <c r="K64" s="144"/>
      <c r="L64" s="135"/>
      <c r="M64" s="136"/>
    </row>
    <row r="65" spans="2:13" ht="53.4" customHeight="1" thickBot="1" x14ac:dyDescent="0.35">
      <c r="B65" s="140"/>
      <c r="C65" s="160"/>
      <c r="D65" s="157"/>
      <c r="E65" s="157"/>
      <c r="F65" s="26">
        <v>52</v>
      </c>
      <c r="G65" s="46" t="s">
        <v>18</v>
      </c>
      <c r="H65" s="68"/>
      <c r="I65" s="47" t="s">
        <v>15</v>
      </c>
      <c r="J65" s="60">
        <f>E64*H64*F65</f>
        <v>0</v>
      </c>
      <c r="K65" s="144"/>
      <c r="L65" s="135"/>
      <c r="M65" s="136"/>
    </row>
    <row r="66" spans="2:13" ht="64.5" customHeight="1" thickBot="1" x14ac:dyDescent="0.35">
      <c r="B66" s="141"/>
      <c r="C66" s="161"/>
      <c r="D66" s="158"/>
      <c r="E66" s="158"/>
      <c r="F66" s="6">
        <v>208</v>
      </c>
      <c r="G66" s="45" t="s">
        <v>69</v>
      </c>
      <c r="H66" s="69"/>
      <c r="I66" s="47" t="s">
        <v>15</v>
      </c>
      <c r="J66" s="62">
        <f>E64*H64*F66</f>
        <v>0</v>
      </c>
      <c r="K66" s="144"/>
      <c r="L66" s="135"/>
      <c r="M66" s="136"/>
    </row>
    <row r="67" spans="2:13" ht="64.5" customHeight="1" thickBot="1" x14ac:dyDescent="0.35">
      <c r="B67" s="139">
        <v>21</v>
      </c>
      <c r="C67" s="159" t="s">
        <v>44</v>
      </c>
      <c r="D67" s="156" t="s">
        <v>38</v>
      </c>
      <c r="E67" s="156">
        <v>6</v>
      </c>
      <c r="F67" s="5" t="s">
        <v>43</v>
      </c>
      <c r="G67" s="3" t="s">
        <v>16</v>
      </c>
      <c r="H67" s="61"/>
      <c r="I67" s="14"/>
      <c r="J67" s="59"/>
      <c r="K67" s="144"/>
      <c r="L67" s="135"/>
      <c r="M67" s="136"/>
    </row>
    <row r="68" spans="2:13" ht="56.4" customHeight="1" thickBot="1" x14ac:dyDescent="0.35">
      <c r="B68" s="140"/>
      <c r="C68" s="160"/>
      <c r="D68" s="157"/>
      <c r="E68" s="157"/>
      <c r="F68" s="26">
        <v>104</v>
      </c>
      <c r="G68" s="46" t="s">
        <v>18</v>
      </c>
      <c r="H68" s="68"/>
      <c r="I68" s="47" t="s">
        <v>15</v>
      </c>
      <c r="J68" s="60">
        <f>E67*H67*F68</f>
        <v>0</v>
      </c>
      <c r="K68" s="144"/>
      <c r="L68" s="135"/>
      <c r="M68" s="136"/>
    </row>
    <row r="69" spans="2:13" ht="64.5" customHeight="1" thickBot="1" x14ac:dyDescent="0.35">
      <c r="B69" s="141"/>
      <c r="C69" s="161"/>
      <c r="D69" s="158"/>
      <c r="E69" s="158"/>
      <c r="F69" s="6">
        <v>416</v>
      </c>
      <c r="G69" s="45" t="s">
        <v>69</v>
      </c>
      <c r="H69" s="69"/>
      <c r="I69" s="47" t="s">
        <v>15</v>
      </c>
      <c r="J69" s="62">
        <f>E67*H67*F69</f>
        <v>0</v>
      </c>
      <c r="K69" s="144"/>
      <c r="L69" s="135"/>
      <c r="M69" s="136"/>
    </row>
    <row r="70" spans="2:13" ht="64.5" customHeight="1" thickBot="1" x14ac:dyDescent="0.35">
      <c r="B70" s="139">
        <v>22</v>
      </c>
      <c r="C70" s="159" t="s">
        <v>45</v>
      </c>
      <c r="D70" s="156" t="s">
        <v>38</v>
      </c>
      <c r="E70" s="156">
        <v>1</v>
      </c>
      <c r="F70" s="5" t="s">
        <v>4</v>
      </c>
      <c r="G70" s="3" t="s">
        <v>16</v>
      </c>
      <c r="H70" s="61"/>
      <c r="I70" s="14"/>
      <c r="J70" s="59"/>
      <c r="K70" s="144"/>
      <c r="L70" s="135"/>
      <c r="M70" s="136"/>
    </row>
    <row r="71" spans="2:13" ht="61.8" customHeight="1" thickBot="1" x14ac:dyDescent="0.35">
      <c r="B71" s="140"/>
      <c r="C71" s="160"/>
      <c r="D71" s="157"/>
      <c r="E71" s="157"/>
      <c r="F71" s="26">
        <v>52</v>
      </c>
      <c r="G71" s="46" t="s">
        <v>18</v>
      </c>
      <c r="H71" s="68"/>
      <c r="I71" s="47" t="s">
        <v>15</v>
      </c>
      <c r="J71" s="60">
        <f>E70*H70*F71</f>
        <v>0</v>
      </c>
      <c r="K71" s="144"/>
      <c r="L71" s="135"/>
      <c r="M71" s="136"/>
    </row>
    <row r="72" spans="2:13" ht="64.5" customHeight="1" thickBot="1" x14ac:dyDescent="0.35">
      <c r="B72" s="141"/>
      <c r="C72" s="161"/>
      <c r="D72" s="158"/>
      <c r="E72" s="158"/>
      <c r="F72" s="6">
        <v>208</v>
      </c>
      <c r="G72" s="45" t="s">
        <v>69</v>
      </c>
      <c r="H72" s="69"/>
      <c r="I72" s="47" t="s">
        <v>15</v>
      </c>
      <c r="J72" s="62">
        <f>E70*H70*F72</f>
        <v>0</v>
      </c>
      <c r="K72" s="144"/>
      <c r="L72" s="135"/>
      <c r="M72" s="136"/>
    </row>
    <row r="73" spans="2:13" ht="27" thickBot="1" x14ac:dyDescent="0.35">
      <c r="B73" s="139">
        <v>23</v>
      </c>
      <c r="C73" s="159" t="s">
        <v>46</v>
      </c>
      <c r="D73" s="156" t="s">
        <v>36</v>
      </c>
      <c r="E73" s="156">
        <v>19</v>
      </c>
      <c r="F73" s="5" t="s">
        <v>47</v>
      </c>
      <c r="G73" s="3" t="s">
        <v>16</v>
      </c>
      <c r="H73" s="61"/>
      <c r="I73" s="14"/>
      <c r="J73" s="59"/>
      <c r="K73" s="144"/>
      <c r="L73" s="135"/>
      <c r="M73" s="136"/>
    </row>
    <row r="74" spans="2:13" ht="58.8" customHeight="1" thickBot="1" x14ac:dyDescent="0.35">
      <c r="B74" s="140"/>
      <c r="C74" s="160"/>
      <c r="D74" s="157"/>
      <c r="E74" s="157"/>
      <c r="F74" s="26">
        <v>6</v>
      </c>
      <c r="G74" s="46" t="s">
        <v>18</v>
      </c>
      <c r="H74" s="68"/>
      <c r="I74" s="47" t="s">
        <v>15</v>
      </c>
      <c r="J74" s="60">
        <f>E73*H73*F74</f>
        <v>0</v>
      </c>
      <c r="K74" s="144"/>
      <c r="L74" s="135"/>
      <c r="M74" s="136"/>
    </row>
    <row r="75" spans="2:13" ht="63" customHeight="1" thickBot="1" x14ac:dyDescent="0.35">
      <c r="B75" s="141"/>
      <c r="C75" s="161"/>
      <c r="D75" s="158"/>
      <c r="E75" s="158"/>
      <c r="F75" s="6">
        <v>24</v>
      </c>
      <c r="G75" s="45" t="s">
        <v>69</v>
      </c>
      <c r="H75" s="69"/>
      <c r="I75" s="47" t="s">
        <v>15</v>
      </c>
      <c r="J75" s="62">
        <f>E73*H73*F75</f>
        <v>0</v>
      </c>
      <c r="K75" s="144"/>
      <c r="L75" s="135"/>
      <c r="M75" s="136"/>
    </row>
    <row r="76" spans="2:13" ht="63" customHeight="1" thickBot="1" x14ac:dyDescent="0.35">
      <c r="B76" s="139">
        <v>24</v>
      </c>
      <c r="C76" s="159" t="s">
        <v>48</v>
      </c>
      <c r="D76" s="156" t="s">
        <v>39</v>
      </c>
      <c r="E76" s="156">
        <v>2</v>
      </c>
      <c r="F76" s="5" t="s">
        <v>47</v>
      </c>
      <c r="G76" s="5" t="s">
        <v>16</v>
      </c>
      <c r="H76" s="61"/>
      <c r="I76" s="14"/>
      <c r="J76" s="59"/>
      <c r="K76" s="144"/>
      <c r="L76" s="135"/>
      <c r="M76" s="136"/>
    </row>
    <row r="77" spans="2:13" ht="59.4" customHeight="1" thickBot="1" x14ac:dyDescent="0.35">
      <c r="B77" s="140"/>
      <c r="C77" s="160"/>
      <c r="D77" s="157"/>
      <c r="E77" s="157"/>
      <c r="F77" s="26">
        <v>6</v>
      </c>
      <c r="G77" s="46" t="s">
        <v>18</v>
      </c>
      <c r="H77" s="68"/>
      <c r="I77" s="47" t="s">
        <v>15</v>
      </c>
      <c r="J77" s="60">
        <f>E76*H76*F77</f>
        <v>0</v>
      </c>
      <c r="K77" s="144"/>
      <c r="L77" s="135"/>
      <c r="M77" s="136"/>
    </row>
    <row r="78" spans="2:13" ht="63" customHeight="1" thickBot="1" x14ac:dyDescent="0.35">
      <c r="B78" s="141"/>
      <c r="C78" s="161"/>
      <c r="D78" s="158"/>
      <c r="E78" s="158"/>
      <c r="F78" s="6">
        <v>24</v>
      </c>
      <c r="G78" s="45" t="s">
        <v>69</v>
      </c>
      <c r="H78" s="69"/>
      <c r="I78" s="47" t="s">
        <v>15</v>
      </c>
      <c r="J78" s="62">
        <f>E76*H76*F78</f>
        <v>0</v>
      </c>
      <c r="K78" s="144"/>
      <c r="L78" s="135"/>
      <c r="M78" s="136"/>
    </row>
    <row r="79" spans="2:13" ht="66.599999999999994" customHeight="1" thickBot="1" x14ac:dyDescent="0.35">
      <c r="B79" s="139">
        <v>25</v>
      </c>
      <c r="C79" s="159" t="s">
        <v>48</v>
      </c>
      <c r="D79" s="156" t="s">
        <v>36</v>
      </c>
      <c r="E79" s="156">
        <v>18</v>
      </c>
      <c r="F79" s="5" t="s">
        <v>47</v>
      </c>
      <c r="G79" s="5" t="s">
        <v>16</v>
      </c>
      <c r="H79" s="61"/>
      <c r="I79" s="14"/>
      <c r="J79" s="59"/>
      <c r="K79" s="144"/>
      <c r="L79" s="135"/>
      <c r="M79" s="136"/>
    </row>
    <row r="80" spans="2:13" ht="63.6" customHeight="1" thickBot="1" x14ac:dyDescent="0.35">
      <c r="B80" s="140"/>
      <c r="C80" s="160"/>
      <c r="D80" s="157"/>
      <c r="E80" s="157"/>
      <c r="F80" s="26">
        <v>6</v>
      </c>
      <c r="G80" s="46" t="s">
        <v>18</v>
      </c>
      <c r="H80" s="68"/>
      <c r="I80" s="47" t="s">
        <v>15</v>
      </c>
      <c r="J80" s="60">
        <f>E79*H79*F80</f>
        <v>0</v>
      </c>
      <c r="K80" s="144"/>
      <c r="L80" s="135"/>
      <c r="M80" s="136"/>
    </row>
    <row r="81" spans="2:13" ht="73.5" customHeight="1" thickBot="1" x14ac:dyDescent="0.35">
      <c r="B81" s="141"/>
      <c r="C81" s="161"/>
      <c r="D81" s="158"/>
      <c r="E81" s="158"/>
      <c r="F81" s="6">
        <v>24</v>
      </c>
      <c r="G81" s="45" t="s">
        <v>69</v>
      </c>
      <c r="H81" s="69"/>
      <c r="I81" s="47" t="s">
        <v>15</v>
      </c>
      <c r="J81" s="62">
        <f>E79*H79*F81</f>
        <v>0</v>
      </c>
      <c r="K81" s="144"/>
      <c r="L81" s="135"/>
      <c r="M81" s="136"/>
    </row>
    <row r="82" spans="2:13" ht="73.5" customHeight="1" thickBot="1" x14ac:dyDescent="0.35">
      <c r="B82" s="139">
        <v>26</v>
      </c>
      <c r="C82" s="159" t="s">
        <v>49</v>
      </c>
      <c r="D82" s="156" t="s">
        <v>32</v>
      </c>
      <c r="E82" s="156">
        <v>4</v>
      </c>
      <c r="F82" s="5" t="s">
        <v>47</v>
      </c>
      <c r="G82" s="5" t="s">
        <v>16</v>
      </c>
      <c r="H82" s="61"/>
      <c r="I82" s="14"/>
      <c r="J82" s="59"/>
      <c r="K82" s="144"/>
      <c r="L82" s="135"/>
      <c r="M82" s="136"/>
    </row>
    <row r="83" spans="2:13" ht="67.2" customHeight="1" thickBot="1" x14ac:dyDescent="0.35">
      <c r="B83" s="140"/>
      <c r="C83" s="160"/>
      <c r="D83" s="157"/>
      <c r="E83" s="157"/>
      <c r="F83" s="26">
        <v>6</v>
      </c>
      <c r="G83" s="46" t="s">
        <v>18</v>
      </c>
      <c r="H83" s="68"/>
      <c r="I83" s="47" t="s">
        <v>15</v>
      </c>
      <c r="J83" s="60">
        <f>E82*H82*F83</f>
        <v>0</v>
      </c>
      <c r="K83" s="144"/>
      <c r="L83" s="135"/>
      <c r="M83" s="136"/>
    </row>
    <row r="84" spans="2:13" ht="73.5" customHeight="1" thickBot="1" x14ac:dyDescent="0.35">
      <c r="B84" s="141"/>
      <c r="C84" s="161"/>
      <c r="D84" s="158"/>
      <c r="E84" s="158"/>
      <c r="F84" s="6">
        <v>24</v>
      </c>
      <c r="G84" s="45" t="s">
        <v>69</v>
      </c>
      <c r="H84" s="69"/>
      <c r="I84" s="47" t="s">
        <v>15</v>
      </c>
      <c r="J84" s="62">
        <f>E82*H82*F84</f>
        <v>0</v>
      </c>
      <c r="K84" s="144"/>
      <c r="L84" s="135"/>
      <c r="M84" s="136"/>
    </row>
    <row r="85" spans="2:13" ht="73.5" customHeight="1" thickBot="1" x14ac:dyDescent="0.35">
      <c r="B85" s="139">
        <v>27</v>
      </c>
      <c r="C85" s="159" t="s">
        <v>49</v>
      </c>
      <c r="D85" s="156" t="s">
        <v>39</v>
      </c>
      <c r="E85" s="156">
        <v>2</v>
      </c>
      <c r="F85" s="5" t="s">
        <v>47</v>
      </c>
      <c r="G85" s="5" t="s">
        <v>16</v>
      </c>
      <c r="H85" s="61"/>
      <c r="I85" s="14"/>
      <c r="J85" s="59"/>
      <c r="K85" s="144"/>
      <c r="L85" s="135"/>
      <c r="M85" s="136"/>
    </row>
    <row r="86" spans="2:13" ht="61.8" customHeight="1" thickBot="1" x14ac:dyDescent="0.35">
      <c r="B86" s="140"/>
      <c r="C86" s="160"/>
      <c r="D86" s="157"/>
      <c r="E86" s="157"/>
      <c r="F86" s="26">
        <v>6</v>
      </c>
      <c r="G86" s="46" t="s">
        <v>18</v>
      </c>
      <c r="H86" s="68"/>
      <c r="I86" s="47" t="s">
        <v>15</v>
      </c>
      <c r="J86" s="60">
        <f>E85*H85*F86</f>
        <v>0</v>
      </c>
      <c r="K86" s="144"/>
      <c r="L86" s="135"/>
      <c r="M86" s="136"/>
    </row>
    <row r="87" spans="2:13" ht="73.5" customHeight="1" thickBot="1" x14ac:dyDescent="0.35">
      <c r="B87" s="141"/>
      <c r="C87" s="161"/>
      <c r="D87" s="158"/>
      <c r="E87" s="158"/>
      <c r="F87" s="6">
        <v>24</v>
      </c>
      <c r="G87" s="45" t="s">
        <v>69</v>
      </c>
      <c r="H87" s="69"/>
      <c r="I87" s="47" t="s">
        <v>15</v>
      </c>
      <c r="J87" s="62">
        <f>E85*H85*F87</f>
        <v>0</v>
      </c>
      <c r="K87" s="144"/>
      <c r="L87" s="135"/>
      <c r="M87" s="136"/>
    </row>
    <row r="88" spans="2:13" ht="73.5" customHeight="1" thickBot="1" x14ac:dyDescent="0.35">
      <c r="B88" s="139">
        <v>28</v>
      </c>
      <c r="C88" s="159" t="s">
        <v>49</v>
      </c>
      <c r="D88" s="156" t="s">
        <v>36</v>
      </c>
      <c r="E88" s="156">
        <v>15</v>
      </c>
      <c r="F88" s="5" t="s">
        <v>47</v>
      </c>
      <c r="G88" s="5" t="s">
        <v>16</v>
      </c>
      <c r="H88" s="61"/>
      <c r="I88" s="14"/>
      <c r="J88" s="59"/>
      <c r="K88" s="144"/>
      <c r="L88" s="135"/>
      <c r="M88" s="136"/>
    </row>
    <row r="89" spans="2:13" ht="64.2" customHeight="1" thickBot="1" x14ac:dyDescent="0.35">
      <c r="B89" s="140"/>
      <c r="C89" s="160"/>
      <c r="D89" s="157"/>
      <c r="E89" s="157"/>
      <c r="F89" s="26">
        <v>6</v>
      </c>
      <c r="G89" s="46" t="s">
        <v>18</v>
      </c>
      <c r="H89" s="68"/>
      <c r="I89" s="47" t="s">
        <v>15</v>
      </c>
      <c r="J89" s="60">
        <f>E88*H88*F89</f>
        <v>0</v>
      </c>
      <c r="K89" s="144"/>
      <c r="L89" s="135"/>
      <c r="M89" s="136"/>
    </row>
    <row r="90" spans="2:13" ht="73.5" customHeight="1" thickBot="1" x14ac:dyDescent="0.35">
      <c r="B90" s="141"/>
      <c r="C90" s="161"/>
      <c r="D90" s="158"/>
      <c r="E90" s="158"/>
      <c r="F90" s="6">
        <v>24</v>
      </c>
      <c r="G90" s="45" t="s">
        <v>69</v>
      </c>
      <c r="H90" s="69"/>
      <c r="I90" s="47" t="s">
        <v>15</v>
      </c>
      <c r="J90" s="62">
        <f>E88*H88*F90</f>
        <v>0</v>
      </c>
      <c r="K90" s="162"/>
      <c r="L90" s="137"/>
      <c r="M90" s="138"/>
    </row>
    <row r="91" spans="2:13" ht="73.5" customHeight="1" thickBot="1" x14ac:dyDescent="0.35">
      <c r="B91" s="48"/>
      <c r="C91" s="166" t="s">
        <v>75</v>
      </c>
      <c r="D91" s="167"/>
      <c r="E91" s="167"/>
      <c r="F91" s="168"/>
      <c r="G91" s="49"/>
      <c r="H91" s="49"/>
      <c r="I91" s="50"/>
      <c r="J91" s="65">
        <f>J8+J11+J14+J17+J20+J23+J26+J29+J32+J35+J38+J41+J44+J47+J50+J53+J56+J59+J62+J65+J68+J71+J74+J77+J80+J83+J86+J89</f>
        <v>0</v>
      </c>
      <c r="K91" s="28"/>
      <c r="L91" s="28"/>
      <c r="M91" s="28"/>
    </row>
    <row r="92" spans="2:13" ht="70.8" customHeight="1" thickBot="1" x14ac:dyDescent="0.35">
      <c r="B92" s="4"/>
      <c r="C92" s="163" t="s">
        <v>76</v>
      </c>
      <c r="D92" s="164"/>
      <c r="E92" s="164"/>
      <c r="F92" s="165"/>
      <c r="G92" s="10"/>
      <c r="H92" s="10"/>
      <c r="I92" s="10"/>
      <c r="J92" s="66">
        <f>J91*4</f>
        <v>0</v>
      </c>
    </row>
  </sheetData>
  <mergeCells count="115">
    <mergeCell ref="C92:F92"/>
    <mergeCell ref="B88:B90"/>
    <mergeCell ref="C88:C90"/>
    <mergeCell ref="D88:D90"/>
    <mergeCell ref="E88:E90"/>
    <mergeCell ref="C91:F91"/>
    <mergeCell ref="B70:B72"/>
    <mergeCell ref="C70:C72"/>
    <mergeCell ref="D70:D72"/>
    <mergeCell ref="E70:E72"/>
    <mergeCell ref="B85:B87"/>
    <mergeCell ref="C85:C87"/>
    <mergeCell ref="D85:D87"/>
    <mergeCell ref="E85:E87"/>
    <mergeCell ref="B82:B84"/>
    <mergeCell ref="C82:C84"/>
    <mergeCell ref="D82:D84"/>
    <mergeCell ref="E82:E84"/>
    <mergeCell ref="K7:M90"/>
    <mergeCell ref="B13:B15"/>
    <mergeCell ref="C13:C15"/>
    <mergeCell ref="D13:D15"/>
    <mergeCell ref="E13:E15"/>
    <mergeCell ref="B19:B21"/>
    <mergeCell ref="C19:C21"/>
    <mergeCell ref="D19:D21"/>
    <mergeCell ref="E19:E21"/>
    <mergeCell ref="B25:B27"/>
    <mergeCell ref="C25:C27"/>
    <mergeCell ref="D25:D27"/>
    <mergeCell ref="E25:E27"/>
    <mergeCell ref="C79:C81"/>
    <mergeCell ref="E79:E81"/>
    <mergeCell ref="B22:B24"/>
    <mergeCell ref="C22:C24"/>
    <mergeCell ref="E22:E24"/>
    <mergeCell ref="B31:B33"/>
    <mergeCell ref="C31:C33"/>
    <mergeCell ref="D31:D33"/>
    <mergeCell ref="B64:B66"/>
    <mergeCell ref="C64:C66"/>
    <mergeCell ref="D64:D66"/>
    <mergeCell ref="E31:E33"/>
    <mergeCell ref="D79:D81"/>
    <mergeCell ref="D46:D48"/>
    <mergeCell ref="E46:E48"/>
    <mergeCell ref="B52:B54"/>
    <mergeCell ref="C52:C54"/>
    <mergeCell ref="B55:B57"/>
    <mergeCell ref="B79:B81"/>
    <mergeCell ref="B73:B75"/>
    <mergeCell ref="C73:C75"/>
    <mergeCell ref="C37:C39"/>
    <mergeCell ref="E37:E39"/>
    <mergeCell ref="B43:B45"/>
    <mergeCell ref="C43:C45"/>
    <mergeCell ref="E43:E45"/>
    <mergeCell ref="B61:B63"/>
    <mergeCell ref="C61:C63"/>
    <mergeCell ref="E61:E63"/>
    <mergeCell ref="B58:B60"/>
    <mergeCell ref="C58:C60"/>
    <mergeCell ref="D58:D60"/>
    <mergeCell ref="E58:E60"/>
    <mergeCell ref="B34:B36"/>
    <mergeCell ref="C34:C36"/>
    <mergeCell ref="C7:C9"/>
    <mergeCell ref="E73:E75"/>
    <mergeCell ref="D73:D75"/>
    <mergeCell ref="B40:B42"/>
    <mergeCell ref="C40:C42"/>
    <mergeCell ref="D40:D42"/>
    <mergeCell ref="E40:E42"/>
    <mergeCell ref="C55:C57"/>
    <mergeCell ref="D49:D51"/>
    <mergeCell ref="E55:E57"/>
    <mergeCell ref="E7:E9"/>
    <mergeCell ref="B46:B48"/>
    <mergeCell ref="C46:C48"/>
    <mergeCell ref="B28:B30"/>
    <mergeCell ref="C28:C30"/>
    <mergeCell ref="E28:E30"/>
    <mergeCell ref="B16:B18"/>
    <mergeCell ref="C16:C18"/>
    <mergeCell ref="E16:E18"/>
    <mergeCell ref="B10:B12"/>
    <mergeCell ref="C10:C12"/>
    <mergeCell ref="E10:E12"/>
    <mergeCell ref="B7:B9"/>
    <mergeCell ref="B37:B39"/>
    <mergeCell ref="E34:E36"/>
    <mergeCell ref="B76:B78"/>
    <mergeCell ref="C76:C78"/>
    <mergeCell ref="D76:D78"/>
    <mergeCell ref="E76:E78"/>
    <mergeCell ref="B67:B69"/>
    <mergeCell ref="C67:C69"/>
    <mergeCell ref="E67:E69"/>
    <mergeCell ref="B49:B51"/>
    <mergeCell ref="C49:C51"/>
    <mergeCell ref="D61:D63"/>
    <mergeCell ref="D67:D69"/>
    <mergeCell ref="D52:D54"/>
    <mergeCell ref="E52:E54"/>
    <mergeCell ref="E49:E51"/>
    <mergeCell ref="E64:E66"/>
    <mergeCell ref="D7:D9"/>
    <mergeCell ref="D10:D12"/>
    <mergeCell ref="D16:D18"/>
    <mergeCell ref="D22:D24"/>
    <mergeCell ref="D28:D30"/>
    <mergeCell ref="D34:D36"/>
    <mergeCell ref="D37:D39"/>
    <mergeCell ref="D43:D45"/>
    <mergeCell ref="D55:D57"/>
  </mergeCells>
  <pageMargins left="0.7" right="0.7" top="0.78740157499999996" bottom="0.78740157499999996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8F2B-BC42-40D0-8450-4D7139B5C42C}">
  <sheetPr codeName="List4"/>
  <dimension ref="B1:M31"/>
  <sheetViews>
    <sheetView topLeftCell="A25" zoomScaleNormal="100" workbookViewId="0">
      <selection activeCell="K16" sqref="K16:M30"/>
    </sheetView>
  </sheetViews>
  <sheetFormatPr defaultRowHeight="14.4" x14ac:dyDescent="0.3"/>
  <cols>
    <col min="3" max="3" width="16.6640625" customWidth="1"/>
    <col min="4" max="4" width="17.88671875" customWidth="1"/>
    <col min="5" max="6" width="16.6640625" customWidth="1"/>
    <col min="7" max="7" width="17.88671875" customWidth="1"/>
    <col min="8" max="10" width="16.6640625" customWidth="1"/>
    <col min="14" max="14" width="7.88671875" customWidth="1"/>
    <col min="15" max="15" width="11.5546875" customWidth="1"/>
    <col min="16" max="16" width="12.6640625" customWidth="1"/>
  </cols>
  <sheetData>
    <row r="1" spans="2:13" ht="21" x14ac:dyDescent="0.4">
      <c r="B1" s="40" t="s">
        <v>91</v>
      </c>
    </row>
    <row r="4" spans="2:13" x14ac:dyDescent="0.3">
      <c r="B4" s="16" t="s">
        <v>19</v>
      </c>
      <c r="C4" s="16" t="s">
        <v>20</v>
      </c>
    </row>
    <row r="5" spans="2:13" x14ac:dyDescent="0.3">
      <c r="B5" s="16"/>
      <c r="C5" s="16" t="s">
        <v>92</v>
      </c>
    </row>
    <row r="6" spans="2:13" ht="15" thickBot="1" x14ac:dyDescent="0.35"/>
    <row r="7" spans="2:13" ht="65.25" customHeight="1" x14ac:dyDescent="0.3">
      <c r="B7" s="128" t="s">
        <v>5</v>
      </c>
      <c r="C7" s="128" t="s">
        <v>0</v>
      </c>
      <c r="D7" s="128" t="s">
        <v>1</v>
      </c>
      <c r="E7" s="128" t="s">
        <v>2</v>
      </c>
      <c r="F7" s="9"/>
      <c r="G7" s="9"/>
      <c r="H7" s="9" t="s">
        <v>94</v>
      </c>
      <c r="I7" s="9" t="s">
        <v>95</v>
      </c>
      <c r="J7" s="128" t="s">
        <v>96</v>
      </c>
    </row>
    <row r="8" spans="2:13" ht="29.25" customHeight="1" thickBot="1" x14ac:dyDescent="0.35">
      <c r="B8" s="129"/>
      <c r="C8" s="129"/>
      <c r="D8" s="129"/>
      <c r="E8" s="129"/>
      <c r="F8" s="25"/>
      <c r="G8" s="24"/>
      <c r="H8" s="24"/>
      <c r="I8" s="24"/>
      <c r="J8" s="142"/>
    </row>
    <row r="9" spans="2:13" ht="29.25" customHeight="1" x14ac:dyDescent="0.3">
      <c r="B9" s="139">
        <v>1</v>
      </c>
      <c r="C9" s="22" t="s">
        <v>7</v>
      </c>
      <c r="D9" s="23" t="s">
        <v>51</v>
      </c>
      <c r="E9" s="1" t="s">
        <v>22</v>
      </c>
      <c r="F9" s="130"/>
      <c r="G9" s="147" t="s">
        <v>93</v>
      </c>
      <c r="H9" s="149"/>
      <c r="I9" s="151">
        <v>1800</v>
      </c>
      <c r="J9" s="145"/>
      <c r="K9" s="143" t="s">
        <v>98</v>
      </c>
      <c r="L9" s="133"/>
      <c r="M9" s="134"/>
    </row>
    <row r="10" spans="2:13" ht="29.25" customHeight="1" thickBot="1" x14ac:dyDescent="0.35">
      <c r="B10" s="140"/>
      <c r="C10" s="7" t="s">
        <v>8</v>
      </c>
      <c r="D10" s="8" t="s">
        <v>51</v>
      </c>
      <c r="E10" s="2" t="s">
        <v>23</v>
      </c>
      <c r="F10" s="131"/>
      <c r="G10" s="173"/>
      <c r="H10" s="174"/>
      <c r="I10" s="175"/>
      <c r="J10" s="146"/>
      <c r="K10" s="144"/>
      <c r="L10" s="135"/>
      <c r="M10" s="136"/>
    </row>
    <row r="11" spans="2:13" ht="29.25" customHeight="1" x14ac:dyDescent="0.3">
      <c r="B11" s="140"/>
      <c r="C11" s="7"/>
      <c r="D11" s="8"/>
      <c r="E11" s="2" t="s">
        <v>26</v>
      </c>
      <c r="F11" s="169"/>
      <c r="G11" s="33"/>
      <c r="H11" s="70"/>
      <c r="I11" s="34"/>
      <c r="J11" s="74"/>
      <c r="K11" s="144"/>
      <c r="L11" s="135"/>
      <c r="M11" s="136"/>
    </row>
    <row r="12" spans="2:13" ht="29.25" customHeight="1" thickBot="1" x14ac:dyDescent="0.35">
      <c r="B12" s="140"/>
      <c r="C12" s="7"/>
      <c r="D12" s="8"/>
      <c r="E12" s="2" t="s">
        <v>30</v>
      </c>
      <c r="F12" s="169"/>
      <c r="G12" s="35"/>
      <c r="H12" s="71"/>
      <c r="I12" s="29"/>
      <c r="J12" s="75"/>
      <c r="K12" s="144"/>
      <c r="L12" s="135"/>
      <c r="M12" s="136"/>
    </row>
    <row r="13" spans="2:13" ht="29.25" customHeight="1" x14ac:dyDescent="0.3">
      <c r="B13" s="140"/>
      <c r="C13" s="7"/>
      <c r="D13" s="8"/>
      <c r="E13" s="2" t="s">
        <v>24</v>
      </c>
      <c r="F13" s="169"/>
      <c r="G13" s="35"/>
      <c r="H13" s="71"/>
      <c r="I13" s="128" t="s">
        <v>15</v>
      </c>
      <c r="J13" s="171">
        <f>H9*I9</f>
        <v>0</v>
      </c>
      <c r="K13" s="144"/>
      <c r="L13" s="135"/>
      <c r="M13" s="136"/>
    </row>
    <row r="14" spans="2:13" ht="29.25" customHeight="1" thickBot="1" x14ac:dyDescent="0.35">
      <c r="B14" s="141"/>
      <c r="C14" s="7"/>
      <c r="D14" s="8"/>
      <c r="E14" s="2" t="s">
        <v>25</v>
      </c>
      <c r="F14" s="170"/>
      <c r="G14" s="37"/>
      <c r="H14" s="72"/>
      <c r="I14" s="129"/>
      <c r="J14" s="172"/>
      <c r="K14" s="162"/>
      <c r="L14" s="137"/>
      <c r="M14" s="138"/>
    </row>
    <row r="15" spans="2:13" ht="49.2" customHeight="1" thickBot="1" x14ac:dyDescent="0.35">
      <c r="B15" s="19"/>
      <c r="C15" s="20"/>
      <c r="D15" s="15"/>
      <c r="E15" s="21" t="s">
        <v>17</v>
      </c>
      <c r="F15" s="13"/>
      <c r="G15" s="13"/>
      <c r="H15" s="67"/>
      <c r="I15" s="13"/>
      <c r="J15" s="76"/>
      <c r="K15" s="12"/>
      <c r="L15" s="12"/>
      <c r="M15" s="12"/>
    </row>
    <row r="16" spans="2:13" ht="26.25" customHeight="1" thickBot="1" x14ac:dyDescent="0.35">
      <c r="B16" s="140">
        <v>2</v>
      </c>
      <c r="C16" s="160" t="s">
        <v>64</v>
      </c>
      <c r="D16" s="156" t="s">
        <v>62</v>
      </c>
      <c r="E16" s="157">
        <v>24</v>
      </c>
      <c r="F16" s="5"/>
      <c r="G16" s="3" t="s">
        <v>93</v>
      </c>
      <c r="H16" s="61"/>
      <c r="I16" s="14"/>
      <c r="J16" s="63"/>
      <c r="K16" s="143" t="s">
        <v>98</v>
      </c>
      <c r="L16" s="133"/>
      <c r="M16" s="134"/>
    </row>
    <row r="17" spans="2:13" ht="30" customHeight="1" x14ac:dyDescent="0.3">
      <c r="B17" s="140"/>
      <c r="C17" s="160"/>
      <c r="D17" s="157"/>
      <c r="E17" s="157"/>
      <c r="F17" s="17"/>
      <c r="G17" s="156" t="s">
        <v>96</v>
      </c>
      <c r="H17" s="176"/>
      <c r="I17" s="178" t="s">
        <v>15</v>
      </c>
      <c r="J17" s="171">
        <f>E16*H16</f>
        <v>0</v>
      </c>
      <c r="K17" s="144"/>
      <c r="L17" s="135"/>
      <c r="M17" s="136"/>
    </row>
    <row r="18" spans="2:13" ht="45.6" customHeight="1" thickBot="1" x14ac:dyDescent="0.35">
      <c r="B18" s="141"/>
      <c r="C18" s="161"/>
      <c r="D18" s="158"/>
      <c r="E18" s="158"/>
      <c r="F18" s="6"/>
      <c r="G18" s="158"/>
      <c r="H18" s="177"/>
      <c r="I18" s="179"/>
      <c r="J18" s="172"/>
      <c r="K18" s="144"/>
      <c r="L18" s="135"/>
      <c r="M18" s="136"/>
    </row>
    <row r="19" spans="2:13" ht="52.8" customHeight="1" thickBot="1" x14ac:dyDescent="0.35">
      <c r="B19" s="140">
        <v>3</v>
      </c>
      <c r="C19" s="160" t="s">
        <v>65</v>
      </c>
      <c r="D19" s="156" t="s">
        <v>63</v>
      </c>
      <c r="E19" s="157">
        <v>29</v>
      </c>
      <c r="F19" s="5"/>
      <c r="G19" s="3" t="s">
        <v>93</v>
      </c>
      <c r="H19" s="61"/>
      <c r="I19" s="14"/>
      <c r="J19" s="63"/>
      <c r="K19" s="144"/>
      <c r="L19" s="135"/>
      <c r="M19" s="136"/>
    </row>
    <row r="20" spans="2:13" ht="15.6" customHeight="1" x14ac:dyDescent="0.3">
      <c r="B20" s="140"/>
      <c r="C20" s="160"/>
      <c r="D20" s="157"/>
      <c r="E20" s="157"/>
      <c r="F20" s="17"/>
      <c r="G20" s="156" t="s">
        <v>96</v>
      </c>
      <c r="H20" s="176"/>
      <c r="I20" s="178" t="s">
        <v>15</v>
      </c>
      <c r="J20" s="171">
        <f>E19*H19</f>
        <v>0</v>
      </c>
      <c r="K20" s="144"/>
      <c r="L20" s="135"/>
      <c r="M20" s="136"/>
    </row>
    <row r="21" spans="2:13" ht="52.8" customHeight="1" thickBot="1" x14ac:dyDescent="0.35">
      <c r="B21" s="141"/>
      <c r="C21" s="161"/>
      <c r="D21" s="158"/>
      <c r="E21" s="158"/>
      <c r="F21" s="6"/>
      <c r="G21" s="158"/>
      <c r="H21" s="177"/>
      <c r="I21" s="179"/>
      <c r="J21" s="172"/>
      <c r="K21" s="144"/>
      <c r="L21" s="135"/>
      <c r="M21" s="136"/>
    </row>
    <row r="22" spans="2:13" ht="40.200000000000003" thickBot="1" x14ac:dyDescent="0.35">
      <c r="B22" s="139">
        <v>4</v>
      </c>
      <c r="C22" s="159" t="s">
        <v>46</v>
      </c>
      <c r="D22" s="156" t="s">
        <v>36</v>
      </c>
      <c r="E22" s="156">
        <v>19</v>
      </c>
      <c r="F22" s="5"/>
      <c r="G22" s="3" t="s">
        <v>93</v>
      </c>
      <c r="H22" s="61"/>
      <c r="I22" s="14"/>
      <c r="J22" s="63"/>
      <c r="K22" s="144"/>
      <c r="L22" s="135"/>
      <c r="M22" s="136"/>
    </row>
    <row r="23" spans="2:13" ht="15.9" customHeight="1" x14ac:dyDescent="0.3">
      <c r="B23" s="140"/>
      <c r="C23" s="160"/>
      <c r="D23" s="157"/>
      <c r="E23" s="157"/>
      <c r="F23" s="17"/>
      <c r="G23" s="156" t="s">
        <v>96</v>
      </c>
      <c r="H23" s="176"/>
      <c r="I23" s="178" t="s">
        <v>15</v>
      </c>
      <c r="J23" s="171">
        <f>E22*H22</f>
        <v>0</v>
      </c>
      <c r="K23" s="144"/>
      <c r="L23" s="135"/>
      <c r="M23" s="136"/>
    </row>
    <row r="24" spans="2:13" ht="63" customHeight="1" thickBot="1" x14ac:dyDescent="0.35">
      <c r="B24" s="141"/>
      <c r="C24" s="161"/>
      <c r="D24" s="158"/>
      <c r="E24" s="158"/>
      <c r="F24" s="6"/>
      <c r="G24" s="158"/>
      <c r="H24" s="177"/>
      <c r="I24" s="179"/>
      <c r="J24" s="172"/>
      <c r="K24" s="144"/>
      <c r="L24" s="135"/>
      <c r="M24" s="136"/>
    </row>
    <row r="25" spans="2:13" ht="63" customHeight="1" thickBot="1" x14ac:dyDescent="0.35">
      <c r="B25" s="139">
        <v>5</v>
      </c>
      <c r="C25" s="159" t="s">
        <v>48</v>
      </c>
      <c r="D25" s="156" t="s">
        <v>66</v>
      </c>
      <c r="E25" s="156">
        <v>20</v>
      </c>
      <c r="F25" s="5"/>
      <c r="G25" s="3" t="s">
        <v>93</v>
      </c>
      <c r="H25" s="61"/>
      <c r="I25" s="14"/>
      <c r="J25" s="63"/>
      <c r="K25" s="144"/>
      <c r="L25" s="135"/>
      <c r="M25" s="136"/>
    </row>
    <row r="26" spans="2:13" ht="22.2" customHeight="1" x14ac:dyDescent="0.3">
      <c r="B26" s="140"/>
      <c r="C26" s="160"/>
      <c r="D26" s="157"/>
      <c r="E26" s="157"/>
      <c r="F26" s="17"/>
      <c r="G26" s="156" t="s">
        <v>96</v>
      </c>
      <c r="H26" s="176"/>
      <c r="I26" s="178" t="s">
        <v>15</v>
      </c>
      <c r="J26" s="171">
        <f>E25*H25</f>
        <v>0</v>
      </c>
      <c r="K26" s="144"/>
      <c r="L26" s="135"/>
      <c r="M26" s="136"/>
    </row>
    <row r="27" spans="2:13" ht="63" customHeight="1" thickBot="1" x14ac:dyDescent="0.35">
      <c r="B27" s="141"/>
      <c r="C27" s="161"/>
      <c r="D27" s="158"/>
      <c r="E27" s="158"/>
      <c r="F27" s="6"/>
      <c r="G27" s="158"/>
      <c r="H27" s="177"/>
      <c r="I27" s="179"/>
      <c r="J27" s="172"/>
      <c r="K27" s="144"/>
      <c r="L27" s="135"/>
      <c r="M27" s="136"/>
    </row>
    <row r="28" spans="2:13" ht="73.5" customHeight="1" thickBot="1" x14ac:dyDescent="0.35">
      <c r="B28" s="139">
        <v>6</v>
      </c>
      <c r="C28" s="159" t="s">
        <v>49</v>
      </c>
      <c r="D28" s="156" t="s">
        <v>67</v>
      </c>
      <c r="E28" s="156">
        <v>21</v>
      </c>
      <c r="F28" s="5"/>
      <c r="G28" s="3" t="s">
        <v>93</v>
      </c>
      <c r="H28" s="61"/>
      <c r="I28" s="14"/>
      <c r="J28" s="63"/>
      <c r="K28" s="144"/>
      <c r="L28" s="135"/>
      <c r="M28" s="136"/>
    </row>
    <row r="29" spans="2:13" ht="16.2" customHeight="1" x14ac:dyDescent="0.3">
      <c r="B29" s="140"/>
      <c r="C29" s="160"/>
      <c r="D29" s="157"/>
      <c r="E29" s="157"/>
      <c r="F29" s="17"/>
      <c r="G29" s="156" t="s">
        <v>96</v>
      </c>
      <c r="H29" s="176"/>
      <c r="I29" s="178" t="s">
        <v>15</v>
      </c>
      <c r="J29" s="171">
        <f>E28*H28</f>
        <v>0</v>
      </c>
      <c r="K29" s="144"/>
      <c r="L29" s="135"/>
      <c r="M29" s="136"/>
    </row>
    <row r="30" spans="2:13" ht="73.5" customHeight="1" thickBot="1" x14ac:dyDescent="0.35">
      <c r="B30" s="141"/>
      <c r="C30" s="161"/>
      <c r="D30" s="158"/>
      <c r="E30" s="158"/>
      <c r="F30" s="6"/>
      <c r="G30" s="158"/>
      <c r="H30" s="177"/>
      <c r="I30" s="179"/>
      <c r="J30" s="172"/>
      <c r="K30" s="162"/>
      <c r="L30" s="137"/>
      <c r="M30" s="138"/>
    </row>
    <row r="31" spans="2:13" ht="70.8" customHeight="1" thickBot="1" x14ac:dyDescent="0.35">
      <c r="B31" s="4"/>
      <c r="C31" s="163" t="s">
        <v>97</v>
      </c>
      <c r="D31" s="164"/>
      <c r="E31" s="164"/>
      <c r="F31" s="165"/>
      <c r="G31" s="10"/>
      <c r="H31" s="73"/>
      <c r="I31" s="10"/>
      <c r="J31" s="64">
        <f>J13+J17+J20+J23+J26+J29</f>
        <v>0</v>
      </c>
    </row>
  </sheetData>
  <mergeCells count="57">
    <mergeCell ref="C31:F31"/>
    <mergeCell ref="I29:I30"/>
    <mergeCell ref="J29:J30"/>
    <mergeCell ref="B28:B30"/>
    <mergeCell ref="C28:C30"/>
    <mergeCell ref="D28:D30"/>
    <mergeCell ref="E28:E30"/>
    <mergeCell ref="G29:G30"/>
    <mergeCell ref="H29:H30"/>
    <mergeCell ref="B25:B27"/>
    <mergeCell ref="C25:C27"/>
    <mergeCell ref="D25:D27"/>
    <mergeCell ref="E25:E27"/>
    <mergeCell ref="G26:G27"/>
    <mergeCell ref="B22:B24"/>
    <mergeCell ref="C22:C24"/>
    <mergeCell ref="D22:D24"/>
    <mergeCell ref="E22:E24"/>
    <mergeCell ref="G23:G24"/>
    <mergeCell ref="B19:B21"/>
    <mergeCell ref="C19:C21"/>
    <mergeCell ref="D19:D21"/>
    <mergeCell ref="E19:E21"/>
    <mergeCell ref="G20:G21"/>
    <mergeCell ref="J17:J18"/>
    <mergeCell ref="K9:M14"/>
    <mergeCell ref="K16:M30"/>
    <mergeCell ref="H23:H24"/>
    <mergeCell ref="I23:I24"/>
    <mergeCell ref="J23:J24"/>
    <mergeCell ref="H20:H21"/>
    <mergeCell ref="I20:I21"/>
    <mergeCell ref="J20:J21"/>
    <mergeCell ref="I26:I27"/>
    <mergeCell ref="J26:J27"/>
    <mergeCell ref="H26:H27"/>
    <mergeCell ref="F12:F14"/>
    <mergeCell ref="I13:I14"/>
    <mergeCell ref="J13:J14"/>
    <mergeCell ref="B16:B18"/>
    <mergeCell ref="C16:C18"/>
    <mergeCell ref="D16:D18"/>
    <mergeCell ref="E16:E18"/>
    <mergeCell ref="B9:B14"/>
    <mergeCell ref="F9:F11"/>
    <mergeCell ref="G9:G10"/>
    <mergeCell ref="H9:H10"/>
    <mergeCell ref="I9:I10"/>
    <mergeCell ref="J9:J10"/>
    <mergeCell ref="G17:G18"/>
    <mergeCell ref="H17:H18"/>
    <mergeCell ref="I17:I18"/>
    <mergeCell ref="B7:B8"/>
    <mergeCell ref="C7:C8"/>
    <mergeCell ref="D7:D8"/>
    <mergeCell ref="E7:E8"/>
    <mergeCell ref="J7:J8"/>
  </mergeCells>
  <pageMargins left="0.7" right="0.7" top="0.78740157499999996" bottom="0.78740157499999996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Krycí list</vt:lpstr>
      <vt:lpstr>SKO dle tun</vt:lpstr>
      <vt:lpstr>SKO dle počtu nádob</vt:lpstr>
      <vt:lpstr>Separované složky</vt:lpstr>
      <vt:lpstr>Evidenční označení</vt:lpstr>
      <vt:lpstr>'Evidenční označení'!Oblast_tisku</vt:lpstr>
      <vt:lpstr>'Krycí list'!Oblast_tisku</vt:lpstr>
      <vt:lpstr>'Separované složky'!Oblast_tisku</vt:lpstr>
      <vt:lpstr>'SKO dle počtu nádob'!Oblast_tisku</vt:lpstr>
      <vt:lpstr>'SKO dle tun'!Oblast_tisku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Valentova</dc:creator>
  <cp:lastModifiedBy>Romana Zemanová</cp:lastModifiedBy>
  <cp:lastPrinted>2021-10-04T11:26:21Z</cp:lastPrinted>
  <dcterms:created xsi:type="dcterms:W3CDTF">2019-09-16T04:37:10Z</dcterms:created>
  <dcterms:modified xsi:type="dcterms:W3CDTF">2024-10-16T07:08:39Z</dcterms:modified>
</cp:coreProperties>
</file>