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vozabal\Temp\Zakázky 2025-1\Contruss\most Poříčko\most Poříčko _ 251227\"/>
    </mc:Choice>
  </mc:AlternateContent>
  <bookViews>
    <workbookView xWindow="0" yWindow="0" windowWidth="0" windowHeight="0"/>
  </bookViews>
  <sheets>
    <sheet name="Rekapitulace" sheetId="7" r:id="rId1"/>
    <sheet name="SO 001" sheetId="2" r:id="rId2"/>
    <sheet name="SO 101" sheetId="3" r:id="rId3"/>
    <sheet name="SO 201" sheetId="4" r:id="rId4"/>
    <sheet name="SO 901" sheetId="5" r:id="rId5"/>
    <sheet name="VON" sheetId="6" r:id="rId6"/>
  </sheets>
  <calcPr/>
</workbook>
</file>

<file path=xl/calcChain.xml><?xml version="1.0" encoding="utf-8"?>
<calcChain xmlns="http://schemas.openxmlformats.org/spreadsheetml/2006/main">
  <c i="7" l="1" r="E14"/>
  <c r="D14"/>
  <c r="C14"/>
  <c r="E13"/>
  <c r="D13"/>
  <c r="C13"/>
  <c r="E12"/>
  <c r="D12"/>
  <c r="C12"/>
  <c r="E11"/>
  <c r="D11"/>
  <c r="C11"/>
  <c r="E10"/>
  <c r="D10"/>
  <c r="C10"/>
  <c r="C7"/>
  <c r="C6"/>
  <c i="6" r="I3"/>
  <c r="I8"/>
  <c r="O48"/>
  <c r="I48"/>
  <c r="O46"/>
  <c r="I46"/>
  <c r="O44"/>
  <c r="I44"/>
  <c r="O42"/>
  <c r="I42"/>
  <c r="O40"/>
  <c r="I40"/>
  <c r="O38"/>
  <c r="I38"/>
  <c r="O36"/>
  <c r="I36"/>
  <c r="O34"/>
  <c r="I34"/>
  <c r="O32"/>
  <c r="I32"/>
  <c r="O30"/>
  <c r="I30"/>
  <c r="O27"/>
  <c r="I27"/>
  <c r="O24"/>
  <c r="I24"/>
  <c r="O21"/>
  <c r="I21"/>
  <c r="O19"/>
  <c r="I19"/>
  <c r="O16"/>
  <c r="I16"/>
  <c r="O13"/>
  <c r="I13"/>
  <c r="O11"/>
  <c r="I11"/>
  <c r="O9"/>
  <c r="I9"/>
  <c i="5" r="I3"/>
  <c r="I50"/>
  <c r="O57"/>
  <c r="I57"/>
  <c r="O54"/>
  <c r="I54"/>
  <c r="O51"/>
  <c r="I51"/>
  <c r="I28"/>
  <c r="O47"/>
  <c r="I47"/>
  <c r="O44"/>
  <c r="I44"/>
  <c r="O41"/>
  <c r="I41"/>
  <c r="O38"/>
  <c r="I38"/>
  <c r="O35"/>
  <c r="I35"/>
  <c r="O32"/>
  <c r="I32"/>
  <c r="O29"/>
  <c r="I29"/>
  <c r="I15"/>
  <c r="O25"/>
  <c r="I25"/>
  <c r="O22"/>
  <c r="I22"/>
  <c r="O19"/>
  <c r="I19"/>
  <c r="O16"/>
  <c r="I16"/>
  <c r="I8"/>
  <c r="O12"/>
  <c r="I12"/>
  <c r="O9"/>
  <c r="I9"/>
  <c i="4" r="I3"/>
  <c r="I255"/>
  <c r="O292"/>
  <c r="I292"/>
  <c r="O289"/>
  <c r="I289"/>
  <c r="O286"/>
  <c r="I286"/>
  <c r="O283"/>
  <c r="I283"/>
  <c r="O280"/>
  <c r="I280"/>
  <c r="O277"/>
  <c r="I277"/>
  <c r="O274"/>
  <c r="I274"/>
  <c r="O271"/>
  <c r="I271"/>
  <c r="O268"/>
  <c r="I268"/>
  <c r="O265"/>
  <c r="I265"/>
  <c r="O262"/>
  <c r="I262"/>
  <c r="O259"/>
  <c r="I259"/>
  <c r="O256"/>
  <c r="I256"/>
  <c r="I242"/>
  <c r="O252"/>
  <c r="I252"/>
  <c r="O249"/>
  <c r="I249"/>
  <c r="O243"/>
  <c r="I243"/>
  <c r="I211"/>
  <c r="O239"/>
  <c r="I239"/>
  <c r="O236"/>
  <c r="I236"/>
  <c r="O233"/>
  <c r="I233"/>
  <c r="O227"/>
  <c r="I227"/>
  <c r="O224"/>
  <c r="I224"/>
  <c r="O221"/>
  <c r="I221"/>
  <c r="O215"/>
  <c r="I215"/>
  <c r="O212"/>
  <c r="I212"/>
  <c r="I207"/>
  <c r="O208"/>
  <c r="I208"/>
  <c r="I188"/>
  <c r="O204"/>
  <c r="I204"/>
  <c r="O201"/>
  <c r="I201"/>
  <c r="O198"/>
  <c r="I198"/>
  <c r="O195"/>
  <c r="I195"/>
  <c r="O192"/>
  <c r="I192"/>
  <c r="O189"/>
  <c r="I189"/>
  <c r="I151"/>
  <c r="O185"/>
  <c r="I185"/>
  <c r="O178"/>
  <c r="I178"/>
  <c r="O175"/>
  <c r="I175"/>
  <c r="O172"/>
  <c r="I172"/>
  <c r="O169"/>
  <c r="I169"/>
  <c r="O166"/>
  <c r="I166"/>
  <c r="O163"/>
  <c r="I163"/>
  <c r="O158"/>
  <c r="I158"/>
  <c r="O155"/>
  <c r="I155"/>
  <c r="O152"/>
  <c r="I152"/>
  <c r="I118"/>
  <c r="O144"/>
  <c r="I144"/>
  <c r="O137"/>
  <c r="I137"/>
  <c r="O134"/>
  <c r="I134"/>
  <c r="O131"/>
  <c r="I131"/>
  <c r="O128"/>
  <c r="I128"/>
  <c r="O125"/>
  <c r="I125"/>
  <c r="O122"/>
  <c r="I122"/>
  <c r="O119"/>
  <c r="I119"/>
  <c r="I90"/>
  <c r="O115"/>
  <c r="I115"/>
  <c r="O112"/>
  <c r="I112"/>
  <c r="O109"/>
  <c r="I109"/>
  <c r="O106"/>
  <c r="I106"/>
  <c r="O103"/>
  <c r="I103"/>
  <c r="O100"/>
  <c r="I100"/>
  <c r="O97"/>
  <c r="I97"/>
  <c r="O94"/>
  <c r="I94"/>
  <c r="O91"/>
  <c r="I91"/>
  <c r="I23"/>
  <c r="O87"/>
  <c r="I87"/>
  <c r="O84"/>
  <c r="I84"/>
  <c r="O81"/>
  <c r="I81"/>
  <c r="O78"/>
  <c r="I78"/>
  <c r="O75"/>
  <c r="I75"/>
  <c r="O72"/>
  <c r="I72"/>
  <c r="O69"/>
  <c r="I69"/>
  <c r="O62"/>
  <c r="I62"/>
  <c r="O59"/>
  <c r="I59"/>
  <c r="O53"/>
  <c r="I53"/>
  <c r="O48"/>
  <c r="I48"/>
  <c r="O45"/>
  <c r="I45"/>
  <c r="O42"/>
  <c r="I42"/>
  <c r="O39"/>
  <c r="I39"/>
  <c r="O36"/>
  <c r="I36"/>
  <c r="O33"/>
  <c r="I33"/>
  <c r="O30"/>
  <c r="I30"/>
  <c r="O27"/>
  <c r="I27"/>
  <c r="O24"/>
  <c r="I24"/>
  <c r="I8"/>
  <c r="O20"/>
  <c r="I20"/>
  <c r="O17"/>
  <c r="I17"/>
  <c r="O14"/>
  <c r="I14"/>
  <c r="O9"/>
  <c r="I9"/>
  <c i="3" r="I3"/>
  <c r="I51"/>
  <c r="O55"/>
  <c r="I55"/>
  <c r="O52"/>
  <c r="I52"/>
  <c r="I47"/>
  <c r="O48"/>
  <c r="I48"/>
  <c r="I22"/>
  <c r="O44"/>
  <c r="I44"/>
  <c r="O41"/>
  <c r="I41"/>
  <c r="O38"/>
  <c r="I38"/>
  <c r="O35"/>
  <c r="I35"/>
  <c r="O32"/>
  <c r="I32"/>
  <c r="O29"/>
  <c r="I29"/>
  <c r="O26"/>
  <c r="I26"/>
  <c r="O23"/>
  <c r="I23"/>
  <c r="I15"/>
  <c r="O19"/>
  <c r="I19"/>
  <c r="O16"/>
  <c r="I16"/>
  <c r="I8"/>
  <c r="O12"/>
  <c r="I12"/>
  <c r="O9"/>
  <c r="I9"/>
  <c i="2" r="I3"/>
  <c r="I45"/>
  <c r="O62"/>
  <c r="I62"/>
  <c r="O59"/>
  <c r="I59"/>
  <c r="O52"/>
  <c r="I52"/>
  <c r="O49"/>
  <c r="I49"/>
  <c r="O46"/>
  <c r="I46"/>
  <c r="I20"/>
  <c r="O42"/>
  <c r="I42"/>
  <c r="O39"/>
  <c r="I39"/>
  <c r="O33"/>
  <c r="I33"/>
  <c r="O30"/>
  <c r="I30"/>
  <c r="O27"/>
  <c r="I27"/>
  <c r="O24"/>
  <c r="I24"/>
  <c r="O21"/>
  <c r="I21"/>
  <c r="I8"/>
  <c r="O15"/>
  <c r="I15"/>
  <c r="O9"/>
  <c r="I9"/>
</calcChain>
</file>

<file path=xl/sharedStrings.xml><?xml version="1.0" encoding="utf-8"?>
<sst xmlns="http://schemas.openxmlformats.org/spreadsheetml/2006/main">
  <si>
    <t>EstiCon</t>
  </si>
  <si>
    <t>Firma: CON - Contruss engineering s.r.o.</t>
  </si>
  <si>
    <t>Rekapitulace ceny</t>
  </si>
  <si>
    <t>Stavba: 205/24/1 - Rekonstrukce mostu Poříčko SZ21c-003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</si>
  <si>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</si>
  <si>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</si>
  <si>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</si>
  <si>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</si>
  <si>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</si>
  <si>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</si>
  <si>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</si>
  <si>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001</t>
  </si>
  <si>
    <t>Demolice mostu ev.č. SZ21c-003</t>
  </si>
  <si>
    <t>SO 101</t>
  </si>
  <si>
    <t>Úprava komunikace před a za mostem</t>
  </si>
  <si>
    <t>SO 201</t>
  </si>
  <si>
    <t>Most ev.č. SZ21c-003</t>
  </si>
  <si>
    <t>SO 901</t>
  </si>
  <si>
    <t>DIO</t>
  </si>
  <si>
    <t>VON</t>
  </si>
  <si>
    <t>Vedlejší a ostatní náklady</t>
  </si>
  <si>
    <t>Soupis prací objektu</t>
  </si>
  <si>
    <t>S</t>
  </si>
  <si>
    <t>Stavba:</t>
  </si>
  <si>
    <t>205/24/1</t>
  </si>
  <si>
    <t>Rekonstrukce mostu Poříčko SZ21c-003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</si>
  <si>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</si>
  <si>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</si>
  <si>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</si>
  <si>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</si>
  <si>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</si>
  <si>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</si>
  <si>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</si>
  <si>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</si>
  <si>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</si>
  <si>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</si>
  <si>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</si>
  <si>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</si>
  <si>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</si>
  <si>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</si>
  <si>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</si>
  <si>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</si>
  <si>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</si>
  <si>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014102</t>
  </si>
  <si>
    <t>a</t>
  </si>
  <si>
    <t>POPLATKY ZA SKLÁDKU</t>
  </si>
  <si>
    <t>T</t>
  </si>
  <si>
    <t>OTSKP ~ 2025</t>
  </si>
  <si>
    <t>PP</t>
  </si>
  <si>
    <t>zemina, kamenivo, kamen</t>
  </si>
  <si>
    <t>VV</t>
  </si>
  <si>
    <t>dle pol. 113326 54,366*2,1 = 114,169 [A]</t>
  </si>
  <si>
    <t>dle pol. 132736 3,75*1,8 = 6,750 [B]</t>
  </si>
  <si>
    <t>dle pol. 966136 75,0*2,6 = 195,000 [C]</t>
  </si>
  <si>
    <t>Celkové množství = 315,919</t>
  </si>
  <si>
    <t>b</t>
  </si>
  <si>
    <t>železobeton, příp. prostý beton</t>
  </si>
  <si>
    <t>dle pol. 113346 13,923*2,3 = 32,023 [A]</t>
  </si>
  <si>
    <t>dle pol. 966166 40,7*2,5 = 101,750 [B]</t>
  </si>
  <si>
    <t>Celkové množství = 133,773</t>
  </si>
  <si>
    <t>1</t>
  </si>
  <si>
    <t>Zemní práce</t>
  </si>
  <si>
    <t>11120</t>
  </si>
  <si>
    <t/>
  </si>
  <si>
    <t>ODSTRANĚNÍ KŘOVIN</t>
  </si>
  <si>
    <t>M2</t>
  </si>
  <si>
    <t>vč. likvidace dřevní hmoty dle dispozic zhotovitele</t>
  </si>
  <si>
    <t>Smýcení stáv. porostu (keřů) vč. příp. náletů 30 = 30,000 [A]</t>
  </si>
  <si>
    <t>11202</t>
  </si>
  <si>
    <t>KÁCENÍ STROMŮ D KMENE DO 0,9M S ODSTRANĚNÍM PAŘEZŮ</t>
  </si>
  <si>
    <t>KUS</t>
  </si>
  <si>
    <t>vč. likvidace dřevní hmoty dle dispozic zhotovitele_x000d_
POZN.: Vzhledem k blízkosti zástavby uvažováno kácení s postupným spouštěním koruny a kmene!</t>
  </si>
  <si>
    <t>Pokácení stáv. stromu D kmene 0,85m 1 = 1,000 [A]</t>
  </si>
  <si>
    <t>113326</t>
  </si>
  <si>
    <t>ODSTRANĚNÍ PODKLADŮ ZPEVNĚNÝCH PLOCH Z KAMENIVA NESTMEL, ODVOZ DO 12KM</t>
  </si>
  <si>
    <t>M3</t>
  </si>
  <si>
    <t>vč. odvozu a uložení na recyklační středisko / trvalou skládku dle dispozic zhotovitele, vzdálenost uvedena orientačně (předpoklad recyklační středisko AZS98 Ostředek u Benešova, do 12 km)</t>
  </si>
  <si>
    <t>Odstranění podkladních vrstev na předpolí mostu - ŠD 0/32 (plocha v řezu x délky) 2,21*(12+12,6) = 54,366 [A]</t>
  </si>
  <si>
    <t>113346</t>
  </si>
  <si>
    <t>ODSTRAN PODKL ZPEVNĚNÝCH PLOCH S CEM POJIVEM, ODVOZ DO 12KM</t>
  </si>
  <si>
    <t>Odstranění podkladních vrstev na předpolí mostu - MZK (tl. x plochy) 0,17*(40,095+41,806) = 13,923 [A]</t>
  </si>
  <si>
    <t>11372</t>
  </si>
  <si>
    <t>FRÉZOVÁNÍ ZPEVNĚNÝCH PLOCH ASFALTOVÝCH</t>
  </si>
  <si>
    <t>vč. odvozu a uskladnění dle dispozic zhotovitele_x000d_
POZN.: Povinný odkup frézované zhotovitelem!_x000d_
Materiál není odpadem!</t>
  </si>
  <si>
    <t xml:space="preserve">Frézování stáv ploch po vrtsvách - </t>
  </si>
  <si>
    <t>- most 0,15*3*4,17*14,57+0,04*3,2*14,57 = 29,206 [B]</t>
  </si>
  <si>
    <t>- předpolí mostu 0,04*(81,26+109,21)+0,05*(40,095+41,806)+0,05*(40,095+41,806) = 15,809 [C]</t>
  </si>
  <si>
    <t>Celkové množství = 45,015</t>
  </si>
  <si>
    <t>132736</t>
  </si>
  <si>
    <t>HLOUBENÍ RÝH ŠÍŘ DO 2M PAŽ I NEPAŽ TŘ. I, ODVOZ DO 12KM</t>
  </si>
  <si>
    <t>vč. odvozu na recyklační středisko / trvalou skládku dle dispozic zhotovitele, vzdálenost uvedena orientačně (předpoklad recyklační středisko AZS98 Ostředek u Benešova, do 12 km)</t>
  </si>
  <si>
    <t>Odstranění stáv. trativodu DN 140mm ve vozovce - výkop 25*0,15 = 3,750 [A]</t>
  </si>
  <si>
    <t>17120</t>
  </si>
  <si>
    <t>ULOŽENÍ SYPANINY DO NÁSYPŮ A NA SKLÁDKY BEZ ZHUTNĚNÍ</t>
  </si>
  <si>
    <t>dle pol. 132736 3,75 = 3,750 [A]</t>
  </si>
  <si>
    <t>9</t>
  </si>
  <si>
    <t>Ostatní konstrukce a práce</t>
  </si>
  <si>
    <t>9112A3</t>
  </si>
  <si>
    <t>ZÁBRADLÍ MOSTNÍ S VODOR MADLY - DEMONTÁŽ S PŘESUNEM</t>
  </si>
  <si>
    <t>M</t>
  </si>
  <si>
    <t>vč. odvozu a uložení do sběrného dvora dle dispozic zhotovitele, výzisk náleží objednateli!</t>
  </si>
  <si>
    <t>Demontáž stáv. zábradlí vč. výplně 22,0+14,0 = 36,000 [A]</t>
  </si>
  <si>
    <t>966136</t>
  </si>
  <si>
    <t>BOURÁNÍ KONSTRUKCÍ Z KAMENE NA MC S ODVOZEM DO 12KM</t>
  </si>
  <si>
    <t>Bourání kamenné opěry (čerpáno dle skutečnosti) 75,0 = 75,000 [A]</t>
  </si>
  <si>
    <t>966166</t>
  </si>
  <si>
    <t>BOURÁNÍ KONSTRUKCÍ ZE ŽELEZOBETONU S ODVOZEM DO 12KM</t>
  </si>
  <si>
    <t xml:space="preserve">Bourání železobetonové konstrukce - </t>
  </si>
  <si>
    <t>- mostovka (žb deska na mostě + spádový beton) 0,15*4,17*14,57 + 0,1*14,57 = 10,571 [B]</t>
  </si>
  <si>
    <t>- úložný práh 2*1,0*5,3*0,3 = 3,180 [C]</t>
  </si>
  <si>
    <t>- základy mostu 2*1,0*2,0*6,0 = 24,000 [D]</t>
  </si>
  <si>
    <t>Celkové množství = 37,751</t>
  </si>
  <si>
    <t>96618</t>
  </si>
  <si>
    <t>BOURÁNÍ KONSTRUKCÍ KOVOVÝCH</t>
  </si>
  <si>
    <t>Demontáž stáv. NK ze svařovaných nosníků 12,5 = 12,500 [A]</t>
  </si>
  <si>
    <t>969233</t>
  </si>
  <si>
    <t>VYBOURÁNÍ POTRUBÍ DN DO 150MM KANALIZAČ</t>
  </si>
  <si>
    <t>vč. odvozu a uložení na trvalou skládku dle dispozic zhotovitele, vč. poplatku za uložení (malé mn.)</t>
  </si>
  <si>
    <t>Odstranění stáv. trativodu DN 140mm ve vozovce - potrubí vč. výstr. fólie a opláštění geotextilií 25 = 25,000 [A]</t>
  </si>
  <si>
    <t>113764</t>
  </si>
  <si>
    <t>FRÉZOVÁNÍ DRÁŽKY PRŮŘEZU DO 400MM2 V ASFALTOVÉ VOZOVCE</t>
  </si>
  <si>
    <t>příprava drážky pro zálivku, vč. vyčištění drážky a likvidace odpadu (rozměry min. 12/25 mm)</t>
  </si>
  <si>
    <t>Napojení na stáv. stav 2*4,0 = 8,000 [A]</t>
  </si>
  <si>
    <t>18110</t>
  </si>
  <si>
    <t>ÚPRAVA PLÁNĚ SE ZHUTNĚNÍM V HORNINĚ TŘ. I</t>
  </si>
  <si>
    <t>Konstrukce vozovky - přehutnění pláně (40,10+41,81)*1,1 = 90,101 [A]</t>
  </si>
  <si>
    <t>2</t>
  </si>
  <si>
    <t>Základy</t>
  </si>
  <si>
    <t>21197</t>
  </si>
  <si>
    <t>OPLÁŠTĚNÍ ODVODŇOVACÍCH ŽEBER Z GEOTEXTILIE</t>
  </si>
  <si>
    <t>Obnova trativodu ve vozovce - opláštění 25,0*1,8 = 45,000 [A]</t>
  </si>
  <si>
    <t>21263</t>
  </si>
  <si>
    <t xml:space="preserve">TRATIVODY KOMPLET  Z TRUB Z PLAST HM DN DO 150MM</t>
  </si>
  <si>
    <t>výkop vykázán v rámci SO 001_x000d_
Pol. zahrnuje osazení potrubí, lože, obsyp</t>
  </si>
  <si>
    <t>Obnova trativodu ve vozovce 25,0 = 25,000 [A]</t>
  </si>
  <si>
    <t>5</t>
  </si>
  <si>
    <t>Komunikace</t>
  </si>
  <si>
    <t>56314</t>
  </si>
  <si>
    <t>VOZOVKOVÉ VRSTVY Z MECHANICKY ZPEVNĚNÉHO KAMENIVA TL. DO 200MM</t>
  </si>
  <si>
    <t>Mechanicky zpevněné kamenivo MZK ; tl. 170 mm</t>
  </si>
  <si>
    <t>Konstrukce vozovky 40,10+41,81 = 81,910 [A]</t>
  </si>
  <si>
    <t>56330</t>
  </si>
  <si>
    <t>VOZOVKOVÉ VRSTVY ZE ŠTĚRKODRTI</t>
  </si>
  <si>
    <t>Štěrkodrť ŠD ; tl. (min.) 250 mm</t>
  </si>
  <si>
    <t>Konstrukce vozovky 2,21*(12,0+12,6) = 54,366 [A]</t>
  </si>
  <si>
    <t>572123</t>
  </si>
  <si>
    <t>INFILTRAČNÍ POSTŘIK Z EMULZE DO 1,0KG/M2</t>
  </si>
  <si>
    <t>Postřik infiltrační z kationaktivní asf. emulze PI-C ; 0,6 kg/m2</t>
  </si>
  <si>
    <t>572214</t>
  </si>
  <si>
    <t>SPOJOVACÍ POSTŘIK Z MODIFIK EMULZE DO 0,5KG/M2</t>
  </si>
  <si>
    <t>Postřik spoj. z modif. kationaktivní asf. emulze PS-CP ; 0,35kg/m2</t>
  </si>
  <si>
    <t>Konstrukce vozovky (81,26+109,21)+(40,10+41,81) = 272,380 [A]</t>
  </si>
  <si>
    <t>574D46</t>
  </si>
  <si>
    <t>ASFALTOVÝ BETON PRO LOŽNÍ VRSTVY MODIFIK ACL 16+, 16S TL. 50MM</t>
  </si>
  <si>
    <t>Asfaltový beton pro ložní vrstvy ACL 16 S PMB 25/55-60 ; tl. 50 mm</t>
  </si>
  <si>
    <t>574E46</t>
  </si>
  <si>
    <t>ASFALTOVÝ BETON PRO PODKLADNÍ VRSTVY ACP 16+, 16S TL. 50MM</t>
  </si>
  <si>
    <t>Asfaltový beton pro podkladní vrstvy ACP 16 S 50/70 ; tl. 50 mm</t>
  </si>
  <si>
    <t>574J54</t>
  </si>
  <si>
    <t>ASFALTOVÝ KOBEREC MASTIXOVÝ MODIFIK SMA 11S TL. 40MM</t>
  </si>
  <si>
    <t>Asfaltový koberec mastixový modif. SMA 11 S PMB 45/80-65 ; tl. 40 mm</t>
  </si>
  <si>
    <t>Konstrukce vozovky 81,26+109,21 = 190,470 [A]</t>
  </si>
  <si>
    <t>576411</t>
  </si>
  <si>
    <t>POSYP KAMENIVEM OBALOVANÝM 2KG/M2</t>
  </si>
  <si>
    <t>Zdrsňující posyp SMA předobaleným kamenivem HDK fr. 2/4 ; 1,5 kg/m2</t>
  </si>
  <si>
    <t>8</t>
  </si>
  <si>
    <t>Potrubí</t>
  </si>
  <si>
    <t>899309</t>
  </si>
  <si>
    <t>DOPLŇKY NA POTRUBÍ - VÝSTRAŽNÁ FÓLIE</t>
  </si>
  <si>
    <t>Obnova trativodu ve vozovce - výstražná fólie 25,0*1,1 = 27,500 [A]</t>
  </si>
  <si>
    <t>919111</t>
  </si>
  <si>
    <t>ŘEZÁNÍ ASFALTOVÉHO KRYTU VOZOVEK TL DO 50MM</t>
  </si>
  <si>
    <t>zaříznutí hrany stávajícího asfaltu pro dobalení nové obrusné vrstvy (vč. dobourání a likvidace hrany po frézování)</t>
  </si>
  <si>
    <t>931324</t>
  </si>
  <si>
    <t>TĚSNĚNÍ DILATAČ SPAR ASF ZÁLIVKOU MODIFIK PRŮŘ DO 400MM2</t>
  </si>
  <si>
    <t>zálivka spáry modif. zálivkou za horka typu N2 vč. provedení adhezního nátěru ploch před aplikací zálivky (rozměry min. 12/25 mm)</t>
  </si>
  <si>
    <t>dle pol. 131736 285,805*1,8 = 514,449 [A]</t>
  </si>
  <si>
    <t>dle pol. 261*4 (24+24+144)*0,032*1,8 = 11,059 [B]</t>
  </si>
  <si>
    <t>Celkové množství = 525,508</t>
  </si>
  <si>
    <t>014212</t>
  </si>
  <si>
    <t>POPLATKY ZA ZEMNÍK - ORNICE</t>
  </si>
  <si>
    <t>pořízení substrátu / ornice / zeminy schopné zúrodnění dle dispozic zhotovitele</t>
  </si>
  <si>
    <t>dle pol. 18222 356,994*0,15*1,8 = 96,388 [A]</t>
  </si>
  <si>
    <t>02811</t>
  </si>
  <si>
    <t>PRŮZKUMNÉ PRÁCE GEOTECHNICKÉ NA POVRCHU</t>
  </si>
  <si>
    <t>KPL</t>
  </si>
  <si>
    <t>Před zahájením stavby bude proveden průzkumný vrt, který rozhodne o délce mikropilot, případně o plošném založení (na každé opěře).</t>
  </si>
  <si>
    <t>Průzkumný vrt (ks) 2 = 2,000 [A]</t>
  </si>
  <si>
    <t>02991</t>
  </si>
  <si>
    <t>OSTATNÍ POŽADAVKY - INFORMAČNÍ TABULE</t>
  </si>
  <si>
    <t>Letopočet stavby vlysem do římsy 2 = 2,000 [A]</t>
  </si>
  <si>
    <t>113765</t>
  </si>
  <si>
    <t>FRÉZOVÁNÍ DRÁŽKY PRŮŘEZU DO 600MM2 V ASFALTOVÉ VOZOVCE</t>
  </si>
  <si>
    <t>vč. vyčištění spáry s likvidací odpadu (malé mn.)</t>
  </si>
  <si>
    <t>Spáry ve vozovce podél říms - proříznutí 2*(3,3+18,84+2,5) + 2*(2,5+16) = 86,280 [A]</t>
  </si>
  <si>
    <t>113767</t>
  </si>
  <si>
    <t>FRÉZOVÁNÍ DRÁŽKY PRŮŘEZU DO 1000MM2 V ASFALTOVÉ VOZOVCE</t>
  </si>
  <si>
    <t>Řezaná spára ve vozovce (nad opěrami) - proříznutí 4,524+4,20 = 8,724 [A]</t>
  </si>
  <si>
    <t>11513</t>
  </si>
  <si>
    <t>ČERPÁNÍ VODY DO 2000 L/MIN</t>
  </si>
  <si>
    <t>HOD</t>
  </si>
  <si>
    <t>provádění nad rámec položek zemních prací - položka bude čerpána v rozsahu dle pokynů objednatele!</t>
  </si>
  <si>
    <t>Odborný odhad 300 = 300,000 [A]</t>
  </si>
  <si>
    <t>11527</t>
  </si>
  <si>
    <t>PŘEV VOD NA POVRCHU POTR DN DO 1000MM NEBO ŽLAB R.O. DO 3,6M</t>
  </si>
  <si>
    <t>potrubí ocel / plast / beton ; vč. přesunu potrubí v průběhu realizace_x000d_
provedení z materiálu dle dispozic zhotovitele, konstrukce zajištění prostoru pod mostem bude odsouhlasena objednatelem!</t>
  </si>
  <si>
    <t>Převedení vody potrubím DN 100mm 2*13,0 = 26,000 [A]</t>
  </si>
  <si>
    <t>12473</t>
  </si>
  <si>
    <t>VYKOPÁVKY PRO KORYTA VODOTEČÍ TŘ. I</t>
  </si>
  <si>
    <t>POZN.: Odvoz a další manipulace s výkopkem už je zahrnuta v položce hloubení jam (131736).</t>
  </si>
  <si>
    <t>Zrušení zemních hrázek na vtoku a výtoku pro převedení vody 9*1,5*1,5*2 = 40,500 [A]</t>
  </si>
  <si>
    <t>125738</t>
  </si>
  <si>
    <t>VYKOPÁVKY ZE ZEMNÍKŮ A SKLÁDEK TŘ. I, ODVOZ DO 20KM</t>
  </si>
  <si>
    <t>vč. dopravy substrátu / ornice / zeminy schopné zúrodnění dle dispozic zhotovitele, vzdálenost uvedena orientačně</t>
  </si>
  <si>
    <t>dle pol. 18222 356,994*0,15 = 53,549 [A]</t>
  </si>
  <si>
    <t>12932</t>
  </si>
  <si>
    <t>ČIŠTĚNÍ PŘÍKOPŮ OD NÁNOSU DO 0,5M3/M</t>
  </si>
  <si>
    <t>vč. odvozu a uložení na recyklační středisko / trvalou skládku dle dispozic zhotovitele (předpoklad recyklační středisko AZS98 Ostředek u Benešova, do 12 km)</t>
  </si>
  <si>
    <t>Provedení pročištění a úpravy stáv. příkopu / rigolu 15,0 = 15,000 [A]</t>
  </si>
  <si>
    <t>131734</t>
  </si>
  <si>
    <t>HLOUBENÍ JAM ZAPAŽ I NEPAŽ TŘ. I, ODVOZ DO 5KM</t>
  </si>
  <si>
    <t>vč. odvozu na meziskládku dle dispozic zhotovitele, vzdálenost uvedena orientačně_x000d_
Výpočet celkového objemu odkopávek viz. pol. 131736._x000d_
Součástí položky je i výběr vhodného materiálu!</t>
  </si>
  <si>
    <t>zemina pro zpětné použití - dle pol. 17511 34,195 = 34,195 [A]</t>
  </si>
  <si>
    <t>131736</t>
  </si>
  <si>
    <t>HLOUBENÍ JAM ZAPAŽ I NEPAŽ TŘ. I, ODVOZ DO 12KM</t>
  </si>
  <si>
    <t>Výkop jámy pro založení mostu (vč. veškerých pomocných dílčích odkopávek, rýh) 32*10 = 320,000 [A]</t>
  </si>
  <si>
    <t>Odpočet zeminy pro zpětné použití - dle pol. 17511 -34,195 = -34,195 [B]</t>
  </si>
  <si>
    <t>Celkové množství = 285,805</t>
  </si>
  <si>
    <t>dle pol. 131734 (meziskl.) 34,195 = 34,195 [A]</t>
  </si>
  <si>
    <t>dle pol. 131736 (skl.) 285,805 = 285,805 [B]</t>
  </si>
  <si>
    <t>dle pol. 261*4 (skl.) (24+24+144)*0,032 = 6,144 [C]</t>
  </si>
  <si>
    <t>Celkové množství = 326,144</t>
  </si>
  <si>
    <t>17180</t>
  </si>
  <si>
    <t>ULOŽENÍ SYPANINY DO NÁSYPŮ Z NAKUPOVANÝCH MATERIÁLŮ</t>
  </si>
  <si>
    <t>Násypy / zásypy po odkopávkách po stranách mostu 12,7*(1,5+2)+13,74*(1,5)+8,9*3,8 = 98,880 [A]</t>
  </si>
  <si>
    <t>17481</t>
  </si>
  <si>
    <t>ZÁSYP JAM A RÝH Z NAKUPOVANÝCH MATERIÁLŮ</t>
  </si>
  <si>
    <t xml:space="preserve">Zásypy (čl. 5.4) - </t>
  </si>
  <si>
    <t>- základů za opěrou (1,8+1,46)*6 = 19,560 [B]</t>
  </si>
  <si>
    <t>- základů před opěrou (1,5+1,23)*6 = 16,380 [C]</t>
  </si>
  <si>
    <t>- za opěrou hutněný max. po 300mm (4,5+4,8)*6,5 = 60,450 [D]</t>
  </si>
  <si>
    <t>Celkové množství = 96,390</t>
  </si>
  <si>
    <t>17511</t>
  </si>
  <si>
    <t>OBSYP POTRUBÍ A OBJEKTŮ SE ZHUTNĚNÍM</t>
  </si>
  <si>
    <t>materiál z výkopu jámy</t>
  </si>
  <si>
    <t>Provedení kuželů 3*1/12*3,14*3,3*3,3*4 = 34,195 [A]</t>
  </si>
  <si>
    <t>17581</t>
  </si>
  <si>
    <t>OBSYP POTRUBÍ A OBJEKTŮ Z NAKUPOVANÝCH MATERIÁLŮ</t>
  </si>
  <si>
    <t>Ochranný zásyp / obsyp opěr s drenážní funkcí 0,86*4,7+0,81*9,3 = 11,575 [A]</t>
  </si>
  <si>
    <t>17710</t>
  </si>
  <si>
    <t>ZEMNÍ HRÁZKY ZE ZEMIN SE ZHUTNĚNÍM</t>
  </si>
  <si>
    <t>materiál z výkopu jámy - předpoklad provádění zároveň s výkopovými pracemi</t>
  </si>
  <si>
    <t>Provedení zemních hrázek na vtoku a výtoku pro převedení vody 9*1,5*1,5*2 = 40,500 [A]</t>
  </si>
  <si>
    <t>18130</t>
  </si>
  <si>
    <t>ÚPRAVA PLÁNĚ BEZ ZHUTNĚNÍ</t>
  </si>
  <si>
    <t>dle pol. 18222 356,994 = 356,994 [A]</t>
  </si>
  <si>
    <t>18222</t>
  </si>
  <si>
    <t>ROZPROSTŘENÍ ORNICE VE SVAHU V TL DO 0,15M</t>
  </si>
  <si>
    <t>Ohumusování přilehlých ploch ve svahu (111+119+14+53)*1,202 = 356,994 [A]</t>
  </si>
  <si>
    <t>18242</t>
  </si>
  <si>
    <t>ZALOŽENÍ TRÁVNÍKU HYDROOSEVEM NA ORNICI</t>
  </si>
  <si>
    <t>příp. ruční osev</t>
  </si>
  <si>
    <t>18247</t>
  </si>
  <si>
    <t>OŠETŘOVÁNÍ TRÁVNÍKU</t>
  </si>
  <si>
    <t>Údržba zatravněných ploch do předání správci</t>
  </si>
  <si>
    <t>21341</t>
  </si>
  <si>
    <t>DRENÁŽNÍ VRSTVY Z PLASTBETONU (PLASTMALTY)</t>
  </si>
  <si>
    <t>Drenážní proužek z polymerbetonu 0,15*0,045*13,25 = 0,089 [A]</t>
  </si>
  <si>
    <t>227841</t>
  </si>
  <si>
    <t>MIKROPILOTY KOMPLET D DO 200MM NA POVRCHU</t>
  </si>
  <si>
    <t>beton C30/37 XC4, XA2_x000d_
POZN.: Položka bude čerpána dle skutečnosti, délka bude stanovena na základě zkušebního vrtu</t>
  </si>
  <si>
    <t>Mikropiloty vystrojené tr. 89/10 dl. 8m 2*12*8,0 = 192,000 [A]</t>
  </si>
  <si>
    <t>23217A</t>
  </si>
  <si>
    <t>ŠTĚTOVÉ STĚNY BERANĚNÉ Z KOVOVÝCH DÍLCŮ DOČASNÉ (PLOCHA)</t>
  </si>
  <si>
    <t>Materiál v majetku zhotovitele, návrh zajistí zhotovitel_x000d_
POZN.: 13*8 = pažení pozemku, (20+18)*3 = alternativa při zjištění nemožnosti čerpání</t>
  </si>
  <si>
    <t>Zajištění pracovního místa pro výstavbu mostu - zřízení (20+18)*3 + 13*8 = 218,000 [A]</t>
  </si>
  <si>
    <t>23717A</t>
  </si>
  <si>
    <t>ODSTRANĚNÍ ŠTĚTOVÝCH STĚN Z KOVOVÝCH DÍLCŮ V PLOŠE</t>
  </si>
  <si>
    <t>Materiál v majetku zhotovitele, návrh zajistí zhotovitel_x000d_
vč. odvozu a uskladnění dle dispozic zhotovitele</t>
  </si>
  <si>
    <t>Zajištění pracovního místa pro výstavbu mostu - odstranění (20+18)*3 + 13*8 = 218,000 [A]</t>
  </si>
  <si>
    <t>26114</t>
  </si>
  <si>
    <t>VRTY PRO KOTVENÍ, INJEKTÁŽ A MIKROPILOTY NA POVRCHU TŘ. I D DO 200MM</t>
  </si>
  <si>
    <t>vč. odvozu vývrtu na recyklační středisko / trvalou skládku dle dispozic zhotovitele_x000d_
POZN.: Položka bude čerpána dle skutečnosti, délka bude stanovena na základě zkušebního vrtu</t>
  </si>
  <si>
    <t>Vrty pro mikropiloty třída I 2*12*1,0 = 24,000 [A]</t>
  </si>
  <si>
    <t>26124</t>
  </si>
  <si>
    <t>VRTY PRO KOTVENÍ, INJEKTÁŽ A MIKROPILOTY NA POVRCHU TŘ. II D DO 200MM</t>
  </si>
  <si>
    <t>Vrty pro mikropiloty třída II 2*12*1,0 = 24,000 [A]</t>
  </si>
  <si>
    <t>26134</t>
  </si>
  <si>
    <t>VRTY PRO KOTVENÍ, INJEKTÁŽ A MIKROPILOTY NA POVRCHU TŘ. III D DO 200MM</t>
  </si>
  <si>
    <t>vč. odvozu vývrtu na recyklační středisko / trvalou skládku dle dispozic zhotovitele_x000d_
POZN.: Položka bude čerpána dle skutečnosti, délka bude stanovena na základě zkušebního vrtub</t>
  </si>
  <si>
    <t>Vrty pro mikropiloty třída III (zemina F3) 2*12*6,0 = 144,000 [A]</t>
  </si>
  <si>
    <t>272325</t>
  </si>
  <si>
    <t>ZÁKLADY ZE ŽELEZOBETONU DO C30/37</t>
  </si>
  <si>
    <t>beton C30/37 XF2, XA2_x000d_
vč. provedení izolačního nátěru (ALP + 2x ALN) na plochách v místech styku se zeminou / kamenivem a vč. výplně a ošetření dilatačních / pracovních spár jednotlivých dílčích celků</t>
  </si>
  <si>
    <t>Plošné základy opěr a opěrné stěny O2 2,37*(5,62+5,94)*2+1,56*4 = 61,034 [A]</t>
  </si>
  <si>
    <t>272365</t>
  </si>
  <si>
    <t>VÝZTUŽ ZÁKLADŮ Z OCELI 10505, B500B</t>
  </si>
  <si>
    <t>ocel B500B</t>
  </si>
  <si>
    <t>Plošné základy opěr a opěrné stěny O2 - výztuž v množství 150 kg/m3 (2,37*(5,62+5,94)*2+1,56*4)*0,15 = 9,155 [A]</t>
  </si>
  <si>
    <t>3</t>
  </si>
  <si>
    <t>Svislé konstrukce</t>
  </si>
  <si>
    <t>311312</t>
  </si>
  <si>
    <t>ZDI A STĚNY PODP A VOL Z PROST BET DO C12/15</t>
  </si>
  <si>
    <t>beton C8/10n</t>
  </si>
  <si>
    <t>Podkladní (jednostr. bedněný) beton pod drenáží 0,227*4,68 + 0,1895*(5,56+4,22+1,09) = 3,122 [A]</t>
  </si>
  <si>
    <t>31717</t>
  </si>
  <si>
    <t>KOVOVÉ KONSTRUKCE PRO KOTVENÍ ŘÍMSY</t>
  </si>
  <si>
    <t>KG</t>
  </si>
  <si>
    <t>hm. 1ks do 6kg, ocel S235 J0+N</t>
  </si>
  <si>
    <t>Kotvy říms (14+14)*6,0 = 168,000 [A]</t>
  </si>
  <si>
    <t>317325</t>
  </si>
  <si>
    <t>ŘÍMSY ZE ŽELEZOBETONU DO C30/37 (B37)</t>
  </si>
  <si>
    <t>beton C30/37 XF4, XD3_x000d_
vč. příp. provedení izolačního nátěru (ALP + 2x ALN) na plochách v místech styku se zeminou / kamenivem a vč. výplně a ošetření dilatačních / pracovních / smršťovacích spár jednotlivých dílčích celků</t>
  </si>
  <si>
    <t>Římsy 0,28*(15,5+4,2) + 0,26*18,84 = 10,414 [A]</t>
  </si>
  <si>
    <t>317365</t>
  </si>
  <si>
    <t>VÝZTUŽ ŘÍMS Z OCELI 10505, B500B</t>
  </si>
  <si>
    <t>Římsy - výztuž v množství 150 kg/m3 (0,28*(15,5+4,2) + 0,26*18,84)*0,15 = 1,562 [A]</t>
  </si>
  <si>
    <t>327325</t>
  </si>
  <si>
    <t>ZDI OPĚRNÉ, ZÁRUBNÍ, NÁBŘEŽNÍ ZE ŽELEZOVÉHO BETONU DO C30/37 (B37)</t>
  </si>
  <si>
    <t>Opěrná stěna O2 1,516*4 = 6,064 [A]</t>
  </si>
  <si>
    <t>327365</t>
  </si>
  <si>
    <t>VÝZTUŽ ZDÍ OPĚRNÝCH, ZÁRUBNÍCH, NÁBŘEŽNÍCH Z OCELI 10505</t>
  </si>
  <si>
    <t>Opěrná stěna O2 - výztuž v množství 160 kg/m3 (1,516*4)*0,16 = 0,970 [A]</t>
  </si>
  <si>
    <t>333325</t>
  </si>
  <si>
    <t>MOSTNÍ OPĚRY A KŘÍDLA ZE ŽELEZOVÉHO BETONU DO C30/37</t>
  </si>
  <si>
    <t>beton C30/37 XF2, XA2 (horní část křídel C30/37 XF4, XD3, XA2)_x000d_
vč. provedení izolačního nátěru (ALP + 2x ALN) na plochách v místech styku se zeminou / kamenivem a vč. výplně a ošetření dilatačních / pracovních spár jednotlivých dílčích celků._x000d_
vč. provedení prostupů opěrami zajišťující odvodnění opěr, vč. napojení drenážního potrubí na prostupy.</t>
  </si>
  <si>
    <t>dříky opěr 1,6*5,62 + 1,63*5,94 = 18,674 [A]</t>
  </si>
  <si>
    <t xml:space="preserve">křídla - </t>
  </si>
  <si>
    <t>- O1 4,45*0,35*2 = 3,115 [C]</t>
  </si>
  <si>
    <t>- O2 4,74*0,35 = 1,659 [D]</t>
  </si>
  <si>
    <t>Celkové množství = 23,448</t>
  </si>
  <si>
    <t>333365</t>
  </si>
  <si>
    <t>VÝZTUŽ MOSTNÍCH OPĚR A KŘÍDEL Z OCELI 10505, B500B</t>
  </si>
  <si>
    <t>dříky opěr - výztuž v množství 160 kg/m3 (1,6*5,62 + 1,63*5,94)*0,16 = 2,988 [A]</t>
  </si>
  <si>
    <t xml:space="preserve">křídla - výztuž v množství 160 kg/m3 - </t>
  </si>
  <si>
    <t>- O1 (4,45*0,35*2)*0,16 = 0,498 [C]</t>
  </si>
  <si>
    <t>- O2 (4,74*0,35)*0,16 = 0,265 [D]</t>
  </si>
  <si>
    <t>Celkové množství = 3,751</t>
  </si>
  <si>
    <t>4</t>
  </si>
  <si>
    <t>Vodorovné konstrukce</t>
  </si>
  <si>
    <t>421325</t>
  </si>
  <si>
    <t>MOSTNÍ NOSNÉ DESKOVÉ KONSTRUKCE ZE ŽELEZOBETONU C30/37</t>
  </si>
  <si>
    <t>beton C30/37 XF2, XD1_x000d_
vč. příp. provedení izolačního nátěru (ALP + 2x ALN) na plochách v místech styku se zeminou / kamenivem a vč. výplně a ošetření dilatačních / pracovních spár jednotlivých dílčích celků</t>
  </si>
  <si>
    <t>Nosná konstrukce 9,18*(5,62+5,94)/2 = 53,060 [A]</t>
  </si>
  <si>
    <t>421365</t>
  </si>
  <si>
    <t>VÝZTUŽ MOSTNÍ DESKOVÉ KONSTRUKCE Z OCELI 10505</t>
  </si>
  <si>
    <t>Nosná konstrukce - výztuž v množství 200 kg/m3 (9,18*(5,62+5,94)/2)*0,20 = 10,612 [A]</t>
  </si>
  <si>
    <t>451314</t>
  </si>
  <si>
    <t>PODKLADNÍ A VÝPLŇOVÉ VRSTVY Z PROSTÉHO BETONU C25/30</t>
  </si>
  <si>
    <t>beton C25/30 XA2</t>
  </si>
  <si>
    <t>Podkladní betony tl. 150mm 0,15*(2,97*6,35+2,8*5,85+2,45*4,15) = 6,811 [A]</t>
  </si>
  <si>
    <t>Podkladní beton chrániček pod zádlažbou 0,5 = 0,500 [B]</t>
  </si>
  <si>
    <t>Celkové množství = 7,311</t>
  </si>
  <si>
    <t>45131A</t>
  </si>
  <si>
    <t>PODKLADNÍ A VÝPLŇOVÉ VRSTVY Z PROSTÉHO BETONU C20/25</t>
  </si>
  <si>
    <t>beton C20/25n XF3</t>
  </si>
  <si>
    <t>Betonové lože dlažby z LK 1,7*6,825 + 3*0,15*1,555*1,202 = 12,444 [A]</t>
  </si>
  <si>
    <t>45152</t>
  </si>
  <si>
    <t>PODKLADNÍ A VÝPLŇOVÉ VRSTVY Z KAMENIVA DRCENÉHO</t>
  </si>
  <si>
    <t>Vrstva ŠD 0/32 za opěrnou stěnou 1,25*4,4*0,15 = 0,825 [A]</t>
  </si>
  <si>
    <t>45157</t>
  </si>
  <si>
    <t>PODKLADNÍ A VÝPLŇOVÉ VRSTVY Z KAMENIVA TĚŽENÉHO</t>
  </si>
  <si>
    <t>Těsnící vrstva za opěrami k drenážím (dvojitá vrtsva ŠP tl. 150mm) 0,81*5,5+0,85*10,0 = 12,955 [A]</t>
  </si>
  <si>
    <t>45860</t>
  </si>
  <si>
    <t>VÝPLŇ ZA OPĚRAMI A ZDMI Z MEZEROVITÉHO BETONU</t>
  </si>
  <si>
    <t>Zásyp z mezerovitého betonu za základem 1,04*6,5*2 = 13,520 [A]</t>
  </si>
  <si>
    <t>46251</t>
  </si>
  <si>
    <t>ZÁHOZ Z LOMOVÉHO KAMENE</t>
  </si>
  <si>
    <t>Těžký kamenný zához / zásyp koryta 0,37*11,35*2 = 8,399 [A]</t>
  </si>
  <si>
    <t>465512</t>
  </si>
  <si>
    <t>DLAŽBY Z LOMOVÉHO KAMENE NA MC</t>
  </si>
  <si>
    <t>LK tl. 200mm, žula třídy jakosti I, spárovací malta kamenné dlažby M 25 XF4</t>
  </si>
  <si>
    <t xml:space="preserve">Dlažba z LK - </t>
  </si>
  <si>
    <t>- v korytě potoka 11,35*6,825*0,2 = 15,493 [B]</t>
  </si>
  <si>
    <t>- podél křídel 3*0,2*1,555*1,202 = 1,121 [C]</t>
  </si>
  <si>
    <t>- na koncích křídel (zádlažba) (1,28+1,28+1,44)*0,2 = 0,800 [D]</t>
  </si>
  <si>
    <t>Celkové množství = 17,414</t>
  </si>
  <si>
    <t>467314</t>
  </si>
  <si>
    <t>STUPNĚ A PRAHY VODNÍCH KORYT Z PROSTÉHO BETONU C25/30</t>
  </si>
  <si>
    <t>beton C25/30 XF3</t>
  </si>
  <si>
    <t>Betonové prahy koryta 1*0,5*11,34*2 = 11,340 [A]</t>
  </si>
  <si>
    <t>Postřik spoj. z modif. kationaktivní asf. emulze PS-CP ; 0,40kg/m2</t>
  </si>
  <si>
    <t>Konstrukce vozovky 3,350*13,115 = 43,935 [A]</t>
  </si>
  <si>
    <t>57476</t>
  </si>
  <si>
    <t>VOZOVKOVÉ VÝZTUŽNÉ VRSTVY Z GEOMŘÍŽOVINY S TKANINOU</t>
  </si>
  <si>
    <t>výztužný prvek dle pravidel VL-4 č. 201.07 a TP115</t>
  </si>
  <si>
    <t>Vyztužení vozovky 2*6,2*(4,2+4,5)/2 = 53,940 [A]</t>
  </si>
  <si>
    <t>575F65</t>
  </si>
  <si>
    <t>LITÝ ASFALT MA IV (OCHRANA MOSTNÍ IZOLACE) 16 TL. 45MM MODIFIK</t>
  </si>
  <si>
    <t>litý asfalt MA 16 IV PMB 25/55-60 ; tl. 45mm</t>
  </si>
  <si>
    <t>Konstrukce vozovky - Ložní vrstva + ochrana izolace 3,350*13,115 = 43,935 [A]</t>
  </si>
  <si>
    <t>576412</t>
  </si>
  <si>
    <t>POSYP KAMENIVEM OBALOVANÝM 3KG/M2</t>
  </si>
  <si>
    <t>posyp LA předobaleným kamenivem HDK fr. 4/8 ; 2-3 kg/m2</t>
  </si>
  <si>
    <t>6</t>
  </si>
  <si>
    <t>Úpravy povrchů, podlahy, výplně otvorů</t>
  </si>
  <si>
    <t>62592</t>
  </si>
  <si>
    <t>ÚPRAVA POVRCHU BETONOVÝCH PLOCH A KONSTRUKCÍ - STRIÁŽ</t>
  </si>
  <si>
    <t>Striáž říms 0,58*(18,84+15,36+3,5) = 21,866 [A]</t>
  </si>
  <si>
    <t>7</t>
  </si>
  <si>
    <t>Přidružená stavební výroba</t>
  </si>
  <si>
    <t>711117</t>
  </si>
  <si>
    <t>IZOLACE BĚŽNÝCH KONSTRUKCÍ PROTI ZEMNÍ VLHKOSTI Z PE FÓLIÍ</t>
  </si>
  <si>
    <t>geomembrána s pevností min. 20 kN/m, s protažením min. 20 % v obou směrech</t>
  </si>
  <si>
    <t>Těsnící vrstva za opěrami k drenážím (těsnící fólie - geomembrána) 3,5*5,5+3,2*10,0 = 51,250 [A]</t>
  </si>
  <si>
    <t>711132</t>
  </si>
  <si>
    <t>IZOLACE BĚŽNÝCH KONSTRUKCÍ PROTI VOLNĚ STÉKAJÍCÍ VODĚ ASFALTOVÝMI PÁSY</t>
  </si>
  <si>
    <t xml:space="preserve">Izolace spodní stavby vč. 10% rezervy na detaily - </t>
  </si>
  <si>
    <t>- opěra +křídla O1 (2,96*4,68+4,45*2)*1,1 = 25,028 [B]</t>
  </si>
  <si>
    <t>- opěra +křídlo O2 (2,995*10,0+4,74)*1,1 = 38,159 [C]</t>
  </si>
  <si>
    <t>Celkové množství = 63,187</t>
  </si>
  <si>
    <t>711432</t>
  </si>
  <si>
    <t>IZOLACE MOSTOVEK POD ŘÍMSOU ASFALTOVÝMI PÁSY</t>
  </si>
  <si>
    <t>Zdvojená izolace pod římsou 0,72*(18,84+15,36) = 24,624 [A]</t>
  </si>
  <si>
    <t>711442</t>
  </si>
  <si>
    <t>IZOLACE MOSTOVEK CELOPLOŠNÁ ASFALTOVÝMI PÁSY S PEČETÍCÍ VRSTVOU</t>
  </si>
  <si>
    <t>Izolační vrstva – asfaltové izolační pásy NAIP ; tl. 5mm</t>
  </si>
  <si>
    <t>Izolace NK - půdorysná plocha vč. 10% rezervy na přesah, detaily 58,5*1,1 = 64,350 [A]</t>
  </si>
  <si>
    <t>711507.R</t>
  </si>
  <si>
    <t>OCHRANA IZOLACE NA POVRCHU Z DRENÁŽNÍHO GEOKOMPOZITU</t>
  </si>
  <si>
    <t>geomembrána - 2x geotextilie min 600 g/m2 + plošná drenáž z nopové fólie, geosyntetická fólie s prolisy min. tl. 6 mm</t>
  </si>
  <si>
    <t xml:space="preserve">Ochrana izolace spodní stavby, dle pol. 711132 </t>
  </si>
  <si>
    <t>711509</t>
  </si>
  <si>
    <t>OCHRANA IZOLACE NA POVRCHU TEXTILIÍ</t>
  </si>
  <si>
    <t>ochranná oboustranná geotextilie 600g/m2</t>
  </si>
  <si>
    <t>Těsnící vrstva za opěrami k drenážím (těsnící fólie - 2x geotextilie) 2*(3,5*5,5+3,2*10,0) = 102,500 [A]</t>
  </si>
  <si>
    <t>78382</t>
  </si>
  <si>
    <t>NÁTĚRY BETON KONSTR TYP S2 (OS-B)</t>
  </si>
  <si>
    <t>impregnace a nátěr polymerní disperzí, směsnými nebo vícesložkovými polymery EP, PUR</t>
  </si>
  <si>
    <t>Boky říms a kraje desky - nátěr 0,81*11+0,6*(3,8+3,7) + 0,81*11,24+0,6*(3,7+3,8) = 27,014 [A]</t>
  </si>
  <si>
    <t>78383</t>
  </si>
  <si>
    <t>NÁTĚRY BETON KONSTR TYP S4 (OS-C)</t>
  </si>
  <si>
    <t>zvýšená odolnost proti mrazu a CHRL</t>
  </si>
  <si>
    <t>Horní povrch říms - nátěr 0,33*(18,84+16+4,9) = 13,114 [A]</t>
  </si>
  <si>
    <t>875332</t>
  </si>
  <si>
    <t>POTRUBÍ DREN Z TRUB PLAST DN DO 150MM DĚROVANÝCH</t>
  </si>
  <si>
    <t>DN 150mm</t>
  </si>
  <si>
    <t xml:space="preserve">Potrubí drenáže - </t>
  </si>
  <si>
    <t>- O1 1,8755*2+1,15 = 4,901 [B]</t>
  </si>
  <si>
    <t>- O2 1,8755+2,226+1,15+2,015*2+ 0,95 = 10,232 [C]</t>
  </si>
  <si>
    <t>Celkové množství = 15,133</t>
  </si>
  <si>
    <t>87626</t>
  </si>
  <si>
    <t>CHRÁNIČKY Z TRUB PLAST DN DO 80MM</t>
  </si>
  <si>
    <t>Chráničky vedené římsami DN 75mm (1+3,3+18,84+2,5+1+1+2,5+15,36+1)*4 = 186,000 [A]</t>
  </si>
  <si>
    <t>89952</t>
  </si>
  <si>
    <t>OBETONOVÁNÍ POTRUBÍ Z PROSTÉHO BETONU</t>
  </si>
  <si>
    <t>drenážní beton</t>
  </si>
  <si>
    <t>Obetonování potrubí drenáže 0,3*0,3*(11+5,6) = 1,494 [A]</t>
  </si>
  <si>
    <t>9112B1</t>
  </si>
  <si>
    <t>ZÁBRADLÍ MOSTNÍ SE SVISLOU VÝPLNÍ - DODÁVKA A MONTÁŽ</t>
  </si>
  <si>
    <t>hlavní konstrukce – ocel S235 J0+N</t>
  </si>
  <si>
    <t>Mostní zábradlí v. 1,1m 18,84+15,36+3,27 = 37,470 [A]</t>
  </si>
  <si>
    <t>91345</t>
  </si>
  <si>
    <t>NIVELAČNÍ ZNAČKY KOVOVÉ</t>
  </si>
  <si>
    <t>nivelační značka - nerezová ocel 1.4401</t>
  </si>
  <si>
    <t>Hřebové nivelační značky na římsách 3*2 = 6,000 [A]</t>
  </si>
  <si>
    <t>Nivelační značky a odrazné terče (sestava) na opěrách 2*2 = 4,000 [A]</t>
  </si>
  <si>
    <t>91355</t>
  </si>
  <si>
    <t>EVIDENČNÍ ČÍSLO MOSTU</t>
  </si>
  <si>
    <t>vč. sloupku a kotvení</t>
  </si>
  <si>
    <t>Evidenční číslo mostu (SZ21c-003) 2 = 2,000 [A]</t>
  </si>
  <si>
    <t>914131</t>
  </si>
  <si>
    <t>DOPRAVNÍ ZNAČKY ZÁKLADNÍ VELIKOSTI OCELOVÉ TŘ RA2 - DODÁVKA A MONTÁŽ</t>
  </si>
  <si>
    <t>na sloupek ev.č. mostu</t>
  </si>
  <si>
    <t>DZ IS15a (Název toku - KŘEŠICKÝ POTOK) 2 = 2,000 [A]</t>
  </si>
  <si>
    <t>917223</t>
  </si>
  <si>
    <t>SILNIČNÍ A CHODNÍKOVÉ OBRUBY Z BETONOVÝCH OBRUBNÍKŮ ŠÍŘ 100MM</t>
  </si>
  <si>
    <t>Obruby chodníkové š. 100mm do lože z betonu s opěrou (3,4+4,16+3,47)*1,202+3,54+2,9+2,9 = 22,598 [A]</t>
  </si>
  <si>
    <t>917224</t>
  </si>
  <si>
    <t>SILNIČNÍ A CHODNÍKOVÉ OBRUBY Z BETONOVÝCH OBRUBNÍKŮ ŠÍŘ 150MM</t>
  </si>
  <si>
    <t>Obruby silniční š. 150mm do lože z betonu s opěrou 2,5+2,5+3,3 = 8,300 [A]</t>
  </si>
  <si>
    <t>931325</t>
  </si>
  <si>
    <t>TĚSNĚNÍ DILATAČ SPAR ASF ZÁLIVKOU MODIFIK PRŮŘ DO 600MM2</t>
  </si>
  <si>
    <t>Spáry ve vozovce podél říms - výplň 2*(3,3+18,84+2,5) + 2*(2,5+16) = 86,280 [A]</t>
  </si>
  <si>
    <t>931327</t>
  </si>
  <si>
    <t>TĚSNĚNÍ DILATAČ SPAR ASF ZÁLIVKOU MODIFIK PRŮŘ DO 1000MM2</t>
  </si>
  <si>
    <t>Řezaná spára ve vozovce (nad opěrami) - výplň 4,524+4,20 = 8,724 [A]</t>
  </si>
  <si>
    <t>93135</t>
  </si>
  <si>
    <t>TĚSNĚNÍ DILATAČ SPAR PRYŽ PÁSKOU NEBO KRUH PROFILEM</t>
  </si>
  <si>
    <t>Předtěsnění spáry podél obrub na NK 2*13,3 = 26,600 [A]</t>
  </si>
  <si>
    <t>935212</t>
  </si>
  <si>
    <t>PŘÍKOPOVÉ ŽLABY Z BETON TVÁRNIC ŠÍŘ DO 600MM DO BETONU TL 100MM</t>
  </si>
  <si>
    <t>Betonové žlabovky š. min. 0,5m do betonového lože s opěrou 3,5*1,202 = 4,207 [A]</t>
  </si>
  <si>
    <t>936541</t>
  </si>
  <si>
    <t>MOSTNÍ ODVODŇOVACÍ TRUBKA (POVRCHŮ IZOLACE) Z NEREZ OCELI</t>
  </si>
  <si>
    <t>korozivzdorná ocel 1.4401</t>
  </si>
  <si>
    <t>Odvodňovací trubička izolace 2 = 2,000 [A]</t>
  </si>
  <si>
    <t>93857</t>
  </si>
  <si>
    <t>BROUŠENÍ BETON KONSTR</t>
  </si>
  <si>
    <t>vč. likvidace odpadu_x000d_
POZN.: Položka je vykázána nad rámec položky Izoloce mostovky z důvodu malého rozsahu prací</t>
  </si>
  <si>
    <t>Příprava podkladu pro provedení izolace, dle pol. 711442 64,35 = 64,350 [A]</t>
  </si>
  <si>
    <t>nánosy z krajnic (zemina, kamenivo)_x000d_
POZN.: Položky budou čerpány pouze se souhlasem a v rozsahu dle požadavku objednatele / TDI !</t>
  </si>
  <si>
    <t>dle pol. 12924 60*0,15*2,0 = 18,000 [A]</t>
  </si>
  <si>
    <t>02720</t>
  </si>
  <si>
    <t>POMOC PRÁCE ZŘÍZ NEBO ZAJIŠŤ REGULACI A OCHRANU DOPRAVY</t>
  </si>
  <si>
    <t>DIO - předpoklad realizace 7 měsíců, skutečnost dle harmonogramu / nabídky zhotovitele_x000d_
položka zahrnuje_x000d_
- aktualizaci / vypracování návrhu DIO, projednání s DO, zajištění DIR_x000d_
- osazení DZ vč. příslušenství dle TP66, jeho pravidelná údržba vč. příp. dílčích posunů, výměnu poškozených DZ / příslušenství a následná demontáž a odklizení DZ vč. příslušenství po ukončení platnosti_x000d_
- příp. řízení provozu proškolenými pracovníky_x000d_
- dočasné zakrytí nebo úpravu stávajícího DZ v rozporu s DIO</t>
  </si>
  <si>
    <t>Dopravně inženýrská opatření, dle přílohy PD 1 = 1,000 [A]</t>
  </si>
  <si>
    <t>vč. odvozu a uskladnění dle dispozic zhotovitele
POZN.: Povinný odkup frézované zhotovitelem!
Materiál není odpadem!</t>
  </si>
  <si>
    <t>Frézování stáv. lokálních ploch na objízdné trase - odb. odhad, prům. tl. 100mm 210*0,1 = 21,000 [A]</t>
  </si>
  <si>
    <t>příprava drážky pro zálivku, vč. vyčištění drážky a likvidace odpadu (rozměry min. 12/25 mm)_x000d_
POZN.: Množství odb. odhadem - šířka vozovky = 3,5m, řezy prováděny vždy podél porušené oblasti (odhad 50 výtluků) ; Položky budou čerpány pouze se souhlasem a v rozsahu dle požadavku objednatele / TDI !</t>
  </si>
  <si>
    <t>Oprava objízdné trasy (před rekonstrukcí i po rekonstrukci) 50*2*3,5 = 350,000 [A]</t>
  </si>
  <si>
    <t>12924</t>
  </si>
  <si>
    <t>ČIŠTĚNÍ KRAJNIC OD NÁNOSU TL. DO 200MM</t>
  </si>
  <si>
    <t>vč. odvozu a uložení na recyklační středisko / trvalou skládku dle dispozic zhotovitele_x000d_
POZN.: Množství odb. odhadem - cca 5% celkové délky komunikace a šířky 0,5m ; Položky budou čerpány pouze se souhlasem a v rozsahu dle požadavku objednatele / TDI !</t>
  </si>
  <si>
    <t>Oprava objízdné trasy (před rekonstrukcí i po rekonstrukci) - prům. tl. 150mm 1200*0,5*2*0,05 = 60,000 [A]</t>
  </si>
  <si>
    <t>POZN.: Množství odb. odhadem - 5% z celkové délky komunikace o ploše 1200*3,5m (odpovídá 210 m2) ; Položky budou čerpány pouze se souhlasem a v rozsahu dle požadavku objednatele / TDI !</t>
  </si>
  <si>
    <t>Oprava objízdné trasy (před rekonstrukcí i po rekonstrukci) 210 = 210,000 [A]</t>
  </si>
  <si>
    <t>56315</t>
  </si>
  <si>
    <t>VOZOVKOVÉ VRSTVY Z MECHANICKY ZPEVNĚNÉHO KAMENIVA TL. DO 250MM</t>
  </si>
  <si>
    <t>MZK ; tl. 250mm_x000d_
POZN.: Množství odb. odhadem - 5% z celkové délky komunikace o ploše 1200*3,5m (odpovídá 210 m2) ; Položky budou čerpány pouze se souhlasem a v rozsahu dle požadavku objednatele / TDI !</t>
  </si>
  <si>
    <t>56335</t>
  </si>
  <si>
    <t>VOZOVKOVÉ VRSTVY ZE ŠTĚRKODRTI TL. DO 250MM</t>
  </si>
  <si>
    <t>ŠD ; tl. 250mm_x000d_
POZN.: Množství odb. odhadem - 5% z celkové délky komunikace o ploše 1200*3,5m (odpovídá 210 m2) ; Položky budou čerpány pouze se souhlasem a v rozsahu dle požadavku objednatele / TDI !</t>
  </si>
  <si>
    <t>Postřik infiltrační z kationaktivní asf. emulze PI-C ; 0,6 kg/m2_x000d_
POZN.: Množství odb. odhadem - 5% z celkové délky komunikace o ploše 1200*3,5m (odpovídá 210 m2) ; Položky budou čerpány pouze se souhlasem a v rozsahu dle požadavku objednatele / TDI !</t>
  </si>
  <si>
    <t>Postřik spoj. z modif. kationaktivní asf. emulze PS-CP ; 0,35kg/m2_x000d_
POZN.: Množství odb. odhadem - 5% z celkové délky komunikace o ploše 1200*3,5m (odpovídá 210 m2) ; Položky budou čerpány pouze se souhlasem a v rozsahu dle požadavku objednatele / TDI !</t>
  </si>
  <si>
    <t>574A33</t>
  </si>
  <si>
    <t>ASFALTOVÝ BETON PRO OBRUSNÉ VRSTVY ACO 11 TL. 40MM</t>
  </si>
  <si>
    <t>Asfaltový beton pro obrusné vrstvy ACO 11, tl. 40 mm ; R-mat 15%_x000d_
POZN.: Množství odb. odhadem - 5% z celkové délky komunikace o ploše 1200*3,5m (odpovídá 210 m2) ; Položky budou čerpány pouze se souhlasem a v rozsahu dle požadavku objednatele / TDI !</t>
  </si>
  <si>
    <t>574C46</t>
  </si>
  <si>
    <t>ASFALTOVÝ BETON PRO LOŽNÍ VRSTVY ACL 16+, 16S TL. 50MM</t>
  </si>
  <si>
    <t>Asfaltový beton pro ložní vrstvy ACL 16+, tl. 50 mm ; R-mat 15%_x000d_
POZN.: Množství odb. odhadem - 5% z celkové délky komunikace o ploše 1200*3,5m (odpovídá 210 m2) ; Položky budou čerpány pouze se souhlasem a v rozsahu dle požadavku objednatele / TDI !</t>
  </si>
  <si>
    <t>Asfaltový beton pro ložní vrstvy ACP 16+, tl. 50 mm ; R-mat 15%_x000d_
POZN.: Množství odb. odhadem - 5% z celkové délky komunikace o ploše 1200*3,5m (odpovídá 210 m2) ; Položky budou čerpány pouze se souhlasem a v rozsahu dle požadavku objednatele / TDI !</t>
  </si>
  <si>
    <t>zaříznutí hrany stávajícího asfaltu pro dobalení nové obrusné vrstvy (vč. dobourání a likvidace hrany po frézování)_x000d_
POZN.: Množství odb. odhadem - šířka vozovky = 3,5m, řezy prováděny vždy podél porušené oblasti (odhad 50 výtluků) ; Položky budou čerpány pouze se souhlasem a v rozsahu dle požadavku objednatele / TDI !</t>
  </si>
  <si>
    <t>zálivka spáry modif. zálivkou za horka typu N2 vč. provedení adhezního nátěru ploch před aplikací zálivky (rozměry min. 12/25 mm)_x000d_
POZN.: Množství odb. odhadem - šířka vozovky = 3,5m, řezy prováděny vždy podél porušené oblasti (odhad 50 výtluků) ; Položky budou čerpány pouze se souhlasem a v rozsahu dle požadavku objednatele / TDI !</t>
  </si>
  <si>
    <t>93808</t>
  </si>
  <si>
    <t>OČIŠTĚNÍ VOZOVEK ZAMETENÍM</t>
  </si>
  <si>
    <t>Zametení celé plochy z důvodu zjištění rozsahu oprav, vč. likvidace odpadu</t>
  </si>
  <si>
    <t>Oprava objízdné trasy (před rekonstrukcí i po rekonstrukci = 2x) 1200*3,5*2 = 8400,000 [A]</t>
  </si>
  <si>
    <t>02520</t>
  </si>
  <si>
    <t>ZKOUŠENÍ MATERIÁLŮ NEZÁVISLOU ZKUŠEBNOU</t>
  </si>
  <si>
    <t>Posouzení vhodnosti zpětného použití vykopaného materiálu</t>
  </si>
  <si>
    <t>02620</t>
  </si>
  <si>
    <t>ZKOUŠENÍ KONSTRUKCÍ A PRACÍ NEZÁVISLOU ZKUŠEBNOU</t>
  </si>
  <si>
    <t>Zatěžovací zkoušky pláně na předpolích (stat. deska)</t>
  </si>
  <si>
    <t>027121</t>
  </si>
  <si>
    <t>PROVIZORNÍ PŘÍSTUPOVÉ CESTY - ZŘÍZENÍ</t>
  </si>
  <si>
    <t>Veškerý materiál v majetku zhotovitele, zřízení chodníku zahrnuje -
- Odhumusování v š. 3m a tl. 0,15m (21.21+0.92+0.98+14.99m)
- Separační geotextlie pod dočasný chodník š. 3,8m (21.21+0.92+0.98+14.99m)
- ŠD vrstvu pochozí š. min. 1,5m (21.21+14.99m)
- mobilní oplocení (93m)</t>
  </si>
  <si>
    <t>Dočasný chodník ŠD š. 1,5m - zřízení vč. údržby 1,5*(21,21+14,99) = 54,300 [A]</t>
  </si>
  <si>
    <t>027123</t>
  </si>
  <si>
    <t>PROVIZORNÍ PŘÍSTUPOVÉ CESTY - ZRUŠENÍ</t>
  </si>
  <si>
    <t>kompletní odstranění vč. podkladních konstrukcí a uvedení ploch do původního, resp. dohodnutého stavu (vč. zpětného ohumusování a zatravnění) !</t>
  </si>
  <si>
    <t>Dočasný chodník ŠD š. 1,5m - zrušení 1,5*(21,21+14,99) = 54,300 [A]</t>
  </si>
  <si>
    <t>položka zahrnuje
- aktualizaci návrhu DIO, projednání s DO, zajištění DIR
- příp. řízení provozu proškolenými pracovníky</t>
  </si>
  <si>
    <t>027421</t>
  </si>
  <si>
    <t>PROVIZORNÍ LÁVKY - MONTÁŽ</t>
  </si>
  <si>
    <t>Veškerý materiál v majetku zhotovitele, konstrukce lávky vč. založení podléhá schválení objednatelem !_x000d_
Pozice i konstrukce bude zvolena dle možností zhotovitele a uspořádání zařízení staveniště. Předpokládá se, že zhotovitel navrhne vlastní řešení umístění a řešení lávky vzhledem k jeho mobiliáři a umístění zařízení staveniště. Nabízejí se například hotové výrobky průchozí šířky 1 m se zábradlím pod označením "přechodová lávka" či "přechodová výkopová lávka" vyráběné v délkách 2, 3, 5 m. Nevylučuje se však vlastní řešení, např. ze dřeva.</t>
  </si>
  <si>
    <t>Provizorní lávka přes potok pro zajištění pěší dopravy pro místní obyvatele obce - montáž 1 = 1,000 [A]</t>
  </si>
  <si>
    <t>027422</t>
  </si>
  <si>
    <t>PROVIZORNÍ LÁVKY - NÁJEMNÉ</t>
  </si>
  <si>
    <t>KPLMĚSÍC</t>
  </si>
  <si>
    <t>předpoklad trvání výstavby 7 měsíců, skutečnost dle harmonogramu zhotovitele!
zahrnuje i údržbu lávky během výstavby</t>
  </si>
  <si>
    <t>Provizorní lávka přes potok pro zajištění pěší dopravy pro místní obyvatele obce - nájemné 1*7 = 7,000 [A]</t>
  </si>
  <si>
    <t>027423</t>
  </si>
  <si>
    <t>PROVIZORNÍ LÁVKY - DEMONTÁŽ</t>
  </si>
  <si>
    <t>kompletní odstranění vč. podkladních konstrukcí a uvedení ploch do původního, resp. dohodnutého stavu!</t>
  </si>
  <si>
    <t>Provizorní lávka přes potok pro zajištění pěší dopravy pro místní obyvatele obce - demontáž 1 = 1,000 [A]</t>
  </si>
  <si>
    <t>účast geologa na stavbě, vč. všech zkoušek a posouzení</t>
  </si>
  <si>
    <t>029113</t>
  </si>
  <si>
    <t>OSTATNÍ POŽADAVKY - GEODETICKÉ ZAMĚŘENÍ - CELKY</t>
  </si>
  <si>
    <t>Zaměření skutečného provedení stavby
Vyhotovení geodetického podkladu pro vedení DTM (digitální technické mapy) dle zákona č. 200/1994 Sb., o zeměměřictví, v platném znění a vyhlášky č. 393/2020 Sb. o digitální technické mapě, v plném znění.</t>
  </si>
  <si>
    <t>029412</t>
  </si>
  <si>
    <t>OSTATNÍ POŽADAVKY - VYPRACOVÁNÍ MOSTNÍHO LISTU</t>
  </si>
  <si>
    <t>02943</t>
  </si>
  <si>
    <t>OSTATNÍ POŽADAVKY - VYPRACOVÁNÍ RDS</t>
  </si>
  <si>
    <t>02944</t>
  </si>
  <si>
    <t>OSTAT POŽADAVKY - DOKUMENTACE SKUTEČ PROVEDENÍ V DIGIT FORMĚ</t>
  </si>
  <si>
    <t>a příp. tištěné, dle SOD</t>
  </si>
  <si>
    <t>02945</t>
  </si>
  <si>
    <t>OSTAT POŽADAVKY - GEOMETRICKÝ PLÁN</t>
  </si>
  <si>
    <t>02946</t>
  </si>
  <si>
    <t>OSTAT POŽADAVKY - FOTODOKUMENTACE</t>
  </si>
  <si>
    <t>Pasportizace objízdných tras, přilehlých konstrukcí a objektů mostu před a po realizaci stavby, včetně vyhodnocení
Průběžná fotodokumentace průběhu výstavby včetně předání dig. výstupů objednateli</t>
  </si>
  <si>
    <t>02950</t>
  </si>
  <si>
    <t>OSTATNÍ POŽADAVKY - POSUDKY, KONTROLY, REVIZNÍ ZPRÁVY</t>
  </si>
  <si>
    <t>opatření BOZP</t>
  </si>
  <si>
    <t>02953</t>
  </si>
  <si>
    <t>OSTATNÍ POŽADAVKY - HLAVNÍ MOSTNÍ PROHLÍDKA</t>
  </si>
  <si>
    <t>1. HMP</t>
  </si>
  <si>
    <t>03100</t>
  </si>
  <si>
    <t>ZAŘÍZENÍ STAVENIŠTĚ - ZŘÍZENÍ, PROVOZ, DEMONTÁŽ</t>
  </si>
  <si>
    <t>kompletní ZS stavby, vč. dodržení podmínek užívání plochy pro ZS - viz STZ, bod 1.6.1 Vliv stavby na pozemky pana Horčice (pronájem plochy 15.000,- Kč / měsíc a další body),_x000d_
Zahrnuje i práce dohodnuté mezi majitelem pozemku a objednatelem (str. 12) - Požadavek vlastníka pozemku na zařízení staveniště na pozemku p.č.1064 ; Rekultivace pozemku 1058/1 – mezi stávajícím plotem a potokem !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</si>
</sst>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  <fill>
      <patternFill patternType="solid">
        <fgColor rgb="FFADD8E6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1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5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5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6" fillId="2" borderId="0" xfId="7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5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4" borderId="7" xfId="0" applyNumberFormat="1" applyFill="1" applyBorder="1" applyAlignment="1" applyProtection="1">
      <alignment horizontal="center"/>
      <protection locked="0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14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NormalBoldLeftStyle" xfId="5"/>
    <cellStyle name="NormalBoldRightStyle" xfId="6"/>
    <cellStyle name="StavbaRozpocetHeaderStyle" xfId="7"/>
    <cellStyle name="NadpisStrukturyStyle" xfId="8"/>
    <cellStyle name="StavebniDilStyle" xfId="9"/>
    <cellStyle name="NormalBoldStyle" xfId="10"/>
    <cellStyle name="NormalLeftStyle" xfId="11"/>
    <cellStyle name="NormalRight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7.570313" bestFit="1" customWidth="1"/>
    <col min="2" max="2" width="129.5703" customWidth="1"/>
    <col min="3" max="3" width="19.42578" customWidth="1"/>
    <col min="4" max="4" width="19.42578" customWidth="1"/>
    <col min="5" max="5" width="19.42578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SUM(C10:C14)</f>
        <v>0</v>
      </c>
      <c r="D6" s="3"/>
      <c r="E6" s="3"/>
    </row>
    <row r="7">
      <c r="A7" s="3"/>
      <c r="B7" s="5" t="s">
        <v>5</v>
      </c>
      <c r="C7" s="6">
        <f>SUM(E10:E14)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'SO 001'!I3</f>
        <v>0</v>
      </c>
      <c r="D10" s="9">
        <f>SUMIFS('SO 001'!O:O,'SO 001'!A:A,"P")</f>
        <v>0</v>
      </c>
      <c r="E10" s="9">
        <f>C10+D10</f>
        <v>0</v>
      </c>
    </row>
    <row r="11">
      <c r="A11" s="8" t="s">
        <v>13</v>
      </c>
      <c r="B11" s="8" t="s">
        <v>14</v>
      </c>
      <c r="C11" s="9">
        <f>'SO 101'!I3</f>
        <v>0</v>
      </c>
      <c r="D11" s="9">
        <f>SUMIFS('SO 101'!O:O,'SO 101'!A:A,"P")</f>
        <v>0</v>
      </c>
      <c r="E11" s="9">
        <f>C11+D11</f>
        <v>0</v>
      </c>
    </row>
    <row r="12">
      <c r="A12" s="8" t="s">
        <v>15</v>
      </c>
      <c r="B12" s="8" t="s">
        <v>16</v>
      </c>
      <c r="C12" s="9">
        <f>'SO 201'!I3</f>
        <v>0</v>
      </c>
      <c r="D12" s="9">
        <f>SUMIFS('SO 201'!O:O,'SO 201'!A:A,"P")</f>
        <v>0</v>
      </c>
      <c r="E12" s="9">
        <f>C12+D12</f>
        <v>0</v>
      </c>
    </row>
    <row r="13">
      <c r="A13" s="8" t="s">
        <v>17</v>
      </c>
      <c r="B13" s="8" t="s">
        <v>18</v>
      </c>
      <c r="C13" s="9">
        <f>'SO 901'!I3</f>
        <v>0</v>
      </c>
      <c r="D13" s="9">
        <f>SUMIFS('SO 901'!O:O,'SO 901'!A:A,"P")</f>
        <v>0</v>
      </c>
      <c r="E13" s="9">
        <f>C13+D13</f>
        <v>0</v>
      </c>
    </row>
    <row r="14">
      <c r="A14" s="8" t="s">
        <v>19</v>
      </c>
      <c r="B14" s="8" t="s">
        <v>20</v>
      </c>
      <c r="C14" s="9">
        <f>VON!I3</f>
        <v>0</v>
      </c>
      <c r="D14" s="9">
        <f>SUMIFS(VON!O:O,VON!A:A,"P")</f>
        <v>0</v>
      </c>
      <c r="E14" s="9">
        <f>C14+D14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21</v>
      </c>
      <c r="F2" s="15"/>
      <c r="G2" s="15"/>
      <c r="H2" s="15"/>
      <c r="I2" s="15"/>
      <c r="J2" s="17"/>
    </row>
    <row r="3">
      <c r="A3" s="3" t="s">
        <v>22</v>
      </c>
      <c r="B3" s="18" t="s">
        <v>23</v>
      </c>
      <c r="C3" s="19" t="s">
        <v>24</v>
      </c>
      <c r="D3" s="20"/>
      <c r="E3" s="21" t="s">
        <v>25</v>
      </c>
      <c r="F3" s="15"/>
      <c r="G3" s="15"/>
      <c r="H3" s="22" t="s">
        <v>11</v>
      </c>
      <c r="I3" s="23">
        <f>SUMIFS(I8:I64,A8:A64,"SD")</f>
        <v>0</v>
      </c>
      <c r="J3" s="17"/>
      <c r="O3">
        <v>0</v>
      </c>
      <c r="P3">
        <v>2</v>
      </c>
    </row>
    <row r="4">
      <c r="A4" s="3" t="s">
        <v>26</v>
      </c>
      <c r="B4" s="18" t="s">
        <v>27</v>
      </c>
      <c r="C4" s="19" t="s">
        <v>11</v>
      </c>
      <c r="D4" s="20"/>
      <c r="E4" s="21" t="s">
        <v>12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28</v>
      </c>
      <c r="B5" s="25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/>
      <c r="J5" s="26" t="s">
        <v>36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37</v>
      </c>
      <c r="I6" s="7" t="s">
        <v>38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39</v>
      </c>
      <c r="B8" s="30"/>
      <c r="C8" s="31" t="s">
        <v>40</v>
      </c>
      <c r="D8" s="32"/>
      <c r="E8" s="29" t="s">
        <v>41</v>
      </c>
      <c r="F8" s="32"/>
      <c r="G8" s="32"/>
      <c r="H8" s="32"/>
      <c r="I8" s="33">
        <f>SUMIFS(I9:I19,A9:A19,"P")</f>
        <v>0</v>
      </c>
      <c r="J8" s="34"/>
    </row>
    <row r="9">
      <c r="A9" s="35" t="s">
        <v>42</v>
      </c>
      <c r="B9" s="35">
        <v>1</v>
      </c>
      <c r="C9" s="36" t="s">
        <v>43</v>
      </c>
      <c r="D9" s="35" t="s">
        <v>44</v>
      </c>
      <c r="E9" s="37" t="s">
        <v>45</v>
      </c>
      <c r="F9" s="38" t="s">
        <v>46</v>
      </c>
      <c r="G9" s="39">
        <v>315.91899999999998</v>
      </c>
      <c r="H9" s="40">
        <v>0</v>
      </c>
      <c r="I9" s="41">
        <f>ROUND(G9*H9,P4)</f>
        <v>0</v>
      </c>
      <c r="J9" s="38" t="s">
        <v>47</v>
      </c>
      <c r="O9" s="42">
        <f>I9*0.21</f>
        <v>0</v>
      </c>
      <c r="P9">
        <v>3</v>
      </c>
    </row>
    <row r="10">
      <c r="A10" s="35" t="s">
        <v>48</v>
      </c>
      <c r="B10" s="43"/>
      <c r="C10" s="44"/>
      <c r="D10" s="44"/>
      <c r="E10" s="37" t="s">
        <v>49</v>
      </c>
      <c r="F10" s="44"/>
      <c r="G10" s="44"/>
      <c r="H10" s="44"/>
      <c r="I10" s="44"/>
      <c r="J10" s="45"/>
    </row>
    <row r="11">
      <c r="A11" s="35" t="s">
        <v>50</v>
      </c>
      <c r="B11" s="43"/>
      <c r="C11" s="44"/>
      <c r="D11" s="44"/>
      <c r="E11" s="46" t="s">
        <v>51</v>
      </c>
      <c r="F11" s="44"/>
      <c r="G11" s="44"/>
      <c r="H11" s="44"/>
      <c r="I11" s="44"/>
      <c r="J11" s="45"/>
    </row>
    <row r="12">
      <c r="A12" s="35" t="s">
        <v>50</v>
      </c>
      <c r="B12" s="43"/>
      <c r="C12" s="44"/>
      <c r="D12" s="44"/>
      <c r="E12" s="46" t="s">
        <v>52</v>
      </c>
      <c r="F12" s="44"/>
      <c r="G12" s="44"/>
      <c r="H12" s="44"/>
      <c r="I12" s="44"/>
      <c r="J12" s="45"/>
    </row>
    <row r="13">
      <c r="A13" s="35" t="s">
        <v>50</v>
      </c>
      <c r="B13" s="43"/>
      <c r="C13" s="44"/>
      <c r="D13" s="44"/>
      <c r="E13" s="46" t="s">
        <v>53</v>
      </c>
      <c r="F13" s="44"/>
      <c r="G13" s="44"/>
      <c r="H13" s="44"/>
      <c r="I13" s="44"/>
      <c r="J13" s="45"/>
    </row>
    <row r="14">
      <c r="A14" s="35" t="s">
        <v>50</v>
      </c>
      <c r="B14" s="43"/>
      <c r="C14" s="44"/>
      <c r="D14" s="44"/>
      <c r="E14" s="46" t="s">
        <v>54</v>
      </c>
      <c r="F14" s="44"/>
      <c r="G14" s="44"/>
      <c r="H14" s="44"/>
      <c r="I14" s="44"/>
      <c r="J14" s="45"/>
    </row>
    <row r="15">
      <c r="A15" s="35" t="s">
        <v>42</v>
      </c>
      <c r="B15" s="35">
        <v>2</v>
      </c>
      <c r="C15" s="36" t="s">
        <v>43</v>
      </c>
      <c r="D15" s="35" t="s">
        <v>55</v>
      </c>
      <c r="E15" s="37" t="s">
        <v>45</v>
      </c>
      <c r="F15" s="38" t="s">
        <v>46</v>
      </c>
      <c r="G15" s="39">
        <v>133.773</v>
      </c>
      <c r="H15" s="40">
        <v>0</v>
      </c>
      <c r="I15" s="41">
        <f>ROUND(G15*H15,P4)</f>
        <v>0</v>
      </c>
      <c r="J15" s="38" t="s">
        <v>47</v>
      </c>
      <c r="O15" s="42">
        <f>I15*0.21</f>
        <v>0</v>
      </c>
      <c r="P15">
        <v>3</v>
      </c>
    </row>
    <row r="16">
      <c r="A16" s="35" t="s">
        <v>48</v>
      </c>
      <c r="B16" s="43"/>
      <c r="C16" s="44"/>
      <c r="D16" s="44"/>
      <c r="E16" s="37" t="s">
        <v>56</v>
      </c>
      <c r="F16" s="44"/>
      <c r="G16" s="44"/>
      <c r="H16" s="44"/>
      <c r="I16" s="44"/>
      <c r="J16" s="45"/>
    </row>
    <row r="17">
      <c r="A17" s="35" t="s">
        <v>50</v>
      </c>
      <c r="B17" s="43"/>
      <c r="C17" s="44"/>
      <c r="D17" s="44"/>
      <c r="E17" s="46" t="s">
        <v>57</v>
      </c>
      <c r="F17" s="44"/>
      <c r="G17" s="44"/>
      <c r="H17" s="44"/>
      <c r="I17" s="44"/>
      <c r="J17" s="45"/>
    </row>
    <row r="18">
      <c r="A18" s="35" t="s">
        <v>50</v>
      </c>
      <c r="B18" s="43"/>
      <c r="C18" s="44"/>
      <c r="D18" s="44"/>
      <c r="E18" s="46" t="s">
        <v>58</v>
      </c>
      <c r="F18" s="44"/>
      <c r="G18" s="44"/>
      <c r="H18" s="44"/>
      <c r="I18" s="44"/>
      <c r="J18" s="45"/>
    </row>
    <row r="19">
      <c r="A19" s="35" t="s">
        <v>50</v>
      </c>
      <c r="B19" s="43"/>
      <c r="C19" s="44"/>
      <c r="D19" s="44"/>
      <c r="E19" s="46" t="s">
        <v>59</v>
      </c>
      <c r="F19" s="44"/>
      <c r="G19" s="44"/>
      <c r="H19" s="44"/>
      <c r="I19" s="44"/>
      <c r="J19" s="45"/>
    </row>
    <row r="20">
      <c r="A20" s="29" t="s">
        <v>39</v>
      </c>
      <c r="B20" s="30"/>
      <c r="C20" s="31" t="s">
        <v>60</v>
      </c>
      <c r="D20" s="32"/>
      <c r="E20" s="29" t="s">
        <v>61</v>
      </c>
      <c r="F20" s="32"/>
      <c r="G20" s="32"/>
      <c r="H20" s="32"/>
      <c r="I20" s="33">
        <f>SUMIFS(I21:I44,A21:A44,"P")</f>
        <v>0</v>
      </c>
      <c r="J20" s="34"/>
    </row>
    <row r="21">
      <c r="A21" s="35" t="s">
        <v>42</v>
      </c>
      <c r="B21" s="35">
        <v>3</v>
      </c>
      <c r="C21" s="36" t="s">
        <v>62</v>
      </c>
      <c r="D21" s="35" t="s">
        <v>63</v>
      </c>
      <c r="E21" s="37" t="s">
        <v>64</v>
      </c>
      <c r="F21" s="38" t="s">
        <v>65</v>
      </c>
      <c r="G21" s="39">
        <v>30</v>
      </c>
      <c r="H21" s="40">
        <v>0</v>
      </c>
      <c r="I21" s="41">
        <f>ROUND(G21*H21,P4)</f>
        <v>0</v>
      </c>
      <c r="J21" s="38" t="s">
        <v>47</v>
      </c>
      <c r="O21" s="42">
        <f>I21*0.21</f>
        <v>0</v>
      </c>
      <c r="P21">
        <v>3</v>
      </c>
    </row>
    <row r="22">
      <c r="A22" s="35" t="s">
        <v>48</v>
      </c>
      <c r="B22" s="43"/>
      <c r="C22" s="44"/>
      <c r="D22" s="44"/>
      <c r="E22" s="37" t="s">
        <v>66</v>
      </c>
      <c r="F22" s="44"/>
      <c r="G22" s="44"/>
      <c r="H22" s="44"/>
      <c r="I22" s="44"/>
      <c r="J22" s="45"/>
    </row>
    <row r="23">
      <c r="A23" s="35" t="s">
        <v>50</v>
      </c>
      <c r="B23" s="43"/>
      <c r="C23" s="44"/>
      <c r="D23" s="44"/>
      <c r="E23" s="46" t="s">
        <v>67</v>
      </c>
      <c r="F23" s="44"/>
      <c r="G23" s="44"/>
      <c r="H23" s="44"/>
      <c r="I23" s="44"/>
      <c r="J23" s="45"/>
    </row>
    <row r="24">
      <c r="A24" s="35" t="s">
        <v>42</v>
      </c>
      <c r="B24" s="35">
        <v>4</v>
      </c>
      <c r="C24" s="36" t="s">
        <v>68</v>
      </c>
      <c r="D24" s="35" t="s">
        <v>63</v>
      </c>
      <c r="E24" s="37" t="s">
        <v>69</v>
      </c>
      <c r="F24" s="38" t="s">
        <v>70</v>
      </c>
      <c r="G24" s="39">
        <v>1</v>
      </c>
      <c r="H24" s="40">
        <v>0</v>
      </c>
      <c r="I24" s="41">
        <f>ROUND(G24*H24,P4)</f>
        <v>0</v>
      </c>
      <c r="J24" s="38" t="s">
        <v>47</v>
      </c>
      <c r="O24" s="42">
        <f>I24*0.21</f>
        <v>0</v>
      </c>
      <c r="P24">
        <v>3</v>
      </c>
    </row>
    <row r="25" ht="45">
      <c r="A25" s="35" t="s">
        <v>48</v>
      </c>
      <c r="B25" s="43"/>
      <c r="C25" s="44"/>
      <c r="D25" s="44"/>
      <c r="E25" s="37" t="s">
        <v>71</v>
      </c>
      <c r="F25" s="44"/>
      <c r="G25" s="44"/>
      <c r="H25" s="44"/>
      <c r="I25" s="44"/>
      <c r="J25" s="45"/>
    </row>
    <row r="26">
      <c r="A26" s="35" t="s">
        <v>50</v>
      </c>
      <c r="B26" s="43"/>
      <c r="C26" s="44"/>
      <c r="D26" s="44"/>
      <c r="E26" s="46" t="s">
        <v>72</v>
      </c>
      <c r="F26" s="44"/>
      <c r="G26" s="44"/>
      <c r="H26" s="44"/>
      <c r="I26" s="44"/>
      <c r="J26" s="45"/>
    </row>
    <row r="27" ht="30">
      <c r="A27" s="35" t="s">
        <v>42</v>
      </c>
      <c r="B27" s="35">
        <v>5</v>
      </c>
      <c r="C27" s="36" t="s">
        <v>73</v>
      </c>
      <c r="D27" s="35" t="s">
        <v>63</v>
      </c>
      <c r="E27" s="37" t="s">
        <v>74</v>
      </c>
      <c r="F27" s="38" t="s">
        <v>75</v>
      </c>
      <c r="G27" s="39">
        <v>54.366</v>
      </c>
      <c r="H27" s="40">
        <v>0</v>
      </c>
      <c r="I27" s="41">
        <f>ROUND(G27*H27,P4)</f>
        <v>0</v>
      </c>
      <c r="J27" s="38" t="s">
        <v>47</v>
      </c>
      <c r="O27" s="42">
        <f>I27*0.21</f>
        <v>0</v>
      </c>
      <c r="P27">
        <v>3</v>
      </c>
    </row>
    <row r="28" ht="45">
      <c r="A28" s="35" t="s">
        <v>48</v>
      </c>
      <c r="B28" s="43"/>
      <c r="C28" s="44"/>
      <c r="D28" s="44"/>
      <c r="E28" s="37" t="s">
        <v>76</v>
      </c>
      <c r="F28" s="44"/>
      <c r="G28" s="44"/>
      <c r="H28" s="44"/>
      <c r="I28" s="44"/>
      <c r="J28" s="45"/>
    </row>
    <row r="29" ht="30">
      <c r="A29" s="35" t="s">
        <v>50</v>
      </c>
      <c r="B29" s="43"/>
      <c r="C29" s="44"/>
      <c r="D29" s="44"/>
      <c r="E29" s="46" t="s">
        <v>77</v>
      </c>
      <c r="F29" s="44"/>
      <c r="G29" s="44"/>
      <c r="H29" s="44"/>
      <c r="I29" s="44"/>
      <c r="J29" s="45"/>
    </row>
    <row r="30">
      <c r="A30" s="35" t="s">
        <v>42</v>
      </c>
      <c r="B30" s="35">
        <v>6</v>
      </c>
      <c r="C30" s="36" t="s">
        <v>78</v>
      </c>
      <c r="D30" s="35" t="s">
        <v>63</v>
      </c>
      <c r="E30" s="37" t="s">
        <v>79</v>
      </c>
      <c r="F30" s="38" t="s">
        <v>75</v>
      </c>
      <c r="G30" s="39">
        <v>13.923</v>
      </c>
      <c r="H30" s="40">
        <v>0</v>
      </c>
      <c r="I30" s="41">
        <f>ROUND(G30*H30,P4)</f>
        <v>0</v>
      </c>
      <c r="J30" s="38" t="s">
        <v>47</v>
      </c>
      <c r="O30" s="42">
        <f>I30*0.21</f>
        <v>0</v>
      </c>
      <c r="P30">
        <v>3</v>
      </c>
    </row>
    <row r="31" ht="45">
      <c r="A31" s="35" t="s">
        <v>48</v>
      </c>
      <c r="B31" s="43"/>
      <c r="C31" s="44"/>
      <c r="D31" s="44"/>
      <c r="E31" s="37" t="s">
        <v>76</v>
      </c>
      <c r="F31" s="44"/>
      <c r="G31" s="44"/>
      <c r="H31" s="44"/>
      <c r="I31" s="44"/>
      <c r="J31" s="45"/>
    </row>
    <row r="32" ht="30">
      <c r="A32" s="35" t="s">
        <v>50</v>
      </c>
      <c r="B32" s="43"/>
      <c r="C32" s="44"/>
      <c r="D32" s="44"/>
      <c r="E32" s="46" t="s">
        <v>80</v>
      </c>
      <c r="F32" s="44"/>
      <c r="G32" s="44"/>
      <c r="H32" s="44"/>
      <c r="I32" s="44"/>
      <c r="J32" s="45"/>
    </row>
    <row r="33">
      <c r="A33" s="35" t="s">
        <v>42</v>
      </c>
      <c r="B33" s="35">
        <v>7</v>
      </c>
      <c r="C33" s="36" t="s">
        <v>81</v>
      </c>
      <c r="D33" s="35" t="s">
        <v>63</v>
      </c>
      <c r="E33" s="37" t="s">
        <v>82</v>
      </c>
      <c r="F33" s="38" t="s">
        <v>75</v>
      </c>
      <c r="G33" s="39">
        <v>45.015000000000001</v>
      </c>
      <c r="H33" s="40">
        <v>0</v>
      </c>
      <c r="I33" s="41">
        <f>ROUND(G33*H33,P4)</f>
        <v>0</v>
      </c>
      <c r="J33" s="38" t="s">
        <v>47</v>
      </c>
      <c r="O33" s="42">
        <f>I33*0.21</f>
        <v>0</v>
      </c>
      <c r="P33">
        <v>3</v>
      </c>
    </row>
    <row r="34" ht="45">
      <c r="A34" s="35" t="s">
        <v>48</v>
      </c>
      <c r="B34" s="43"/>
      <c r="C34" s="44"/>
      <c r="D34" s="44"/>
      <c r="E34" s="37" t="s">
        <v>83</v>
      </c>
      <c r="F34" s="44"/>
      <c r="G34" s="44"/>
      <c r="H34" s="44"/>
      <c r="I34" s="44"/>
      <c r="J34" s="45"/>
    </row>
    <row r="35">
      <c r="A35" s="35" t="s">
        <v>50</v>
      </c>
      <c r="B35" s="43"/>
      <c r="C35" s="44"/>
      <c r="D35" s="44"/>
      <c r="E35" s="46" t="s">
        <v>84</v>
      </c>
      <c r="F35" s="44"/>
      <c r="G35" s="44"/>
      <c r="H35" s="44"/>
      <c r="I35" s="44"/>
      <c r="J35" s="45"/>
    </row>
    <row r="36">
      <c r="A36" s="35" t="s">
        <v>50</v>
      </c>
      <c r="B36" s="43"/>
      <c r="C36" s="44"/>
      <c r="D36" s="44"/>
      <c r="E36" s="46" t="s">
        <v>85</v>
      </c>
      <c r="F36" s="44"/>
      <c r="G36" s="44"/>
      <c r="H36" s="44"/>
      <c r="I36" s="44"/>
      <c r="J36" s="45"/>
    </row>
    <row r="37" ht="45">
      <c r="A37" s="35" t="s">
        <v>50</v>
      </c>
      <c r="B37" s="43"/>
      <c r="C37" s="44"/>
      <c r="D37" s="44"/>
      <c r="E37" s="46" t="s">
        <v>86</v>
      </c>
      <c r="F37" s="44"/>
      <c r="G37" s="44"/>
      <c r="H37" s="44"/>
      <c r="I37" s="44"/>
      <c r="J37" s="45"/>
    </row>
    <row r="38">
      <c r="A38" s="35" t="s">
        <v>50</v>
      </c>
      <c r="B38" s="43"/>
      <c r="C38" s="44"/>
      <c r="D38" s="44"/>
      <c r="E38" s="46" t="s">
        <v>87</v>
      </c>
      <c r="F38" s="44"/>
      <c r="G38" s="44"/>
      <c r="H38" s="44"/>
      <c r="I38" s="44"/>
      <c r="J38" s="45"/>
    </row>
    <row r="39">
      <c r="A39" s="35" t="s">
        <v>42</v>
      </c>
      <c r="B39" s="35">
        <v>8</v>
      </c>
      <c r="C39" s="36" t="s">
        <v>88</v>
      </c>
      <c r="D39" s="35" t="s">
        <v>63</v>
      </c>
      <c r="E39" s="37" t="s">
        <v>89</v>
      </c>
      <c r="F39" s="38" t="s">
        <v>75</v>
      </c>
      <c r="G39" s="39">
        <v>3.75</v>
      </c>
      <c r="H39" s="40">
        <v>0</v>
      </c>
      <c r="I39" s="41">
        <f>ROUND(G39*H39,P4)</f>
        <v>0</v>
      </c>
      <c r="J39" s="38" t="s">
        <v>47</v>
      </c>
      <c r="O39" s="42">
        <f>I39*0.21</f>
        <v>0</v>
      </c>
      <c r="P39">
        <v>3</v>
      </c>
    </row>
    <row r="40" ht="45">
      <c r="A40" s="35" t="s">
        <v>48</v>
      </c>
      <c r="B40" s="43"/>
      <c r="C40" s="44"/>
      <c r="D40" s="44"/>
      <c r="E40" s="37" t="s">
        <v>90</v>
      </c>
      <c r="F40" s="44"/>
      <c r="G40" s="44"/>
      <c r="H40" s="44"/>
      <c r="I40" s="44"/>
      <c r="J40" s="45"/>
    </row>
    <row r="41" ht="30">
      <c r="A41" s="35" t="s">
        <v>50</v>
      </c>
      <c r="B41" s="43"/>
      <c r="C41" s="44"/>
      <c r="D41" s="44"/>
      <c r="E41" s="46" t="s">
        <v>91</v>
      </c>
      <c r="F41" s="44"/>
      <c r="G41" s="44"/>
      <c r="H41" s="44"/>
      <c r="I41" s="44"/>
      <c r="J41" s="45"/>
    </row>
    <row r="42">
      <c r="A42" s="35" t="s">
        <v>42</v>
      </c>
      <c r="B42" s="35">
        <v>9</v>
      </c>
      <c r="C42" s="36" t="s">
        <v>92</v>
      </c>
      <c r="D42" s="35" t="s">
        <v>63</v>
      </c>
      <c r="E42" s="37" t="s">
        <v>93</v>
      </c>
      <c r="F42" s="38" t="s">
        <v>75</v>
      </c>
      <c r="G42" s="39">
        <v>3.75</v>
      </c>
      <c r="H42" s="40">
        <v>0</v>
      </c>
      <c r="I42" s="41">
        <f>ROUND(G42*H42,P4)</f>
        <v>0</v>
      </c>
      <c r="J42" s="38" t="s">
        <v>47</v>
      </c>
      <c r="O42" s="42">
        <f>I42*0.21</f>
        <v>0</v>
      </c>
      <c r="P42">
        <v>3</v>
      </c>
    </row>
    <row r="43">
      <c r="A43" s="35" t="s">
        <v>48</v>
      </c>
      <c r="B43" s="43"/>
      <c r="C43" s="44"/>
      <c r="D43" s="44"/>
      <c r="E43" s="47" t="s">
        <v>63</v>
      </c>
      <c r="F43" s="44"/>
      <c r="G43" s="44"/>
      <c r="H43" s="44"/>
      <c r="I43" s="44"/>
      <c r="J43" s="45"/>
    </row>
    <row r="44">
      <c r="A44" s="35" t="s">
        <v>50</v>
      </c>
      <c r="B44" s="43"/>
      <c r="C44" s="44"/>
      <c r="D44" s="44"/>
      <c r="E44" s="46" t="s">
        <v>94</v>
      </c>
      <c r="F44" s="44"/>
      <c r="G44" s="44"/>
      <c r="H44" s="44"/>
      <c r="I44" s="44"/>
      <c r="J44" s="45"/>
    </row>
    <row r="45">
      <c r="A45" s="29" t="s">
        <v>39</v>
      </c>
      <c r="B45" s="30"/>
      <c r="C45" s="31" t="s">
        <v>95</v>
      </c>
      <c r="D45" s="32"/>
      <c r="E45" s="29" t="s">
        <v>96</v>
      </c>
      <c r="F45" s="32"/>
      <c r="G45" s="32"/>
      <c r="H45" s="32"/>
      <c r="I45" s="33">
        <f>SUMIFS(I46:I64,A46:A64,"P")</f>
        <v>0</v>
      </c>
      <c r="J45" s="34"/>
    </row>
    <row r="46">
      <c r="A46" s="35" t="s">
        <v>42</v>
      </c>
      <c r="B46" s="35">
        <v>10</v>
      </c>
      <c r="C46" s="36" t="s">
        <v>97</v>
      </c>
      <c r="D46" s="35" t="s">
        <v>63</v>
      </c>
      <c r="E46" s="37" t="s">
        <v>98</v>
      </c>
      <c r="F46" s="38" t="s">
        <v>99</v>
      </c>
      <c r="G46" s="39">
        <v>36</v>
      </c>
      <c r="H46" s="40">
        <v>0</v>
      </c>
      <c r="I46" s="41">
        <f>ROUND(G46*H46,P4)</f>
        <v>0</v>
      </c>
      <c r="J46" s="38" t="s">
        <v>47</v>
      </c>
      <c r="O46" s="42">
        <f>I46*0.21</f>
        <v>0</v>
      </c>
      <c r="P46">
        <v>3</v>
      </c>
    </row>
    <row r="47" ht="30">
      <c r="A47" s="35" t="s">
        <v>48</v>
      </c>
      <c r="B47" s="43"/>
      <c r="C47" s="44"/>
      <c r="D47" s="44"/>
      <c r="E47" s="37" t="s">
        <v>100</v>
      </c>
      <c r="F47" s="44"/>
      <c r="G47" s="44"/>
      <c r="H47" s="44"/>
      <c r="I47" s="44"/>
      <c r="J47" s="45"/>
    </row>
    <row r="48">
      <c r="A48" s="35" t="s">
        <v>50</v>
      </c>
      <c r="B48" s="43"/>
      <c r="C48" s="44"/>
      <c r="D48" s="44"/>
      <c r="E48" s="46" t="s">
        <v>101</v>
      </c>
      <c r="F48" s="44"/>
      <c r="G48" s="44"/>
      <c r="H48" s="44"/>
      <c r="I48" s="44"/>
      <c r="J48" s="45"/>
    </row>
    <row r="49">
      <c r="A49" s="35" t="s">
        <v>42</v>
      </c>
      <c r="B49" s="35">
        <v>11</v>
      </c>
      <c r="C49" s="36" t="s">
        <v>102</v>
      </c>
      <c r="D49" s="35" t="s">
        <v>63</v>
      </c>
      <c r="E49" s="37" t="s">
        <v>103</v>
      </c>
      <c r="F49" s="38" t="s">
        <v>75</v>
      </c>
      <c r="G49" s="39">
        <v>75</v>
      </c>
      <c r="H49" s="40">
        <v>0</v>
      </c>
      <c r="I49" s="41">
        <f>ROUND(G49*H49,P4)</f>
        <v>0</v>
      </c>
      <c r="J49" s="38" t="s">
        <v>47</v>
      </c>
      <c r="O49" s="42">
        <f>I49*0.21</f>
        <v>0</v>
      </c>
      <c r="P49">
        <v>3</v>
      </c>
    </row>
    <row r="50" ht="45">
      <c r="A50" s="35" t="s">
        <v>48</v>
      </c>
      <c r="B50" s="43"/>
      <c r="C50" s="44"/>
      <c r="D50" s="44"/>
      <c r="E50" s="37" t="s">
        <v>76</v>
      </c>
      <c r="F50" s="44"/>
      <c r="G50" s="44"/>
      <c r="H50" s="44"/>
      <c r="I50" s="44"/>
      <c r="J50" s="45"/>
    </row>
    <row r="51">
      <c r="A51" s="35" t="s">
        <v>50</v>
      </c>
      <c r="B51" s="43"/>
      <c r="C51" s="44"/>
      <c r="D51" s="44"/>
      <c r="E51" s="46" t="s">
        <v>104</v>
      </c>
      <c r="F51" s="44"/>
      <c r="G51" s="44"/>
      <c r="H51" s="44"/>
      <c r="I51" s="44"/>
      <c r="J51" s="45"/>
    </row>
    <row r="52">
      <c r="A52" s="35" t="s">
        <v>42</v>
      </c>
      <c r="B52" s="35">
        <v>12</v>
      </c>
      <c r="C52" s="36" t="s">
        <v>105</v>
      </c>
      <c r="D52" s="35" t="s">
        <v>63</v>
      </c>
      <c r="E52" s="37" t="s">
        <v>106</v>
      </c>
      <c r="F52" s="38" t="s">
        <v>75</v>
      </c>
      <c r="G52" s="39">
        <v>37.750999999999998</v>
      </c>
      <c r="H52" s="40">
        <v>0</v>
      </c>
      <c r="I52" s="41">
        <f>ROUND(G52*H52,P4)</f>
        <v>0</v>
      </c>
      <c r="J52" s="38" t="s">
        <v>47</v>
      </c>
      <c r="O52" s="42">
        <f>I52*0.21</f>
        <v>0</v>
      </c>
      <c r="P52">
        <v>3</v>
      </c>
    </row>
    <row r="53" ht="45">
      <c r="A53" s="35" t="s">
        <v>48</v>
      </c>
      <c r="B53" s="43"/>
      <c r="C53" s="44"/>
      <c r="D53" s="44"/>
      <c r="E53" s="37" t="s">
        <v>76</v>
      </c>
      <c r="F53" s="44"/>
      <c r="G53" s="44"/>
      <c r="H53" s="44"/>
      <c r="I53" s="44"/>
      <c r="J53" s="45"/>
    </row>
    <row r="54">
      <c r="A54" s="35" t="s">
        <v>50</v>
      </c>
      <c r="B54" s="43"/>
      <c r="C54" s="44"/>
      <c r="D54" s="44"/>
      <c r="E54" s="46" t="s">
        <v>107</v>
      </c>
      <c r="F54" s="44"/>
      <c r="G54" s="44"/>
      <c r="H54" s="44"/>
      <c r="I54" s="44"/>
      <c r="J54" s="45"/>
    </row>
    <row r="55" ht="30">
      <c r="A55" s="35" t="s">
        <v>50</v>
      </c>
      <c r="B55" s="43"/>
      <c r="C55" s="44"/>
      <c r="D55" s="44"/>
      <c r="E55" s="46" t="s">
        <v>108</v>
      </c>
      <c r="F55" s="44"/>
      <c r="G55" s="44"/>
      <c r="H55" s="44"/>
      <c r="I55" s="44"/>
      <c r="J55" s="45"/>
    </row>
    <row r="56">
      <c r="A56" s="35" t="s">
        <v>50</v>
      </c>
      <c r="B56" s="43"/>
      <c r="C56" s="44"/>
      <c r="D56" s="44"/>
      <c r="E56" s="46" t="s">
        <v>109</v>
      </c>
      <c r="F56" s="44"/>
      <c r="G56" s="44"/>
      <c r="H56" s="44"/>
      <c r="I56" s="44"/>
      <c r="J56" s="45"/>
    </row>
    <row r="57">
      <c r="A57" s="35" t="s">
        <v>50</v>
      </c>
      <c r="B57" s="43"/>
      <c r="C57" s="44"/>
      <c r="D57" s="44"/>
      <c r="E57" s="46" t="s">
        <v>110</v>
      </c>
      <c r="F57" s="44"/>
      <c r="G57" s="44"/>
      <c r="H57" s="44"/>
      <c r="I57" s="44"/>
      <c r="J57" s="45"/>
    </row>
    <row r="58">
      <c r="A58" s="35" t="s">
        <v>50</v>
      </c>
      <c r="B58" s="43"/>
      <c r="C58" s="44"/>
      <c r="D58" s="44"/>
      <c r="E58" s="46" t="s">
        <v>111</v>
      </c>
      <c r="F58" s="44"/>
      <c r="G58" s="44"/>
      <c r="H58" s="44"/>
      <c r="I58" s="44"/>
      <c r="J58" s="45"/>
    </row>
    <row r="59">
      <c r="A59" s="35" t="s">
        <v>42</v>
      </c>
      <c r="B59" s="35">
        <v>13</v>
      </c>
      <c r="C59" s="36" t="s">
        <v>112</v>
      </c>
      <c r="D59" s="35" t="s">
        <v>63</v>
      </c>
      <c r="E59" s="37" t="s">
        <v>113</v>
      </c>
      <c r="F59" s="38" t="s">
        <v>46</v>
      </c>
      <c r="G59" s="39">
        <v>12.5</v>
      </c>
      <c r="H59" s="40">
        <v>0</v>
      </c>
      <c r="I59" s="41">
        <f>ROUND(G59*H59,P4)</f>
        <v>0</v>
      </c>
      <c r="J59" s="38" t="s">
        <v>47</v>
      </c>
      <c r="O59" s="42">
        <f>I59*0.21</f>
        <v>0</v>
      </c>
      <c r="P59">
        <v>3</v>
      </c>
    </row>
    <row r="60" ht="30">
      <c r="A60" s="35" t="s">
        <v>48</v>
      </c>
      <c r="B60" s="43"/>
      <c r="C60" s="44"/>
      <c r="D60" s="44"/>
      <c r="E60" s="37" t="s">
        <v>100</v>
      </c>
      <c r="F60" s="44"/>
      <c r="G60" s="44"/>
      <c r="H60" s="44"/>
      <c r="I60" s="44"/>
      <c r="J60" s="45"/>
    </row>
    <row r="61">
      <c r="A61" s="35" t="s">
        <v>50</v>
      </c>
      <c r="B61" s="43"/>
      <c r="C61" s="44"/>
      <c r="D61" s="44"/>
      <c r="E61" s="46" t="s">
        <v>114</v>
      </c>
      <c r="F61" s="44"/>
      <c r="G61" s="44"/>
      <c r="H61" s="44"/>
      <c r="I61" s="44"/>
      <c r="J61" s="45"/>
    </row>
    <row r="62">
      <c r="A62" s="35" t="s">
        <v>42</v>
      </c>
      <c r="B62" s="35">
        <v>14</v>
      </c>
      <c r="C62" s="36" t="s">
        <v>115</v>
      </c>
      <c r="D62" s="35" t="s">
        <v>63</v>
      </c>
      <c r="E62" s="37" t="s">
        <v>116</v>
      </c>
      <c r="F62" s="38" t="s">
        <v>99</v>
      </c>
      <c r="G62" s="39">
        <v>25</v>
      </c>
      <c r="H62" s="40">
        <v>0</v>
      </c>
      <c r="I62" s="41">
        <f>ROUND(G62*H62,P4)</f>
        <v>0</v>
      </c>
      <c r="J62" s="38" t="s">
        <v>47</v>
      </c>
      <c r="O62" s="42">
        <f>I62*0.21</f>
        <v>0</v>
      </c>
      <c r="P62">
        <v>3</v>
      </c>
    </row>
    <row r="63" ht="30">
      <c r="A63" s="35" t="s">
        <v>48</v>
      </c>
      <c r="B63" s="43"/>
      <c r="C63" s="44"/>
      <c r="D63" s="44"/>
      <c r="E63" s="37" t="s">
        <v>117</v>
      </c>
      <c r="F63" s="44"/>
      <c r="G63" s="44"/>
      <c r="H63" s="44"/>
      <c r="I63" s="44"/>
      <c r="J63" s="45"/>
    </row>
    <row r="64" ht="30">
      <c r="A64" s="35" t="s">
        <v>50</v>
      </c>
      <c r="B64" s="48"/>
      <c r="C64" s="49"/>
      <c r="D64" s="49"/>
      <c r="E64" s="46" t="s">
        <v>118</v>
      </c>
      <c r="F64" s="49"/>
      <c r="G64" s="49"/>
      <c r="H64" s="49"/>
      <c r="I64" s="49"/>
      <c r="J64" s="50"/>
    </row>
  </sheetData>
  <sheetProtection sheet="1" objects="1" scenarios="1" spinCount="100000" saltValue="kFwiv06rHbcPy8iPcd/uM+UjhTWOmBGRLecUgNtRlGVaV8wPtFYXoLBcQlMT6LcZvOWxxJoY0iQi3nIneT210w==" hashValue="mP4bRKryuE9JF38aAFJdzg4qK7gslODpRCRod7ixIzQ48E8BPy0k90sqFTbcsOzBt+YBIdBNK3rg1T4SRQtZjg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21</v>
      </c>
      <c r="F2" s="15"/>
      <c r="G2" s="15"/>
      <c r="H2" s="15"/>
      <c r="I2" s="15"/>
      <c r="J2" s="17"/>
    </row>
    <row r="3">
      <c r="A3" s="3" t="s">
        <v>22</v>
      </c>
      <c r="B3" s="18" t="s">
        <v>23</v>
      </c>
      <c r="C3" s="19" t="s">
        <v>24</v>
      </c>
      <c r="D3" s="20"/>
      <c r="E3" s="21" t="s">
        <v>25</v>
      </c>
      <c r="F3" s="15"/>
      <c r="G3" s="15"/>
      <c r="H3" s="22" t="s">
        <v>13</v>
      </c>
      <c r="I3" s="23">
        <f>SUMIFS(I8:I57,A8:A57,"SD")</f>
        <v>0</v>
      </c>
      <c r="J3" s="17"/>
      <c r="O3">
        <v>0</v>
      </c>
      <c r="P3">
        <v>2</v>
      </c>
    </row>
    <row r="4">
      <c r="A4" s="3" t="s">
        <v>26</v>
      </c>
      <c r="B4" s="18" t="s">
        <v>27</v>
      </c>
      <c r="C4" s="19" t="s">
        <v>13</v>
      </c>
      <c r="D4" s="20"/>
      <c r="E4" s="21" t="s">
        <v>14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28</v>
      </c>
      <c r="B5" s="25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/>
      <c r="J5" s="26" t="s">
        <v>36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37</v>
      </c>
      <c r="I6" s="7" t="s">
        <v>38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39</v>
      </c>
      <c r="B8" s="30"/>
      <c r="C8" s="31" t="s">
        <v>60</v>
      </c>
      <c r="D8" s="32"/>
      <c r="E8" s="29" t="s">
        <v>61</v>
      </c>
      <c r="F8" s="32"/>
      <c r="G8" s="32"/>
      <c r="H8" s="32"/>
      <c r="I8" s="33">
        <f>SUMIFS(I9:I14,A9:A14,"P")</f>
        <v>0</v>
      </c>
      <c r="J8" s="34"/>
    </row>
    <row r="9">
      <c r="A9" s="35" t="s">
        <v>42</v>
      </c>
      <c r="B9" s="35">
        <v>1</v>
      </c>
      <c r="C9" s="36" t="s">
        <v>119</v>
      </c>
      <c r="D9" s="35" t="s">
        <v>63</v>
      </c>
      <c r="E9" s="37" t="s">
        <v>120</v>
      </c>
      <c r="F9" s="38" t="s">
        <v>99</v>
      </c>
      <c r="G9" s="39">
        <v>8</v>
      </c>
      <c r="H9" s="40">
        <v>0</v>
      </c>
      <c r="I9" s="41">
        <f>ROUND(G9*H9,P4)</f>
        <v>0</v>
      </c>
      <c r="J9" s="38" t="s">
        <v>47</v>
      </c>
      <c r="O9" s="42">
        <f>I9*0.21</f>
        <v>0</v>
      </c>
      <c r="P9">
        <v>3</v>
      </c>
    </row>
    <row r="10" ht="30">
      <c r="A10" s="35" t="s">
        <v>48</v>
      </c>
      <c r="B10" s="43"/>
      <c r="C10" s="44"/>
      <c r="D10" s="44"/>
      <c r="E10" s="37" t="s">
        <v>121</v>
      </c>
      <c r="F10" s="44"/>
      <c r="G10" s="44"/>
      <c r="H10" s="44"/>
      <c r="I10" s="44"/>
      <c r="J10" s="45"/>
    </row>
    <row r="11">
      <c r="A11" s="35" t="s">
        <v>50</v>
      </c>
      <c r="B11" s="43"/>
      <c r="C11" s="44"/>
      <c r="D11" s="44"/>
      <c r="E11" s="46" t="s">
        <v>122</v>
      </c>
      <c r="F11" s="44"/>
      <c r="G11" s="44"/>
      <c r="H11" s="44"/>
      <c r="I11" s="44"/>
      <c r="J11" s="45"/>
    </row>
    <row r="12">
      <c r="A12" s="35" t="s">
        <v>42</v>
      </c>
      <c r="B12" s="35">
        <v>2</v>
      </c>
      <c r="C12" s="36" t="s">
        <v>123</v>
      </c>
      <c r="D12" s="35" t="s">
        <v>63</v>
      </c>
      <c r="E12" s="37" t="s">
        <v>124</v>
      </c>
      <c r="F12" s="38" t="s">
        <v>65</v>
      </c>
      <c r="G12" s="39">
        <v>90.100999999999999</v>
      </c>
      <c r="H12" s="40">
        <v>0</v>
      </c>
      <c r="I12" s="41">
        <f>ROUND(G12*H12,P4)</f>
        <v>0</v>
      </c>
      <c r="J12" s="38" t="s">
        <v>47</v>
      </c>
      <c r="O12" s="42">
        <f>I12*0.21</f>
        <v>0</v>
      </c>
      <c r="P12">
        <v>3</v>
      </c>
    </row>
    <row r="13">
      <c r="A13" s="35" t="s">
        <v>48</v>
      </c>
      <c r="B13" s="43"/>
      <c r="C13" s="44"/>
      <c r="D13" s="44"/>
      <c r="E13" s="47" t="s">
        <v>63</v>
      </c>
      <c r="F13" s="44"/>
      <c r="G13" s="44"/>
      <c r="H13" s="44"/>
      <c r="I13" s="44"/>
      <c r="J13" s="45"/>
    </row>
    <row r="14">
      <c r="A14" s="35" t="s">
        <v>50</v>
      </c>
      <c r="B14" s="43"/>
      <c r="C14" s="44"/>
      <c r="D14" s="44"/>
      <c r="E14" s="46" t="s">
        <v>125</v>
      </c>
      <c r="F14" s="44"/>
      <c r="G14" s="44"/>
      <c r="H14" s="44"/>
      <c r="I14" s="44"/>
      <c r="J14" s="45"/>
    </row>
    <row r="15">
      <c r="A15" s="29" t="s">
        <v>39</v>
      </c>
      <c r="B15" s="30"/>
      <c r="C15" s="31" t="s">
        <v>126</v>
      </c>
      <c r="D15" s="32"/>
      <c r="E15" s="29" t="s">
        <v>127</v>
      </c>
      <c r="F15" s="32"/>
      <c r="G15" s="32"/>
      <c r="H15" s="32"/>
      <c r="I15" s="33">
        <f>SUMIFS(I16:I21,A16:A21,"P")</f>
        <v>0</v>
      </c>
      <c r="J15" s="34"/>
    </row>
    <row r="16">
      <c r="A16" s="35" t="s">
        <v>42</v>
      </c>
      <c r="B16" s="35">
        <v>3</v>
      </c>
      <c r="C16" s="36" t="s">
        <v>128</v>
      </c>
      <c r="D16" s="35" t="s">
        <v>63</v>
      </c>
      <c r="E16" s="37" t="s">
        <v>129</v>
      </c>
      <c r="F16" s="38" t="s">
        <v>65</v>
      </c>
      <c r="G16" s="39">
        <v>45</v>
      </c>
      <c r="H16" s="40">
        <v>0</v>
      </c>
      <c r="I16" s="41">
        <f>ROUND(G16*H16,P4)</f>
        <v>0</v>
      </c>
      <c r="J16" s="38" t="s">
        <v>47</v>
      </c>
      <c r="O16" s="42">
        <f>I16*0.21</f>
        <v>0</v>
      </c>
      <c r="P16">
        <v>3</v>
      </c>
    </row>
    <row r="17">
      <c r="A17" s="35" t="s">
        <v>48</v>
      </c>
      <c r="B17" s="43"/>
      <c r="C17" s="44"/>
      <c r="D17" s="44"/>
      <c r="E17" s="47" t="s">
        <v>63</v>
      </c>
      <c r="F17" s="44"/>
      <c r="G17" s="44"/>
      <c r="H17" s="44"/>
      <c r="I17" s="44"/>
      <c r="J17" s="45"/>
    </row>
    <row r="18">
      <c r="A18" s="35" t="s">
        <v>50</v>
      </c>
      <c r="B18" s="43"/>
      <c r="C18" s="44"/>
      <c r="D18" s="44"/>
      <c r="E18" s="46" t="s">
        <v>130</v>
      </c>
      <c r="F18" s="44"/>
      <c r="G18" s="44"/>
      <c r="H18" s="44"/>
      <c r="I18" s="44"/>
      <c r="J18" s="45"/>
    </row>
    <row r="19">
      <c r="A19" s="35" t="s">
        <v>42</v>
      </c>
      <c r="B19" s="35">
        <v>4</v>
      </c>
      <c r="C19" s="36" t="s">
        <v>131</v>
      </c>
      <c r="D19" s="35" t="s">
        <v>63</v>
      </c>
      <c r="E19" s="37" t="s">
        <v>132</v>
      </c>
      <c r="F19" s="38" t="s">
        <v>99</v>
      </c>
      <c r="G19" s="39">
        <v>25</v>
      </c>
      <c r="H19" s="40">
        <v>0</v>
      </c>
      <c r="I19" s="41">
        <f>ROUND(G19*H19,P4)</f>
        <v>0</v>
      </c>
      <c r="J19" s="38" t="s">
        <v>47</v>
      </c>
      <c r="O19" s="42">
        <f>I19*0.21</f>
        <v>0</v>
      </c>
      <c r="P19">
        <v>3</v>
      </c>
    </row>
    <row r="20" ht="30">
      <c r="A20" s="35" t="s">
        <v>48</v>
      </c>
      <c r="B20" s="43"/>
      <c r="C20" s="44"/>
      <c r="D20" s="44"/>
      <c r="E20" s="37" t="s">
        <v>133</v>
      </c>
      <c r="F20" s="44"/>
      <c r="G20" s="44"/>
      <c r="H20" s="44"/>
      <c r="I20" s="44"/>
      <c r="J20" s="45"/>
    </row>
    <row r="21">
      <c r="A21" s="35" t="s">
        <v>50</v>
      </c>
      <c r="B21" s="43"/>
      <c r="C21" s="44"/>
      <c r="D21" s="44"/>
      <c r="E21" s="46" t="s">
        <v>134</v>
      </c>
      <c r="F21" s="44"/>
      <c r="G21" s="44"/>
      <c r="H21" s="44"/>
      <c r="I21" s="44"/>
      <c r="J21" s="45"/>
    </row>
    <row r="22">
      <c r="A22" s="29" t="s">
        <v>39</v>
      </c>
      <c r="B22" s="30"/>
      <c r="C22" s="31" t="s">
        <v>135</v>
      </c>
      <c r="D22" s="32"/>
      <c r="E22" s="29" t="s">
        <v>136</v>
      </c>
      <c r="F22" s="32"/>
      <c r="G22" s="32"/>
      <c r="H22" s="32"/>
      <c r="I22" s="33">
        <f>SUMIFS(I23:I46,A23:A46,"P")</f>
        <v>0</v>
      </c>
      <c r="J22" s="34"/>
    </row>
    <row r="23" ht="30">
      <c r="A23" s="35" t="s">
        <v>42</v>
      </c>
      <c r="B23" s="35">
        <v>5</v>
      </c>
      <c r="C23" s="36" t="s">
        <v>137</v>
      </c>
      <c r="D23" s="35" t="s">
        <v>63</v>
      </c>
      <c r="E23" s="37" t="s">
        <v>138</v>
      </c>
      <c r="F23" s="38" t="s">
        <v>65</v>
      </c>
      <c r="G23" s="39">
        <v>81.909999999999997</v>
      </c>
      <c r="H23" s="40">
        <v>0</v>
      </c>
      <c r="I23" s="41">
        <f>ROUND(G23*H23,P4)</f>
        <v>0</v>
      </c>
      <c r="J23" s="38" t="s">
        <v>47</v>
      </c>
      <c r="O23" s="42">
        <f>I23*0.21</f>
        <v>0</v>
      </c>
      <c r="P23">
        <v>3</v>
      </c>
    </row>
    <row r="24">
      <c r="A24" s="35" t="s">
        <v>48</v>
      </c>
      <c r="B24" s="43"/>
      <c r="C24" s="44"/>
      <c r="D24" s="44"/>
      <c r="E24" s="37" t="s">
        <v>139</v>
      </c>
      <c r="F24" s="44"/>
      <c r="G24" s="44"/>
      <c r="H24" s="44"/>
      <c r="I24" s="44"/>
      <c r="J24" s="45"/>
    </row>
    <row r="25">
      <c r="A25" s="35" t="s">
        <v>50</v>
      </c>
      <c r="B25" s="43"/>
      <c r="C25" s="44"/>
      <c r="D25" s="44"/>
      <c r="E25" s="46" t="s">
        <v>140</v>
      </c>
      <c r="F25" s="44"/>
      <c r="G25" s="44"/>
      <c r="H25" s="44"/>
      <c r="I25" s="44"/>
      <c r="J25" s="45"/>
    </row>
    <row r="26">
      <c r="A26" s="35" t="s">
        <v>42</v>
      </c>
      <c r="B26" s="35">
        <v>6</v>
      </c>
      <c r="C26" s="36" t="s">
        <v>141</v>
      </c>
      <c r="D26" s="35" t="s">
        <v>63</v>
      </c>
      <c r="E26" s="37" t="s">
        <v>142</v>
      </c>
      <c r="F26" s="38" t="s">
        <v>75</v>
      </c>
      <c r="G26" s="39">
        <v>54.366</v>
      </c>
      <c r="H26" s="40">
        <v>0</v>
      </c>
      <c r="I26" s="41">
        <f>ROUND(G26*H26,P4)</f>
        <v>0</v>
      </c>
      <c r="J26" s="38" t="s">
        <v>47</v>
      </c>
      <c r="O26" s="42">
        <f>I26*0.21</f>
        <v>0</v>
      </c>
      <c r="P26">
        <v>3</v>
      </c>
    </row>
    <row r="27">
      <c r="A27" s="35" t="s">
        <v>48</v>
      </c>
      <c r="B27" s="43"/>
      <c r="C27" s="44"/>
      <c r="D27" s="44"/>
      <c r="E27" s="37" t="s">
        <v>143</v>
      </c>
      <c r="F27" s="44"/>
      <c r="G27" s="44"/>
      <c r="H27" s="44"/>
      <c r="I27" s="44"/>
      <c r="J27" s="45"/>
    </row>
    <row r="28">
      <c r="A28" s="35" t="s">
        <v>50</v>
      </c>
      <c r="B28" s="43"/>
      <c r="C28" s="44"/>
      <c r="D28" s="44"/>
      <c r="E28" s="46" t="s">
        <v>144</v>
      </c>
      <c r="F28" s="44"/>
      <c r="G28" s="44"/>
      <c r="H28" s="44"/>
      <c r="I28" s="44"/>
      <c r="J28" s="45"/>
    </row>
    <row r="29">
      <c r="A29" s="35" t="s">
        <v>42</v>
      </c>
      <c r="B29" s="35">
        <v>7</v>
      </c>
      <c r="C29" s="36" t="s">
        <v>145</v>
      </c>
      <c r="D29" s="35" t="s">
        <v>63</v>
      </c>
      <c r="E29" s="37" t="s">
        <v>146</v>
      </c>
      <c r="F29" s="38" t="s">
        <v>65</v>
      </c>
      <c r="G29" s="39">
        <v>81.909999999999997</v>
      </c>
      <c r="H29" s="40">
        <v>0</v>
      </c>
      <c r="I29" s="41">
        <f>ROUND(G29*H29,P4)</f>
        <v>0</v>
      </c>
      <c r="J29" s="38" t="s">
        <v>47</v>
      </c>
      <c r="O29" s="42">
        <f>I29*0.21</f>
        <v>0</v>
      </c>
      <c r="P29">
        <v>3</v>
      </c>
    </row>
    <row r="30">
      <c r="A30" s="35" t="s">
        <v>48</v>
      </c>
      <c r="B30" s="43"/>
      <c r="C30" s="44"/>
      <c r="D30" s="44"/>
      <c r="E30" s="37" t="s">
        <v>147</v>
      </c>
      <c r="F30" s="44"/>
      <c r="G30" s="44"/>
      <c r="H30" s="44"/>
      <c r="I30" s="44"/>
      <c r="J30" s="45"/>
    </row>
    <row r="31">
      <c r="A31" s="35" t="s">
        <v>50</v>
      </c>
      <c r="B31" s="43"/>
      <c r="C31" s="44"/>
      <c r="D31" s="44"/>
      <c r="E31" s="46" t="s">
        <v>140</v>
      </c>
      <c r="F31" s="44"/>
      <c r="G31" s="44"/>
      <c r="H31" s="44"/>
      <c r="I31" s="44"/>
      <c r="J31" s="45"/>
    </row>
    <row r="32">
      <c r="A32" s="35" t="s">
        <v>42</v>
      </c>
      <c r="B32" s="35">
        <v>8</v>
      </c>
      <c r="C32" s="36" t="s">
        <v>148</v>
      </c>
      <c r="D32" s="35" t="s">
        <v>63</v>
      </c>
      <c r="E32" s="37" t="s">
        <v>149</v>
      </c>
      <c r="F32" s="38" t="s">
        <v>65</v>
      </c>
      <c r="G32" s="39">
        <v>272.38</v>
      </c>
      <c r="H32" s="40">
        <v>0</v>
      </c>
      <c r="I32" s="41">
        <f>ROUND(G32*H32,P4)</f>
        <v>0</v>
      </c>
      <c r="J32" s="38" t="s">
        <v>47</v>
      </c>
      <c r="O32" s="42">
        <f>I32*0.21</f>
        <v>0</v>
      </c>
      <c r="P32">
        <v>3</v>
      </c>
    </row>
    <row r="33">
      <c r="A33" s="35" t="s">
        <v>48</v>
      </c>
      <c r="B33" s="43"/>
      <c r="C33" s="44"/>
      <c r="D33" s="44"/>
      <c r="E33" s="37" t="s">
        <v>150</v>
      </c>
      <c r="F33" s="44"/>
      <c r="G33" s="44"/>
      <c r="H33" s="44"/>
      <c r="I33" s="44"/>
      <c r="J33" s="45"/>
    </row>
    <row r="34">
      <c r="A34" s="35" t="s">
        <v>50</v>
      </c>
      <c r="B34" s="43"/>
      <c r="C34" s="44"/>
      <c r="D34" s="44"/>
      <c r="E34" s="46" t="s">
        <v>151</v>
      </c>
      <c r="F34" s="44"/>
      <c r="G34" s="44"/>
      <c r="H34" s="44"/>
      <c r="I34" s="44"/>
      <c r="J34" s="45"/>
    </row>
    <row r="35">
      <c r="A35" s="35" t="s">
        <v>42</v>
      </c>
      <c r="B35" s="35">
        <v>9</v>
      </c>
      <c r="C35" s="36" t="s">
        <v>152</v>
      </c>
      <c r="D35" s="35" t="s">
        <v>63</v>
      </c>
      <c r="E35" s="37" t="s">
        <v>153</v>
      </c>
      <c r="F35" s="38" t="s">
        <v>65</v>
      </c>
      <c r="G35" s="39">
        <v>81.909999999999997</v>
      </c>
      <c r="H35" s="40">
        <v>0</v>
      </c>
      <c r="I35" s="41">
        <f>ROUND(G35*H35,P4)</f>
        <v>0</v>
      </c>
      <c r="J35" s="38" t="s">
        <v>47</v>
      </c>
      <c r="O35" s="42">
        <f>I35*0.21</f>
        <v>0</v>
      </c>
      <c r="P35">
        <v>3</v>
      </c>
    </row>
    <row r="36">
      <c r="A36" s="35" t="s">
        <v>48</v>
      </c>
      <c r="B36" s="43"/>
      <c r="C36" s="44"/>
      <c r="D36" s="44"/>
      <c r="E36" s="37" t="s">
        <v>154</v>
      </c>
      <c r="F36" s="44"/>
      <c r="G36" s="44"/>
      <c r="H36" s="44"/>
      <c r="I36" s="44"/>
      <c r="J36" s="45"/>
    </row>
    <row r="37">
      <c r="A37" s="35" t="s">
        <v>50</v>
      </c>
      <c r="B37" s="43"/>
      <c r="C37" s="44"/>
      <c r="D37" s="44"/>
      <c r="E37" s="46" t="s">
        <v>140</v>
      </c>
      <c r="F37" s="44"/>
      <c r="G37" s="44"/>
      <c r="H37" s="44"/>
      <c r="I37" s="44"/>
      <c r="J37" s="45"/>
    </row>
    <row r="38">
      <c r="A38" s="35" t="s">
        <v>42</v>
      </c>
      <c r="B38" s="35">
        <v>10</v>
      </c>
      <c r="C38" s="36" t="s">
        <v>155</v>
      </c>
      <c r="D38" s="35" t="s">
        <v>63</v>
      </c>
      <c r="E38" s="37" t="s">
        <v>156</v>
      </c>
      <c r="F38" s="38" t="s">
        <v>65</v>
      </c>
      <c r="G38" s="39">
        <v>81.909999999999997</v>
      </c>
      <c r="H38" s="40">
        <v>0</v>
      </c>
      <c r="I38" s="41">
        <f>ROUND(G38*H38,P4)</f>
        <v>0</v>
      </c>
      <c r="J38" s="38" t="s">
        <v>47</v>
      </c>
      <c r="O38" s="42">
        <f>I38*0.21</f>
        <v>0</v>
      </c>
      <c r="P38">
        <v>3</v>
      </c>
    </row>
    <row r="39">
      <c r="A39" s="35" t="s">
        <v>48</v>
      </c>
      <c r="B39" s="43"/>
      <c r="C39" s="44"/>
      <c r="D39" s="44"/>
      <c r="E39" s="37" t="s">
        <v>157</v>
      </c>
      <c r="F39" s="44"/>
      <c r="G39" s="44"/>
      <c r="H39" s="44"/>
      <c r="I39" s="44"/>
      <c r="J39" s="45"/>
    </row>
    <row r="40">
      <c r="A40" s="35" t="s">
        <v>50</v>
      </c>
      <c r="B40" s="43"/>
      <c r="C40" s="44"/>
      <c r="D40" s="44"/>
      <c r="E40" s="46" t="s">
        <v>140</v>
      </c>
      <c r="F40" s="44"/>
      <c r="G40" s="44"/>
      <c r="H40" s="44"/>
      <c r="I40" s="44"/>
      <c r="J40" s="45"/>
    </row>
    <row r="41">
      <c r="A41" s="35" t="s">
        <v>42</v>
      </c>
      <c r="B41" s="35">
        <v>11</v>
      </c>
      <c r="C41" s="36" t="s">
        <v>158</v>
      </c>
      <c r="D41" s="35" t="s">
        <v>63</v>
      </c>
      <c r="E41" s="37" t="s">
        <v>159</v>
      </c>
      <c r="F41" s="38" t="s">
        <v>65</v>
      </c>
      <c r="G41" s="39">
        <v>190.47</v>
      </c>
      <c r="H41" s="40">
        <v>0</v>
      </c>
      <c r="I41" s="41">
        <f>ROUND(G41*H41,P4)</f>
        <v>0</v>
      </c>
      <c r="J41" s="38" t="s">
        <v>47</v>
      </c>
      <c r="O41" s="42">
        <f>I41*0.21</f>
        <v>0</v>
      </c>
      <c r="P41">
        <v>3</v>
      </c>
    </row>
    <row r="42">
      <c r="A42" s="35" t="s">
        <v>48</v>
      </c>
      <c r="B42" s="43"/>
      <c r="C42" s="44"/>
      <c r="D42" s="44"/>
      <c r="E42" s="37" t="s">
        <v>160</v>
      </c>
      <c r="F42" s="44"/>
      <c r="G42" s="44"/>
      <c r="H42" s="44"/>
      <c r="I42" s="44"/>
      <c r="J42" s="45"/>
    </row>
    <row r="43">
      <c r="A43" s="35" t="s">
        <v>50</v>
      </c>
      <c r="B43" s="43"/>
      <c r="C43" s="44"/>
      <c r="D43" s="44"/>
      <c r="E43" s="46" t="s">
        <v>161</v>
      </c>
      <c r="F43" s="44"/>
      <c r="G43" s="44"/>
      <c r="H43" s="44"/>
      <c r="I43" s="44"/>
      <c r="J43" s="45"/>
    </row>
    <row r="44">
      <c r="A44" s="35" t="s">
        <v>42</v>
      </c>
      <c r="B44" s="35">
        <v>12</v>
      </c>
      <c r="C44" s="36" t="s">
        <v>162</v>
      </c>
      <c r="D44" s="35" t="s">
        <v>63</v>
      </c>
      <c r="E44" s="37" t="s">
        <v>163</v>
      </c>
      <c r="F44" s="38" t="s">
        <v>65</v>
      </c>
      <c r="G44" s="39">
        <v>190.47</v>
      </c>
      <c r="H44" s="40">
        <v>0</v>
      </c>
      <c r="I44" s="41">
        <f>ROUND(G44*H44,P4)</f>
        <v>0</v>
      </c>
      <c r="J44" s="38" t="s">
        <v>47</v>
      </c>
      <c r="O44" s="42">
        <f>I44*0.21</f>
        <v>0</v>
      </c>
      <c r="P44">
        <v>3</v>
      </c>
    </row>
    <row r="45">
      <c r="A45" s="35" t="s">
        <v>48</v>
      </c>
      <c r="B45" s="43"/>
      <c r="C45" s="44"/>
      <c r="D45" s="44"/>
      <c r="E45" s="37" t="s">
        <v>164</v>
      </c>
      <c r="F45" s="44"/>
      <c r="G45" s="44"/>
      <c r="H45" s="44"/>
      <c r="I45" s="44"/>
      <c r="J45" s="45"/>
    </row>
    <row r="46">
      <c r="A46" s="35" t="s">
        <v>50</v>
      </c>
      <c r="B46" s="43"/>
      <c r="C46" s="44"/>
      <c r="D46" s="44"/>
      <c r="E46" s="46" t="s">
        <v>161</v>
      </c>
      <c r="F46" s="44"/>
      <c r="G46" s="44"/>
      <c r="H46" s="44"/>
      <c r="I46" s="44"/>
      <c r="J46" s="45"/>
    </row>
    <row r="47">
      <c r="A47" s="29" t="s">
        <v>39</v>
      </c>
      <c r="B47" s="30"/>
      <c r="C47" s="31" t="s">
        <v>165</v>
      </c>
      <c r="D47" s="32"/>
      <c r="E47" s="29" t="s">
        <v>166</v>
      </c>
      <c r="F47" s="32"/>
      <c r="G47" s="32"/>
      <c r="H47" s="32"/>
      <c r="I47" s="33">
        <f>SUMIFS(I48:I50,A48:A50,"P")</f>
        <v>0</v>
      </c>
      <c r="J47" s="34"/>
    </row>
    <row r="48">
      <c r="A48" s="35" t="s">
        <v>42</v>
      </c>
      <c r="B48" s="35">
        <v>13</v>
      </c>
      <c r="C48" s="36" t="s">
        <v>167</v>
      </c>
      <c r="D48" s="35" t="s">
        <v>63</v>
      </c>
      <c r="E48" s="37" t="s">
        <v>168</v>
      </c>
      <c r="F48" s="38" t="s">
        <v>99</v>
      </c>
      <c r="G48" s="39">
        <v>27.5</v>
      </c>
      <c r="H48" s="40">
        <v>0</v>
      </c>
      <c r="I48" s="41">
        <f>ROUND(G48*H48,P4)</f>
        <v>0</v>
      </c>
      <c r="J48" s="38" t="s">
        <v>47</v>
      </c>
      <c r="O48" s="42">
        <f>I48*0.21</f>
        <v>0</v>
      </c>
      <c r="P48">
        <v>3</v>
      </c>
    </row>
    <row r="49">
      <c r="A49" s="35" t="s">
        <v>48</v>
      </c>
      <c r="B49" s="43"/>
      <c r="C49" s="44"/>
      <c r="D49" s="44"/>
      <c r="E49" s="47" t="s">
        <v>63</v>
      </c>
      <c r="F49" s="44"/>
      <c r="G49" s="44"/>
      <c r="H49" s="44"/>
      <c r="I49" s="44"/>
      <c r="J49" s="45"/>
    </row>
    <row r="50">
      <c r="A50" s="35" t="s">
        <v>50</v>
      </c>
      <c r="B50" s="43"/>
      <c r="C50" s="44"/>
      <c r="D50" s="44"/>
      <c r="E50" s="46" t="s">
        <v>169</v>
      </c>
      <c r="F50" s="44"/>
      <c r="G50" s="44"/>
      <c r="H50" s="44"/>
      <c r="I50" s="44"/>
      <c r="J50" s="45"/>
    </row>
    <row r="51">
      <c r="A51" s="29" t="s">
        <v>39</v>
      </c>
      <c r="B51" s="30"/>
      <c r="C51" s="31" t="s">
        <v>95</v>
      </c>
      <c r="D51" s="32"/>
      <c r="E51" s="29" t="s">
        <v>96</v>
      </c>
      <c r="F51" s="32"/>
      <c r="G51" s="32"/>
      <c r="H51" s="32"/>
      <c r="I51" s="33">
        <f>SUMIFS(I52:I57,A52:A57,"P")</f>
        <v>0</v>
      </c>
      <c r="J51" s="34"/>
    </row>
    <row r="52">
      <c r="A52" s="35" t="s">
        <v>42</v>
      </c>
      <c r="B52" s="35">
        <v>14</v>
      </c>
      <c r="C52" s="36" t="s">
        <v>170</v>
      </c>
      <c r="D52" s="35" t="s">
        <v>63</v>
      </c>
      <c r="E52" s="37" t="s">
        <v>171</v>
      </c>
      <c r="F52" s="38" t="s">
        <v>99</v>
      </c>
      <c r="G52" s="39">
        <v>8</v>
      </c>
      <c r="H52" s="40">
        <v>0</v>
      </c>
      <c r="I52" s="41">
        <f>ROUND(G52*H52,P4)</f>
        <v>0</v>
      </c>
      <c r="J52" s="38" t="s">
        <v>47</v>
      </c>
      <c r="O52" s="42">
        <f>I52*0.21</f>
        <v>0</v>
      </c>
      <c r="P52">
        <v>3</v>
      </c>
    </row>
    <row r="53" ht="30">
      <c r="A53" s="35" t="s">
        <v>48</v>
      </c>
      <c r="B53" s="43"/>
      <c r="C53" s="44"/>
      <c r="D53" s="44"/>
      <c r="E53" s="37" t="s">
        <v>172</v>
      </c>
      <c r="F53" s="44"/>
      <c r="G53" s="44"/>
      <c r="H53" s="44"/>
      <c r="I53" s="44"/>
      <c r="J53" s="45"/>
    </row>
    <row r="54">
      <c r="A54" s="35" t="s">
        <v>50</v>
      </c>
      <c r="B54" s="43"/>
      <c r="C54" s="44"/>
      <c r="D54" s="44"/>
      <c r="E54" s="46" t="s">
        <v>122</v>
      </c>
      <c r="F54" s="44"/>
      <c r="G54" s="44"/>
      <c r="H54" s="44"/>
      <c r="I54" s="44"/>
      <c r="J54" s="45"/>
    </row>
    <row r="55">
      <c r="A55" s="35" t="s">
        <v>42</v>
      </c>
      <c r="B55" s="35">
        <v>15</v>
      </c>
      <c r="C55" s="36" t="s">
        <v>173</v>
      </c>
      <c r="D55" s="35" t="s">
        <v>63</v>
      </c>
      <c r="E55" s="37" t="s">
        <v>174</v>
      </c>
      <c r="F55" s="38" t="s">
        <v>99</v>
      </c>
      <c r="G55" s="39">
        <v>8</v>
      </c>
      <c r="H55" s="40">
        <v>0</v>
      </c>
      <c r="I55" s="41">
        <f>ROUND(G55*H55,P4)</f>
        <v>0</v>
      </c>
      <c r="J55" s="38" t="s">
        <v>47</v>
      </c>
      <c r="O55" s="42">
        <f>I55*0.21</f>
        <v>0</v>
      </c>
      <c r="P55">
        <v>3</v>
      </c>
    </row>
    <row r="56" ht="30">
      <c r="A56" s="35" t="s">
        <v>48</v>
      </c>
      <c r="B56" s="43"/>
      <c r="C56" s="44"/>
      <c r="D56" s="44"/>
      <c r="E56" s="37" t="s">
        <v>175</v>
      </c>
      <c r="F56" s="44"/>
      <c r="G56" s="44"/>
      <c r="H56" s="44"/>
      <c r="I56" s="44"/>
      <c r="J56" s="45"/>
    </row>
    <row r="57">
      <c r="A57" s="35" t="s">
        <v>50</v>
      </c>
      <c r="B57" s="48"/>
      <c r="C57" s="49"/>
      <c r="D57" s="49"/>
      <c r="E57" s="46" t="s">
        <v>122</v>
      </c>
      <c r="F57" s="49"/>
      <c r="G57" s="49"/>
      <c r="H57" s="49"/>
      <c r="I57" s="49"/>
      <c r="J57" s="50"/>
    </row>
  </sheetData>
  <sheetProtection sheet="1" objects="1" scenarios="1" spinCount="100000" saltValue="6jd5bJYpviKvWdNdmbeid5BFuArohW9MKYIiUo5jHbIq9g0bQqV/zgjx4MHmDn1jIAlQtKtDWCwpcFy3I9DvbA==" hashValue="bPX9Y5EWFzEjyTZP7Fns+6gpU8v0iq1xOgR+46QCOfQNrVmHO1eppj4/6DBJmuNgaVkoExvPUc3LROo8guIjeA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21</v>
      </c>
      <c r="F2" s="15"/>
      <c r="G2" s="15"/>
      <c r="H2" s="15"/>
      <c r="I2" s="15"/>
      <c r="J2" s="17"/>
    </row>
    <row r="3">
      <c r="A3" s="3" t="s">
        <v>22</v>
      </c>
      <c r="B3" s="18" t="s">
        <v>23</v>
      </c>
      <c r="C3" s="19" t="s">
        <v>24</v>
      </c>
      <c r="D3" s="20"/>
      <c r="E3" s="21" t="s">
        <v>25</v>
      </c>
      <c r="F3" s="15"/>
      <c r="G3" s="15"/>
      <c r="H3" s="22" t="s">
        <v>15</v>
      </c>
      <c r="I3" s="23">
        <f>SUMIFS(I8:I294,A8:A294,"SD")</f>
        <v>0</v>
      </c>
      <c r="J3" s="17"/>
      <c r="O3">
        <v>0</v>
      </c>
      <c r="P3">
        <v>2</v>
      </c>
    </row>
    <row r="4">
      <c r="A4" s="3" t="s">
        <v>26</v>
      </c>
      <c r="B4" s="18" t="s">
        <v>27</v>
      </c>
      <c r="C4" s="19" t="s">
        <v>15</v>
      </c>
      <c r="D4" s="20"/>
      <c r="E4" s="21" t="s">
        <v>16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28</v>
      </c>
      <c r="B5" s="25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/>
      <c r="J5" s="26" t="s">
        <v>36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37</v>
      </c>
      <c r="I6" s="7" t="s">
        <v>38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39</v>
      </c>
      <c r="B8" s="30"/>
      <c r="C8" s="31" t="s">
        <v>40</v>
      </c>
      <c r="D8" s="32"/>
      <c r="E8" s="29" t="s">
        <v>41</v>
      </c>
      <c r="F8" s="32"/>
      <c r="G8" s="32"/>
      <c r="H8" s="32"/>
      <c r="I8" s="33">
        <f>SUMIFS(I9:I22,A9:A22,"P")</f>
        <v>0</v>
      </c>
      <c r="J8" s="34"/>
    </row>
    <row r="9">
      <c r="A9" s="35" t="s">
        <v>42</v>
      </c>
      <c r="B9" s="35">
        <v>1</v>
      </c>
      <c r="C9" s="36" t="s">
        <v>43</v>
      </c>
      <c r="D9" s="35"/>
      <c r="E9" s="37" t="s">
        <v>45</v>
      </c>
      <c r="F9" s="38" t="s">
        <v>46</v>
      </c>
      <c r="G9" s="39">
        <v>525.50800000000004</v>
      </c>
      <c r="H9" s="40">
        <v>0</v>
      </c>
      <c r="I9" s="41">
        <f>ROUND(G9*H9,P4)</f>
        <v>0</v>
      </c>
      <c r="J9" s="38" t="s">
        <v>47</v>
      </c>
      <c r="O9" s="42">
        <f>I9*0.21</f>
        <v>0</v>
      </c>
      <c r="P9">
        <v>3</v>
      </c>
    </row>
    <row r="10">
      <c r="A10" s="35" t="s">
        <v>48</v>
      </c>
      <c r="B10" s="43"/>
      <c r="C10" s="44"/>
      <c r="D10" s="44"/>
      <c r="E10" s="37" t="s">
        <v>49</v>
      </c>
      <c r="F10" s="44"/>
      <c r="G10" s="44"/>
      <c r="H10" s="44"/>
      <c r="I10" s="44"/>
      <c r="J10" s="45"/>
    </row>
    <row r="11">
      <c r="A11" s="35" t="s">
        <v>50</v>
      </c>
      <c r="B11" s="43"/>
      <c r="C11" s="44"/>
      <c r="D11" s="44"/>
      <c r="E11" s="46" t="s">
        <v>176</v>
      </c>
      <c r="F11" s="44"/>
      <c r="G11" s="44"/>
      <c r="H11" s="44"/>
      <c r="I11" s="44"/>
      <c r="J11" s="45"/>
    </row>
    <row r="12">
      <c r="A12" s="35" t="s">
        <v>50</v>
      </c>
      <c r="B12" s="43"/>
      <c r="C12" s="44"/>
      <c r="D12" s="44"/>
      <c r="E12" s="46" t="s">
        <v>177</v>
      </c>
      <c r="F12" s="44"/>
      <c r="G12" s="44"/>
      <c r="H12" s="44"/>
      <c r="I12" s="44"/>
      <c r="J12" s="45"/>
    </row>
    <row r="13">
      <c r="A13" s="35" t="s">
        <v>50</v>
      </c>
      <c r="B13" s="43"/>
      <c r="C13" s="44"/>
      <c r="D13" s="44"/>
      <c r="E13" s="46" t="s">
        <v>178</v>
      </c>
      <c r="F13" s="44"/>
      <c r="G13" s="44"/>
      <c r="H13" s="44"/>
      <c r="I13" s="44"/>
      <c r="J13" s="45"/>
    </row>
    <row r="14">
      <c r="A14" s="35" t="s">
        <v>42</v>
      </c>
      <c r="B14" s="35">
        <v>2</v>
      </c>
      <c r="C14" s="36" t="s">
        <v>179</v>
      </c>
      <c r="D14" s="35" t="s">
        <v>63</v>
      </c>
      <c r="E14" s="37" t="s">
        <v>180</v>
      </c>
      <c r="F14" s="38" t="s">
        <v>46</v>
      </c>
      <c r="G14" s="39">
        <v>96.388000000000005</v>
      </c>
      <c r="H14" s="40">
        <v>0</v>
      </c>
      <c r="I14" s="41">
        <f>ROUND(G14*H14,P4)</f>
        <v>0</v>
      </c>
      <c r="J14" s="38" t="s">
        <v>47</v>
      </c>
      <c r="O14" s="42">
        <f>I14*0.21</f>
        <v>0</v>
      </c>
      <c r="P14">
        <v>3</v>
      </c>
    </row>
    <row r="15" ht="30">
      <c r="A15" s="35" t="s">
        <v>48</v>
      </c>
      <c r="B15" s="43"/>
      <c r="C15" s="44"/>
      <c r="D15" s="44"/>
      <c r="E15" s="37" t="s">
        <v>181</v>
      </c>
      <c r="F15" s="44"/>
      <c r="G15" s="44"/>
      <c r="H15" s="44"/>
      <c r="I15" s="44"/>
      <c r="J15" s="45"/>
    </row>
    <row r="16">
      <c r="A16" s="35" t="s">
        <v>50</v>
      </c>
      <c r="B16" s="43"/>
      <c r="C16" s="44"/>
      <c r="D16" s="44"/>
      <c r="E16" s="46" t="s">
        <v>182</v>
      </c>
      <c r="F16" s="44"/>
      <c r="G16" s="44"/>
      <c r="H16" s="44"/>
      <c r="I16" s="44"/>
      <c r="J16" s="45"/>
    </row>
    <row r="17">
      <c r="A17" s="35" t="s">
        <v>42</v>
      </c>
      <c r="B17" s="35">
        <v>3</v>
      </c>
      <c r="C17" s="36" t="s">
        <v>183</v>
      </c>
      <c r="D17" s="35" t="s">
        <v>63</v>
      </c>
      <c r="E17" s="37" t="s">
        <v>184</v>
      </c>
      <c r="F17" s="38" t="s">
        <v>185</v>
      </c>
      <c r="G17" s="39">
        <v>2</v>
      </c>
      <c r="H17" s="40">
        <v>0</v>
      </c>
      <c r="I17" s="41">
        <f>ROUND(G17*H17,P4)</f>
        <v>0</v>
      </c>
      <c r="J17" s="38" t="s">
        <v>47</v>
      </c>
      <c r="O17" s="42">
        <f>I17*0.21</f>
        <v>0</v>
      </c>
      <c r="P17">
        <v>3</v>
      </c>
    </row>
    <row r="18" ht="30">
      <c r="A18" s="35" t="s">
        <v>48</v>
      </c>
      <c r="B18" s="43"/>
      <c r="C18" s="44"/>
      <c r="D18" s="44"/>
      <c r="E18" s="37" t="s">
        <v>186</v>
      </c>
      <c r="F18" s="44"/>
      <c r="G18" s="44"/>
      <c r="H18" s="44"/>
      <c r="I18" s="44"/>
      <c r="J18" s="45"/>
    </row>
    <row r="19">
      <c r="A19" s="35" t="s">
        <v>50</v>
      </c>
      <c r="B19" s="43"/>
      <c r="C19" s="44"/>
      <c r="D19" s="44"/>
      <c r="E19" s="46" t="s">
        <v>187</v>
      </c>
      <c r="F19" s="44"/>
      <c r="G19" s="44"/>
      <c r="H19" s="44"/>
      <c r="I19" s="44"/>
      <c r="J19" s="45"/>
    </row>
    <row r="20">
      <c r="A20" s="35" t="s">
        <v>42</v>
      </c>
      <c r="B20" s="35">
        <v>4</v>
      </c>
      <c r="C20" s="36" t="s">
        <v>188</v>
      </c>
      <c r="D20" s="35" t="s">
        <v>63</v>
      </c>
      <c r="E20" s="37" t="s">
        <v>189</v>
      </c>
      <c r="F20" s="38" t="s">
        <v>70</v>
      </c>
      <c r="G20" s="39">
        <v>2</v>
      </c>
      <c r="H20" s="40">
        <v>0</v>
      </c>
      <c r="I20" s="41">
        <f>ROUND(G20*H20,P4)</f>
        <v>0</v>
      </c>
      <c r="J20" s="38" t="s">
        <v>47</v>
      </c>
      <c r="O20" s="42">
        <f>I20*0.21</f>
        <v>0</v>
      </c>
      <c r="P20">
        <v>3</v>
      </c>
    </row>
    <row r="21">
      <c r="A21" s="35" t="s">
        <v>48</v>
      </c>
      <c r="B21" s="43"/>
      <c r="C21" s="44"/>
      <c r="D21" s="44"/>
      <c r="E21" s="47" t="s">
        <v>63</v>
      </c>
      <c r="F21" s="44"/>
      <c r="G21" s="44"/>
      <c r="H21" s="44"/>
      <c r="I21" s="44"/>
      <c r="J21" s="45"/>
    </row>
    <row r="22">
      <c r="A22" s="35" t="s">
        <v>50</v>
      </c>
      <c r="B22" s="43"/>
      <c r="C22" s="44"/>
      <c r="D22" s="44"/>
      <c r="E22" s="46" t="s">
        <v>190</v>
      </c>
      <c r="F22" s="44"/>
      <c r="G22" s="44"/>
      <c r="H22" s="44"/>
      <c r="I22" s="44"/>
      <c r="J22" s="45"/>
    </row>
    <row r="23">
      <c r="A23" s="29" t="s">
        <v>39</v>
      </c>
      <c r="B23" s="30"/>
      <c r="C23" s="31" t="s">
        <v>60</v>
      </c>
      <c r="D23" s="32"/>
      <c r="E23" s="29" t="s">
        <v>61</v>
      </c>
      <c r="F23" s="32"/>
      <c r="G23" s="32"/>
      <c r="H23" s="32"/>
      <c r="I23" s="33">
        <f>SUMIFS(I24:I89,A24:A89,"P")</f>
        <v>0</v>
      </c>
      <c r="J23" s="34"/>
    </row>
    <row r="24">
      <c r="A24" s="35" t="s">
        <v>42</v>
      </c>
      <c r="B24" s="35">
        <v>5</v>
      </c>
      <c r="C24" s="36" t="s">
        <v>191</v>
      </c>
      <c r="D24" s="35" t="s">
        <v>63</v>
      </c>
      <c r="E24" s="37" t="s">
        <v>192</v>
      </c>
      <c r="F24" s="38" t="s">
        <v>99</v>
      </c>
      <c r="G24" s="39">
        <v>86.280000000000001</v>
      </c>
      <c r="H24" s="40">
        <v>0</v>
      </c>
      <c r="I24" s="41">
        <f>ROUND(G24*H24,P4)</f>
        <v>0</v>
      </c>
      <c r="J24" s="38" t="s">
        <v>47</v>
      </c>
      <c r="O24" s="42">
        <f>I24*0.21</f>
        <v>0</v>
      </c>
      <c r="P24">
        <v>3</v>
      </c>
    </row>
    <row r="25">
      <c r="A25" s="35" t="s">
        <v>48</v>
      </c>
      <c r="B25" s="43"/>
      <c r="C25" s="44"/>
      <c r="D25" s="44"/>
      <c r="E25" s="37" t="s">
        <v>193</v>
      </c>
      <c r="F25" s="44"/>
      <c r="G25" s="44"/>
      <c r="H25" s="44"/>
      <c r="I25" s="44"/>
      <c r="J25" s="45"/>
    </row>
    <row r="26" ht="30">
      <c r="A26" s="35" t="s">
        <v>50</v>
      </c>
      <c r="B26" s="43"/>
      <c r="C26" s="44"/>
      <c r="D26" s="44"/>
      <c r="E26" s="46" t="s">
        <v>194</v>
      </c>
      <c r="F26" s="44"/>
      <c r="G26" s="44"/>
      <c r="H26" s="44"/>
      <c r="I26" s="44"/>
      <c r="J26" s="45"/>
    </row>
    <row r="27">
      <c r="A27" s="35" t="s">
        <v>42</v>
      </c>
      <c r="B27" s="35">
        <v>6</v>
      </c>
      <c r="C27" s="36" t="s">
        <v>195</v>
      </c>
      <c r="D27" s="35" t="s">
        <v>63</v>
      </c>
      <c r="E27" s="37" t="s">
        <v>196</v>
      </c>
      <c r="F27" s="38" t="s">
        <v>99</v>
      </c>
      <c r="G27" s="39">
        <v>8.7240000000000002</v>
      </c>
      <c r="H27" s="40">
        <v>0</v>
      </c>
      <c r="I27" s="41">
        <f>ROUND(G27*H27,P4)</f>
        <v>0</v>
      </c>
      <c r="J27" s="38" t="s">
        <v>47</v>
      </c>
      <c r="O27" s="42">
        <f>I27*0.21</f>
        <v>0</v>
      </c>
      <c r="P27">
        <v>3</v>
      </c>
    </row>
    <row r="28">
      <c r="A28" s="35" t="s">
        <v>48</v>
      </c>
      <c r="B28" s="43"/>
      <c r="C28" s="44"/>
      <c r="D28" s="44"/>
      <c r="E28" s="37" t="s">
        <v>193</v>
      </c>
      <c r="F28" s="44"/>
      <c r="G28" s="44"/>
      <c r="H28" s="44"/>
      <c r="I28" s="44"/>
      <c r="J28" s="45"/>
    </row>
    <row r="29">
      <c r="A29" s="35" t="s">
        <v>50</v>
      </c>
      <c r="B29" s="43"/>
      <c r="C29" s="44"/>
      <c r="D29" s="44"/>
      <c r="E29" s="46" t="s">
        <v>197</v>
      </c>
      <c r="F29" s="44"/>
      <c r="G29" s="44"/>
      <c r="H29" s="44"/>
      <c r="I29" s="44"/>
      <c r="J29" s="45"/>
    </row>
    <row r="30">
      <c r="A30" s="35" t="s">
        <v>42</v>
      </c>
      <c r="B30" s="35">
        <v>7</v>
      </c>
      <c r="C30" s="36" t="s">
        <v>198</v>
      </c>
      <c r="D30" s="35" t="s">
        <v>63</v>
      </c>
      <c r="E30" s="37" t="s">
        <v>199</v>
      </c>
      <c r="F30" s="38" t="s">
        <v>200</v>
      </c>
      <c r="G30" s="39">
        <v>300</v>
      </c>
      <c r="H30" s="40">
        <v>0</v>
      </c>
      <c r="I30" s="41">
        <f>ROUND(G30*H30,P4)</f>
        <v>0</v>
      </c>
      <c r="J30" s="38" t="s">
        <v>47</v>
      </c>
      <c r="O30" s="42">
        <f>I30*0.21</f>
        <v>0</v>
      </c>
      <c r="P30">
        <v>3</v>
      </c>
    </row>
    <row r="31" ht="30">
      <c r="A31" s="35" t="s">
        <v>48</v>
      </c>
      <c r="B31" s="43"/>
      <c r="C31" s="44"/>
      <c r="D31" s="44"/>
      <c r="E31" s="37" t="s">
        <v>201</v>
      </c>
      <c r="F31" s="44"/>
      <c r="G31" s="44"/>
      <c r="H31" s="44"/>
      <c r="I31" s="44"/>
      <c r="J31" s="45"/>
    </row>
    <row r="32">
      <c r="A32" s="35" t="s">
        <v>50</v>
      </c>
      <c r="B32" s="43"/>
      <c r="C32" s="44"/>
      <c r="D32" s="44"/>
      <c r="E32" s="46" t="s">
        <v>202</v>
      </c>
      <c r="F32" s="44"/>
      <c r="G32" s="44"/>
      <c r="H32" s="44"/>
      <c r="I32" s="44"/>
      <c r="J32" s="45"/>
    </row>
    <row r="33">
      <c r="A33" s="35" t="s">
        <v>42</v>
      </c>
      <c r="B33" s="35">
        <v>8</v>
      </c>
      <c r="C33" s="36" t="s">
        <v>203</v>
      </c>
      <c r="D33" s="35" t="s">
        <v>63</v>
      </c>
      <c r="E33" s="37" t="s">
        <v>204</v>
      </c>
      <c r="F33" s="38" t="s">
        <v>99</v>
      </c>
      <c r="G33" s="39">
        <v>26</v>
      </c>
      <c r="H33" s="40">
        <v>0</v>
      </c>
      <c r="I33" s="41">
        <f>ROUND(G33*H33,P4)</f>
        <v>0</v>
      </c>
      <c r="J33" s="38" t="s">
        <v>47</v>
      </c>
      <c r="O33" s="42">
        <f>I33*0.21</f>
        <v>0</v>
      </c>
      <c r="P33">
        <v>3</v>
      </c>
    </row>
    <row r="34" ht="45">
      <c r="A34" s="35" t="s">
        <v>48</v>
      </c>
      <c r="B34" s="43"/>
      <c r="C34" s="44"/>
      <c r="D34" s="44"/>
      <c r="E34" s="37" t="s">
        <v>205</v>
      </c>
      <c r="F34" s="44"/>
      <c r="G34" s="44"/>
      <c r="H34" s="44"/>
      <c r="I34" s="44"/>
      <c r="J34" s="45"/>
    </row>
    <row r="35">
      <c r="A35" s="35" t="s">
        <v>50</v>
      </c>
      <c r="B35" s="43"/>
      <c r="C35" s="44"/>
      <c r="D35" s="44"/>
      <c r="E35" s="46" t="s">
        <v>206</v>
      </c>
      <c r="F35" s="44"/>
      <c r="G35" s="44"/>
      <c r="H35" s="44"/>
      <c r="I35" s="44"/>
      <c r="J35" s="45"/>
    </row>
    <row r="36">
      <c r="A36" s="35" t="s">
        <v>42</v>
      </c>
      <c r="B36" s="35">
        <v>9</v>
      </c>
      <c r="C36" s="36" t="s">
        <v>207</v>
      </c>
      <c r="D36" s="35" t="s">
        <v>63</v>
      </c>
      <c r="E36" s="37" t="s">
        <v>208</v>
      </c>
      <c r="F36" s="38" t="s">
        <v>75</v>
      </c>
      <c r="G36" s="39">
        <v>40.5</v>
      </c>
      <c r="H36" s="40">
        <v>0</v>
      </c>
      <c r="I36" s="41">
        <f>ROUND(G36*H36,P4)</f>
        <v>0</v>
      </c>
      <c r="J36" s="38" t="s">
        <v>47</v>
      </c>
      <c r="O36" s="42">
        <f>I36*0.21</f>
        <v>0</v>
      </c>
      <c r="P36">
        <v>3</v>
      </c>
    </row>
    <row r="37" ht="30">
      <c r="A37" s="35" t="s">
        <v>48</v>
      </c>
      <c r="B37" s="43"/>
      <c r="C37" s="44"/>
      <c r="D37" s="44"/>
      <c r="E37" s="37" t="s">
        <v>209</v>
      </c>
      <c r="F37" s="44"/>
      <c r="G37" s="44"/>
      <c r="H37" s="44"/>
      <c r="I37" s="44"/>
      <c r="J37" s="45"/>
    </row>
    <row r="38" ht="30">
      <c r="A38" s="35" t="s">
        <v>50</v>
      </c>
      <c r="B38" s="43"/>
      <c r="C38" s="44"/>
      <c r="D38" s="44"/>
      <c r="E38" s="46" t="s">
        <v>210</v>
      </c>
      <c r="F38" s="44"/>
      <c r="G38" s="44"/>
      <c r="H38" s="44"/>
      <c r="I38" s="44"/>
      <c r="J38" s="45"/>
    </row>
    <row r="39">
      <c r="A39" s="35" t="s">
        <v>42</v>
      </c>
      <c r="B39" s="35">
        <v>10</v>
      </c>
      <c r="C39" s="36" t="s">
        <v>211</v>
      </c>
      <c r="D39" s="35" t="s">
        <v>63</v>
      </c>
      <c r="E39" s="37" t="s">
        <v>212</v>
      </c>
      <c r="F39" s="38" t="s">
        <v>75</v>
      </c>
      <c r="G39" s="39">
        <v>53.548999999999999</v>
      </c>
      <c r="H39" s="40">
        <v>0</v>
      </c>
      <c r="I39" s="41">
        <f>ROUND(G39*H39,P4)</f>
        <v>0</v>
      </c>
      <c r="J39" s="38" t="s">
        <v>47</v>
      </c>
      <c r="O39" s="42">
        <f>I39*0.21</f>
        <v>0</v>
      </c>
      <c r="P39">
        <v>3</v>
      </c>
    </row>
    <row r="40" ht="30">
      <c r="A40" s="35" t="s">
        <v>48</v>
      </c>
      <c r="B40" s="43"/>
      <c r="C40" s="44"/>
      <c r="D40" s="44"/>
      <c r="E40" s="37" t="s">
        <v>213</v>
      </c>
      <c r="F40" s="44"/>
      <c r="G40" s="44"/>
      <c r="H40" s="44"/>
      <c r="I40" s="44"/>
      <c r="J40" s="45"/>
    </row>
    <row r="41">
      <c r="A41" s="35" t="s">
        <v>50</v>
      </c>
      <c r="B41" s="43"/>
      <c r="C41" s="44"/>
      <c r="D41" s="44"/>
      <c r="E41" s="46" t="s">
        <v>214</v>
      </c>
      <c r="F41" s="44"/>
      <c r="G41" s="44"/>
      <c r="H41" s="44"/>
      <c r="I41" s="44"/>
      <c r="J41" s="45"/>
    </row>
    <row r="42">
      <c r="A42" s="35" t="s">
        <v>42</v>
      </c>
      <c r="B42" s="35">
        <v>11</v>
      </c>
      <c r="C42" s="36" t="s">
        <v>215</v>
      </c>
      <c r="D42" s="35" t="s">
        <v>63</v>
      </c>
      <c r="E42" s="37" t="s">
        <v>216</v>
      </c>
      <c r="F42" s="38" t="s">
        <v>99</v>
      </c>
      <c r="G42" s="39">
        <v>15</v>
      </c>
      <c r="H42" s="40">
        <v>0</v>
      </c>
      <c r="I42" s="41">
        <f>ROUND(G42*H42,P4)</f>
        <v>0</v>
      </c>
      <c r="J42" s="38" t="s">
        <v>47</v>
      </c>
      <c r="O42" s="42">
        <f>I42*0.21</f>
        <v>0</v>
      </c>
      <c r="P42">
        <v>3</v>
      </c>
    </row>
    <row r="43" ht="45">
      <c r="A43" s="35" t="s">
        <v>48</v>
      </c>
      <c r="B43" s="43"/>
      <c r="C43" s="44"/>
      <c r="D43" s="44"/>
      <c r="E43" s="37" t="s">
        <v>217</v>
      </c>
      <c r="F43" s="44"/>
      <c r="G43" s="44"/>
      <c r="H43" s="44"/>
      <c r="I43" s="44"/>
      <c r="J43" s="45"/>
    </row>
    <row r="44">
      <c r="A44" s="35" t="s">
        <v>50</v>
      </c>
      <c r="B44" s="43"/>
      <c r="C44" s="44"/>
      <c r="D44" s="44"/>
      <c r="E44" s="46" t="s">
        <v>218</v>
      </c>
      <c r="F44" s="44"/>
      <c r="G44" s="44"/>
      <c r="H44" s="44"/>
      <c r="I44" s="44"/>
      <c r="J44" s="45"/>
    </row>
    <row r="45">
      <c r="A45" s="35" t="s">
        <v>42</v>
      </c>
      <c r="B45" s="35">
        <v>12</v>
      </c>
      <c r="C45" s="36" t="s">
        <v>219</v>
      </c>
      <c r="D45" s="35" t="s">
        <v>63</v>
      </c>
      <c r="E45" s="37" t="s">
        <v>220</v>
      </c>
      <c r="F45" s="38" t="s">
        <v>75</v>
      </c>
      <c r="G45" s="39">
        <v>34.195</v>
      </c>
      <c r="H45" s="40">
        <v>0</v>
      </c>
      <c r="I45" s="41">
        <f>ROUND(G45*H45,P4)</f>
        <v>0</v>
      </c>
      <c r="J45" s="38" t="s">
        <v>47</v>
      </c>
      <c r="O45" s="42">
        <f>I45*0.21</f>
        <v>0</v>
      </c>
      <c r="P45">
        <v>3</v>
      </c>
    </row>
    <row r="46" ht="60">
      <c r="A46" s="35" t="s">
        <v>48</v>
      </c>
      <c r="B46" s="43"/>
      <c r="C46" s="44"/>
      <c r="D46" s="44"/>
      <c r="E46" s="37" t="s">
        <v>221</v>
      </c>
      <c r="F46" s="44"/>
      <c r="G46" s="44"/>
      <c r="H46" s="44"/>
      <c r="I46" s="44"/>
      <c r="J46" s="45"/>
    </row>
    <row r="47">
      <c r="A47" s="35" t="s">
        <v>50</v>
      </c>
      <c r="B47" s="43"/>
      <c r="C47" s="44"/>
      <c r="D47" s="44"/>
      <c r="E47" s="46" t="s">
        <v>222</v>
      </c>
      <c r="F47" s="44"/>
      <c r="G47" s="44"/>
      <c r="H47" s="44"/>
      <c r="I47" s="44"/>
      <c r="J47" s="45"/>
    </row>
    <row r="48">
      <c r="A48" s="35" t="s">
        <v>42</v>
      </c>
      <c r="B48" s="35">
        <v>13</v>
      </c>
      <c r="C48" s="36" t="s">
        <v>223</v>
      </c>
      <c r="D48" s="35" t="s">
        <v>63</v>
      </c>
      <c r="E48" s="37" t="s">
        <v>224</v>
      </c>
      <c r="F48" s="38" t="s">
        <v>75</v>
      </c>
      <c r="G48" s="39">
        <v>285.80500000000001</v>
      </c>
      <c r="H48" s="40">
        <v>0</v>
      </c>
      <c r="I48" s="41">
        <f>ROUND(G48*H48,P4)</f>
        <v>0</v>
      </c>
      <c r="J48" s="38" t="s">
        <v>47</v>
      </c>
      <c r="O48" s="42">
        <f>I48*0.21</f>
        <v>0</v>
      </c>
      <c r="P48">
        <v>3</v>
      </c>
    </row>
    <row r="49" ht="45">
      <c r="A49" s="35" t="s">
        <v>48</v>
      </c>
      <c r="B49" s="43"/>
      <c r="C49" s="44"/>
      <c r="D49" s="44"/>
      <c r="E49" s="37" t="s">
        <v>90</v>
      </c>
      <c r="F49" s="44"/>
      <c r="G49" s="44"/>
      <c r="H49" s="44"/>
      <c r="I49" s="44"/>
      <c r="J49" s="45"/>
    </row>
    <row r="50" ht="30">
      <c r="A50" s="35" t="s">
        <v>50</v>
      </c>
      <c r="B50" s="43"/>
      <c r="C50" s="44"/>
      <c r="D50" s="44"/>
      <c r="E50" s="46" t="s">
        <v>225</v>
      </c>
      <c r="F50" s="44"/>
      <c r="G50" s="44"/>
      <c r="H50" s="44"/>
      <c r="I50" s="44"/>
      <c r="J50" s="45"/>
    </row>
    <row r="51">
      <c r="A51" s="35" t="s">
        <v>50</v>
      </c>
      <c r="B51" s="43"/>
      <c r="C51" s="44"/>
      <c r="D51" s="44"/>
      <c r="E51" s="46" t="s">
        <v>226</v>
      </c>
      <c r="F51" s="44"/>
      <c r="G51" s="44"/>
      <c r="H51" s="44"/>
      <c r="I51" s="44"/>
      <c r="J51" s="45"/>
    </row>
    <row r="52">
      <c r="A52" s="35" t="s">
        <v>50</v>
      </c>
      <c r="B52" s="43"/>
      <c r="C52" s="44"/>
      <c r="D52" s="44"/>
      <c r="E52" s="46" t="s">
        <v>227</v>
      </c>
      <c r="F52" s="44"/>
      <c r="G52" s="44"/>
      <c r="H52" s="44"/>
      <c r="I52" s="44"/>
      <c r="J52" s="45"/>
    </row>
    <row r="53">
      <c r="A53" s="35" t="s">
        <v>42</v>
      </c>
      <c r="B53" s="35">
        <v>14</v>
      </c>
      <c r="C53" s="36" t="s">
        <v>92</v>
      </c>
      <c r="D53" s="35" t="s">
        <v>63</v>
      </c>
      <c r="E53" s="37" t="s">
        <v>93</v>
      </c>
      <c r="F53" s="38" t="s">
        <v>75</v>
      </c>
      <c r="G53" s="39">
        <v>326.14400000000001</v>
      </c>
      <c r="H53" s="40">
        <v>0</v>
      </c>
      <c r="I53" s="41">
        <f>ROUND(G53*H53,P4)</f>
        <v>0</v>
      </c>
      <c r="J53" s="38" t="s">
        <v>47</v>
      </c>
      <c r="O53" s="42">
        <f>I53*0.21</f>
        <v>0</v>
      </c>
      <c r="P53">
        <v>3</v>
      </c>
    </row>
    <row r="54">
      <c r="A54" s="35" t="s">
        <v>48</v>
      </c>
      <c r="B54" s="43"/>
      <c r="C54" s="44"/>
      <c r="D54" s="44"/>
      <c r="E54" s="47" t="s">
        <v>63</v>
      </c>
      <c r="F54" s="44"/>
      <c r="G54" s="44"/>
      <c r="H54" s="44"/>
      <c r="I54" s="44"/>
      <c r="J54" s="45"/>
    </row>
    <row r="55">
      <c r="A55" s="35" t="s">
        <v>50</v>
      </c>
      <c r="B55" s="43"/>
      <c r="C55" s="44"/>
      <c r="D55" s="44"/>
      <c r="E55" s="46" t="s">
        <v>228</v>
      </c>
      <c r="F55" s="44"/>
      <c r="G55" s="44"/>
      <c r="H55" s="44"/>
      <c r="I55" s="44"/>
      <c r="J55" s="45"/>
    </row>
    <row r="56">
      <c r="A56" s="35" t="s">
        <v>50</v>
      </c>
      <c r="B56" s="43"/>
      <c r="C56" s="44"/>
      <c r="D56" s="44"/>
      <c r="E56" s="46" t="s">
        <v>229</v>
      </c>
      <c r="F56" s="44"/>
      <c r="G56" s="44"/>
      <c r="H56" s="44"/>
      <c r="I56" s="44"/>
      <c r="J56" s="45"/>
    </row>
    <row r="57">
      <c r="A57" s="35" t="s">
        <v>50</v>
      </c>
      <c r="B57" s="43"/>
      <c r="C57" s="44"/>
      <c r="D57" s="44"/>
      <c r="E57" s="46" t="s">
        <v>230</v>
      </c>
      <c r="F57" s="44"/>
      <c r="G57" s="44"/>
      <c r="H57" s="44"/>
      <c r="I57" s="44"/>
      <c r="J57" s="45"/>
    </row>
    <row r="58">
      <c r="A58" s="35" t="s">
        <v>50</v>
      </c>
      <c r="B58" s="43"/>
      <c r="C58" s="44"/>
      <c r="D58" s="44"/>
      <c r="E58" s="46" t="s">
        <v>231</v>
      </c>
      <c r="F58" s="44"/>
      <c r="G58" s="44"/>
      <c r="H58" s="44"/>
      <c r="I58" s="44"/>
      <c r="J58" s="45"/>
    </row>
    <row r="59">
      <c r="A59" s="35" t="s">
        <v>42</v>
      </c>
      <c r="B59" s="35">
        <v>15</v>
      </c>
      <c r="C59" s="36" t="s">
        <v>232</v>
      </c>
      <c r="D59" s="35" t="s">
        <v>63</v>
      </c>
      <c r="E59" s="37" t="s">
        <v>233</v>
      </c>
      <c r="F59" s="38" t="s">
        <v>75</v>
      </c>
      <c r="G59" s="39">
        <v>98.879999999999995</v>
      </c>
      <c r="H59" s="40">
        <v>0</v>
      </c>
      <c r="I59" s="41">
        <f>ROUND(G59*H59,P4)</f>
        <v>0</v>
      </c>
      <c r="J59" s="38" t="s">
        <v>47</v>
      </c>
      <c r="O59" s="42">
        <f>I59*0.21</f>
        <v>0</v>
      </c>
      <c r="P59">
        <v>3</v>
      </c>
    </row>
    <row r="60">
      <c r="A60" s="35" t="s">
        <v>48</v>
      </c>
      <c r="B60" s="43"/>
      <c r="C60" s="44"/>
      <c r="D60" s="44"/>
      <c r="E60" s="47" t="s">
        <v>63</v>
      </c>
      <c r="F60" s="44"/>
      <c r="G60" s="44"/>
      <c r="H60" s="44"/>
      <c r="I60" s="44"/>
      <c r="J60" s="45"/>
    </row>
    <row r="61" ht="30">
      <c r="A61" s="35" t="s">
        <v>50</v>
      </c>
      <c r="B61" s="43"/>
      <c r="C61" s="44"/>
      <c r="D61" s="44"/>
      <c r="E61" s="46" t="s">
        <v>234</v>
      </c>
      <c r="F61" s="44"/>
      <c r="G61" s="44"/>
      <c r="H61" s="44"/>
      <c r="I61" s="44"/>
      <c r="J61" s="45"/>
    </row>
    <row r="62">
      <c r="A62" s="35" t="s">
        <v>42</v>
      </c>
      <c r="B62" s="35">
        <v>16</v>
      </c>
      <c r="C62" s="36" t="s">
        <v>235</v>
      </c>
      <c r="D62" s="35" t="s">
        <v>63</v>
      </c>
      <c r="E62" s="37" t="s">
        <v>236</v>
      </c>
      <c r="F62" s="38" t="s">
        <v>75</v>
      </c>
      <c r="G62" s="39">
        <v>96.390000000000001</v>
      </c>
      <c r="H62" s="40">
        <v>0</v>
      </c>
      <c r="I62" s="41">
        <f>ROUND(G62*H62,P4)</f>
        <v>0</v>
      </c>
      <c r="J62" s="38" t="s">
        <v>47</v>
      </c>
      <c r="O62" s="42">
        <f>I62*0.21</f>
        <v>0</v>
      </c>
      <c r="P62">
        <v>3</v>
      </c>
    </row>
    <row r="63">
      <c r="A63" s="35" t="s">
        <v>48</v>
      </c>
      <c r="B63" s="43"/>
      <c r="C63" s="44"/>
      <c r="D63" s="44"/>
      <c r="E63" s="47" t="s">
        <v>63</v>
      </c>
      <c r="F63" s="44"/>
      <c r="G63" s="44"/>
      <c r="H63" s="44"/>
      <c r="I63" s="44"/>
      <c r="J63" s="45"/>
    </row>
    <row r="64">
      <c r="A64" s="35" t="s">
        <v>50</v>
      </c>
      <c r="B64" s="43"/>
      <c r="C64" s="44"/>
      <c r="D64" s="44"/>
      <c r="E64" s="46" t="s">
        <v>237</v>
      </c>
      <c r="F64" s="44"/>
      <c r="G64" s="44"/>
      <c r="H64" s="44"/>
      <c r="I64" s="44"/>
      <c r="J64" s="45"/>
    </row>
    <row r="65">
      <c r="A65" s="35" t="s">
        <v>50</v>
      </c>
      <c r="B65" s="43"/>
      <c r="C65" s="44"/>
      <c r="D65" s="44"/>
      <c r="E65" s="46" t="s">
        <v>238</v>
      </c>
      <c r="F65" s="44"/>
      <c r="G65" s="44"/>
      <c r="H65" s="44"/>
      <c r="I65" s="44"/>
      <c r="J65" s="45"/>
    </row>
    <row r="66">
      <c r="A66" s="35" t="s">
        <v>50</v>
      </c>
      <c r="B66" s="43"/>
      <c r="C66" s="44"/>
      <c r="D66" s="44"/>
      <c r="E66" s="46" t="s">
        <v>239</v>
      </c>
      <c r="F66" s="44"/>
      <c r="G66" s="44"/>
      <c r="H66" s="44"/>
      <c r="I66" s="44"/>
      <c r="J66" s="45"/>
    </row>
    <row r="67">
      <c r="A67" s="35" t="s">
        <v>50</v>
      </c>
      <c r="B67" s="43"/>
      <c r="C67" s="44"/>
      <c r="D67" s="44"/>
      <c r="E67" s="46" t="s">
        <v>240</v>
      </c>
      <c r="F67" s="44"/>
      <c r="G67" s="44"/>
      <c r="H67" s="44"/>
      <c r="I67" s="44"/>
      <c r="J67" s="45"/>
    </row>
    <row r="68">
      <c r="A68" s="35" t="s">
        <v>50</v>
      </c>
      <c r="B68" s="43"/>
      <c r="C68" s="44"/>
      <c r="D68" s="44"/>
      <c r="E68" s="46" t="s">
        <v>241</v>
      </c>
      <c r="F68" s="44"/>
      <c r="G68" s="44"/>
      <c r="H68" s="44"/>
      <c r="I68" s="44"/>
      <c r="J68" s="45"/>
    </row>
    <row r="69">
      <c r="A69" s="35" t="s">
        <v>42</v>
      </c>
      <c r="B69" s="35">
        <v>17</v>
      </c>
      <c r="C69" s="36" t="s">
        <v>242</v>
      </c>
      <c r="D69" s="35" t="s">
        <v>63</v>
      </c>
      <c r="E69" s="37" t="s">
        <v>243</v>
      </c>
      <c r="F69" s="38" t="s">
        <v>75</v>
      </c>
      <c r="G69" s="39">
        <v>34.195</v>
      </c>
      <c r="H69" s="40">
        <v>0</v>
      </c>
      <c r="I69" s="41">
        <f>ROUND(G69*H69,P4)</f>
        <v>0</v>
      </c>
      <c r="J69" s="38" t="s">
        <v>47</v>
      </c>
      <c r="O69" s="42">
        <f>I69*0.21</f>
        <v>0</v>
      </c>
      <c r="P69">
        <v>3</v>
      </c>
    </row>
    <row r="70">
      <c r="A70" s="35" t="s">
        <v>48</v>
      </c>
      <c r="B70" s="43"/>
      <c r="C70" s="44"/>
      <c r="D70" s="44"/>
      <c r="E70" s="37" t="s">
        <v>244</v>
      </c>
      <c r="F70" s="44"/>
      <c r="G70" s="44"/>
      <c r="H70" s="44"/>
      <c r="I70" s="44"/>
      <c r="J70" s="45"/>
    </row>
    <row r="71">
      <c r="A71" s="35" t="s">
        <v>50</v>
      </c>
      <c r="B71" s="43"/>
      <c r="C71" s="44"/>
      <c r="D71" s="44"/>
      <c r="E71" s="46" t="s">
        <v>245</v>
      </c>
      <c r="F71" s="44"/>
      <c r="G71" s="44"/>
      <c r="H71" s="44"/>
      <c r="I71" s="44"/>
      <c r="J71" s="45"/>
    </row>
    <row r="72">
      <c r="A72" s="35" t="s">
        <v>42</v>
      </c>
      <c r="B72" s="35">
        <v>18</v>
      </c>
      <c r="C72" s="36" t="s">
        <v>246</v>
      </c>
      <c r="D72" s="35" t="s">
        <v>63</v>
      </c>
      <c r="E72" s="37" t="s">
        <v>247</v>
      </c>
      <c r="F72" s="38" t="s">
        <v>75</v>
      </c>
      <c r="G72" s="39">
        <v>11.574999999999999</v>
      </c>
      <c r="H72" s="40">
        <v>0</v>
      </c>
      <c r="I72" s="41">
        <f>ROUND(G72*H72,P4)</f>
        <v>0</v>
      </c>
      <c r="J72" s="38" t="s">
        <v>47</v>
      </c>
      <c r="O72" s="42">
        <f>I72*0.21</f>
        <v>0</v>
      </c>
      <c r="P72">
        <v>3</v>
      </c>
    </row>
    <row r="73">
      <c r="A73" s="35" t="s">
        <v>48</v>
      </c>
      <c r="B73" s="43"/>
      <c r="C73" s="44"/>
      <c r="D73" s="44"/>
      <c r="E73" s="47" t="s">
        <v>63</v>
      </c>
      <c r="F73" s="44"/>
      <c r="G73" s="44"/>
      <c r="H73" s="44"/>
      <c r="I73" s="44"/>
      <c r="J73" s="45"/>
    </row>
    <row r="74" ht="30">
      <c r="A74" s="35" t="s">
        <v>50</v>
      </c>
      <c r="B74" s="43"/>
      <c r="C74" s="44"/>
      <c r="D74" s="44"/>
      <c r="E74" s="46" t="s">
        <v>248</v>
      </c>
      <c r="F74" s="44"/>
      <c r="G74" s="44"/>
      <c r="H74" s="44"/>
      <c r="I74" s="44"/>
      <c r="J74" s="45"/>
    </row>
    <row r="75">
      <c r="A75" s="35" t="s">
        <v>42</v>
      </c>
      <c r="B75" s="35">
        <v>19</v>
      </c>
      <c r="C75" s="36" t="s">
        <v>249</v>
      </c>
      <c r="D75" s="35" t="s">
        <v>63</v>
      </c>
      <c r="E75" s="37" t="s">
        <v>250</v>
      </c>
      <c r="F75" s="38" t="s">
        <v>75</v>
      </c>
      <c r="G75" s="39">
        <v>40.5</v>
      </c>
      <c r="H75" s="40">
        <v>0</v>
      </c>
      <c r="I75" s="41">
        <f>ROUND(G75*H75,P4)</f>
        <v>0</v>
      </c>
      <c r="J75" s="38" t="s">
        <v>47</v>
      </c>
      <c r="O75" s="42">
        <f>I75*0.21</f>
        <v>0</v>
      </c>
      <c r="P75">
        <v>3</v>
      </c>
    </row>
    <row r="76" ht="30">
      <c r="A76" s="35" t="s">
        <v>48</v>
      </c>
      <c r="B76" s="43"/>
      <c r="C76" s="44"/>
      <c r="D76" s="44"/>
      <c r="E76" s="37" t="s">
        <v>251</v>
      </c>
      <c r="F76" s="44"/>
      <c r="G76" s="44"/>
      <c r="H76" s="44"/>
      <c r="I76" s="44"/>
      <c r="J76" s="45"/>
    </row>
    <row r="77" ht="30">
      <c r="A77" s="35" t="s">
        <v>50</v>
      </c>
      <c r="B77" s="43"/>
      <c r="C77" s="44"/>
      <c r="D77" s="44"/>
      <c r="E77" s="46" t="s">
        <v>252</v>
      </c>
      <c r="F77" s="44"/>
      <c r="G77" s="44"/>
      <c r="H77" s="44"/>
      <c r="I77" s="44"/>
      <c r="J77" s="45"/>
    </row>
    <row r="78">
      <c r="A78" s="35" t="s">
        <v>42</v>
      </c>
      <c r="B78" s="35">
        <v>20</v>
      </c>
      <c r="C78" s="36" t="s">
        <v>253</v>
      </c>
      <c r="D78" s="35" t="s">
        <v>63</v>
      </c>
      <c r="E78" s="37" t="s">
        <v>254</v>
      </c>
      <c r="F78" s="38" t="s">
        <v>65</v>
      </c>
      <c r="G78" s="39">
        <v>356.99400000000003</v>
      </c>
      <c r="H78" s="40">
        <v>0</v>
      </c>
      <c r="I78" s="41">
        <f>ROUND(G78*H78,P4)</f>
        <v>0</v>
      </c>
      <c r="J78" s="38" t="s">
        <v>47</v>
      </c>
      <c r="O78" s="42">
        <f>I78*0.21</f>
        <v>0</v>
      </c>
      <c r="P78">
        <v>3</v>
      </c>
    </row>
    <row r="79">
      <c r="A79" s="35" t="s">
        <v>48</v>
      </c>
      <c r="B79" s="43"/>
      <c r="C79" s="44"/>
      <c r="D79" s="44"/>
      <c r="E79" s="47" t="s">
        <v>63</v>
      </c>
      <c r="F79" s="44"/>
      <c r="G79" s="44"/>
      <c r="H79" s="44"/>
      <c r="I79" s="44"/>
      <c r="J79" s="45"/>
    </row>
    <row r="80">
      <c r="A80" s="35" t="s">
        <v>50</v>
      </c>
      <c r="B80" s="43"/>
      <c r="C80" s="44"/>
      <c r="D80" s="44"/>
      <c r="E80" s="46" t="s">
        <v>255</v>
      </c>
      <c r="F80" s="44"/>
      <c r="G80" s="44"/>
      <c r="H80" s="44"/>
      <c r="I80" s="44"/>
      <c r="J80" s="45"/>
    </row>
    <row r="81">
      <c r="A81" s="35" t="s">
        <v>42</v>
      </c>
      <c r="B81" s="35">
        <v>21</v>
      </c>
      <c r="C81" s="36" t="s">
        <v>256</v>
      </c>
      <c r="D81" s="35" t="s">
        <v>63</v>
      </c>
      <c r="E81" s="37" t="s">
        <v>257</v>
      </c>
      <c r="F81" s="38" t="s">
        <v>65</v>
      </c>
      <c r="G81" s="39">
        <v>356.99400000000003</v>
      </c>
      <c r="H81" s="40">
        <v>0</v>
      </c>
      <c r="I81" s="41">
        <f>ROUND(G81*H81,P4)</f>
        <v>0</v>
      </c>
      <c r="J81" s="38" t="s">
        <v>47</v>
      </c>
      <c r="O81" s="42">
        <f>I81*0.21</f>
        <v>0</v>
      </c>
      <c r="P81">
        <v>3</v>
      </c>
    </row>
    <row r="82">
      <c r="A82" s="35" t="s">
        <v>48</v>
      </c>
      <c r="B82" s="43"/>
      <c r="C82" s="44"/>
      <c r="D82" s="44"/>
      <c r="E82" s="47" t="s">
        <v>63</v>
      </c>
      <c r="F82" s="44"/>
      <c r="G82" s="44"/>
      <c r="H82" s="44"/>
      <c r="I82" s="44"/>
      <c r="J82" s="45"/>
    </row>
    <row r="83" ht="30">
      <c r="A83" s="35" t="s">
        <v>50</v>
      </c>
      <c r="B83" s="43"/>
      <c r="C83" s="44"/>
      <c r="D83" s="44"/>
      <c r="E83" s="46" t="s">
        <v>258</v>
      </c>
      <c r="F83" s="44"/>
      <c r="G83" s="44"/>
      <c r="H83" s="44"/>
      <c r="I83" s="44"/>
      <c r="J83" s="45"/>
    </row>
    <row r="84">
      <c r="A84" s="35" t="s">
        <v>42</v>
      </c>
      <c r="B84" s="35">
        <v>22</v>
      </c>
      <c r="C84" s="36" t="s">
        <v>259</v>
      </c>
      <c r="D84" s="35" t="s">
        <v>63</v>
      </c>
      <c r="E84" s="37" t="s">
        <v>260</v>
      </c>
      <c r="F84" s="38" t="s">
        <v>65</v>
      </c>
      <c r="G84" s="39">
        <v>356.99400000000003</v>
      </c>
      <c r="H84" s="40">
        <v>0</v>
      </c>
      <c r="I84" s="41">
        <f>ROUND(G84*H84,P4)</f>
        <v>0</v>
      </c>
      <c r="J84" s="38" t="s">
        <v>47</v>
      </c>
      <c r="O84" s="42">
        <f>I84*0.21</f>
        <v>0</v>
      </c>
      <c r="P84">
        <v>3</v>
      </c>
    </row>
    <row r="85">
      <c r="A85" s="35" t="s">
        <v>48</v>
      </c>
      <c r="B85" s="43"/>
      <c r="C85" s="44"/>
      <c r="D85" s="44"/>
      <c r="E85" s="37" t="s">
        <v>261</v>
      </c>
      <c r="F85" s="44"/>
      <c r="G85" s="44"/>
      <c r="H85" s="44"/>
      <c r="I85" s="44"/>
      <c r="J85" s="45"/>
    </row>
    <row r="86">
      <c r="A86" s="35" t="s">
        <v>50</v>
      </c>
      <c r="B86" s="43"/>
      <c r="C86" s="44"/>
      <c r="D86" s="44"/>
      <c r="E86" s="46" t="s">
        <v>255</v>
      </c>
      <c r="F86" s="44"/>
      <c r="G86" s="44"/>
      <c r="H86" s="44"/>
      <c r="I86" s="44"/>
      <c r="J86" s="45"/>
    </row>
    <row r="87">
      <c r="A87" s="35" t="s">
        <v>42</v>
      </c>
      <c r="B87" s="35">
        <v>23</v>
      </c>
      <c r="C87" s="36" t="s">
        <v>262</v>
      </c>
      <c r="D87" s="35" t="s">
        <v>63</v>
      </c>
      <c r="E87" s="37" t="s">
        <v>263</v>
      </c>
      <c r="F87" s="38" t="s">
        <v>65</v>
      </c>
      <c r="G87" s="39">
        <v>356.99400000000003</v>
      </c>
      <c r="H87" s="40">
        <v>0</v>
      </c>
      <c r="I87" s="41">
        <f>ROUND(G87*H87,P4)</f>
        <v>0</v>
      </c>
      <c r="J87" s="38" t="s">
        <v>47</v>
      </c>
      <c r="O87" s="42">
        <f>I87*0.21</f>
        <v>0</v>
      </c>
      <c r="P87">
        <v>3</v>
      </c>
    </row>
    <row r="88">
      <c r="A88" s="35" t="s">
        <v>48</v>
      </c>
      <c r="B88" s="43"/>
      <c r="C88" s="44"/>
      <c r="D88" s="44"/>
      <c r="E88" s="37" t="s">
        <v>264</v>
      </c>
      <c r="F88" s="44"/>
      <c r="G88" s="44"/>
      <c r="H88" s="44"/>
      <c r="I88" s="44"/>
      <c r="J88" s="45"/>
    </row>
    <row r="89">
      <c r="A89" s="35" t="s">
        <v>50</v>
      </c>
      <c r="B89" s="43"/>
      <c r="C89" s="44"/>
      <c r="D89" s="44"/>
      <c r="E89" s="46" t="s">
        <v>255</v>
      </c>
      <c r="F89" s="44"/>
      <c r="G89" s="44"/>
      <c r="H89" s="44"/>
      <c r="I89" s="44"/>
      <c r="J89" s="45"/>
    </row>
    <row r="90">
      <c r="A90" s="29" t="s">
        <v>39</v>
      </c>
      <c r="B90" s="30"/>
      <c r="C90" s="31" t="s">
        <v>126</v>
      </c>
      <c r="D90" s="32"/>
      <c r="E90" s="29" t="s">
        <v>127</v>
      </c>
      <c r="F90" s="32"/>
      <c r="G90" s="32"/>
      <c r="H90" s="32"/>
      <c r="I90" s="33">
        <f>SUMIFS(I91:I117,A91:A117,"P")</f>
        <v>0</v>
      </c>
      <c r="J90" s="34"/>
    </row>
    <row r="91">
      <c r="A91" s="35" t="s">
        <v>42</v>
      </c>
      <c r="B91" s="35">
        <v>24</v>
      </c>
      <c r="C91" s="36" t="s">
        <v>265</v>
      </c>
      <c r="D91" s="35" t="s">
        <v>63</v>
      </c>
      <c r="E91" s="37" t="s">
        <v>266</v>
      </c>
      <c r="F91" s="38" t="s">
        <v>75</v>
      </c>
      <c r="G91" s="39">
        <v>0.088999999999999996</v>
      </c>
      <c r="H91" s="40">
        <v>0</v>
      </c>
      <c r="I91" s="41">
        <f>ROUND(G91*H91,P4)</f>
        <v>0</v>
      </c>
      <c r="J91" s="38" t="s">
        <v>47</v>
      </c>
      <c r="O91" s="42">
        <f>I91*0.21</f>
        <v>0</v>
      </c>
      <c r="P91">
        <v>3</v>
      </c>
    </row>
    <row r="92">
      <c r="A92" s="35" t="s">
        <v>48</v>
      </c>
      <c r="B92" s="43"/>
      <c r="C92" s="44"/>
      <c r="D92" s="44"/>
      <c r="E92" s="47" t="s">
        <v>63</v>
      </c>
      <c r="F92" s="44"/>
      <c r="G92" s="44"/>
      <c r="H92" s="44"/>
      <c r="I92" s="44"/>
      <c r="J92" s="45"/>
    </row>
    <row r="93">
      <c r="A93" s="35" t="s">
        <v>50</v>
      </c>
      <c r="B93" s="43"/>
      <c r="C93" s="44"/>
      <c r="D93" s="44"/>
      <c r="E93" s="46" t="s">
        <v>267</v>
      </c>
      <c r="F93" s="44"/>
      <c r="G93" s="44"/>
      <c r="H93" s="44"/>
      <c r="I93" s="44"/>
      <c r="J93" s="45"/>
    </row>
    <row r="94">
      <c r="A94" s="35" t="s">
        <v>42</v>
      </c>
      <c r="B94" s="35">
        <v>25</v>
      </c>
      <c r="C94" s="36" t="s">
        <v>268</v>
      </c>
      <c r="D94" s="35" t="s">
        <v>63</v>
      </c>
      <c r="E94" s="37" t="s">
        <v>269</v>
      </c>
      <c r="F94" s="38" t="s">
        <v>99</v>
      </c>
      <c r="G94" s="39">
        <v>192</v>
      </c>
      <c r="H94" s="40">
        <v>0</v>
      </c>
      <c r="I94" s="41">
        <f>ROUND(G94*H94,P4)</f>
        <v>0</v>
      </c>
      <c r="J94" s="38" t="s">
        <v>47</v>
      </c>
      <c r="O94" s="42">
        <f>I94*0.21</f>
        <v>0</v>
      </c>
      <c r="P94">
        <v>3</v>
      </c>
    </row>
    <row r="95" ht="45">
      <c r="A95" s="35" t="s">
        <v>48</v>
      </c>
      <c r="B95" s="43"/>
      <c r="C95" s="44"/>
      <c r="D95" s="44"/>
      <c r="E95" s="37" t="s">
        <v>270</v>
      </c>
      <c r="F95" s="44"/>
      <c r="G95" s="44"/>
      <c r="H95" s="44"/>
      <c r="I95" s="44"/>
      <c r="J95" s="45"/>
    </row>
    <row r="96">
      <c r="A96" s="35" t="s">
        <v>50</v>
      </c>
      <c r="B96" s="43"/>
      <c r="C96" s="44"/>
      <c r="D96" s="44"/>
      <c r="E96" s="46" t="s">
        <v>271</v>
      </c>
      <c r="F96" s="44"/>
      <c r="G96" s="44"/>
      <c r="H96" s="44"/>
      <c r="I96" s="44"/>
      <c r="J96" s="45"/>
    </row>
    <row r="97">
      <c r="A97" s="35" t="s">
        <v>42</v>
      </c>
      <c r="B97" s="35">
        <v>26</v>
      </c>
      <c r="C97" s="36" t="s">
        <v>272</v>
      </c>
      <c r="D97" s="35" t="s">
        <v>63</v>
      </c>
      <c r="E97" s="37" t="s">
        <v>273</v>
      </c>
      <c r="F97" s="38" t="s">
        <v>65</v>
      </c>
      <c r="G97" s="39">
        <v>218</v>
      </c>
      <c r="H97" s="40">
        <v>0</v>
      </c>
      <c r="I97" s="41">
        <f>ROUND(G97*H97,P4)</f>
        <v>0</v>
      </c>
      <c r="J97" s="38" t="s">
        <v>47</v>
      </c>
      <c r="O97" s="42">
        <f>I97*0.21</f>
        <v>0</v>
      </c>
      <c r="P97">
        <v>3</v>
      </c>
    </row>
    <row r="98" ht="45">
      <c r="A98" s="35" t="s">
        <v>48</v>
      </c>
      <c r="B98" s="43"/>
      <c r="C98" s="44"/>
      <c r="D98" s="44"/>
      <c r="E98" s="37" t="s">
        <v>274</v>
      </c>
      <c r="F98" s="44"/>
      <c r="G98" s="44"/>
      <c r="H98" s="44"/>
      <c r="I98" s="44"/>
      <c r="J98" s="45"/>
    </row>
    <row r="99" ht="30">
      <c r="A99" s="35" t="s">
        <v>50</v>
      </c>
      <c r="B99" s="43"/>
      <c r="C99" s="44"/>
      <c r="D99" s="44"/>
      <c r="E99" s="46" t="s">
        <v>275</v>
      </c>
      <c r="F99" s="44"/>
      <c r="G99" s="44"/>
      <c r="H99" s="44"/>
      <c r="I99" s="44"/>
      <c r="J99" s="45"/>
    </row>
    <row r="100">
      <c r="A100" s="35" t="s">
        <v>42</v>
      </c>
      <c r="B100" s="35">
        <v>27</v>
      </c>
      <c r="C100" s="36" t="s">
        <v>276</v>
      </c>
      <c r="D100" s="35" t="s">
        <v>63</v>
      </c>
      <c r="E100" s="37" t="s">
        <v>277</v>
      </c>
      <c r="F100" s="38" t="s">
        <v>65</v>
      </c>
      <c r="G100" s="39">
        <v>218</v>
      </c>
      <c r="H100" s="40">
        <v>0</v>
      </c>
      <c r="I100" s="41">
        <f>ROUND(G100*H100,P4)</f>
        <v>0</v>
      </c>
      <c r="J100" s="38" t="s">
        <v>47</v>
      </c>
      <c r="O100" s="42">
        <f>I100*0.21</f>
        <v>0</v>
      </c>
      <c r="P100">
        <v>3</v>
      </c>
    </row>
    <row r="101" ht="30">
      <c r="A101" s="35" t="s">
        <v>48</v>
      </c>
      <c r="B101" s="43"/>
      <c r="C101" s="44"/>
      <c r="D101" s="44"/>
      <c r="E101" s="37" t="s">
        <v>278</v>
      </c>
      <c r="F101" s="44"/>
      <c r="G101" s="44"/>
      <c r="H101" s="44"/>
      <c r="I101" s="44"/>
      <c r="J101" s="45"/>
    </row>
    <row r="102" ht="30">
      <c r="A102" s="35" t="s">
        <v>50</v>
      </c>
      <c r="B102" s="43"/>
      <c r="C102" s="44"/>
      <c r="D102" s="44"/>
      <c r="E102" s="46" t="s">
        <v>279</v>
      </c>
      <c r="F102" s="44"/>
      <c r="G102" s="44"/>
      <c r="H102" s="44"/>
      <c r="I102" s="44"/>
      <c r="J102" s="45"/>
    </row>
    <row r="103" ht="30">
      <c r="A103" s="35" t="s">
        <v>42</v>
      </c>
      <c r="B103" s="35">
        <v>28</v>
      </c>
      <c r="C103" s="36" t="s">
        <v>280</v>
      </c>
      <c r="D103" s="35" t="s">
        <v>63</v>
      </c>
      <c r="E103" s="37" t="s">
        <v>281</v>
      </c>
      <c r="F103" s="38" t="s">
        <v>99</v>
      </c>
      <c r="G103" s="39">
        <v>24</v>
      </c>
      <c r="H103" s="40">
        <v>0</v>
      </c>
      <c r="I103" s="41">
        <f>ROUND(G103*H103,P4)</f>
        <v>0</v>
      </c>
      <c r="J103" s="38" t="s">
        <v>47</v>
      </c>
      <c r="O103" s="42">
        <f>I103*0.21</f>
        <v>0</v>
      </c>
      <c r="P103">
        <v>3</v>
      </c>
    </row>
    <row r="104" ht="60">
      <c r="A104" s="35" t="s">
        <v>48</v>
      </c>
      <c r="B104" s="43"/>
      <c r="C104" s="44"/>
      <c r="D104" s="44"/>
      <c r="E104" s="37" t="s">
        <v>282</v>
      </c>
      <c r="F104" s="44"/>
      <c r="G104" s="44"/>
      <c r="H104" s="44"/>
      <c r="I104" s="44"/>
      <c r="J104" s="45"/>
    </row>
    <row r="105">
      <c r="A105" s="35" t="s">
        <v>50</v>
      </c>
      <c r="B105" s="43"/>
      <c r="C105" s="44"/>
      <c r="D105" s="44"/>
      <c r="E105" s="46" t="s">
        <v>283</v>
      </c>
      <c r="F105" s="44"/>
      <c r="G105" s="44"/>
      <c r="H105" s="44"/>
      <c r="I105" s="44"/>
      <c r="J105" s="45"/>
    </row>
    <row r="106" ht="30">
      <c r="A106" s="35" t="s">
        <v>42</v>
      </c>
      <c r="B106" s="35">
        <v>29</v>
      </c>
      <c r="C106" s="36" t="s">
        <v>284</v>
      </c>
      <c r="D106" s="35" t="s">
        <v>63</v>
      </c>
      <c r="E106" s="37" t="s">
        <v>285</v>
      </c>
      <c r="F106" s="38" t="s">
        <v>99</v>
      </c>
      <c r="G106" s="39">
        <v>24</v>
      </c>
      <c r="H106" s="40">
        <v>0</v>
      </c>
      <c r="I106" s="41">
        <f>ROUND(G106*H106,P4)</f>
        <v>0</v>
      </c>
      <c r="J106" s="38" t="s">
        <v>47</v>
      </c>
      <c r="O106" s="42">
        <f>I106*0.21</f>
        <v>0</v>
      </c>
      <c r="P106">
        <v>3</v>
      </c>
    </row>
    <row r="107" ht="60">
      <c r="A107" s="35" t="s">
        <v>48</v>
      </c>
      <c r="B107" s="43"/>
      <c r="C107" s="44"/>
      <c r="D107" s="44"/>
      <c r="E107" s="37" t="s">
        <v>282</v>
      </c>
      <c r="F107" s="44"/>
      <c r="G107" s="44"/>
      <c r="H107" s="44"/>
      <c r="I107" s="44"/>
      <c r="J107" s="45"/>
    </row>
    <row r="108">
      <c r="A108" s="35" t="s">
        <v>50</v>
      </c>
      <c r="B108" s="43"/>
      <c r="C108" s="44"/>
      <c r="D108" s="44"/>
      <c r="E108" s="46" t="s">
        <v>286</v>
      </c>
      <c r="F108" s="44"/>
      <c r="G108" s="44"/>
      <c r="H108" s="44"/>
      <c r="I108" s="44"/>
      <c r="J108" s="45"/>
    </row>
    <row r="109" ht="30">
      <c r="A109" s="35" t="s">
        <v>42</v>
      </c>
      <c r="B109" s="35">
        <v>30</v>
      </c>
      <c r="C109" s="36" t="s">
        <v>287</v>
      </c>
      <c r="D109" s="35" t="s">
        <v>63</v>
      </c>
      <c r="E109" s="37" t="s">
        <v>288</v>
      </c>
      <c r="F109" s="38" t="s">
        <v>99</v>
      </c>
      <c r="G109" s="39">
        <v>144</v>
      </c>
      <c r="H109" s="40">
        <v>0</v>
      </c>
      <c r="I109" s="41">
        <f>ROUND(G109*H109,P4)</f>
        <v>0</v>
      </c>
      <c r="J109" s="38" t="s">
        <v>47</v>
      </c>
      <c r="O109" s="42">
        <f>I109*0.21</f>
        <v>0</v>
      </c>
      <c r="P109">
        <v>3</v>
      </c>
    </row>
    <row r="110" ht="60">
      <c r="A110" s="35" t="s">
        <v>48</v>
      </c>
      <c r="B110" s="43"/>
      <c r="C110" s="44"/>
      <c r="D110" s="44"/>
      <c r="E110" s="37" t="s">
        <v>289</v>
      </c>
      <c r="F110" s="44"/>
      <c r="G110" s="44"/>
      <c r="H110" s="44"/>
      <c r="I110" s="44"/>
      <c r="J110" s="45"/>
    </row>
    <row r="111">
      <c r="A111" s="35" t="s">
        <v>50</v>
      </c>
      <c r="B111" s="43"/>
      <c r="C111" s="44"/>
      <c r="D111" s="44"/>
      <c r="E111" s="46" t="s">
        <v>290</v>
      </c>
      <c r="F111" s="44"/>
      <c r="G111" s="44"/>
      <c r="H111" s="44"/>
      <c r="I111" s="44"/>
      <c r="J111" s="45"/>
    </row>
    <row r="112">
      <c r="A112" s="35" t="s">
        <v>42</v>
      </c>
      <c r="B112" s="35">
        <v>31</v>
      </c>
      <c r="C112" s="36" t="s">
        <v>291</v>
      </c>
      <c r="D112" s="35" t="s">
        <v>63</v>
      </c>
      <c r="E112" s="37" t="s">
        <v>292</v>
      </c>
      <c r="F112" s="38" t="s">
        <v>75</v>
      </c>
      <c r="G112" s="39">
        <v>61.033999999999999</v>
      </c>
      <c r="H112" s="40">
        <v>0</v>
      </c>
      <c r="I112" s="41">
        <f>ROUND(G112*H112,P4)</f>
        <v>0</v>
      </c>
      <c r="J112" s="38" t="s">
        <v>47</v>
      </c>
      <c r="O112" s="42">
        <f>I112*0.21</f>
        <v>0</v>
      </c>
      <c r="P112">
        <v>3</v>
      </c>
    </row>
    <row r="113" ht="60">
      <c r="A113" s="35" t="s">
        <v>48</v>
      </c>
      <c r="B113" s="43"/>
      <c r="C113" s="44"/>
      <c r="D113" s="44"/>
      <c r="E113" s="37" t="s">
        <v>293</v>
      </c>
      <c r="F113" s="44"/>
      <c r="G113" s="44"/>
      <c r="H113" s="44"/>
      <c r="I113" s="44"/>
      <c r="J113" s="45"/>
    </row>
    <row r="114" ht="30">
      <c r="A114" s="35" t="s">
        <v>50</v>
      </c>
      <c r="B114" s="43"/>
      <c r="C114" s="44"/>
      <c r="D114" s="44"/>
      <c r="E114" s="46" t="s">
        <v>294</v>
      </c>
      <c r="F114" s="44"/>
      <c r="G114" s="44"/>
      <c r="H114" s="44"/>
      <c r="I114" s="44"/>
      <c r="J114" s="45"/>
    </row>
    <row r="115">
      <c r="A115" s="35" t="s">
        <v>42</v>
      </c>
      <c r="B115" s="35">
        <v>32</v>
      </c>
      <c r="C115" s="36" t="s">
        <v>295</v>
      </c>
      <c r="D115" s="35" t="s">
        <v>63</v>
      </c>
      <c r="E115" s="37" t="s">
        <v>296</v>
      </c>
      <c r="F115" s="38" t="s">
        <v>46</v>
      </c>
      <c r="G115" s="39">
        <v>9.1549999999999994</v>
      </c>
      <c r="H115" s="40">
        <v>0</v>
      </c>
      <c r="I115" s="41">
        <f>ROUND(G115*H115,P4)</f>
        <v>0</v>
      </c>
      <c r="J115" s="38" t="s">
        <v>47</v>
      </c>
      <c r="O115" s="42">
        <f>I115*0.21</f>
        <v>0</v>
      </c>
      <c r="P115">
        <v>3</v>
      </c>
    </row>
    <row r="116">
      <c r="A116" s="35" t="s">
        <v>48</v>
      </c>
      <c r="B116" s="43"/>
      <c r="C116" s="44"/>
      <c r="D116" s="44"/>
      <c r="E116" s="37" t="s">
        <v>297</v>
      </c>
      <c r="F116" s="44"/>
      <c r="G116" s="44"/>
      <c r="H116" s="44"/>
      <c r="I116" s="44"/>
      <c r="J116" s="45"/>
    </row>
    <row r="117" ht="30">
      <c r="A117" s="35" t="s">
        <v>50</v>
      </c>
      <c r="B117" s="43"/>
      <c r="C117" s="44"/>
      <c r="D117" s="44"/>
      <c r="E117" s="46" t="s">
        <v>298</v>
      </c>
      <c r="F117" s="44"/>
      <c r="G117" s="44"/>
      <c r="H117" s="44"/>
      <c r="I117" s="44"/>
      <c r="J117" s="45"/>
    </row>
    <row r="118">
      <c r="A118" s="29" t="s">
        <v>39</v>
      </c>
      <c r="B118" s="30"/>
      <c r="C118" s="31" t="s">
        <v>299</v>
      </c>
      <c r="D118" s="32"/>
      <c r="E118" s="29" t="s">
        <v>300</v>
      </c>
      <c r="F118" s="32"/>
      <c r="G118" s="32"/>
      <c r="H118" s="32"/>
      <c r="I118" s="33">
        <f>SUMIFS(I119:I150,A119:A150,"P")</f>
        <v>0</v>
      </c>
      <c r="J118" s="34"/>
    </row>
    <row r="119">
      <c r="A119" s="35" t="s">
        <v>42</v>
      </c>
      <c r="B119" s="35">
        <v>33</v>
      </c>
      <c r="C119" s="36" t="s">
        <v>301</v>
      </c>
      <c r="D119" s="35" t="s">
        <v>63</v>
      </c>
      <c r="E119" s="37" t="s">
        <v>302</v>
      </c>
      <c r="F119" s="38" t="s">
        <v>75</v>
      </c>
      <c r="G119" s="39">
        <v>3.1219999999999999</v>
      </c>
      <c r="H119" s="40">
        <v>0</v>
      </c>
      <c r="I119" s="41">
        <f>ROUND(G119*H119,P4)</f>
        <v>0</v>
      </c>
      <c r="J119" s="38" t="s">
        <v>47</v>
      </c>
      <c r="O119" s="42">
        <f>I119*0.21</f>
        <v>0</v>
      </c>
      <c r="P119">
        <v>3</v>
      </c>
    </row>
    <row r="120">
      <c r="A120" s="35" t="s">
        <v>48</v>
      </c>
      <c r="B120" s="43"/>
      <c r="C120" s="44"/>
      <c r="D120" s="44"/>
      <c r="E120" s="37" t="s">
        <v>303</v>
      </c>
      <c r="F120" s="44"/>
      <c r="G120" s="44"/>
      <c r="H120" s="44"/>
      <c r="I120" s="44"/>
      <c r="J120" s="45"/>
    </row>
    <row r="121" ht="30">
      <c r="A121" s="35" t="s">
        <v>50</v>
      </c>
      <c r="B121" s="43"/>
      <c r="C121" s="44"/>
      <c r="D121" s="44"/>
      <c r="E121" s="46" t="s">
        <v>304</v>
      </c>
      <c r="F121" s="44"/>
      <c r="G121" s="44"/>
      <c r="H121" s="44"/>
      <c r="I121" s="44"/>
      <c r="J121" s="45"/>
    </row>
    <row r="122">
      <c r="A122" s="35" t="s">
        <v>42</v>
      </c>
      <c r="B122" s="35">
        <v>34</v>
      </c>
      <c r="C122" s="36" t="s">
        <v>305</v>
      </c>
      <c r="D122" s="35" t="s">
        <v>63</v>
      </c>
      <c r="E122" s="37" t="s">
        <v>306</v>
      </c>
      <c r="F122" s="38" t="s">
        <v>307</v>
      </c>
      <c r="G122" s="39">
        <v>168</v>
      </c>
      <c r="H122" s="40">
        <v>0</v>
      </c>
      <c r="I122" s="41">
        <f>ROUND(G122*H122,P4)</f>
        <v>0</v>
      </c>
      <c r="J122" s="38" t="s">
        <v>47</v>
      </c>
      <c r="O122" s="42">
        <f>I122*0.21</f>
        <v>0</v>
      </c>
      <c r="P122">
        <v>3</v>
      </c>
    </row>
    <row r="123">
      <c r="A123" s="35" t="s">
        <v>48</v>
      </c>
      <c r="B123" s="43"/>
      <c r="C123" s="44"/>
      <c r="D123" s="44"/>
      <c r="E123" s="37" t="s">
        <v>308</v>
      </c>
      <c r="F123" s="44"/>
      <c r="G123" s="44"/>
      <c r="H123" s="44"/>
      <c r="I123" s="44"/>
      <c r="J123" s="45"/>
    </row>
    <row r="124">
      <c r="A124" s="35" t="s">
        <v>50</v>
      </c>
      <c r="B124" s="43"/>
      <c r="C124" s="44"/>
      <c r="D124" s="44"/>
      <c r="E124" s="46" t="s">
        <v>309</v>
      </c>
      <c r="F124" s="44"/>
      <c r="G124" s="44"/>
      <c r="H124" s="44"/>
      <c r="I124" s="44"/>
      <c r="J124" s="45"/>
    </row>
    <row r="125">
      <c r="A125" s="35" t="s">
        <v>42</v>
      </c>
      <c r="B125" s="35">
        <v>35</v>
      </c>
      <c r="C125" s="36" t="s">
        <v>310</v>
      </c>
      <c r="D125" s="35" t="s">
        <v>63</v>
      </c>
      <c r="E125" s="37" t="s">
        <v>311</v>
      </c>
      <c r="F125" s="38" t="s">
        <v>75</v>
      </c>
      <c r="G125" s="39">
        <v>10.414</v>
      </c>
      <c r="H125" s="40">
        <v>0</v>
      </c>
      <c r="I125" s="41">
        <f>ROUND(G125*H125,P4)</f>
        <v>0</v>
      </c>
      <c r="J125" s="38" t="s">
        <v>47</v>
      </c>
      <c r="O125" s="42">
        <f>I125*0.21</f>
        <v>0</v>
      </c>
      <c r="P125">
        <v>3</v>
      </c>
    </row>
    <row r="126" ht="60">
      <c r="A126" s="35" t="s">
        <v>48</v>
      </c>
      <c r="B126" s="43"/>
      <c r="C126" s="44"/>
      <c r="D126" s="44"/>
      <c r="E126" s="37" t="s">
        <v>312</v>
      </c>
      <c r="F126" s="44"/>
      <c r="G126" s="44"/>
      <c r="H126" s="44"/>
      <c r="I126" s="44"/>
      <c r="J126" s="45"/>
    </row>
    <row r="127">
      <c r="A127" s="35" t="s">
        <v>50</v>
      </c>
      <c r="B127" s="43"/>
      <c r="C127" s="44"/>
      <c r="D127" s="44"/>
      <c r="E127" s="46" t="s">
        <v>313</v>
      </c>
      <c r="F127" s="44"/>
      <c r="G127" s="44"/>
      <c r="H127" s="44"/>
      <c r="I127" s="44"/>
      <c r="J127" s="45"/>
    </row>
    <row r="128">
      <c r="A128" s="35" t="s">
        <v>42</v>
      </c>
      <c r="B128" s="35">
        <v>36</v>
      </c>
      <c r="C128" s="36" t="s">
        <v>314</v>
      </c>
      <c r="D128" s="35" t="s">
        <v>63</v>
      </c>
      <c r="E128" s="37" t="s">
        <v>315</v>
      </c>
      <c r="F128" s="38" t="s">
        <v>46</v>
      </c>
      <c r="G128" s="39">
        <v>1.5620000000000001</v>
      </c>
      <c r="H128" s="40">
        <v>0</v>
      </c>
      <c r="I128" s="41">
        <f>ROUND(G128*H128,P4)</f>
        <v>0</v>
      </c>
      <c r="J128" s="38" t="s">
        <v>47</v>
      </c>
      <c r="O128" s="42">
        <f>I128*0.21</f>
        <v>0</v>
      </c>
      <c r="P128">
        <v>3</v>
      </c>
    </row>
    <row r="129">
      <c r="A129" s="35" t="s">
        <v>48</v>
      </c>
      <c r="B129" s="43"/>
      <c r="C129" s="44"/>
      <c r="D129" s="44"/>
      <c r="E129" s="37" t="s">
        <v>297</v>
      </c>
      <c r="F129" s="44"/>
      <c r="G129" s="44"/>
      <c r="H129" s="44"/>
      <c r="I129" s="44"/>
      <c r="J129" s="45"/>
    </row>
    <row r="130" ht="30">
      <c r="A130" s="35" t="s">
        <v>50</v>
      </c>
      <c r="B130" s="43"/>
      <c r="C130" s="44"/>
      <c r="D130" s="44"/>
      <c r="E130" s="46" t="s">
        <v>316</v>
      </c>
      <c r="F130" s="44"/>
      <c r="G130" s="44"/>
      <c r="H130" s="44"/>
      <c r="I130" s="44"/>
      <c r="J130" s="45"/>
    </row>
    <row r="131" ht="30">
      <c r="A131" s="35" t="s">
        <v>42</v>
      </c>
      <c r="B131" s="35">
        <v>37</v>
      </c>
      <c r="C131" s="36" t="s">
        <v>317</v>
      </c>
      <c r="D131" s="35" t="s">
        <v>63</v>
      </c>
      <c r="E131" s="37" t="s">
        <v>318</v>
      </c>
      <c r="F131" s="38" t="s">
        <v>75</v>
      </c>
      <c r="G131" s="39">
        <v>6.0640000000000001</v>
      </c>
      <c r="H131" s="40">
        <v>0</v>
      </c>
      <c r="I131" s="41">
        <f>ROUND(G131*H131,P4)</f>
        <v>0</v>
      </c>
      <c r="J131" s="38" t="s">
        <v>47</v>
      </c>
      <c r="O131" s="42">
        <f>I131*0.21</f>
        <v>0</v>
      </c>
      <c r="P131">
        <v>3</v>
      </c>
    </row>
    <row r="132" ht="60">
      <c r="A132" s="35" t="s">
        <v>48</v>
      </c>
      <c r="B132" s="43"/>
      <c r="C132" s="44"/>
      <c r="D132" s="44"/>
      <c r="E132" s="37" t="s">
        <v>293</v>
      </c>
      <c r="F132" s="44"/>
      <c r="G132" s="44"/>
      <c r="H132" s="44"/>
      <c r="I132" s="44"/>
      <c r="J132" s="45"/>
    </row>
    <row r="133">
      <c r="A133" s="35" t="s">
        <v>50</v>
      </c>
      <c r="B133" s="43"/>
      <c r="C133" s="44"/>
      <c r="D133" s="44"/>
      <c r="E133" s="46" t="s">
        <v>319</v>
      </c>
      <c r="F133" s="44"/>
      <c r="G133" s="44"/>
      <c r="H133" s="44"/>
      <c r="I133" s="44"/>
      <c r="J133" s="45"/>
    </row>
    <row r="134">
      <c r="A134" s="35" t="s">
        <v>42</v>
      </c>
      <c r="B134" s="35">
        <v>38</v>
      </c>
      <c r="C134" s="36" t="s">
        <v>320</v>
      </c>
      <c r="D134" s="35" t="s">
        <v>63</v>
      </c>
      <c r="E134" s="37" t="s">
        <v>321</v>
      </c>
      <c r="F134" s="38" t="s">
        <v>46</v>
      </c>
      <c r="G134" s="39">
        <v>0.96999999999999997</v>
      </c>
      <c r="H134" s="40">
        <v>0</v>
      </c>
      <c r="I134" s="41">
        <f>ROUND(G134*H134,P4)</f>
        <v>0</v>
      </c>
      <c r="J134" s="38" t="s">
        <v>47</v>
      </c>
      <c r="O134" s="42">
        <f>I134*0.21</f>
        <v>0</v>
      </c>
      <c r="P134">
        <v>3</v>
      </c>
    </row>
    <row r="135">
      <c r="A135" s="35" t="s">
        <v>48</v>
      </c>
      <c r="B135" s="43"/>
      <c r="C135" s="44"/>
      <c r="D135" s="44"/>
      <c r="E135" s="37" t="s">
        <v>297</v>
      </c>
      <c r="F135" s="44"/>
      <c r="G135" s="44"/>
      <c r="H135" s="44"/>
      <c r="I135" s="44"/>
      <c r="J135" s="45"/>
    </row>
    <row r="136">
      <c r="A136" s="35" t="s">
        <v>50</v>
      </c>
      <c r="B136" s="43"/>
      <c r="C136" s="44"/>
      <c r="D136" s="44"/>
      <c r="E136" s="46" t="s">
        <v>322</v>
      </c>
      <c r="F136" s="44"/>
      <c r="G136" s="44"/>
      <c r="H136" s="44"/>
      <c r="I136" s="44"/>
      <c r="J136" s="45"/>
    </row>
    <row r="137">
      <c r="A137" s="35" t="s">
        <v>42</v>
      </c>
      <c r="B137" s="35">
        <v>39</v>
      </c>
      <c r="C137" s="36" t="s">
        <v>323</v>
      </c>
      <c r="D137" s="35" t="s">
        <v>63</v>
      </c>
      <c r="E137" s="37" t="s">
        <v>324</v>
      </c>
      <c r="F137" s="38" t="s">
        <v>75</v>
      </c>
      <c r="G137" s="39">
        <v>23.448</v>
      </c>
      <c r="H137" s="40">
        <v>0</v>
      </c>
      <c r="I137" s="41">
        <f>ROUND(G137*H137,P4)</f>
        <v>0</v>
      </c>
      <c r="J137" s="38" t="s">
        <v>47</v>
      </c>
      <c r="O137" s="42">
        <f>I137*0.21</f>
        <v>0</v>
      </c>
      <c r="P137">
        <v>3</v>
      </c>
    </row>
    <row r="138" ht="90">
      <c r="A138" s="35" t="s">
        <v>48</v>
      </c>
      <c r="B138" s="43"/>
      <c r="C138" s="44"/>
      <c r="D138" s="44"/>
      <c r="E138" s="37" t="s">
        <v>325</v>
      </c>
      <c r="F138" s="44"/>
      <c r="G138" s="44"/>
      <c r="H138" s="44"/>
      <c r="I138" s="44"/>
      <c r="J138" s="45"/>
    </row>
    <row r="139">
      <c r="A139" s="35" t="s">
        <v>50</v>
      </c>
      <c r="B139" s="43"/>
      <c r="C139" s="44"/>
      <c r="D139" s="44"/>
      <c r="E139" s="46" t="s">
        <v>326</v>
      </c>
      <c r="F139" s="44"/>
      <c r="G139" s="44"/>
      <c r="H139" s="44"/>
      <c r="I139" s="44"/>
      <c r="J139" s="45"/>
    </row>
    <row r="140">
      <c r="A140" s="35" t="s">
        <v>50</v>
      </c>
      <c r="B140" s="43"/>
      <c r="C140" s="44"/>
      <c r="D140" s="44"/>
      <c r="E140" s="46" t="s">
        <v>327</v>
      </c>
      <c r="F140" s="44"/>
      <c r="G140" s="44"/>
      <c r="H140" s="44"/>
      <c r="I140" s="44"/>
      <c r="J140" s="45"/>
    </row>
    <row r="141">
      <c r="A141" s="35" t="s">
        <v>50</v>
      </c>
      <c r="B141" s="43"/>
      <c r="C141" s="44"/>
      <c r="D141" s="44"/>
      <c r="E141" s="46" t="s">
        <v>328</v>
      </c>
      <c r="F141" s="44"/>
      <c r="G141" s="44"/>
      <c r="H141" s="44"/>
      <c r="I141" s="44"/>
      <c r="J141" s="45"/>
    </row>
    <row r="142">
      <c r="A142" s="35" t="s">
        <v>50</v>
      </c>
      <c r="B142" s="43"/>
      <c r="C142" s="44"/>
      <c r="D142" s="44"/>
      <c r="E142" s="46" t="s">
        <v>329</v>
      </c>
      <c r="F142" s="44"/>
      <c r="G142" s="44"/>
      <c r="H142" s="44"/>
      <c r="I142" s="44"/>
      <c r="J142" s="45"/>
    </row>
    <row r="143">
      <c r="A143" s="35" t="s">
        <v>50</v>
      </c>
      <c r="B143" s="43"/>
      <c r="C143" s="44"/>
      <c r="D143" s="44"/>
      <c r="E143" s="46" t="s">
        <v>330</v>
      </c>
      <c r="F143" s="44"/>
      <c r="G143" s="44"/>
      <c r="H143" s="44"/>
      <c r="I143" s="44"/>
      <c r="J143" s="45"/>
    </row>
    <row r="144">
      <c r="A144" s="35" t="s">
        <v>42</v>
      </c>
      <c r="B144" s="35">
        <v>40</v>
      </c>
      <c r="C144" s="36" t="s">
        <v>331</v>
      </c>
      <c r="D144" s="35" t="s">
        <v>63</v>
      </c>
      <c r="E144" s="37" t="s">
        <v>332</v>
      </c>
      <c r="F144" s="38" t="s">
        <v>46</v>
      </c>
      <c r="G144" s="39">
        <v>3.7509999999999999</v>
      </c>
      <c r="H144" s="40">
        <v>0</v>
      </c>
      <c r="I144" s="41">
        <f>ROUND(G144*H144,P4)</f>
        <v>0</v>
      </c>
      <c r="J144" s="38" t="s">
        <v>47</v>
      </c>
      <c r="O144" s="42">
        <f>I144*0.21</f>
        <v>0</v>
      </c>
      <c r="P144">
        <v>3</v>
      </c>
    </row>
    <row r="145">
      <c r="A145" s="35" t="s">
        <v>48</v>
      </c>
      <c r="B145" s="43"/>
      <c r="C145" s="44"/>
      <c r="D145" s="44"/>
      <c r="E145" s="37" t="s">
        <v>297</v>
      </c>
      <c r="F145" s="44"/>
      <c r="G145" s="44"/>
      <c r="H145" s="44"/>
      <c r="I145" s="44"/>
      <c r="J145" s="45"/>
    </row>
    <row r="146" ht="30">
      <c r="A146" s="35" t="s">
        <v>50</v>
      </c>
      <c r="B146" s="43"/>
      <c r="C146" s="44"/>
      <c r="D146" s="44"/>
      <c r="E146" s="46" t="s">
        <v>333</v>
      </c>
      <c r="F146" s="44"/>
      <c r="G146" s="44"/>
      <c r="H146" s="44"/>
      <c r="I146" s="44"/>
      <c r="J146" s="45"/>
    </row>
    <row r="147">
      <c r="A147" s="35" t="s">
        <v>50</v>
      </c>
      <c r="B147" s="43"/>
      <c r="C147" s="44"/>
      <c r="D147" s="44"/>
      <c r="E147" s="46" t="s">
        <v>334</v>
      </c>
      <c r="F147" s="44"/>
      <c r="G147" s="44"/>
      <c r="H147" s="44"/>
      <c r="I147" s="44"/>
      <c r="J147" s="45"/>
    </row>
    <row r="148">
      <c r="A148" s="35" t="s">
        <v>50</v>
      </c>
      <c r="B148" s="43"/>
      <c r="C148" s="44"/>
      <c r="D148" s="44"/>
      <c r="E148" s="46" t="s">
        <v>335</v>
      </c>
      <c r="F148" s="44"/>
      <c r="G148" s="44"/>
      <c r="H148" s="44"/>
      <c r="I148" s="44"/>
      <c r="J148" s="45"/>
    </row>
    <row r="149">
      <c r="A149" s="35" t="s">
        <v>50</v>
      </c>
      <c r="B149" s="43"/>
      <c r="C149" s="44"/>
      <c r="D149" s="44"/>
      <c r="E149" s="46" t="s">
        <v>336</v>
      </c>
      <c r="F149" s="44"/>
      <c r="G149" s="44"/>
      <c r="H149" s="44"/>
      <c r="I149" s="44"/>
      <c r="J149" s="45"/>
    </row>
    <row r="150">
      <c r="A150" s="35" t="s">
        <v>50</v>
      </c>
      <c r="B150" s="43"/>
      <c r="C150" s="44"/>
      <c r="D150" s="44"/>
      <c r="E150" s="46" t="s">
        <v>337</v>
      </c>
      <c r="F150" s="44"/>
      <c r="G150" s="44"/>
      <c r="H150" s="44"/>
      <c r="I150" s="44"/>
      <c r="J150" s="45"/>
    </row>
    <row r="151">
      <c r="A151" s="29" t="s">
        <v>39</v>
      </c>
      <c r="B151" s="30"/>
      <c r="C151" s="31" t="s">
        <v>338</v>
      </c>
      <c r="D151" s="32"/>
      <c r="E151" s="29" t="s">
        <v>339</v>
      </c>
      <c r="F151" s="32"/>
      <c r="G151" s="32"/>
      <c r="H151" s="32"/>
      <c r="I151" s="33">
        <f>SUMIFS(I152:I187,A152:A187,"P")</f>
        <v>0</v>
      </c>
      <c r="J151" s="34"/>
    </row>
    <row r="152">
      <c r="A152" s="35" t="s">
        <v>42</v>
      </c>
      <c r="B152" s="35">
        <v>41</v>
      </c>
      <c r="C152" s="36" t="s">
        <v>340</v>
      </c>
      <c r="D152" s="35" t="s">
        <v>63</v>
      </c>
      <c r="E152" s="37" t="s">
        <v>341</v>
      </c>
      <c r="F152" s="38" t="s">
        <v>75</v>
      </c>
      <c r="G152" s="39">
        <v>53.060000000000002</v>
      </c>
      <c r="H152" s="40">
        <v>0</v>
      </c>
      <c r="I152" s="41">
        <f>ROUND(G152*H152,P4)</f>
        <v>0</v>
      </c>
      <c r="J152" s="38" t="s">
        <v>47</v>
      </c>
      <c r="O152" s="42">
        <f>I152*0.21</f>
        <v>0</v>
      </c>
      <c r="P152">
        <v>3</v>
      </c>
    </row>
    <row r="153" ht="60">
      <c r="A153" s="35" t="s">
        <v>48</v>
      </c>
      <c r="B153" s="43"/>
      <c r="C153" s="44"/>
      <c r="D153" s="44"/>
      <c r="E153" s="37" t="s">
        <v>342</v>
      </c>
      <c r="F153" s="44"/>
      <c r="G153" s="44"/>
      <c r="H153" s="44"/>
      <c r="I153" s="44"/>
      <c r="J153" s="45"/>
    </row>
    <row r="154">
      <c r="A154" s="35" t="s">
        <v>50</v>
      </c>
      <c r="B154" s="43"/>
      <c r="C154" s="44"/>
      <c r="D154" s="44"/>
      <c r="E154" s="46" t="s">
        <v>343</v>
      </c>
      <c r="F154" s="44"/>
      <c r="G154" s="44"/>
      <c r="H154" s="44"/>
      <c r="I154" s="44"/>
      <c r="J154" s="45"/>
    </row>
    <row r="155">
      <c r="A155" s="35" t="s">
        <v>42</v>
      </c>
      <c r="B155" s="35">
        <v>42</v>
      </c>
      <c r="C155" s="36" t="s">
        <v>344</v>
      </c>
      <c r="D155" s="35" t="s">
        <v>63</v>
      </c>
      <c r="E155" s="37" t="s">
        <v>345</v>
      </c>
      <c r="F155" s="38" t="s">
        <v>46</v>
      </c>
      <c r="G155" s="39">
        <v>10.612</v>
      </c>
      <c r="H155" s="40">
        <v>0</v>
      </c>
      <c r="I155" s="41">
        <f>ROUND(G155*H155,P4)</f>
        <v>0</v>
      </c>
      <c r="J155" s="38" t="s">
        <v>47</v>
      </c>
      <c r="O155" s="42">
        <f>I155*0.21</f>
        <v>0</v>
      </c>
      <c r="P155">
        <v>3</v>
      </c>
    </row>
    <row r="156">
      <c r="A156" s="35" t="s">
        <v>48</v>
      </c>
      <c r="B156" s="43"/>
      <c r="C156" s="44"/>
      <c r="D156" s="44"/>
      <c r="E156" s="37" t="s">
        <v>297</v>
      </c>
      <c r="F156" s="44"/>
      <c r="G156" s="44"/>
      <c r="H156" s="44"/>
      <c r="I156" s="44"/>
      <c r="J156" s="45"/>
    </row>
    <row r="157" ht="30">
      <c r="A157" s="35" t="s">
        <v>50</v>
      </c>
      <c r="B157" s="43"/>
      <c r="C157" s="44"/>
      <c r="D157" s="44"/>
      <c r="E157" s="46" t="s">
        <v>346</v>
      </c>
      <c r="F157" s="44"/>
      <c r="G157" s="44"/>
      <c r="H157" s="44"/>
      <c r="I157" s="44"/>
      <c r="J157" s="45"/>
    </row>
    <row r="158">
      <c r="A158" s="35" t="s">
        <v>42</v>
      </c>
      <c r="B158" s="35">
        <v>43</v>
      </c>
      <c r="C158" s="36" t="s">
        <v>347</v>
      </c>
      <c r="D158" s="35" t="s">
        <v>63</v>
      </c>
      <c r="E158" s="37" t="s">
        <v>348</v>
      </c>
      <c r="F158" s="38" t="s">
        <v>75</v>
      </c>
      <c r="G158" s="39">
        <v>7.3109999999999999</v>
      </c>
      <c r="H158" s="40">
        <v>0</v>
      </c>
      <c r="I158" s="41">
        <f>ROUND(G158*H158,P4)</f>
        <v>0</v>
      </c>
      <c r="J158" s="38" t="s">
        <v>47</v>
      </c>
      <c r="O158" s="42">
        <f>I158*0.21</f>
        <v>0</v>
      </c>
      <c r="P158">
        <v>3</v>
      </c>
    </row>
    <row r="159">
      <c r="A159" s="35" t="s">
        <v>48</v>
      </c>
      <c r="B159" s="43"/>
      <c r="C159" s="44"/>
      <c r="D159" s="44"/>
      <c r="E159" s="37" t="s">
        <v>349</v>
      </c>
      <c r="F159" s="44"/>
      <c r="G159" s="44"/>
      <c r="H159" s="44"/>
      <c r="I159" s="44"/>
      <c r="J159" s="45"/>
    </row>
    <row r="160" ht="30">
      <c r="A160" s="35" t="s">
        <v>50</v>
      </c>
      <c r="B160" s="43"/>
      <c r="C160" s="44"/>
      <c r="D160" s="44"/>
      <c r="E160" s="46" t="s">
        <v>350</v>
      </c>
      <c r="F160" s="44"/>
      <c r="G160" s="44"/>
      <c r="H160" s="44"/>
      <c r="I160" s="44"/>
      <c r="J160" s="45"/>
    </row>
    <row r="161">
      <c r="A161" s="35" t="s">
        <v>50</v>
      </c>
      <c r="B161" s="43"/>
      <c r="C161" s="44"/>
      <c r="D161" s="44"/>
      <c r="E161" s="46" t="s">
        <v>351</v>
      </c>
      <c r="F161" s="44"/>
      <c r="G161" s="44"/>
      <c r="H161" s="44"/>
      <c r="I161" s="44"/>
      <c r="J161" s="45"/>
    </row>
    <row r="162">
      <c r="A162" s="35" t="s">
        <v>50</v>
      </c>
      <c r="B162" s="43"/>
      <c r="C162" s="44"/>
      <c r="D162" s="44"/>
      <c r="E162" s="46" t="s">
        <v>352</v>
      </c>
      <c r="F162" s="44"/>
      <c r="G162" s="44"/>
      <c r="H162" s="44"/>
      <c r="I162" s="44"/>
      <c r="J162" s="45"/>
    </row>
    <row r="163">
      <c r="A163" s="35" t="s">
        <v>42</v>
      </c>
      <c r="B163" s="35">
        <v>44</v>
      </c>
      <c r="C163" s="36" t="s">
        <v>353</v>
      </c>
      <c r="D163" s="35" t="s">
        <v>63</v>
      </c>
      <c r="E163" s="37" t="s">
        <v>354</v>
      </c>
      <c r="F163" s="38" t="s">
        <v>75</v>
      </c>
      <c r="G163" s="39">
        <v>12.444000000000001</v>
      </c>
      <c r="H163" s="40">
        <v>0</v>
      </c>
      <c r="I163" s="41">
        <f>ROUND(G163*H163,P4)</f>
        <v>0</v>
      </c>
      <c r="J163" s="38" t="s">
        <v>47</v>
      </c>
      <c r="O163" s="42">
        <f>I163*0.21</f>
        <v>0</v>
      </c>
      <c r="P163">
        <v>3</v>
      </c>
    </row>
    <row r="164">
      <c r="A164" s="35" t="s">
        <v>48</v>
      </c>
      <c r="B164" s="43"/>
      <c r="C164" s="44"/>
      <c r="D164" s="44"/>
      <c r="E164" s="37" t="s">
        <v>355</v>
      </c>
      <c r="F164" s="44"/>
      <c r="G164" s="44"/>
      <c r="H164" s="44"/>
      <c r="I164" s="44"/>
      <c r="J164" s="45"/>
    </row>
    <row r="165">
      <c r="A165" s="35" t="s">
        <v>50</v>
      </c>
      <c r="B165" s="43"/>
      <c r="C165" s="44"/>
      <c r="D165" s="44"/>
      <c r="E165" s="46" t="s">
        <v>356</v>
      </c>
      <c r="F165" s="44"/>
      <c r="G165" s="44"/>
      <c r="H165" s="44"/>
      <c r="I165" s="44"/>
      <c r="J165" s="45"/>
    </row>
    <row r="166">
      <c r="A166" s="35" t="s">
        <v>42</v>
      </c>
      <c r="B166" s="35">
        <v>45</v>
      </c>
      <c r="C166" s="36" t="s">
        <v>357</v>
      </c>
      <c r="D166" s="35" t="s">
        <v>63</v>
      </c>
      <c r="E166" s="37" t="s">
        <v>358</v>
      </c>
      <c r="F166" s="38" t="s">
        <v>75</v>
      </c>
      <c r="G166" s="39">
        <v>0.82499999999999996</v>
      </c>
      <c r="H166" s="40">
        <v>0</v>
      </c>
      <c r="I166" s="41">
        <f>ROUND(G166*H166,P4)</f>
        <v>0</v>
      </c>
      <c r="J166" s="38" t="s">
        <v>47</v>
      </c>
      <c r="O166" s="42">
        <f>I166*0.21</f>
        <v>0</v>
      </c>
      <c r="P166">
        <v>3</v>
      </c>
    </row>
    <row r="167">
      <c r="A167" s="35" t="s">
        <v>48</v>
      </c>
      <c r="B167" s="43"/>
      <c r="C167" s="44"/>
      <c r="D167" s="44"/>
      <c r="E167" s="47" t="s">
        <v>63</v>
      </c>
      <c r="F167" s="44"/>
      <c r="G167" s="44"/>
      <c r="H167" s="44"/>
      <c r="I167" s="44"/>
      <c r="J167" s="45"/>
    </row>
    <row r="168">
      <c r="A168" s="35" t="s">
        <v>50</v>
      </c>
      <c r="B168" s="43"/>
      <c r="C168" s="44"/>
      <c r="D168" s="44"/>
      <c r="E168" s="46" t="s">
        <v>359</v>
      </c>
      <c r="F168" s="44"/>
      <c r="G168" s="44"/>
      <c r="H168" s="44"/>
      <c r="I168" s="44"/>
      <c r="J168" s="45"/>
    </row>
    <row r="169">
      <c r="A169" s="35" t="s">
        <v>42</v>
      </c>
      <c r="B169" s="35">
        <v>46</v>
      </c>
      <c r="C169" s="36" t="s">
        <v>360</v>
      </c>
      <c r="D169" s="35" t="s">
        <v>63</v>
      </c>
      <c r="E169" s="37" t="s">
        <v>361</v>
      </c>
      <c r="F169" s="38" t="s">
        <v>75</v>
      </c>
      <c r="G169" s="39">
        <v>12.955</v>
      </c>
      <c r="H169" s="40">
        <v>0</v>
      </c>
      <c r="I169" s="41">
        <f>ROUND(G169*H169,P4)</f>
        <v>0</v>
      </c>
      <c r="J169" s="38" t="s">
        <v>47</v>
      </c>
      <c r="O169" s="42">
        <f>I169*0.21</f>
        <v>0</v>
      </c>
      <c r="P169">
        <v>3</v>
      </c>
    </row>
    <row r="170">
      <c r="A170" s="35" t="s">
        <v>48</v>
      </c>
      <c r="B170" s="43"/>
      <c r="C170" s="44"/>
      <c r="D170" s="44"/>
      <c r="E170" s="47" t="s">
        <v>63</v>
      </c>
      <c r="F170" s="44"/>
      <c r="G170" s="44"/>
      <c r="H170" s="44"/>
      <c r="I170" s="44"/>
      <c r="J170" s="45"/>
    </row>
    <row r="171" ht="30">
      <c r="A171" s="35" t="s">
        <v>50</v>
      </c>
      <c r="B171" s="43"/>
      <c r="C171" s="44"/>
      <c r="D171" s="44"/>
      <c r="E171" s="46" t="s">
        <v>362</v>
      </c>
      <c r="F171" s="44"/>
      <c r="G171" s="44"/>
      <c r="H171" s="44"/>
      <c r="I171" s="44"/>
      <c r="J171" s="45"/>
    </row>
    <row r="172">
      <c r="A172" s="35" t="s">
        <v>42</v>
      </c>
      <c r="B172" s="35">
        <v>47</v>
      </c>
      <c r="C172" s="36" t="s">
        <v>363</v>
      </c>
      <c r="D172" s="35" t="s">
        <v>63</v>
      </c>
      <c r="E172" s="37" t="s">
        <v>364</v>
      </c>
      <c r="F172" s="38" t="s">
        <v>75</v>
      </c>
      <c r="G172" s="39">
        <v>13.52</v>
      </c>
      <c r="H172" s="40">
        <v>0</v>
      </c>
      <c r="I172" s="41">
        <f>ROUND(G172*H172,P4)</f>
        <v>0</v>
      </c>
      <c r="J172" s="38" t="s">
        <v>47</v>
      </c>
      <c r="O172" s="42">
        <f>I172*0.21</f>
        <v>0</v>
      </c>
      <c r="P172">
        <v>3</v>
      </c>
    </row>
    <row r="173">
      <c r="A173" s="35" t="s">
        <v>48</v>
      </c>
      <c r="B173" s="43"/>
      <c r="C173" s="44"/>
      <c r="D173" s="44"/>
      <c r="E173" s="47" t="s">
        <v>63</v>
      </c>
      <c r="F173" s="44"/>
      <c r="G173" s="44"/>
      <c r="H173" s="44"/>
      <c r="I173" s="44"/>
      <c r="J173" s="45"/>
    </row>
    <row r="174">
      <c r="A174" s="35" t="s">
        <v>50</v>
      </c>
      <c r="B174" s="43"/>
      <c r="C174" s="44"/>
      <c r="D174" s="44"/>
      <c r="E174" s="46" t="s">
        <v>365</v>
      </c>
      <c r="F174" s="44"/>
      <c r="G174" s="44"/>
      <c r="H174" s="44"/>
      <c r="I174" s="44"/>
      <c r="J174" s="45"/>
    </row>
    <row r="175">
      <c r="A175" s="35" t="s">
        <v>42</v>
      </c>
      <c r="B175" s="35">
        <v>48</v>
      </c>
      <c r="C175" s="36" t="s">
        <v>366</v>
      </c>
      <c r="D175" s="35" t="s">
        <v>63</v>
      </c>
      <c r="E175" s="37" t="s">
        <v>367</v>
      </c>
      <c r="F175" s="38" t="s">
        <v>75</v>
      </c>
      <c r="G175" s="39">
        <v>8.3989999999999991</v>
      </c>
      <c r="H175" s="40">
        <v>0</v>
      </c>
      <c r="I175" s="41">
        <f>ROUND(G175*H175,P4)</f>
        <v>0</v>
      </c>
      <c r="J175" s="38" t="s">
        <v>47</v>
      </c>
      <c r="O175" s="42">
        <f>I175*0.21</f>
        <v>0</v>
      </c>
      <c r="P175">
        <v>3</v>
      </c>
    </row>
    <row r="176">
      <c r="A176" s="35" t="s">
        <v>48</v>
      </c>
      <c r="B176" s="43"/>
      <c r="C176" s="44"/>
      <c r="D176" s="44"/>
      <c r="E176" s="47" t="s">
        <v>63</v>
      </c>
      <c r="F176" s="44"/>
      <c r="G176" s="44"/>
      <c r="H176" s="44"/>
      <c r="I176" s="44"/>
      <c r="J176" s="45"/>
    </row>
    <row r="177">
      <c r="A177" s="35" t="s">
        <v>50</v>
      </c>
      <c r="B177" s="43"/>
      <c r="C177" s="44"/>
      <c r="D177" s="44"/>
      <c r="E177" s="46" t="s">
        <v>368</v>
      </c>
      <c r="F177" s="44"/>
      <c r="G177" s="44"/>
      <c r="H177" s="44"/>
      <c r="I177" s="44"/>
      <c r="J177" s="45"/>
    </row>
    <row r="178">
      <c r="A178" s="35" t="s">
        <v>42</v>
      </c>
      <c r="B178" s="35">
        <v>49</v>
      </c>
      <c r="C178" s="36" t="s">
        <v>369</v>
      </c>
      <c r="D178" s="35" t="s">
        <v>63</v>
      </c>
      <c r="E178" s="37" t="s">
        <v>370</v>
      </c>
      <c r="F178" s="38" t="s">
        <v>75</v>
      </c>
      <c r="G178" s="39">
        <v>17.414000000000001</v>
      </c>
      <c r="H178" s="40">
        <v>0</v>
      </c>
      <c r="I178" s="41">
        <f>ROUND(G178*H178,P4)</f>
        <v>0</v>
      </c>
      <c r="J178" s="38" t="s">
        <v>47</v>
      </c>
      <c r="O178" s="42">
        <f>I178*0.21</f>
        <v>0</v>
      </c>
      <c r="P178">
        <v>3</v>
      </c>
    </row>
    <row r="179" ht="30">
      <c r="A179" s="35" t="s">
        <v>48</v>
      </c>
      <c r="B179" s="43"/>
      <c r="C179" s="44"/>
      <c r="D179" s="44"/>
      <c r="E179" s="37" t="s">
        <v>371</v>
      </c>
      <c r="F179" s="44"/>
      <c r="G179" s="44"/>
      <c r="H179" s="44"/>
      <c r="I179" s="44"/>
      <c r="J179" s="45"/>
    </row>
    <row r="180">
      <c r="A180" s="35" t="s">
        <v>50</v>
      </c>
      <c r="B180" s="43"/>
      <c r="C180" s="44"/>
      <c r="D180" s="44"/>
      <c r="E180" s="46" t="s">
        <v>372</v>
      </c>
      <c r="F180" s="44"/>
      <c r="G180" s="44"/>
      <c r="H180" s="44"/>
      <c r="I180" s="44"/>
      <c r="J180" s="45"/>
    </row>
    <row r="181">
      <c r="A181" s="35" t="s">
        <v>50</v>
      </c>
      <c r="B181" s="43"/>
      <c r="C181" s="44"/>
      <c r="D181" s="44"/>
      <c r="E181" s="46" t="s">
        <v>373</v>
      </c>
      <c r="F181" s="44"/>
      <c r="G181" s="44"/>
      <c r="H181" s="44"/>
      <c r="I181" s="44"/>
      <c r="J181" s="45"/>
    </row>
    <row r="182">
      <c r="A182" s="35" t="s">
        <v>50</v>
      </c>
      <c r="B182" s="43"/>
      <c r="C182" s="44"/>
      <c r="D182" s="44"/>
      <c r="E182" s="46" t="s">
        <v>374</v>
      </c>
      <c r="F182" s="44"/>
      <c r="G182" s="44"/>
      <c r="H182" s="44"/>
      <c r="I182" s="44"/>
      <c r="J182" s="45"/>
    </row>
    <row r="183">
      <c r="A183" s="35" t="s">
        <v>50</v>
      </c>
      <c r="B183" s="43"/>
      <c r="C183" s="44"/>
      <c r="D183" s="44"/>
      <c r="E183" s="46" t="s">
        <v>375</v>
      </c>
      <c r="F183" s="44"/>
      <c r="G183" s="44"/>
      <c r="H183" s="44"/>
      <c r="I183" s="44"/>
      <c r="J183" s="45"/>
    </row>
    <row r="184">
      <c r="A184" s="35" t="s">
        <v>50</v>
      </c>
      <c r="B184" s="43"/>
      <c r="C184" s="44"/>
      <c r="D184" s="44"/>
      <c r="E184" s="46" t="s">
        <v>376</v>
      </c>
      <c r="F184" s="44"/>
      <c r="G184" s="44"/>
      <c r="H184" s="44"/>
      <c r="I184" s="44"/>
      <c r="J184" s="45"/>
    </row>
    <row r="185">
      <c r="A185" s="35" t="s">
        <v>42</v>
      </c>
      <c r="B185" s="35">
        <v>50</v>
      </c>
      <c r="C185" s="36" t="s">
        <v>377</v>
      </c>
      <c r="D185" s="35" t="s">
        <v>63</v>
      </c>
      <c r="E185" s="37" t="s">
        <v>378</v>
      </c>
      <c r="F185" s="38" t="s">
        <v>75</v>
      </c>
      <c r="G185" s="39">
        <v>11.34</v>
      </c>
      <c r="H185" s="40">
        <v>0</v>
      </c>
      <c r="I185" s="41">
        <f>ROUND(G185*H185,P4)</f>
        <v>0</v>
      </c>
      <c r="J185" s="38" t="s">
        <v>47</v>
      </c>
      <c r="O185" s="42">
        <f>I185*0.21</f>
        <v>0</v>
      </c>
      <c r="P185">
        <v>3</v>
      </c>
    </row>
    <row r="186">
      <c r="A186" s="35" t="s">
        <v>48</v>
      </c>
      <c r="B186" s="43"/>
      <c r="C186" s="44"/>
      <c r="D186" s="44"/>
      <c r="E186" s="37" t="s">
        <v>379</v>
      </c>
      <c r="F186" s="44"/>
      <c r="G186" s="44"/>
      <c r="H186" s="44"/>
      <c r="I186" s="44"/>
      <c r="J186" s="45"/>
    </row>
    <row r="187">
      <c r="A187" s="35" t="s">
        <v>50</v>
      </c>
      <c r="B187" s="43"/>
      <c r="C187" s="44"/>
      <c r="D187" s="44"/>
      <c r="E187" s="46" t="s">
        <v>380</v>
      </c>
      <c r="F187" s="44"/>
      <c r="G187" s="44"/>
      <c r="H187" s="44"/>
      <c r="I187" s="44"/>
      <c r="J187" s="45"/>
    </row>
    <row r="188">
      <c r="A188" s="29" t="s">
        <v>39</v>
      </c>
      <c r="B188" s="30"/>
      <c r="C188" s="31" t="s">
        <v>135</v>
      </c>
      <c r="D188" s="32"/>
      <c r="E188" s="29" t="s">
        <v>136</v>
      </c>
      <c r="F188" s="32"/>
      <c r="G188" s="32"/>
      <c r="H188" s="32"/>
      <c r="I188" s="33">
        <f>SUMIFS(I189:I206,A189:A206,"P")</f>
        <v>0</v>
      </c>
      <c r="J188" s="34"/>
    </row>
    <row r="189">
      <c r="A189" s="35" t="s">
        <v>42</v>
      </c>
      <c r="B189" s="35">
        <v>51</v>
      </c>
      <c r="C189" s="36" t="s">
        <v>148</v>
      </c>
      <c r="D189" s="35" t="s">
        <v>63</v>
      </c>
      <c r="E189" s="37" t="s">
        <v>149</v>
      </c>
      <c r="F189" s="38" t="s">
        <v>65</v>
      </c>
      <c r="G189" s="39">
        <v>43.935000000000002</v>
      </c>
      <c r="H189" s="40">
        <v>0</v>
      </c>
      <c r="I189" s="41">
        <f>ROUND(G189*H189,P4)</f>
        <v>0</v>
      </c>
      <c r="J189" s="38" t="s">
        <v>47</v>
      </c>
      <c r="O189" s="42">
        <f>I189*0.21</f>
        <v>0</v>
      </c>
      <c r="P189">
        <v>3</v>
      </c>
    </row>
    <row r="190">
      <c r="A190" s="35" t="s">
        <v>48</v>
      </c>
      <c r="B190" s="43"/>
      <c r="C190" s="44"/>
      <c r="D190" s="44"/>
      <c r="E190" s="37" t="s">
        <v>381</v>
      </c>
      <c r="F190" s="44"/>
      <c r="G190" s="44"/>
      <c r="H190" s="44"/>
      <c r="I190" s="44"/>
      <c r="J190" s="45"/>
    </row>
    <row r="191">
      <c r="A191" s="35" t="s">
        <v>50</v>
      </c>
      <c r="B191" s="43"/>
      <c r="C191" s="44"/>
      <c r="D191" s="44"/>
      <c r="E191" s="46" t="s">
        <v>382</v>
      </c>
      <c r="F191" s="44"/>
      <c r="G191" s="44"/>
      <c r="H191" s="44"/>
      <c r="I191" s="44"/>
      <c r="J191" s="45"/>
    </row>
    <row r="192">
      <c r="A192" s="35" t="s">
        <v>42</v>
      </c>
      <c r="B192" s="35">
        <v>52</v>
      </c>
      <c r="C192" s="36" t="s">
        <v>383</v>
      </c>
      <c r="D192" s="35" t="s">
        <v>63</v>
      </c>
      <c r="E192" s="37" t="s">
        <v>384</v>
      </c>
      <c r="F192" s="38" t="s">
        <v>65</v>
      </c>
      <c r="G192" s="39">
        <v>53.939999999999998</v>
      </c>
      <c r="H192" s="40">
        <v>0</v>
      </c>
      <c r="I192" s="41">
        <f>ROUND(G192*H192,P4)</f>
        <v>0</v>
      </c>
      <c r="J192" s="38" t="s">
        <v>47</v>
      </c>
      <c r="O192" s="42">
        <f>I192*0.21</f>
        <v>0</v>
      </c>
      <c r="P192">
        <v>3</v>
      </c>
    </row>
    <row r="193">
      <c r="A193" s="35" t="s">
        <v>48</v>
      </c>
      <c r="B193" s="43"/>
      <c r="C193" s="44"/>
      <c r="D193" s="44"/>
      <c r="E193" s="37" t="s">
        <v>385</v>
      </c>
      <c r="F193" s="44"/>
      <c r="G193" s="44"/>
      <c r="H193" s="44"/>
      <c r="I193" s="44"/>
      <c r="J193" s="45"/>
    </row>
    <row r="194">
      <c r="A194" s="35" t="s">
        <v>50</v>
      </c>
      <c r="B194" s="43"/>
      <c r="C194" s="44"/>
      <c r="D194" s="44"/>
      <c r="E194" s="46" t="s">
        <v>386</v>
      </c>
      <c r="F194" s="44"/>
      <c r="G194" s="44"/>
      <c r="H194" s="44"/>
      <c r="I194" s="44"/>
      <c r="J194" s="45"/>
    </row>
    <row r="195">
      <c r="A195" s="35" t="s">
        <v>42</v>
      </c>
      <c r="B195" s="35">
        <v>53</v>
      </c>
      <c r="C195" s="36" t="s">
        <v>158</v>
      </c>
      <c r="D195" s="35" t="s">
        <v>63</v>
      </c>
      <c r="E195" s="37" t="s">
        <v>159</v>
      </c>
      <c r="F195" s="38" t="s">
        <v>65</v>
      </c>
      <c r="G195" s="39">
        <v>43.935000000000002</v>
      </c>
      <c r="H195" s="40">
        <v>0</v>
      </c>
      <c r="I195" s="41">
        <f>ROUND(G195*H195,P4)</f>
        <v>0</v>
      </c>
      <c r="J195" s="38" t="s">
        <v>47</v>
      </c>
      <c r="O195" s="42">
        <f>I195*0.21</f>
        <v>0</v>
      </c>
      <c r="P195">
        <v>3</v>
      </c>
    </row>
    <row r="196">
      <c r="A196" s="35" t="s">
        <v>48</v>
      </c>
      <c r="B196" s="43"/>
      <c r="C196" s="44"/>
      <c r="D196" s="44"/>
      <c r="E196" s="37" t="s">
        <v>160</v>
      </c>
      <c r="F196" s="44"/>
      <c r="G196" s="44"/>
      <c r="H196" s="44"/>
      <c r="I196" s="44"/>
      <c r="J196" s="45"/>
    </row>
    <row r="197">
      <c r="A197" s="35" t="s">
        <v>50</v>
      </c>
      <c r="B197" s="43"/>
      <c r="C197" s="44"/>
      <c r="D197" s="44"/>
      <c r="E197" s="46" t="s">
        <v>382</v>
      </c>
      <c r="F197" s="44"/>
      <c r="G197" s="44"/>
      <c r="H197" s="44"/>
      <c r="I197" s="44"/>
      <c r="J197" s="45"/>
    </row>
    <row r="198">
      <c r="A198" s="35" t="s">
        <v>42</v>
      </c>
      <c r="B198" s="35">
        <v>54</v>
      </c>
      <c r="C198" s="36" t="s">
        <v>387</v>
      </c>
      <c r="D198" s="35" t="s">
        <v>63</v>
      </c>
      <c r="E198" s="37" t="s">
        <v>388</v>
      </c>
      <c r="F198" s="38" t="s">
        <v>65</v>
      </c>
      <c r="G198" s="39">
        <v>43.935000000000002</v>
      </c>
      <c r="H198" s="40">
        <v>0</v>
      </c>
      <c r="I198" s="41">
        <f>ROUND(G198*H198,P4)</f>
        <v>0</v>
      </c>
      <c r="J198" s="38" t="s">
        <v>47</v>
      </c>
      <c r="O198" s="42">
        <f>I198*0.21</f>
        <v>0</v>
      </c>
      <c r="P198">
        <v>3</v>
      </c>
    </row>
    <row r="199">
      <c r="A199" s="35" t="s">
        <v>48</v>
      </c>
      <c r="B199" s="43"/>
      <c r="C199" s="44"/>
      <c r="D199" s="44"/>
      <c r="E199" s="37" t="s">
        <v>389</v>
      </c>
      <c r="F199" s="44"/>
      <c r="G199" s="44"/>
      <c r="H199" s="44"/>
      <c r="I199" s="44"/>
      <c r="J199" s="45"/>
    </row>
    <row r="200" ht="30">
      <c r="A200" s="35" t="s">
        <v>50</v>
      </c>
      <c r="B200" s="43"/>
      <c r="C200" s="44"/>
      <c r="D200" s="44"/>
      <c r="E200" s="46" t="s">
        <v>390</v>
      </c>
      <c r="F200" s="44"/>
      <c r="G200" s="44"/>
      <c r="H200" s="44"/>
      <c r="I200" s="44"/>
      <c r="J200" s="45"/>
    </row>
    <row r="201">
      <c r="A201" s="35" t="s">
        <v>42</v>
      </c>
      <c r="B201" s="35">
        <v>55</v>
      </c>
      <c r="C201" s="36" t="s">
        <v>162</v>
      </c>
      <c r="D201" s="35" t="s">
        <v>63</v>
      </c>
      <c r="E201" s="37" t="s">
        <v>163</v>
      </c>
      <c r="F201" s="38" t="s">
        <v>65</v>
      </c>
      <c r="G201" s="39">
        <v>43.935000000000002</v>
      </c>
      <c r="H201" s="40">
        <v>0</v>
      </c>
      <c r="I201" s="41">
        <f>ROUND(G201*H201,P4)</f>
        <v>0</v>
      </c>
      <c r="J201" s="38" t="s">
        <v>47</v>
      </c>
      <c r="O201" s="42">
        <f>I201*0.21</f>
        <v>0</v>
      </c>
      <c r="P201">
        <v>3</v>
      </c>
    </row>
    <row r="202">
      <c r="A202" s="35" t="s">
        <v>48</v>
      </c>
      <c r="B202" s="43"/>
      <c r="C202" s="44"/>
      <c r="D202" s="44"/>
      <c r="E202" s="37" t="s">
        <v>164</v>
      </c>
      <c r="F202" s="44"/>
      <c r="G202" s="44"/>
      <c r="H202" s="44"/>
      <c r="I202" s="44"/>
      <c r="J202" s="45"/>
    </row>
    <row r="203">
      <c r="A203" s="35" t="s">
        <v>50</v>
      </c>
      <c r="B203" s="43"/>
      <c r="C203" s="44"/>
      <c r="D203" s="44"/>
      <c r="E203" s="46" t="s">
        <v>382</v>
      </c>
      <c r="F203" s="44"/>
      <c r="G203" s="44"/>
      <c r="H203" s="44"/>
      <c r="I203" s="44"/>
      <c r="J203" s="45"/>
    </row>
    <row r="204">
      <c r="A204" s="35" t="s">
        <v>42</v>
      </c>
      <c r="B204" s="35">
        <v>56</v>
      </c>
      <c r="C204" s="36" t="s">
        <v>391</v>
      </c>
      <c r="D204" s="35" t="s">
        <v>63</v>
      </c>
      <c r="E204" s="37" t="s">
        <v>392</v>
      </c>
      <c r="F204" s="38" t="s">
        <v>65</v>
      </c>
      <c r="G204" s="39">
        <v>43.935000000000002</v>
      </c>
      <c r="H204" s="40">
        <v>0</v>
      </c>
      <c r="I204" s="41">
        <f>ROUND(G204*H204,P4)</f>
        <v>0</v>
      </c>
      <c r="J204" s="38" t="s">
        <v>47</v>
      </c>
      <c r="O204" s="42">
        <f>I204*0.21</f>
        <v>0</v>
      </c>
      <c r="P204">
        <v>3</v>
      </c>
    </row>
    <row r="205">
      <c r="A205" s="35" t="s">
        <v>48</v>
      </c>
      <c r="B205" s="43"/>
      <c r="C205" s="44"/>
      <c r="D205" s="44"/>
      <c r="E205" s="37" t="s">
        <v>393</v>
      </c>
      <c r="F205" s="44"/>
      <c r="G205" s="44"/>
      <c r="H205" s="44"/>
      <c r="I205" s="44"/>
      <c r="J205" s="45"/>
    </row>
    <row r="206" ht="30">
      <c r="A206" s="35" t="s">
        <v>50</v>
      </c>
      <c r="B206" s="43"/>
      <c r="C206" s="44"/>
      <c r="D206" s="44"/>
      <c r="E206" s="46" t="s">
        <v>390</v>
      </c>
      <c r="F206" s="44"/>
      <c r="G206" s="44"/>
      <c r="H206" s="44"/>
      <c r="I206" s="44"/>
      <c r="J206" s="45"/>
    </row>
    <row r="207">
      <c r="A207" s="29" t="s">
        <v>39</v>
      </c>
      <c r="B207" s="30"/>
      <c r="C207" s="31" t="s">
        <v>394</v>
      </c>
      <c r="D207" s="32"/>
      <c r="E207" s="29" t="s">
        <v>395</v>
      </c>
      <c r="F207" s="32"/>
      <c r="G207" s="32"/>
      <c r="H207" s="32"/>
      <c r="I207" s="33">
        <f>SUMIFS(I208:I210,A208:A210,"P")</f>
        <v>0</v>
      </c>
      <c r="J207" s="34"/>
    </row>
    <row r="208">
      <c r="A208" s="35" t="s">
        <v>42</v>
      </c>
      <c r="B208" s="35">
        <v>57</v>
      </c>
      <c r="C208" s="36" t="s">
        <v>396</v>
      </c>
      <c r="D208" s="35" t="s">
        <v>63</v>
      </c>
      <c r="E208" s="37" t="s">
        <v>397</v>
      </c>
      <c r="F208" s="38" t="s">
        <v>65</v>
      </c>
      <c r="G208" s="39">
        <v>21.866</v>
      </c>
      <c r="H208" s="40">
        <v>0</v>
      </c>
      <c r="I208" s="41">
        <f>ROUND(G208*H208,P4)</f>
        <v>0</v>
      </c>
      <c r="J208" s="38" t="s">
        <v>47</v>
      </c>
      <c r="O208" s="42">
        <f>I208*0.21</f>
        <v>0</v>
      </c>
      <c r="P208">
        <v>3</v>
      </c>
    </row>
    <row r="209">
      <c r="A209" s="35" t="s">
        <v>48</v>
      </c>
      <c r="B209" s="43"/>
      <c r="C209" s="44"/>
      <c r="D209" s="44"/>
      <c r="E209" s="47" t="s">
        <v>63</v>
      </c>
      <c r="F209" s="44"/>
      <c r="G209" s="44"/>
      <c r="H209" s="44"/>
      <c r="I209" s="44"/>
      <c r="J209" s="45"/>
    </row>
    <row r="210">
      <c r="A210" s="35" t="s">
        <v>50</v>
      </c>
      <c r="B210" s="43"/>
      <c r="C210" s="44"/>
      <c r="D210" s="44"/>
      <c r="E210" s="46" t="s">
        <v>398</v>
      </c>
      <c r="F210" s="44"/>
      <c r="G210" s="44"/>
      <c r="H210" s="44"/>
      <c r="I210" s="44"/>
      <c r="J210" s="45"/>
    </row>
    <row r="211">
      <c r="A211" s="29" t="s">
        <v>39</v>
      </c>
      <c r="B211" s="30"/>
      <c r="C211" s="31" t="s">
        <v>399</v>
      </c>
      <c r="D211" s="32"/>
      <c r="E211" s="29" t="s">
        <v>400</v>
      </c>
      <c r="F211" s="32"/>
      <c r="G211" s="32"/>
      <c r="H211" s="32"/>
      <c r="I211" s="33">
        <f>SUMIFS(I212:I241,A212:A241,"P")</f>
        <v>0</v>
      </c>
      <c r="J211" s="34"/>
    </row>
    <row r="212">
      <c r="A212" s="35" t="s">
        <v>42</v>
      </c>
      <c r="B212" s="35">
        <v>58</v>
      </c>
      <c r="C212" s="36" t="s">
        <v>401</v>
      </c>
      <c r="D212" s="35" t="s">
        <v>63</v>
      </c>
      <c r="E212" s="37" t="s">
        <v>402</v>
      </c>
      <c r="F212" s="38" t="s">
        <v>65</v>
      </c>
      <c r="G212" s="39">
        <v>51.25</v>
      </c>
      <c r="H212" s="40">
        <v>0</v>
      </c>
      <c r="I212" s="41">
        <f>ROUND(G212*H212,P4)</f>
        <v>0</v>
      </c>
      <c r="J212" s="38" t="s">
        <v>47</v>
      </c>
      <c r="O212" s="42">
        <f>I212*0.21</f>
        <v>0</v>
      </c>
      <c r="P212">
        <v>3</v>
      </c>
    </row>
    <row r="213" ht="30">
      <c r="A213" s="35" t="s">
        <v>48</v>
      </c>
      <c r="B213" s="43"/>
      <c r="C213" s="44"/>
      <c r="D213" s="44"/>
      <c r="E213" s="37" t="s">
        <v>403</v>
      </c>
      <c r="F213" s="44"/>
      <c r="G213" s="44"/>
      <c r="H213" s="44"/>
      <c r="I213" s="44"/>
      <c r="J213" s="45"/>
    </row>
    <row r="214" ht="30">
      <c r="A214" s="35" t="s">
        <v>50</v>
      </c>
      <c r="B214" s="43"/>
      <c r="C214" s="44"/>
      <c r="D214" s="44"/>
      <c r="E214" s="46" t="s">
        <v>404</v>
      </c>
      <c r="F214" s="44"/>
      <c r="G214" s="44"/>
      <c r="H214" s="44"/>
      <c r="I214" s="44"/>
      <c r="J214" s="45"/>
    </row>
    <row r="215" ht="30">
      <c r="A215" s="35" t="s">
        <v>42</v>
      </c>
      <c r="B215" s="35">
        <v>59</v>
      </c>
      <c r="C215" s="36" t="s">
        <v>405</v>
      </c>
      <c r="D215" s="35" t="s">
        <v>63</v>
      </c>
      <c r="E215" s="37" t="s">
        <v>406</v>
      </c>
      <c r="F215" s="38" t="s">
        <v>65</v>
      </c>
      <c r="G215" s="39">
        <v>63.186999999999998</v>
      </c>
      <c r="H215" s="40">
        <v>0</v>
      </c>
      <c r="I215" s="41">
        <f>ROUND(G215*H215,P4)</f>
        <v>0</v>
      </c>
      <c r="J215" s="38" t="s">
        <v>47</v>
      </c>
      <c r="O215" s="42">
        <f>I215*0.21</f>
        <v>0</v>
      </c>
      <c r="P215">
        <v>3</v>
      </c>
    </row>
    <row r="216">
      <c r="A216" s="35" t="s">
        <v>48</v>
      </c>
      <c r="B216" s="43"/>
      <c r="C216" s="44"/>
      <c r="D216" s="44"/>
      <c r="E216" s="47" t="s">
        <v>63</v>
      </c>
      <c r="F216" s="44"/>
      <c r="G216" s="44"/>
      <c r="H216" s="44"/>
      <c r="I216" s="44"/>
      <c r="J216" s="45"/>
    </row>
    <row r="217">
      <c r="A217" s="35" t="s">
        <v>50</v>
      </c>
      <c r="B217" s="43"/>
      <c r="C217" s="44"/>
      <c r="D217" s="44"/>
      <c r="E217" s="46" t="s">
        <v>407</v>
      </c>
      <c r="F217" s="44"/>
      <c r="G217" s="44"/>
      <c r="H217" s="44"/>
      <c r="I217" s="44"/>
      <c r="J217" s="45"/>
    </row>
    <row r="218">
      <c r="A218" s="35" t="s">
        <v>50</v>
      </c>
      <c r="B218" s="43"/>
      <c r="C218" s="44"/>
      <c r="D218" s="44"/>
      <c r="E218" s="46" t="s">
        <v>408</v>
      </c>
      <c r="F218" s="44"/>
      <c r="G218" s="44"/>
      <c r="H218" s="44"/>
      <c r="I218" s="44"/>
      <c r="J218" s="45"/>
    </row>
    <row r="219">
      <c r="A219" s="35" t="s">
        <v>50</v>
      </c>
      <c r="B219" s="43"/>
      <c r="C219" s="44"/>
      <c r="D219" s="44"/>
      <c r="E219" s="46" t="s">
        <v>409</v>
      </c>
      <c r="F219" s="44"/>
      <c r="G219" s="44"/>
      <c r="H219" s="44"/>
      <c r="I219" s="44"/>
      <c r="J219" s="45"/>
    </row>
    <row r="220">
      <c r="A220" s="35" t="s">
        <v>50</v>
      </c>
      <c r="B220" s="43"/>
      <c r="C220" s="44"/>
      <c r="D220" s="44"/>
      <c r="E220" s="46" t="s">
        <v>410</v>
      </c>
      <c r="F220" s="44"/>
      <c r="G220" s="44"/>
      <c r="H220" s="44"/>
      <c r="I220" s="44"/>
      <c r="J220" s="45"/>
    </row>
    <row r="221">
      <c r="A221" s="35" t="s">
        <v>42</v>
      </c>
      <c r="B221" s="35">
        <v>60</v>
      </c>
      <c r="C221" s="36" t="s">
        <v>411</v>
      </c>
      <c r="D221" s="35" t="s">
        <v>63</v>
      </c>
      <c r="E221" s="37" t="s">
        <v>412</v>
      </c>
      <c r="F221" s="38" t="s">
        <v>65</v>
      </c>
      <c r="G221" s="39">
        <v>24.623999999999999</v>
      </c>
      <c r="H221" s="40">
        <v>0</v>
      </c>
      <c r="I221" s="41">
        <f>ROUND(G221*H221,P4)</f>
        <v>0</v>
      </c>
      <c r="J221" s="38" t="s">
        <v>47</v>
      </c>
      <c r="O221" s="42">
        <f>I221*0.21</f>
        <v>0</v>
      </c>
      <c r="P221">
        <v>3</v>
      </c>
    </row>
    <row r="222">
      <c r="A222" s="35" t="s">
        <v>48</v>
      </c>
      <c r="B222" s="43"/>
      <c r="C222" s="44"/>
      <c r="D222" s="44"/>
      <c r="E222" s="47" t="s">
        <v>63</v>
      </c>
      <c r="F222" s="44"/>
      <c r="G222" s="44"/>
      <c r="H222" s="44"/>
      <c r="I222" s="44"/>
      <c r="J222" s="45"/>
    </row>
    <row r="223">
      <c r="A223" s="35" t="s">
        <v>50</v>
      </c>
      <c r="B223" s="43"/>
      <c r="C223" s="44"/>
      <c r="D223" s="44"/>
      <c r="E223" s="46" t="s">
        <v>413</v>
      </c>
      <c r="F223" s="44"/>
      <c r="G223" s="44"/>
      <c r="H223" s="44"/>
      <c r="I223" s="44"/>
      <c r="J223" s="45"/>
    </row>
    <row r="224" ht="30">
      <c r="A224" s="35" t="s">
        <v>42</v>
      </c>
      <c r="B224" s="35">
        <v>61</v>
      </c>
      <c r="C224" s="36" t="s">
        <v>414</v>
      </c>
      <c r="D224" s="35" t="s">
        <v>63</v>
      </c>
      <c r="E224" s="37" t="s">
        <v>415</v>
      </c>
      <c r="F224" s="38" t="s">
        <v>65</v>
      </c>
      <c r="G224" s="39">
        <v>64.349999999999994</v>
      </c>
      <c r="H224" s="40">
        <v>0</v>
      </c>
      <c r="I224" s="41">
        <f>ROUND(G224*H224,P4)</f>
        <v>0</v>
      </c>
      <c r="J224" s="38" t="s">
        <v>47</v>
      </c>
      <c r="O224" s="42">
        <f>I224*0.21</f>
        <v>0</v>
      </c>
      <c r="P224">
        <v>3</v>
      </c>
    </row>
    <row r="225">
      <c r="A225" s="35" t="s">
        <v>48</v>
      </c>
      <c r="B225" s="43"/>
      <c r="C225" s="44"/>
      <c r="D225" s="44"/>
      <c r="E225" s="37" t="s">
        <v>416</v>
      </c>
      <c r="F225" s="44"/>
      <c r="G225" s="44"/>
      <c r="H225" s="44"/>
      <c r="I225" s="44"/>
      <c r="J225" s="45"/>
    </row>
    <row r="226" ht="30">
      <c r="A226" s="35" t="s">
        <v>50</v>
      </c>
      <c r="B226" s="43"/>
      <c r="C226" s="44"/>
      <c r="D226" s="44"/>
      <c r="E226" s="46" t="s">
        <v>417</v>
      </c>
      <c r="F226" s="44"/>
      <c r="G226" s="44"/>
      <c r="H226" s="44"/>
      <c r="I226" s="44"/>
      <c r="J226" s="45"/>
    </row>
    <row r="227">
      <c r="A227" s="35" t="s">
        <v>42</v>
      </c>
      <c r="B227" s="35">
        <v>62</v>
      </c>
      <c r="C227" s="36" t="s">
        <v>418</v>
      </c>
      <c r="D227" s="35" t="s">
        <v>63</v>
      </c>
      <c r="E227" s="37" t="s">
        <v>419</v>
      </c>
      <c r="F227" s="38" t="s">
        <v>65</v>
      </c>
      <c r="G227" s="39">
        <v>63.186999999999998</v>
      </c>
      <c r="H227" s="40">
        <v>0</v>
      </c>
      <c r="I227" s="41">
        <f>ROUND(G227*H227,P4)</f>
        <v>0</v>
      </c>
      <c r="J227" s="35"/>
      <c r="O227" s="42">
        <f>I227*0.21</f>
        <v>0</v>
      </c>
      <c r="P227">
        <v>3</v>
      </c>
    </row>
    <row r="228" ht="30">
      <c r="A228" s="35" t="s">
        <v>48</v>
      </c>
      <c r="B228" s="43"/>
      <c r="C228" s="44"/>
      <c r="D228" s="44"/>
      <c r="E228" s="37" t="s">
        <v>420</v>
      </c>
      <c r="F228" s="44"/>
      <c r="G228" s="44"/>
      <c r="H228" s="44"/>
      <c r="I228" s="44"/>
      <c r="J228" s="45"/>
    </row>
    <row r="229">
      <c r="A229" s="35" t="s">
        <v>50</v>
      </c>
      <c r="B229" s="43"/>
      <c r="C229" s="44"/>
      <c r="D229" s="44"/>
      <c r="E229" s="46" t="s">
        <v>421</v>
      </c>
      <c r="F229" s="44"/>
      <c r="G229" s="44"/>
      <c r="H229" s="44"/>
      <c r="I229" s="44"/>
      <c r="J229" s="45"/>
    </row>
    <row r="230">
      <c r="A230" s="35" t="s">
        <v>50</v>
      </c>
      <c r="B230" s="43"/>
      <c r="C230" s="44"/>
      <c r="D230" s="44"/>
      <c r="E230" s="46" t="s">
        <v>408</v>
      </c>
      <c r="F230" s="44"/>
      <c r="G230" s="44"/>
      <c r="H230" s="44"/>
      <c r="I230" s="44"/>
      <c r="J230" s="45"/>
    </row>
    <row r="231">
      <c r="A231" s="35" t="s">
        <v>50</v>
      </c>
      <c r="B231" s="43"/>
      <c r="C231" s="44"/>
      <c r="D231" s="44"/>
      <c r="E231" s="46" t="s">
        <v>409</v>
      </c>
      <c r="F231" s="44"/>
      <c r="G231" s="44"/>
      <c r="H231" s="44"/>
      <c r="I231" s="44"/>
      <c r="J231" s="45"/>
    </row>
    <row r="232">
      <c r="A232" s="35" t="s">
        <v>50</v>
      </c>
      <c r="B232" s="43"/>
      <c r="C232" s="44"/>
      <c r="D232" s="44"/>
      <c r="E232" s="46" t="s">
        <v>410</v>
      </c>
      <c r="F232" s="44"/>
      <c r="G232" s="44"/>
      <c r="H232" s="44"/>
      <c r="I232" s="44"/>
      <c r="J232" s="45"/>
    </row>
    <row r="233">
      <c r="A233" s="35" t="s">
        <v>42</v>
      </c>
      <c r="B233" s="35">
        <v>63</v>
      </c>
      <c r="C233" s="36" t="s">
        <v>422</v>
      </c>
      <c r="D233" s="35" t="s">
        <v>63</v>
      </c>
      <c r="E233" s="37" t="s">
        <v>423</v>
      </c>
      <c r="F233" s="38" t="s">
        <v>65</v>
      </c>
      <c r="G233" s="39">
        <v>102.5</v>
      </c>
      <c r="H233" s="40">
        <v>0</v>
      </c>
      <c r="I233" s="41">
        <f>ROUND(G233*H233,P4)</f>
        <v>0</v>
      </c>
      <c r="J233" s="38" t="s">
        <v>47</v>
      </c>
      <c r="O233" s="42">
        <f>I233*0.21</f>
        <v>0</v>
      </c>
      <c r="P233">
        <v>3</v>
      </c>
    </row>
    <row r="234">
      <c r="A234" s="35" t="s">
        <v>48</v>
      </c>
      <c r="B234" s="43"/>
      <c r="C234" s="44"/>
      <c r="D234" s="44"/>
      <c r="E234" s="37" t="s">
        <v>424</v>
      </c>
      <c r="F234" s="44"/>
      <c r="G234" s="44"/>
      <c r="H234" s="44"/>
      <c r="I234" s="44"/>
      <c r="J234" s="45"/>
    </row>
    <row r="235" ht="30">
      <c r="A235" s="35" t="s">
        <v>50</v>
      </c>
      <c r="B235" s="43"/>
      <c r="C235" s="44"/>
      <c r="D235" s="44"/>
      <c r="E235" s="46" t="s">
        <v>425</v>
      </c>
      <c r="F235" s="44"/>
      <c r="G235" s="44"/>
      <c r="H235" s="44"/>
      <c r="I235" s="44"/>
      <c r="J235" s="45"/>
    </row>
    <row r="236">
      <c r="A236" s="35" t="s">
        <v>42</v>
      </c>
      <c r="B236" s="35">
        <v>64</v>
      </c>
      <c r="C236" s="36" t="s">
        <v>426</v>
      </c>
      <c r="D236" s="35" t="s">
        <v>63</v>
      </c>
      <c r="E236" s="37" t="s">
        <v>427</v>
      </c>
      <c r="F236" s="38" t="s">
        <v>65</v>
      </c>
      <c r="G236" s="39">
        <v>27.013999999999999</v>
      </c>
      <c r="H236" s="40">
        <v>0</v>
      </c>
      <c r="I236" s="41">
        <f>ROUND(G236*H236,P4)</f>
        <v>0</v>
      </c>
      <c r="J236" s="38" t="s">
        <v>47</v>
      </c>
      <c r="O236" s="42">
        <f>I236*0.21</f>
        <v>0</v>
      </c>
      <c r="P236">
        <v>3</v>
      </c>
    </row>
    <row r="237" ht="30">
      <c r="A237" s="35" t="s">
        <v>48</v>
      </c>
      <c r="B237" s="43"/>
      <c r="C237" s="44"/>
      <c r="D237" s="44"/>
      <c r="E237" s="37" t="s">
        <v>428</v>
      </c>
      <c r="F237" s="44"/>
      <c r="G237" s="44"/>
      <c r="H237" s="44"/>
      <c r="I237" s="44"/>
      <c r="J237" s="45"/>
    </row>
    <row r="238" ht="30">
      <c r="A238" s="35" t="s">
        <v>50</v>
      </c>
      <c r="B238" s="43"/>
      <c r="C238" s="44"/>
      <c r="D238" s="44"/>
      <c r="E238" s="46" t="s">
        <v>429</v>
      </c>
      <c r="F238" s="44"/>
      <c r="G238" s="44"/>
      <c r="H238" s="44"/>
      <c r="I238" s="44"/>
      <c r="J238" s="45"/>
    </row>
    <row r="239">
      <c r="A239" s="35" t="s">
        <v>42</v>
      </c>
      <c r="B239" s="35">
        <v>65</v>
      </c>
      <c r="C239" s="36" t="s">
        <v>430</v>
      </c>
      <c r="D239" s="35" t="s">
        <v>63</v>
      </c>
      <c r="E239" s="37" t="s">
        <v>431</v>
      </c>
      <c r="F239" s="38" t="s">
        <v>65</v>
      </c>
      <c r="G239" s="39">
        <v>13.114000000000001</v>
      </c>
      <c r="H239" s="40">
        <v>0</v>
      </c>
      <c r="I239" s="41">
        <f>ROUND(G239*H239,P4)</f>
        <v>0</v>
      </c>
      <c r="J239" s="38" t="s">
        <v>47</v>
      </c>
      <c r="O239" s="42">
        <f>I239*0.21</f>
        <v>0</v>
      </c>
      <c r="P239">
        <v>3</v>
      </c>
    </row>
    <row r="240">
      <c r="A240" s="35" t="s">
        <v>48</v>
      </c>
      <c r="B240" s="43"/>
      <c r="C240" s="44"/>
      <c r="D240" s="44"/>
      <c r="E240" s="37" t="s">
        <v>432</v>
      </c>
      <c r="F240" s="44"/>
      <c r="G240" s="44"/>
      <c r="H240" s="44"/>
      <c r="I240" s="44"/>
      <c r="J240" s="45"/>
    </row>
    <row r="241">
      <c r="A241" s="35" t="s">
        <v>50</v>
      </c>
      <c r="B241" s="43"/>
      <c r="C241" s="44"/>
      <c r="D241" s="44"/>
      <c r="E241" s="46" t="s">
        <v>433</v>
      </c>
      <c r="F241" s="44"/>
      <c r="G241" s="44"/>
      <c r="H241" s="44"/>
      <c r="I241" s="44"/>
      <c r="J241" s="45"/>
    </row>
    <row r="242">
      <c r="A242" s="29" t="s">
        <v>39</v>
      </c>
      <c r="B242" s="30"/>
      <c r="C242" s="31" t="s">
        <v>165</v>
      </c>
      <c r="D242" s="32"/>
      <c r="E242" s="29" t="s">
        <v>166</v>
      </c>
      <c r="F242" s="32"/>
      <c r="G242" s="32"/>
      <c r="H242" s="32"/>
      <c r="I242" s="33">
        <f>SUMIFS(I243:I254,A243:A254,"P")</f>
        <v>0</v>
      </c>
      <c r="J242" s="34"/>
    </row>
    <row r="243">
      <c r="A243" s="35" t="s">
        <v>42</v>
      </c>
      <c r="B243" s="35">
        <v>66</v>
      </c>
      <c r="C243" s="36" t="s">
        <v>434</v>
      </c>
      <c r="D243" s="35" t="s">
        <v>63</v>
      </c>
      <c r="E243" s="37" t="s">
        <v>435</v>
      </c>
      <c r="F243" s="38" t="s">
        <v>99</v>
      </c>
      <c r="G243" s="39">
        <v>15.132999999999999</v>
      </c>
      <c r="H243" s="40">
        <v>0</v>
      </c>
      <c r="I243" s="41">
        <f>ROUND(G243*H243,P4)</f>
        <v>0</v>
      </c>
      <c r="J243" s="38" t="s">
        <v>47</v>
      </c>
      <c r="O243" s="42">
        <f>I243*0.21</f>
        <v>0</v>
      </c>
      <c r="P243">
        <v>3</v>
      </c>
    </row>
    <row r="244">
      <c r="A244" s="35" t="s">
        <v>48</v>
      </c>
      <c r="B244" s="43"/>
      <c r="C244" s="44"/>
      <c r="D244" s="44"/>
      <c r="E244" s="37" t="s">
        <v>436</v>
      </c>
      <c r="F244" s="44"/>
      <c r="G244" s="44"/>
      <c r="H244" s="44"/>
      <c r="I244" s="44"/>
      <c r="J244" s="45"/>
    </row>
    <row r="245">
      <c r="A245" s="35" t="s">
        <v>50</v>
      </c>
      <c r="B245" s="43"/>
      <c r="C245" s="44"/>
      <c r="D245" s="44"/>
      <c r="E245" s="46" t="s">
        <v>437</v>
      </c>
      <c r="F245" s="44"/>
      <c r="G245" s="44"/>
      <c r="H245" s="44"/>
      <c r="I245" s="44"/>
      <c r="J245" s="45"/>
    </row>
    <row r="246">
      <c r="A246" s="35" t="s">
        <v>50</v>
      </c>
      <c r="B246" s="43"/>
      <c r="C246" s="44"/>
      <c r="D246" s="44"/>
      <c r="E246" s="46" t="s">
        <v>438</v>
      </c>
      <c r="F246" s="44"/>
      <c r="G246" s="44"/>
      <c r="H246" s="44"/>
      <c r="I246" s="44"/>
      <c r="J246" s="45"/>
    </row>
    <row r="247">
      <c r="A247" s="35" t="s">
        <v>50</v>
      </c>
      <c r="B247" s="43"/>
      <c r="C247" s="44"/>
      <c r="D247" s="44"/>
      <c r="E247" s="46" t="s">
        <v>439</v>
      </c>
      <c r="F247" s="44"/>
      <c r="G247" s="44"/>
      <c r="H247" s="44"/>
      <c r="I247" s="44"/>
      <c r="J247" s="45"/>
    </row>
    <row r="248">
      <c r="A248" s="35" t="s">
        <v>50</v>
      </c>
      <c r="B248" s="43"/>
      <c r="C248" s="44"/>
      <c r="D248" s="44"/>
      <c r="E248" s="46" t="s">
        <v>440</v>
      </c>
      <c r="F248" s="44"/>
      <c r="G248" s="44"/>
      <c r="H248" s="44"/>
      <c r="I248" s="44"/>
      <c r="J248" s="45"/>
    </row>
    <row r="249">
      <c r="A249" s="35" t="s">
        <v>42</v>
      </c>
      <c r="B249" s="35">
        <v>67</v>
      </c>
      <c r="C249" s="36" t="s">
        <v>441</v>
      </c>
      <c r="D249" s="35" t="s">
        <v>63</v>
      </c>
      <c r="E249" s="37" t="s">
        <v>442</v>
      </c>
      <c r="F249" s="38" t="s">
        <v>99</v>
      </c>
      <c r="G249" s="39">
        <v>186</v>
      </c>
      <c r="H249" s="40">
        <v>0</v>
      </c>
      <c r="I249" s="41">
        <f>ROUND(G249*H249,P4)</f>
        <v>0</v>
      </c>
      <c r="J249" s="38" t="s">
        <v>47</v>
      </c>
      <c r="O249" s="42">
        <f>I249*0.21</f>
        <v>0</v>
      </c>
      <c r="P249">
        <v>3</v>
      </c>
    </row>
    <row r="250">
      <c r="A250" s="35" t="s">
        <v>48</v>
      </c>
      <c r="B250" s="43"/>
      <c r="C250" s="44"/>
      <c r="D250" s="44"/>
      <c r="E250" s="47" t="s">
        <v>63</v>
      </c>
      <c r="F250" s="44"/>
      <c r="G250" s="44"/>
      <c r="H250" s="44"/>
      <c r="I250" s="44"/>
      <c r="J250" s="45"/>
    </row>
    <row r="251" ht="30">
      <c r="A251" s="35" t="s">
        <v>50</v>
      </c>
      <c r="B251" s="43"/>
      <c r="C251" s="44"/>
      <c r="D251" s="44"/>
      <c r="E251" s="46" t="s">
        <v>443</v>
      </c>
      <c r="F251" s="44"/>
      <c r="G251" s="44"/>
      <c r="H251" s="44"/>
      <c r="I251" s="44"/>
      <c r="J251" s="45"/>
    </row>
    <row r="252">
      <c r="A252" s="35" t="s">
        <v>42</v>
      </c>
      <c r="B252" s="35">
        <v>68</v>
      </c>
      <c r="C252" s="36" t="s">
        <v>444</v>
      </c>
      <c r="D252" s="35" t="s">
        <v>63</v>
      </c>
      <c r="E252" s="37" t="s">
        <v>445</v>
      </c>
      <c r="F252" s="38" t="s">
        <v>75</v>
      </c>
      <c r="G252" s="39">
        <v>1.494</v>
      </c>
      <c r="H252" s="40">
        <v>0</v>
      </c>
      <c r="I252" s="41">
        <f>ROUND(G252*H252,P4)</f>
        <v>0</v>
      </c>
      <c r="J252" s="38" t="s">
        <v>47</v>
      </c>
      <c r="O252" s="42">
        <f>I252*0.21</f>
        <v>0</v>
      </c>
      <c r="P252">
        <v>3</v>
      </c>
    </row>
    <row r="253">
      <c r="A253" s="35" t="s">
        <v>48</v>
      </c>
      <c r="B253" s="43"/>
      <c r="C253" s="44"/>
      <c r="D253" s="44"/>
      <c r="E253" s="37" t="s">
        <v>446</v>
      </c>
      <c r="F253" s="44"/>
      <c r="G253" s="44"/>
      <c r="H253" s="44"/>
      <c r="I253" s="44"/>
      <c r="J253" s="45"/>
    </row>
    <row r="254">
      <c r="A254" s="35" t="s">
        <v>50</v>
      </c>
      <c r="B254" s="43"/>
      <c r="C254" s="44"/>
      <c r="D254" s="44"/>
      <c r="E254" s="46" t="s">
        <v>447</v>
      </c>
      <c r="F254" s="44"/>
      <c r="G254" s="44"/>
      <c r="H254" s="44"/>
      <c r="I254" s="44"/>
      <c r="J254" s="45"/>
    </row>
    <row r="255">
      <c r="A255" s="29" t="s">
        <v>39</v>
      </c>
      <c r="B255" s="30"/>
      <c r="C255" s="31" t="s">
        <v>95</v>
      </c>
      <c r="D255" s="32"/>
      <c r="E255" s="29" t="s">
        <v>96</v>
      </c>
      <c r="F255" s="32"/>
      <c r="G255" s="32"/>
      <c r="H255" s="32"/>
      <c r="I255" s="33">
        <f>SUMIFS(I256:I294,A256:A294,"P")</f>
        <v>0</v>
      </c>
      <c r="J255" s="34"/>
    </row>
    <row r="256">
      <c r="A256" s="35" t="s">
        <v>42</v>
      </c>
      <c r="B256" s="35">
        <v>69</v>
      </c>
      <c r="C256" s="36" t="s">
        <v>448</v>
      </c>
      <c r="D256" s="35" t="s">
        <v>63</v>
      </c>
      <c r="E256" s="37" t="s">
        <v>449</v>
      </c>
      <c r="F256" s="38" t="s">
        <v>99</v>
      </c>
      <c r="G256" s="39">
        <v>37.469999999999999</v>
      </c>
      <c r="H256" s="40">
        <v>0</v>
      </c>
      <c r="I256" s="41">
        <f>ROUND(G256*H256,P4)</f>
        <v>0</v>
      </c>
      <c r="J256" s="38" t="s">
        <v>47</v>
      </c>
      <c r="O256" s="42">
        <f>I256*0.21</f>
        <v>0</v>
      </c>
      <c r="P256">
        <v>3</v>
      </c>
    </row>
    <row r="257">
      <c r="A257" s="35" t="s">
        <v>48</v>
      </c>
      <c r="B257" s="43"/>
      <c r="C257" s="44"/>
      <c r="D257" s="44"/>
      <c r="E257" s="37" t="s">
        <v>450</v>
      </c>
      <c r="F257" s="44"/>
      <c r="G257" s="44"/>
      <c r="H257" s="44"/>
      <c r="I257" s="44"/>
      <c r="J257" s="45"/>
    </row>
    <row r="258">
      <c r="A258" s="35" t="s">
        <v>50</v>
      </c>
      <c r="B258" s="43"/>
      <c r="C258" s="44"/>
      <c r="D258" s="44"/>
      <c r="E258" s="46" t="s">
        <v>451</v>
      </c>
      <c r="F258" s="44"/>
      <c r="G258" s="44"/>
      <c r="H258" s="44"/>
      <c r="I258" s="44"/>
      <c r="J258" s="45"/>
    </row>
    <row r="259">
      <c r="A259" s="35" t="s">
        <v>42</v>
      </c>
      <c r="B259" s="35">
        <v>70</v>
      </c>
      <c r="C259" s="36" t="s">
        <v>452</v>
      </c>
      <c r="D259" s="35" t="s">
        <v>44</v>
      </c>
      <c r="E259" s="37" t="s">
        <v>453</v>
      </c>
      <c r="F259" s="38" t="s">
        <v>70</v>
      </c>
      <c r="G259" s="39">
        <v>6</v>
      </c>
      <c r="H259" s="40">
        <v>0</v>
      </c>
      <c r="I259" s="41">
        <f>ROUND(G259*H259,P4)</f>
        <v>0</v>
      </c>
      <c r="J259" s="38" t="s">
        <v>47</v>
      </c>
      <c r="O259" s="42">
        <f>I259*0.21</f>
        <v>0</v>
      </c>
      <c r="P259">
        <v>3</v>
      </c>
    </row>
    <row r="260">
      <c r="A260" s="35" t="s">
        <v>48</v>
      </c>
      <c r="B260" s="43"/>
      <c r="C260" s="44"/>
      <c r="D260" s="44"/>
      <c r="E260" s="37" t="s">
        <v>454</v>
      </c>
      <c r="F260" s="44"/>
      <c r="G260" s="44"/>
      <c r="H260" s="44"/>
      <c r="I260" s="44"/>
      <c r="J260" s="45"/>
    </row>
    <row r="261">
      <c r="A261" s="35" t="s">
        <v>50</v>
      </c>
      <c r="B261" s="43"/>
      <c r="C261" s="44"/>
      <c r="D261" s="44"/>
      <c r="E261" s="46" t="s">
        <v>455</v>
      </c>
      <c r="F261" s="44"/>
      <c r="G261" s="44"/>
      <c r="H261" s="44"/>
      <c r="I261" s="44"/>
      <c r="J261" s="45"/>
    </row>
    <row r="262">
      <c r="A262" s="35" t="s">
        <v>42</v>
      </c>
      <c r="B262" s="35">
        <v>71</v>
      </c>
      <c r="C262" s="36" t="s">
        <v>452</v>
      </c>
      <c r="D262" s="35" t="s">
        <v>55</v>
      </c>
      <c r="E262" s="37" t="s">
        <v>453</v>
      </c>
      <c r="F262" s="38" t="s">
        <v>70</v>
      </c>
      <c r="G262" s="39">
        <v>4</v>
      </c>
      <c r="H262" s="40">
        <v>0</v>
      </c>
      <c r="I262" s="41">
        <f>ROUND(G262*H262,P4)</f>
        <v>0</v>
      </c>
      <c r="J262" s="38" t="s">
        <v>47</v>
      </c>
      <c r="O262" s="42">
        <f>I262*0.21</f>
        <v>0</v>
      </c>
      <c r="P262">
        <v>3</v>
      </c>
    </row>
    <row r="263">
      <c r="A263" s="35" t="s">
        <v>48</v>
      </c>
      <c r="B263" s="43"/>
      <c r="C263" s="44"/>
      <c r="D263" s="44"/>
      <c r="E263" s="37" t="s">
        <v>454</v>
      </c>
      <c r="F263" s="44"/>
      <c r="G263" s="44"/>
      <c r="H263" s="44"/>
      <c r="I263" s="44"/>
      <c r="J263" s="45"/>
    </row>
    <row r="264">
      <c r="A264" s="35" t="s">
        <v>50</v>
      </c>
      <c r="B264" s="43"/>
      <c r="C264" s="44"/>
      <c r="D264" s="44"/>
      <c r="E264" s="46" t="s">
        <v>456</v>
      </c>
      <c r="F264" s="44"/>
      <c r="G264" s="44"/>
      <c r="H264" s="44"/>
      <c r="I264" s="44"/>
      <c r="J264" s="45"/>
    </row>
    <row r="265">
      <c r="A265" s="35" t="s">
        <v>42</v>
      </c>
      <c r="B265" s="35">
        <v>72</v>
      </c>
      <c r="C265" s="36" t="s">
        <v>457</v>
      </c>
      <c r="D265" s="35" t="s">
        <v>63</v>
      </c>
      <c r="E265" s="37" t="s">
        <v>458</v>
      </c>
      <c r="F265" s="38" t="s">
        <v>70</v>
      </c>
      <c r="G265" s="39">
        <v>2</v>
      </c>
      <c r="H265" s="40">
        <v>0</v>
      </c>
      <c r="I265" s="41">
        <f>ROUND(G265*H265,P4)</f>
        <v>0</v>
      </c>
      <c r="J265" s="38" t="s">
        <v>47</v>
      </c>
      <c r="O265" s="42">
        <f>I265*0.21</f>
        <v>0</v>
      </c>
      <c r="P265">
        <v>3</v>
      </c>
    </row>
    <row r="266">
      <c r="A266" s="35" t="s">
        <v>48</v>
      </c>
      <c r="B266" s="43"/>
      <c r="C266" s="44"/>
      <c r="D266" s="44"/>
      <c r="E266" s="37" t="s">
        <v>459</v>
      </c>
      <c r="F266" s="44"/>
      <c r="G266" s="44"/>
      <c r="H266" s="44"/>
      <c r="I266" s="44"/>
      <c r="J266" s="45"/>
    </row>
    <row r="267">
      <c r="A267" s="35" t="s">
        <v>50</v>
      </c>
      <c r="B267" s="43"/>
      <c r="C267" s="44"/>
      <c r="D267" s="44"/>
      <c r="E267" s="46" t="s">
        <v>460</v>
      </c>
      <c r="F267" s="44"/>
      <c r="G267" s="44"/>
      <c r="H267" s="44"/>
      <c r="I267" s="44"/>
      <c r="J267" s="45"/>
    </row>
    <row r="268" ht="30">
      <c r="A268" s="35" t="s">
        <v>42</v>
      </c>
      <c r="B268" s="35">
        <v>73</v>
      </c>
      <c r="C268" s="36" t="s">
        <v>461</v>
      </c>
      <c r="D268" s="35" t="s">
        <v>63</v>
      </c>
      <c r="E268" s="37" t="s">
        <v>462</v>
      </c>
      <c r="F268" s="38" t="s">
        <v>70</v>
      </c>
      <c r="G268" s="39">
        <v>2</v>
      </c>
      <c r="H268" s="40">
        <v>0</v>
      </c>
      <c r="I268" s="41">
        <f>ROUND(G268*H268,P4)</f>
        <v>0</v>
      </c>
      <c r="J268" s="38" t="s">
        <v>47</v>
      </c>
      <c r="O268" s="42">
        <f>I268*0.21</f>
        <v>0</v>
      </c>
      <c r="P268">
        <v>3</v>
      </c>
    </row>
    <row r="269">
      <c r="A269" s="35" t="s">
        <v>48</v>
      </c>
      <c r="B269" s="43"/>
      <c r="C269" s="44"/>
      <c r="D269" s="44"/>
      <c r="E269" s="37" t="s">
        <v>463</v>
      </c>
      <c r="F269" s="44"/>
      <c r="G269" s="44"/>
      <c r="H269" s="44"/>
      <c r="I269" s="44"/>
      <c r="J269" s="45"/>
    </row>
    <row r="270">
      <c r="A270" s="35" t="s">
        <v>50</v>
      </c>
      <c r="B270" s="43"/>
      <c r="C270" s="44"/>
      <c r="D270" s="44"/>
      <c r="E270" s="46" t="s">
        <v>464</v>
      </c>
      <c r="F270" s="44"/>
      <c r="G270" s="44"/>
      <c r="H270" s="44"/>
      <c r="I270" s="44"/>
      <c r="J270" s="45"/>
    </row>
    <row r="271" ht="30">
      <c r="A271" s="35" t="s">
        <v>42</v>
      </c>
      <c r="B271" s="35">
        <v>74</v>
      </c>
      <c r="C271" s="36" t="s">
        <v>465</v>
      </c>
      <c r="D271" s="35" t="s">
        <v>63</v>
      </c>
      <c r="E271" s="37" t="s">
        <v>466</v>
      </c>
      <c r="F271" s="38" t="s">
        <v>99</v>
      </c>
      <c r="G271" s="39">
        <v>22.597999999999999</v>
      </c>
      <c r="H271" s="40">
        <v>0</v>
      </c>
      <c r="I271" s="41">
        <f>ROUND(G271*H271,P4)</f>
        <v>0</v>
      </c>
      <c r="J271" s="38" t="s">
        <v>47</v>
      </c>
      <c r="O271" s="42">
        <f>I271*0.21</f>
        <v>0</v>
      </c>
      <c r="P271">
        <v>3</v>
      </c>
    </row>
    <row r="272">
      <c r="A272" s="35" t="s">
        <v>48</v>
      </c>
      <c r="B272" s="43"/>
      <c r="C272" s="44"/>
      <c r="D272" s="44"/>
      <c r="E272" s="47" t="s">
        <v>63</v>
      </c>
      <c r="F272" s="44"/>
      <c r="G272" s="44"/>
      <c r="H272" s="44"/>
      <c r="I272" s="44"/>
      <c r="J272" s="45"/>
    </row>
    <row r="273" ht="30">
      <c r="A273" s="35" t="s">
        <v>50</v>
      </c>
      <c r="B273" s="43"/>
      <c r="C273" s="44"/>
      <c r="D273" s="44"/>
      <c r="E273" s="46" t="s">
        <v>467</v>
      </c>
      <c r="F273" s="44"/>
      <c r="G273" s="44"/>
      <c r="H273" s="44"/>
      <c r="I273" s="44"/>
      <c r="J273" s="45"/>
    </row>
    <row r="274" ht="30">
      <c r="A274" s="35" t="s">
        <v>42</v>
      </c>
      <c r="B274" s="35">
        <v>75</v>
      </c>
      <c r="C274" s="36" t="s">
        <v>468</v>
      </c>
      <c r="D274" s="35" t="s">
        <v>63</v>
      </c>
      <c r="E274" s="37" t="s">
        <v>469</v>
      </c>
      <c r="F274" s="38" t="s">
        <v>99</v>
      </c>
      <c r="G274" s="39">
        <v>8.3000000000000007</v>
      </c>
      <c r="H274" s="40">
        <v>0</v>
      </c>
      <c r="I274" s="41">
        <f>ROUND(G274*H274,P4)</f>
        <v>0</v>
      </c>
      <c r="J274" s="38" t="s">
        <v>47</v>
      </c>
      <c r="O274" s="42">
        <f>I274*0.21</f>
        <v>0</v>
      </c>
      <c r="P274">
        <v>3</v>
      </c>
    </row>
    <row r="275">
      <c r="A275" s="35" t="s">
        <v>48</v>
      </c>
      <c r="B275" s="43"/>
      <c r="C275" s="44"/>
      <c r="D275" s="44"/>
      <c r="E275" s="47" t="s">
        <v>63</v>
      </c>
      <c r="F275" s="44"/>
      <c r="G275" s="44"/>
      <c r="H275" s="44"/>
      <c r="I275" s="44"/>
      <c r="J275" s="45"/>
    </row>
    <row r="276">
      <c r="A276" s="35" t="s">
        <v>50</v>
      </c>
      <c r="B276" s="43"/>
      <c r="C276" s="44"/>
      <c r="D276" s="44"/>
      <c r="E276" s="46" t="s">
        <v>470</v>
      </c>
      <c r="F276" s="44"/>
      <c r="G276" s="44"/>
      <c r="H276" s="44"/>
      <c r="I276" s="44"/>
      <c r="J276" s="45"/>
    </row>
    <row r="277">
      <c r="A277" s="35" t="s">
        <v>42</v>
      </c>
      <c r="B277" s="35">
        <v>76</v>
      </c>
      <c r="C277" s="36" t="s">
        <v>471</v>
      </c>
      <c r="D277" s="35" t="s">
        <v>63</v>
      </c>
      <c r="E277" s="37" t="s">
        <v>472</v>
      </c>
      <c r="F277" s="38" t="s">
        <v>99</v>
      </c>
      <c r="G277" s="39">
        <v>86.280000000000001</v>
      </c>
      <c r="H277" s="40">
        <v>0</v>
      </c>
      <c r="I277" s="41">
        <f>ROUND(G277*H277,P4)</f>
        <v>0</v>
      </c>
      <c r="J277" s="38" t="s">
        <v>47</v>
      </c>
      <c r="O277" s="42">
        <f>I277*0.21</f>
        <v>0</v>
      </c>
      <c r="P277">
        <v>3</v>
      </c>
    </row>
    <row r="278">
      <c r="A278" s="35" t="s">
        <v>48</v>
      </c>
      <c r="B278" s="43"/>
      <c r="C278" s="44"/>
      <c r="D278" s="44"/>
      <c r="E278" s="47" t="s">
        <v>63</v>
      </c>
      <c r="F278" s="44"/>
      <c r="G278" s="44"/>
      <c r="H278" s="44"/>
      <c r="I278" s="44"/>
      <c r="J278" s="45"/>
    </row>
    <row r="279" ht="30">
      <c r="A279" s="35" t="s">
        <v>50</v>
      </c>
      <c r="B279" s="43"/>
      <c r="C279" s="44"/>
      <c r="D279" s="44"/>
      <c r="E279" s="46" t="s">
        <v>473</v>
      </c>
      <c r="F279" s="44"/>
      <c r="G279" s="44"/>
      <c r="H279" s="44"/>
      <c r="I279" s="44"/>
      <c r="J279" s="45"/>
    </row>
    <row r="280">
      <c r="A280" s="35" t="s">
        <v>42</v>
      </c>
      <c r="B280" s="35">
        <v>77</v>
      </c>
      <c r="C280" s="36" t="s">
        <v>474</v>
      </c>
      <c r="D280" s="35" t="s">
        <v>63</v>
      </c>
      <c r="E280" s="37" t="s">
        <v>475</v>
      </c>
      <c r="F280" s="38" t="s">
        <v>99</v>
      </c>
      <c r="G280" s="39">
        <v>8.7240000000000002</v>
      </c>
      <c r="H280" s="40">
        <v>0</v>
      </c>
      <c r="I280" s="41">
        <f>ROUND(G280*H280,P4)</f>
        <v>0</v>
      </c>
      <c r="J280" s="38" t="s">
        <v>47</v>
      </c>
      <c r="O280" s="42">
        <f>I280*0.21</f>
        <v>0</v>
      </c>
      <c r="P280">
        <v>3</v>
      </c>
    </row>
    <row r="281">
      <c r="A281" s="35" t="s">
        <v>48</v>
      </c>
      <c r="B281" s="43"/>
      <c r="C281" s="44"/>
      <c r="D281" s="44"/>
      <c r="E281" s="47" t="s">
        <v>63</v>
      </c>
      <c r="F281" s="44"/>
      <c r="G281" s="44"/>
      <c r="H281" s="44"/>
      <c r="I281" s="44"/>
      <c r="J281" s="45"/>
    </row>
    <row r="282">
      <c r="A282" s="35" t="s">
        <v>50</v>
      </c>
      <c r="B282" s="43"/>
      <c r="C282" s="44"/>
      <c r="D282" s="44"/>
      <c r="E282" s="46" t="s">
        <v>476</v>
      </c>
      <c r="F282" s="44"/>
      <c r="G282" s="44"/>
      <c r="H282" s="44"/>
      <c r="I282" s="44"/>
      <c r="J282" s="45"/>
    </row>
    <row r="283">
      <c r="A283" s="35" t="s">
        <v>42</v>
      </c>
      <c r="B283" s="35">
        <v>78</v>
      </c>
      <c r="C283" s="36" t="s">
        <v>477</v>
      </c>
      <c r="D283" s="35" t="s">
        <v>63</v>
      </c>
      <c r="E283" s="37" t="s">
        <v>478</v>
      </c>
      <c r="F283" s="38" t="s">
        <v>99</v>
      </c>
      <c r="G283" s="39">
        <v>26.600000000000001</v>
      </c>
      <c r="H283" s="40">
        <v>0</v>
      </c>
      <c r="I283" s="41">
        <f>ROUND(G283*H283,P4)</f>
        <v>0</v>
      </c>
      <c r="J283" s="38" t="s">
        <v>47</v>
      </c>
      <c r="O283" s="42">
        <f>I283*0.21</f>
        <v>0</v>
      </c>
      <c r="P283">
        <v>3</v>
      </c>
    </row>
    <row r="284">
      <c r="A284" s="35" t="s">
        <v>48</v>
      </c>
      <c r="B284" s="43"/>
      <c r="C284" s="44"/>
      <c r="D284" s="44"/>
      <c r="E284" s="47" t="s">
        <v>63</v>
      </c>
      <c r="F284" s="44"/>
      <c r="G284" s="44"/>
      <c r="H284" s="44"/>
      <c r="I284" s="44"/>
      <c r="J284" s="45"/>
    </row>
    <row r="285">
      <c r="A285" s="35" t="s">
        <v>50</v>
      </c>
      <c r="B285" s="43"/>
      <c r="C285" s="44"/>
      <c r="D285" s="44"/>
      <c r="E285" s="46" t="s">
        <v>479</v>
      </c>
      <c r="F285" s="44"/>
      <c r="G285" s="44"/>
      <c r="H285" s="44"/>
      <c r="I285" s="44"/>
      <c r="J285" s="45"/>
    </row>
    <row r="286" ht="30">
      <c r="A286" s="35" t="s">
        <v>42</v>
      </c>
      <c r="B286" s="35">
        <v>79</v>
      </c>
      <c r="C286" s="36" t="s">
        <v>480</v>
      </c>
      <c r="D286" s="35" t="s">
        <v>63</v>
      </c>
      <c r="E286" s="37" t="s">
        <v>481</v>
      </c>
      <c r="F286" s="38" t="s">
        <v>99</v>
      </c>
      <c r="G286" s="39">
        <v>4.2069999999999999</v>
      </c>
      <c r="H286" s="40">
        <v>0</v>
      </c>
      <c r="I286" s="41">
        <f>ROUND(G286*H286,P4)</f>
        <v>0</v>
      </c>
      <c r="J286" s="38" t="s">
        <v>47</v>
      </c>
      <c r="O286" s="42">
        <f>I286*0.21</f>
        <v>0</v>
      </c>
      <c r="P286">
        <v>3</v>
      </c>
    </row>
    <row r="287">
      <c r="A287" s="35" t="s">
        <v>48</v>
      </c>
      <c r="B287" s="43"/>
      <c r="C287" s="44"/>
      <c r="D287" s="44"/>
      <c r="E287" s="47" t="s">
        <v>63</v>
      </c>
      <c r="F287" s="44"/>
      <c r="G287" s="44"/>
      <c r="H287" s="44"/>
      <c r="I287" s="44"/>
      <c r="J287" s="45"/>
    </row>
    <row r="288" ht="30">
      <c r="A288" s="35" t="s">
        <v>50</v>
      </c>
      <c r="B288" s="43"/>
      <c r="C288" s="44"/>
      <c r="D288" s="44"/>
      <c r="E288" s="46" t="s">
        <v>482</v>
      </c>
      <c r="F288" s="44"/>
      <c r="G288" s="44"/>
      <c r="H288" s="44"/>
      <c r="I288" s="44"/>
      <c r="J288" s="45"/>
    </row>
    <row r="289">
      <c r="A289" s="35" t="s">
        <v>42</v>
      </c>
      <c r="B289" s="35">
        <v>80</v>
      </c>
      <c r="C289" s="36" t="s">
        <v>483</v>
      </c>
      <c r="D289" s="35" t="s">
        <v>63</v>
      </c>
      <c r="E289" s="37" t="s">
        <v>484</v>
      </c>
      <c r="F289" s="38" t="s">
        <v>70</v>
      </c>
      <c r="G289" s="39">
        <v>2</v>
      </c>
      <c r="H289" s="40">
        <v>0</v>
      </c>
      <c r="I289" s="41">
        <f>ROUND(G289*H289,P4)</f>
        <v>0</v>
      </c>
      <c r="J289" s="38" t="s">
        <v>47</v>
      </c>
      <c r="O289" s="42">
        <f>I289*0.21</f>
        <v>0</v>
      </c>
      <c r="P289">
        <v>3</v>
      </c>
    </row>
    <row r="290">
      <c r="A290" s="35" t="s">
        <v>48</v>
      </c>
      <c r="B290" s="43"/>
      <c r="C290" s="44"/>
      <c r="D290" s="44"/>
      <c r="E290" s="37" t="s">
        <v>485</v>
      </c>
      <c r="F290" s="44"/>
      <c r="G290" s="44"/>
      <c r="H290" s="44"/>
      <c r="I290" s="44"/>
      <c r="J290" s="45"/>
    </row>
    <row r="291">
      <c r="A291" s="35" t="s">
        <v>50</v>
      </c>
      <c r="B291" s="43"/>
      <c r="C291" s="44"/>
      <c r="D291" s="44"/>
      <c r="E291" s="46" t="s">
        <v>486</v>
      </c>
      <c r="F291" s="44"/>
      <c r="G291" s="44"/>
      <c r="H291" s="44"/>
      <c r="I291" s="44"/>
      <c r="J291" s="45"/>
    </row>
    <row r="292">
      <c r="A292" s="35" t="s">
        <v>42</v>
      </c>
      <c r="B292" s="35">
        <v>81</v>
      </c>
      <c r="C292" s="36" t="s">
        <v>487</v>
      </c>
      <c r="D292" s="35" t="s">
        <v>63</v>
      </c>
      <c r="E292" s="37" t="s">
        <v>488</v>
      </c>
      <c r="F292" s="38" t="s">
        <v>65</v>
      </c>
      <c r="G292" s="39">
        <v>64.349999999999994</v>
      </c>
      <c r="H292" s="40">
        <v>0</v>
      </c>
      <c r="I292" s="41">
        <f>ROUND(G292*H292,P4)</f>
        <v>0</v>
      </c>
      <c r="J292" s="38" t="s">
        <v>47</v>
      </c>
      <c r="O292" s="42">
        <f>I292*0.21</f>
        <v>0</v>
      </c>
      <c r="P292">
        <v>3</v>
      </c>
    </row>
    <row r="293" ht="45">
      <c r="A293" s="35" t="s">
        <v>48</v>
      </c>
      <c r="B293" s="43"/>
      <c r="C293" s="44"/>
      <c r="D293" s="44"/>
      <c r="E293" s="37" t="s">
        <v>489</v>
      </c>
      <c r="F293" s="44"/>
      <c r="G293" s="44"/>
      <c r="H293" s="44"/>
      <c r="I293" s="44"/>
      <c r="J293" s="45"/>
    </row>
    <row r="294" ht="30">
      <c r="A294" s="35" t="s">
        <v>50</v>
      </c>
      <c r="B294" s="48"/>
      <c r="C294" s="49"/>
      <c r="D294" s="49"/>
      <c r="E294" s="46" t="s">
        <v>490</v>
      </c>
      <c r="F294" s="49"/>
      <c r="G294" s="49"/>
      <c r="H294" s="49"/>
      <c r="I294" s="49"/>
      <c r="J294" s="50"/>
    </row>
  </sheetData>
  <sheetProtection sheet="1" objects="1" scenarios="1" spinCount="100000" saltValue="QlbAJgtfi5kQEOCvErG8YoaRktJW4la+Ce/IG5PvH65CWjqFwKXg58Zy5U+LpmdtwSuRjVUuKskf6JaXhFSl3Q==" hashValue="H/dpPhlGQFtAofGuf52PLfhbIbbLxk02MpP14bOOR01SiN/P97ULZXccGehkA3vXIObpZ7jNr76yuXQsrd4nzw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21</v>
      </c>
      <c r="F2" s="15"/>
      <c r="G2" s="15"/>
      <c r="H2" s="15"/>
      <c r="I2" s="15"/>
      <c r="J2" s="17"/>
    </row>
    <row r="3">
      <c r="A3" s="3" t="s">
        <v>22</v>
      </c>
      <c r="B3" s="18" t="s">
        <v>23</v>
      </c>
      <c r="C3" s="19" t="s">
        <v>24</v>
      </c>
      <c r="D3" s="20"/>
      <c r="E3" s="21" t="s">
        <v>25</v>
      </c>
      <c r="F3" s="15"/>
      <c r="G3" s="15"/>
      <c r="H3" s="22" t="s">
        <v>17</v>
      </c>
      <c r="I3" s="23">
        <f>SUMIFS(I8:I59,A8:A59,"SD")</f>
        <v>0</v>
      </c>
      <c r="J3" s="17"/>
      <c r="O3">
        <v>0</v>
      </c>
      <c r="P3">
        <v>2</v>
      </c>
    </row>
    <row r="4">
      <c r="A4" s="3" t="s">
        <v>26</v>
      </c>
      <c r="B4" s="18" t="s">
        <v>27</v>
      </c>
      <c r="C4" s="19" t="s">
        <v>17</v>
      </c>
      <c r="D4" s="20"/>
      <c r="E4" s="21" t="s">
        <v>18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28</v>
      </c>
      <c r="B5" s="25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/>
      <c r="J5" s="26" t="s">
        <v>36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37</v>
      </c>
      <c r="I6" s="7" t="s">
        <v>38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39</v>
      </c>
      <c r="B8" s="30"/>
      <c r="C8" s="31" t="s">
        <v>40</v>
      </c>
      <c r="D8" s="32"/>
      <c r="E8" s="29" t="s">
        <v>41</v>
      </c>
      <c r="F8" s="32"/>
      <c r="G8" s="32"/>
      <c r="H8" s="32"/>
      <c r="I8" s="33">
        <f>SUMIFS(I9:I14,A9:A14,"P")</f>
        <v>0</v>
      </c>
      <c r="J8" s="34"/>
    </row>
    <row r="9">
      <c r="A9" s="35" t="s">
        <v>42</v>
      </c>
      <c r="B9" s="35">
        <v>1</v>
      </c>
      <c r="C9" s="36" t="s">
        <v>43</v>
      </c>
      <c r="D9" s="35" t="s">
        <v>63</v>
      </c>
      <c r="E9" s="37" t="s">
        <v>45</v>
      </c>
      <c r="F9" s="38" t="s">
        <v>46</v>
      </c>
      <c r="G9" s="39">
        <v>18</v>
      </c>
      <c r="H9" s="40">
        <v>0</v>
      </c>
      <c r="I9" s="41">
        <f>ROUND(G9*H9,P4)</f>
        <v>0</v>
      </c>
      <c r="J9" s="38" t="s">
        <v>47</v>
      </c>
      <c r="O9" s="42">
        <f>I9*0.21</f>
        <v>0</v>
      </c>
      <c r="P9">
        <v>3</v>
      </c>
    </row>
    <row r="10" ht="45">
      <c r="A10" s="35" t="s">
        <v>48</v>
      </c>
      <c r="B10" s="43"/>
      <c r="C10" s="44"/>
      <c r="D10" s="44"/>
      <c r="E10" s="37" t="s">
        <v>491</v>
      </c>
      <c r="F10" s="44"/>
      <c r="G10" s="44"/>
      <c r="H10" s="44"/>
      <c r="I10" s="44"/>
      <c r="J10" s="45"/>
    </row>
    <row r="11">
      <c r="A11" s="35" t="s">
        <v>50</v>
      </c>
      <c r="B11" s="43"/>
      <c r="C11" s="44"/>
      <c r="D11" s="44"/>
      <c r="E11" s="46" t="s">
        <v>492</v>
      </c>
      <c r="F11" s="44"/>
      <c r="G11" s="44"/>
      <c r="H11" s="44"/>
      <c r="I11" s="44"/>
      <c r="J11" s="45"/>
    </row>
    <row r="12">
      <c r="A12" s="35" t="s">
        <v>42</v>
      </c>
      <c r="B12" s="35">
        <v>2</v>
      </c>
      <c r="C12" s="36" t="s">
        <v>493</v>
      </c>
      <c r="D12" s="35" t="s">
        <v>63</v>
      </c>
      <c r="E12" s="37" t="s">
        <v>494</v>
      </c>
      <c r="F12" s="38" t="s">
        <v>185</v>
      </c>
      <c r="G12" s="39">
        <v>1</v>
      </c>
      <c r="H12" s="40">
        <v>0</v>
      </c>
      <c r="I12" s="41">
        <f>ROUND(G12*H12,P4)</f>
        <v>0</v>
      </c>
      <c r="J12" s="38" t="s">
        <v>47</v>
      </c>
      <c r="O12" s="42">
        <f>I12*0.21</f>
        <v>0</v>
      </c>
      <c r="P12">
        <v>3</v>
      </c>
    </row>
    <row r="13" ht="135">
      <c r="A13" s="35" t="s">
        <v>48</v>
      </c>
      <c r="B13" s="43"/>
      <c r="C13" s="44"/>
      <c r="D13" s="44"/>
      <c r="E13" s="37" t="s">
        <v>495</v>
      </c>
      <c r="F13" s="44"/>
      <c r="G13" s="44"/>
      <c r="H13" s="44"/>
      <c r="I13" s="44"/>
      <c r="J13" s="45"/>
    </row>
    <row r="14">
      <c r="A14" s="35" t="s">
        <v>50</v>
      </c>
      <c r="B14" s="43"/>
      <c r="C14" s="44"/>
      <c r="D14" s="44"/>
      <c r="E14" s="46" t="s">
        <v>496</v>
      </c>
      <c r="F14" s="44"/>
      <c r="G14" s="44"/>
      <c r="H14" s="44"/>
      <c r="I14" s="44"/>
      <c r="J14" s="45"/>
    </row>
    <row r="15">
      <c r="A15" s="29" t="s">
        <v>39</v>
      </c>
      <c r="B15" s="30"/>
      <c r="C15" s="31" t="s">
        <v>60</v>
      </c>
      <c r="D15" s="32"/>
      <c r="E15" s="29" t="s">
        <v>61</v>
      </c>
      <c r="F15" s="32"/>
      <c r="G15" s="32"/>
      <c r="H15" s="32"/>
      <c r="I15" s="33">
        <f>SUMIFS(I16:I27,A16:A27,"P")</f>
        <v>0</v>
      </c>
      <c r="J15" s="34"/>
    </row>
    <row r="16">
      <c r="A16" s="35" t="s">
        <v>42</v>
      </c>
      <c r="B16" s="35">
        <v>3</v>
      </c>
      <c r="C16" s="36" t="s">
        <v>81</v>
      </c>
      <c r="D16" s="35" t="s">
        <v>63</v>
      </c>
      <c r="E16" s="37" t="s">
        <v>82</v>
      </c>
      <c r="F16" s="38" t="s">
        <v>75</v>
      </c>
      <c r="G16" s="39">
        <v>21</v>
      </c>
      <c r="H16" s="40">
        <v>0</v>
      </c>
      <c r="I16" s="41">
        <f>ROUND(G16*H16,P4)</f>
        <v>0</v>
      </c>
      <c r="J16" s="38" t="s">
        <v>47</v>
      </c>
      <c r="O16" s="42">
        <f>I16*0.21</f>
        <v>0</v>
      </c>
      <c r="P16">
        <v>3</v>
      </c>
    </row>
    <row r="17" ht="45">
      <c r="A17" s="35" t="s">
        <v>48</v>
      </c>
      <c r="B17" s="43"/>
      <c r="C17" s="44"/>
      <c r="D17" s="44"/>
      <c r="E17" s="37" t="s">
        <v>497</v>
      </c>
      <c r="F17" s="44"/>
      <c r="G17" s="44"/>
      <c r="H17" s="44"/>
      <c r="I17" s="44"/>
      <c r="J17" s="45"/>
    </row>
    <row r="18" ht="30">
      <c r="A18" s="35" t="s">
        <v>50</v>
      </c>
      <c r="B18" s="43"/>
      <c r="C18" s="44"/>
      <c r="D18" s="44"/>
      <c r="E18" s="46" t="s">
        <v>498</v>
      </c>
      <c r="F18" s="44"/>
      <c r="G18" s="44"/>
      <c r="H18" s="44"/>
      <c r="I18" s="44"/>
      <c r="J18" s="45"/>
    </row>
    <row r="19">
      <c r="A19" s="35" t="s">
        <v>42</v>
      </c>
      <c r="B19" s="35">
        <v>4</v>
      </c>
      <c r="C19" s="36" t="s">
        <v>119</v>
      </c>
      <c r="D19" s="35" t="s">
        <v>63</v>
      </c>
      <c r="E19" s="37" t="s">
        <v>120</v>
      </c>
      <c r="F19" s="38" t="s">
        <v>99</v>
      </c>
      <c r="G19" s="39">
        <v>350</v>
      </c>
      <c r="H19" s="40">
        <v>0</v>
      </c>
      <c r="I19" s="41">
        <f>ROUND(G19*H19,P4)</f>
        <v>0</v>
      </c>
      <c r="J19" s="38" t="s">
        <v>47</v>
      </c>
      <c r="O19" s="42">
        <f>I19*0.21</f>
        <v>0</v>
      </c>
      <c r="P19">
        <v>3</v>
      </c>
    </row>
    <row r="20" ht="75">
      <c r="A20" s="35" t="s">
        <v>48</v>
      </c>
      <c r="B20" s="43"/>
      <c r="C20" s="44"/>
      <c r="D20" s="44"/>
      <c r="E20" s="37" t="s">
        <v>499</v>
      </c>
      <c r="F20" s="44"/>
      <c r="G20" s="44"/>
      <c r="H20" s="44"/>
      <c r="I20" s="44"/>
      <c r="J20" s="45"/>
    </row>
    <row r="21" ht="30">
      <c r="A21" s="35" t="s">
        <v>50</v>
      </c>
      <c r="B21" s="43"/>
      <c r="C21" s="44"/>
      <c r="D21" s="44"/>
      <c r="E21" s="46" t="s">
        <v>500</v>
      </c>
      <c r="F21" s="44"/>
      <c r="G21" s="44"/>
      <c r="H21" s="44"/>
      <c r="I21" s="44"/>
      <c r="J21" s="45"/>
    </row>
    <row r="22">
      <c r="A22" s="35" t="s">
        <v>42</v>
      </c>
      <c r="B22" s="35">
        <v>5</v>
      </c>
      <c r="C22" s="36" t="s">
        <v>501</v>
      </c>
      <c r="D22" s="35" t="s">
        <v>63</v>
      </c>
      <c r="E22" s="37" t="s">
        <v>502</v>
      </c>
      <c r="F22" s="38" t="s">
        <v>65</v>
      </c>
      <c r="G22" s="39">
        <v>60</v>
      </c>
      <c r="H22" s="40">
        <v>0</v>
      </c>
      <c r="I22" s="41">
        <f>ROUND(G22*H22,P4)</f>
        <v>0</v>
      </c>
      <c r="J22" s="38" t="s">
        <v>47</v>
      </c>
      <c r="O22" s="42">
        <f>I22*0.21</f>
        <v>0</v>
      </c>
      <c r="P22">
        <v>3</v>
      </c>
    </row>
    <row r="23" ht="75">
      <c r="A23" s="35" t="s">
        <v>48</v>
      </c>
      <c r="B23" s="43"/>
      <c r="C23" s="44"/>
      <c r="D23" s="44"/>
      <c r="E23" s="37" t="s">
        <v>503</v>
      </c>
      <c r="F23" s="44"/>
      <c r="G23" s="44"/>
      <c r="H23" s="44"/>
      <c r="I23" s="44"/>
      <c r="J23" s="45"/>
    </row>
    <row r="24" ht="30">
      <c r="A24" s="35" t="s">
        <v>50</v>
      </c>
      <c r="B24" s="43"/>
      <c r="C24" s="44"/>
      <c r="D24" s="44"/>
      <c r="E24" s="46" t="s">
        <v>504</v>
      </c>
      <c r="F24" s="44"/>
      <c r="G24" s="44"/>
      <c r="H24" s="44"/>
      <c r="I24" s="44"/>
      <c r="J24" s="45"/>
    </row>
    <row r="25">
      <c r="A25" s="35" t="s">
        <v>42</v>
      </c>
      <c r="B25" s="35">
        <v>6</v>
      </c>
      <c r="C25" s="36" t="s">
        <v>123</v>
      </c>
      <c r="D25" s="35" t="s">
        <v>63</v>
      </c>
      <c r="E25" s="37" t="s">
        <v>124</v>
      </c>
      <c r="F25" s="38" t="s">
        <v>65</v>
      </c>
      <c r="G25" s="39">
        <v>210</v>
      </c>
      <c r="H25" s="40">
        <v>0</v>
      </c>
      <c r="I25" s="41">
        <f>ROUND(G25*H25,P4)</f>
        <v>0</v>
      </c>
      <c r="J25" s="38" t="s">
        <v>47</v>
      </c>
      <c r="O25" s="42">
        <f>I25*0.21</f>
        <v>0</v>
      </c>
      <c r="P25">
        <v>3</v>
      </c>
    </row>
    <row r="26" ht="45">
      <c r="A26" s="35" t="s">
        <v>48</v>
      </c>
      <c r="B26" s="43"/>
      <c r="C26" s="44"/>
      <c r="D26" s="44"/>
      <c r="E26" s="37" t="s">
        <v>505</v>
      </c>
      <c r="F26" s="44"/>
      <c r="G26" s="44"/>
      <c r="H26" s="44"/>
      <c r="I26" s="44"/>
      <c r="J26" s="45"/>
    </row>
    <row r="27" ht="30">
      <c r="A27" s="35" t="s">
        <v>50</v>
      </c>
      <c r="B27" s="43"/>
      <c r="C27" s="44"/>
      <c r="D27" s="44"/>
      <c r="E27" s="46" t="s">
        <v>506</v>
      </c>
      <c r="F27" s="44"/>
      <c r="G27" s="44"/>
      <c r="H27" s="44"/>
      <c r="I27" s="44"/>
      <c r="J27" s="45"/>
    </row>
    <row r="28">
      <c r="A28" s="29" t="s">
        <v>39</v>
      </c>
      <c r="B28" s="30"/>
      <c r="C28" s="31" t="s">
        <v>135</v>
      </c>
      <c r="D28" s="32"/>
      <c r="E28" s="29" t="s">
        <v>136</v>
      </c>
      <c r="F28" s="32"/>
      <c r="G28" s="32"/>
      <c r="H28" s="32"/>
      <c r="I28" s="33">
        <f>SUMIFS(I29:I49,A29:A49,"P")</f>
        <v>0</v>
      </c>
      <c r="J28" s="34"/>
    </row>
    <row r="29" ht="30">
      <c r="A29" s="35" t="s">
        <v>42</v>
      </c>
      <c r="B29" s="35">
        <v>7</v>
      </c>
      <c r="C29" s="36" t="s">
        <v>507</v>
      </c>
      <c r="D29" s="35" t="s">
        <v>63</v>
      </c>
      <c r="E29" s="37" t="s">
        <v>508</v>
      </c>
      <c r="F29" s="38" t="s">
        <v>65</v>
      </c>
      <c r="G29" s="39">
        <v>210</v>
      </c>
      <c r="H29" s="40">
        <v>0</v>
      </c>
      <c r="I29" s="41">
        <f>ROUND(G29*H29,P4)</f>
        <v>0</v>
      </c>
      <c r="J29" s="38" t="s">
        <v>47</v>
      </c>
      <c r="O29" s="42">
        <f>I29*0.21</f>
        <v>0</v>
      </c>
      <c r="P29">
        <v>3</v>
      </c>
    </row>
    <row r="30" ht="60">
      <c r="A30" s="35" t="s">
        <v>48</v>
      </c>
      <c r="B30" s="43"/>
      <c r="C30" s="44"/>
      <c r="D30" s="44"/>
      <c r="E30" s="37" t="s">
        <v>509</v>
      </c>
      <c r="F30" s="44"/>
      <c r="G30" s="44"/>
      <c r="H30" s="44"/>
      <c r="I30" s="44"/>
      <c r="J30" s="45"/>
    </row>
    <row r="31" ht="30">
      <c r="A31" s="35" t="s">
        <v>50</v>
      </c>
      <c r="B31" s="43"/>
      <c r="C31" s="44"/>
      <c r="D31" s="44"/>
      <c r="E31" s="46" t="s">
        <v>506</v>
      </c>
      <c r="F31" s="44"/>
      <c r="G31" s="44"/>
      <c r="H31" s="44"/>
      <c r="I31" s="44"/>
      <c r="J31" s="45"/>
    </row>
    <row r="32">
      <c r="A32" s="35" t="s">
        <v>42</v>
      </c>
      <c r="B32" s="35">
        <v>8</v>
      </c>
      <c r="C32" s="36" t="s">
        <v>510</v>
      </c>
      <c r="D32" s="35" t="s">
        <v>63</v>
      </c>
      <c r="E32" s="37" t="s">
        <v>511</v>
      </c>
      <c r="F32" s="38" t="s">
        <v>65</v>
      </c>
      <c r="G32" s="39">
        <v>210</v>
      </c>
      <c r="H32" s="40">
        <v>0</v>
      </c>
      <c r="I32" s="41">
        <f>ROUND(G32*H32,P4)</f>
        <v>0</v>
      </c>
      <c r="J32" s="38" t="s">
        <v>47</v>
      </c>
      <c r="O32" s="42">
        <f>I32*0.21</f>
        <v>0</v>
      </c>
      <c r="P32">
        <v>3</v>
      </c>
    </row>
    <row r="33" ht="60">
      <c r="A33" s="35" t="s">
        <v>48</v>
      </c>
      <c r="B33" s="43"/>
      <c r="C33" s="44"/>
      <c r="D33" s="44"/>
      <c r="E33" s="37" t="s">
        <v>512</v>
      </c>
      <c r="F33" s="44"/>
      <c r="G33" s="44"/>
      <c r="H33" s="44"/>
      <c r="I33" s="44"/>
      <c r="J33" s="45"/>
    </row>
    <row r="34" ht="30">
      <c r="A34" s="35" t="s">
        <v>50</v>
      </c>
      <c r="B34" s="43"/>
      <c r="C34" s="44"/>
      <c r="D34" s="44"/>
      <c r="E34" s="46" t="s">
        <v>506</v>
      </c>
      <c r="F34" s="44"/>
      <c r="G34" s="44"/>
      <c r="H34" s="44"/>
      <c r="I34" s="44"/>
      <c r="J34" s="45"/>
    </row>
    <row r="35">
      <c r="A35" s="35" t="s">
        <v>42</v>
      </c>
      <c r="B35" s="35">
        <v>9</v>
      </c>
      <c r="C35" s="36" t="s">
        <v>145</v>
      </c>
      <c r="D35" s="35" t="s">
        <v>63</v>
      </c>
      <c r="E35" s="37" t="s">
        <v>146</v>
      </c>
      <c r="F35" s="38" t="s">
        <v>65</v>
      </c>
      <c r="G35" s="39">
        <v>210</v>
      </c>
      <c r="H35" s="40">
        <v>0</v>
      </c>
      <c r="I35" s="41">
        <f>ROUND(G35*H35,P4)</f>
        <v>0</v>
      </c>
      <c r="J35" s="38" t="s">
        <v>47</v>
      </c>
      <c r="O35" s="42">
        <f>I35*0.21</f>
        <v>0</v>
      </c>
      <c r="P35">
        <v>3</v>
      </c>
    </row>
    <row r="36" ht="60">
      <c r="A36" s="35" t="s">
        <v>48</v>
      </c>
      <c r="B36" s="43"/>
      <c r="C36" s="44"/>
      <c r="D36" s="44"/>
      <c r="E36" s="37" t="s">
        <v>513</v>
      </c>
      <c r="F36" s="44"/>
      <c r="G36" s="44"/>
      <c r="H36" s="44"/>
      <c r="I36" s="44"/>
      <c r="J36" s="45"/>
    </row>
    <row r="37" ht="30">
      <c r="A37" s="35" t="s">
        <v>50</v>
      </c>
      <c r="B37" s="43"/>
      <c r="C37" s="44"/>
      <c r="D37" s="44"/>
      <c r="E37" s="46" t="s">
        <v>506</v>
      </c>
      <c r="F37" s="44"/>
      <c r="G37" s="44"/>
      <c r="H37" s="44"/>
      <c r="I37" s="44"/>
      <c r="J37" s="45"/>
    </row>
    <row r="38">
      <c r="A38" s="35" t="s">
        <v>42</v>
      </c>
      <c r="B38" s="35">
        <v>10</v>
      </c>
      <c r="C38" s="36" t="s">
        <v>148</v>
      </c>
      <c r="D38" s="35" t="s">
        <v>63</v>
      </c>
      <c r="E38" s="37" t="s">
        <v>149</v>
      </c>
      <c r="F38" s="38" t="s">
        <v>65</v>
      </c>
      <c r="G38" s="39">
        <v>210</v>
      </c>
      <c r="H38" s="40">
        <v>0</v>
      </c>
      <c r="I38" s="41">
        <f>ROUND(G38*H38,P4)</f>
        <v>0</v>
      </c>
      <c r="J38" s="38" t="s">
        <v>47</v>
      </c>
      <c r="O38" s="42">
        <f>I38*0.21</f>
        <v>0</v>
      </c>
      <c r="P38">
        <v>3</v>
      </c>
    </row>
    <row r="39" ht="60">
      <c r="A39" s="35" t="s">
        <v>48</v>
      </c>
      <c r="B39" s="43"/>
      <c r="C39" s="44"/>
      <c r="D39" s="44"/>
      <c r="E39" s="37" t="s">
        <v>514</v>
      </c>
      <c r="F39" s="44"/>
      <c r="G39" s="44"/>
      <c r="H39" s="44"/>
      <c r="I39" s="44"/>
      <c r="J39" s="45"/>
    </row>
    <row r="40" ht="30">
      <c r="A40" s="35" t="s">
        <v>50</v>
      </c>
      <c r="B40" s="43"/>
      <c r="C40" s="44"/>
      <c r="D40" s="44"/>
      <c r="E40" s="46" t="s">
        <v>506</v>
      </c>
      <c r="F40" s="44"/>
      <c r="G40" s="44"/>
      <c r="H40" s="44"/>
      <c r="I40" s="44"/>
      <c r="J40" s="45"/>
    </row>
    <row r="41">
      <c r="A41" s="35" t="s">
        <v>42</v>
      </c>
      <c r="B41" s="35">
        <v>11</v>
      </c>
      <c r="C41" s="36" t="s">
        <v>515</v>
      </c>
      <c r="D41" s="35" t="s">
        <v>63</v>
      </c>
      <c r="E41" s="37" t="s">
        <v>516</v>
      </c>
      <c r="F41" s="38" t="s">
        <v>65</v>
      </c>
      <c r="G41" s="39">
        <v>210</v>
      </c>
      <c r="H41" s="40">
        <v>0</v>
      </c>
      <c r="I41" s="41">
        <f>ROUND(G41*H41,P4)</f>
        <v>0</v>
      </c>
      <c r="J41" s="38" t="s">
        <v>47</v>
      </c>
      <c r="O41" s="42">
        <f>I41*0.21</f>
        <v>0</v>
      </c>
      <c r="P41">
        <v>3</v>
      </c>
    </row>
    <row r="42" ht="60">
      <c r="A42" s="35" t="s">
        <v>48</v>
      </c>
      <c r="B42" s="43"/>
      <c r="C42" s="44"/>
      <c r="D42" s="44"/>
      <c r="E42" s="37" t="s">
        <v>517</v>
      </c>
      <c r="F42" s="44"/>
      <c r="G42" s="44"/>
      <c r="H42" s="44"/>
      <c r="I42" s="44"/>
      <c r="J42" s="45"/>
    </row>
    <row r="43" ht="30">
      <c r="A43" s="35" t="s">
        <v>50</v>
      </c>
      <c r="B43" s="43"/>
      <c r="C43" s="44"/>
      <c r="D43" s="44"/>
      <c r="E43" s="46" t="s">
        <v>506</v>
      </c>
      <c r="F43" s="44"/>
      <c r="G43" s="44"/>
      <c r="H43" s="44"/>
      <c r="I43" s="44"/>
      <c r="J43" s="45"/>
    </row>
    <row r="44">
      <c r="A44" s="35" t="s">
        <v>42</v>
      </c>
      <c r="B44" s="35">
        <v>12</v>
      </c>
      <c r="C44" s="36" t="s">
        <v>518</v>
      </c>
      <c r="D44" s="35" t="s">
        <v>63</v>
      </c>
      <c r="E44" s="37" t="s">
        <v>519</v>
      </c>
      <c r="F44" s="38" t="s">
        <v>65</v>
      </c>
      <c r="G44" s="39">
        <v>210</v>
      </c>
      <c r="H44" s="40">
        <v>0</v>
      </c>
      <c r="I44" s="41">
        <f>ROUND(G44*H44,P4)</f>
        <v>0</v>
      </c>
      <c r="J44" s="38" t="s">
        <v>47</v>
      </c>
      <c r="O44" s="42">
        <f>I44*0.21</f>
        <v>0</v>
      </c>
      <c r="P44">
        <v>3</v>
      </c>
    </row>
    <row r="45" ht="60">
      <c r="A45" s="35" t="s">
        <v>48</v>
      </c>
      <c r="B45" s="43"/>
      <c r="C45" s="44"/>
      <c r="D45" s="44"/>
      <c r="E45" s="37" t="s">
        <v>520</v>
      </c>
      <c r="F45" s="44"/>
      <c r="G45" s="44"/>
      <c r="H45" s="44"/>
      <c r="I45" s="44"/>
      <c r="J45" s="45"/>
    </row>
    <row r="46" ht="30">
      <c r="A46" s="35" t="s">
        <v>50</v>
      </c>
      <c r="B46" s="43"/>
      <c r="C46" s="44"/>
      <c r="D46" s="44"/>
      <c r="E46" s="46" t="s">
        <v>506</v>
      </c>
      <c r="F46" s="44"/>
      <c r="G46" s="44"/>
      <c r="H46" s="44"/>
      <c r="I46" s="44"/>
      <c r="J46" s="45"/>
    </row>
    <row r="47">
      <c r="A47" s="35" t="s">
        <v>42</v>
      </c>
      <c r="B47" s="35">
        <v>13</v>
      </c>
      <c r="C47" s="36" t="s">
        <v>155</v>
      </c>
      <c r="D47" s="35" t="s">
        <v>63</v>
      </c>
      <c r="E47" s="37" t="s">
        <v>156</v>
      </c>
      <c r="F47" s="38" t="s">
        <v>65</v>
      </c>
      <c r="G47" s="39">
        <v>210</v>
      </c>
      <c r="H47" s="40">
        <v>0</v>
      </c>
      <c r="I47" s="41">
        <f>ROUND(G47*H47,P4)</f>
        <v>0</v>
      </c>
      <c r="J47" s="38" t="s">
        <v>47</v>
      </c>
      <c r="O47" s="42">
        <f>I47*0.21</f>
        <v>0</v>
      </c>
      <c r="P47">
        <v>3</v>
      </c>
    </row>
    <row r="48" ht="60">
      <c r="A48" s="35" t="s">
        <v>48</v>
      </c>
      <c r="B48" s="43"/>
      <c r="C48" s="44"/>
      <c r="D48" s="44"/>
      <c r="E48" s="37" t="s">
        <v>521</v>
      </c>
      <c r="F48" s="44"/>
      <c r="G48" s="44"/>
      <c r="H48" s="44"/>
      <c r="I48" s="44"/>
      <c r="J48" s="45"/>
    </row>
    <row r="49" ht="30">
      <c r="A49" s="35" t="s">
        <v>50</v>
      </c>
      <c r="B49" s="43"/>
      <c r="C49" s="44"/>
      <c r="D49" s="44"/>
      <c r="E49" s="46" t="s">
        <v>506</v>
      </c>
      <c r="F49" s="44"/>
      <c r="G49" s="44"/>
      <c r="H49" s="44"/>
      <c r="I49" s="44"/>
      <c r="J49" s="45"/>
    </row>
    <row r="50">
      <c r="A50" s="29" t="s">
        <v>39</v>
      </c>
      <c r="B50" s="30"/>
      <c r="C50" s="31" t="s">
        <v>95</v>
      </c>
      <c r="D50" s="32"/>
      <c r="E50" s="29" t="s">
        <v>96</v>
      </c>
      <c r="F50" s="32"/>
      <c r="G50" s="32"/>
      <c r="H50" s="32"/>
      <c r="I50" s="33">
        <f>SUMIFS(I51:I59,A51:A59,"P")</f>
        <v>0</v>
      </c>
      <c r="J50" s="34"/>
    </row>
    <row r="51">
      <c r="A51" s="35" t="s">
        <v>42</v>
      </c>
      <c r="B51" s="35">
        <v>14</v>
      </c>
      <c r="C51" s="36" t="s">
        <v>170</v>
      </c>
      <c r="D51" s="35" t="s">
        <v>63</v>
      </c>
      <c r="E51" s="37" t="s">
        <v>171</v>
      </c>
      <c r="F51" s="38" t="s">
        <v>99</v>
      </c>
      <c r="G51" s="39">
        <v>350</v>
      </c>
      <c r="H51" s="40">
        <v>0</v>
      </c>
      <c r="I51" s="41">
        <f>ROUND(G51*H51,P4)</f>
        <v>0</v>
      </c>
      <c r="J51" s="38" t="s">
        <v>47</v>
      </c>
      <c r="O51" s="42">
        <f>I51*0.21</f>
        <v>0</v>
      </c>
      <c r="P51">
        <v>3</v>
      </c>
    </row>
    <row r="52" ht="75">
      <c r="A52" s="35" t="s">
        <v>48</v>
      </c>
      <c r="B52" s="43"/>
      <c r="C52" s="44"/>
      <c r="D52" s="44"/>
      <c r="E52" s="37" t="s">
        <v>522</v>
      </c>
      <c r="F52" s="44"/>
      <c r="G52" s="44"/>
      <c r="H52" s="44"/>
      <c r="I52" s="44"/>
      <c r="J52" s="45"/>
    </row>
    <row r="53" ht="30">
      <c r="A53" s="35" t="s">
        <v>50</v>
      </c>
      <c r="B53" s="43"/>
      <c r="C53" s="44"/>
      <c r="D53" s="44"/>
      <c r="E53" s="46" t="s">
        <v>500</v>
      </c>
      <c r="F53" s="44"/>
      <c r="G53" s="44"/>
      <c r="H53" s="44"/>
      <c r="I53" s="44"/>
      <c r="J53" s="45"/>
    </row>
    <row r="54">
      <c r="A54" s="35" t="s">
        <v>42</v>
      </c>
      <c r="B54" s="35">
        <v>15</v>
      </c>
      <c r="C54" s="36" t="s">
        <v>173</v>
      </c>
      <c r="D54" s="35" t="s">
        <v>63</v>
      </c>
      <c r="E54" s="37" t="s">
        <v>174</v>
      </c>
      <c r="F54" s="38" t="s">
        <v>99</v>
      </c>
      <c r="G54" s="39">
        <v>350</v>
      </c>
      <c r="H54" s="40">
        <v>0</v>
      </c>
      <c r="I54" s="41">
        <f>ROUND(G54*H54,P4)</f>
        <v>0</v>
      </c>
      <c r="J54" s="38" t="s">
        <v>47</v>
      </c>
      <c r="O54" s="42">
        <f>I54*0.21</f>
        <v>0</v>
      </c>
      <c r="P54">
        <v>3</v>
      </c>
    </row>
    <row r="55" ht="75">
      <c r="A55" s="35" t="s">
        <v>48</v>
      </c>
      <c r="B55" s="43"/>
      <c r="C55" s="44"/>
      <c r="D55" s="44"/>
      <c r="E55" s="37" t="s">
        <v>523</v>
      </c>
      <c r="F55" s="44"/>
      <c r="G55" s="44"/>
      <c r="H55" s="44"/>
      <c r="I55" s="44"/>
      <c r="J55" s="45"/>
    </row>
    <row r="56" ht="30">
      <c r="A56" s="35" t="s">
        <v>50</v>
      </c>
      <c r="B56" s="43"/>
      <c r="C56" s="44"/>
      <c r="D56" s="44"/>
      <c r="E56" s="46" t="s">
        <v>500</v>
      </c>
      <c r="F56" s="44"/>
      <c r="G56" s="44"/>
      <c r="H56" s="44"/>
      <c r="I56" s="44"/>
      <c r="J56" s="45"/>
    </row>
    <row r="57">
      <c r="A57" s="35" t="s">
        <v>42</v>
      </c>
      <c r="B57" s="35">
        <v>16</v>
      </c>
      <c r="C57" s="36" t="s">
        <v>524</v>
      </c>
      <c r="D57" s="35" t="s">
        <v>63</v>
      </c>
      <c r="E57" s="37" t="s">
        <v>525</v>
      </c>
      <c r="F57" s="38" t="s">
        <v>65</v>
      </c>
      <c r="G57" s="39">
        <v>8400</v>
      </c>
      <c r="H57" s="40">
        <v>0</v>
      </c>
      <c r="I57" s="41">
        <f>ROUND(G57*H57,P4)</f>
        <v>0</v>
      </c>
      <c r="J57" s="38" t="s">
        <v>47</v>
      </c>
      <c r="O57" s="42">
        <f>I57*0.21</f>
        <v>0</v>
      </c>
      <c r="P57">
        <v>3</v>
      </c>
    </row>
    <row r="58" ht="30">
      <c r="A58" s="35" t="s">
        <v>48</v>
      </c>
      <c r="B58" s="43"/>
      <c r="C58" s="44"/>
      <c r="D58" s="44"/>
      <c r="E58" s="37" t="s">
        <v>526</v>
      </c>
      <c r="F58" s="44"/>
      <c r="G58" s="44"/>
      <c r="H58" s="44"/>
      <c r="I58" s="44"/>
      <c r="J58" s="45"/>
    </row>
    <row r="59" ht="30">
      <c r="A59" s="35" t="s">
        <v>50</v>
      </c>
      <c r="B59" s="48"/>
      <c r="C59" s="49"/>
      <c r="D59" s="49"/>
      <c r="E59" s="46" t="s">
        <v>527</v>
      </c>
      <c r="F59" s="49"/>
      <c r="G59" s="49"/>
      <c r="H59" s="49"/>
      <c r="I59" s="49"/>
      <c r="J59" s="50"/>
    </row>
  </sheetData>
  <sheetProtection sheet="1" objects="1" scenarios="1" spinCount="100000" saltValue="np8c/P/3jl7PqSPAuB8112NLTWXnfs8BotKVtL3IOdLCkGJNn4tttThycUMypxhKTF8pt7wvl83cKp0EesAYrA==" hashValue="ZQFtFb2OStBlRdblFb5rXWs4B1SMxcqC4H/p7drwEy3zjoeo7dKxZ8fGot8ylegCVAKC6fVZDzPrsr/NDhz1nw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21</v>
      </c>
      <c r="F2" s="15"/>
      <c r="G2" s="15"/>
      <c r="H2" s="15"/>
      <c r="I2" s="15"/>
      <c r="J2" s="17"/>
    </row>
    <row r="3">
      <c r="A3" s="3" t="s">
        <v>22</v>
      </c>
      <c r="B3" s="18" t="s">
        <v>23</v>
      </c>
      <c r="C3" s="19" t="s">
        <v>24</v>
      </c>
      <c r="D3" s="20"/>
      <c r="E3" s="21" t="s">
        <v>25</v>
      </c>
      <c r="F3" s="15"/>
      <c r="G3" s="15"/>
      <c r="H3" s="22" t="s">
        <v>19</v>
      </c>
      <c r="I3" s="23">
        <f>SUMIFS(I8:I49,A8:A49,"SD")</f>
        <v>0</v>
      </c>
      <c r="J3" s="17"/>
      <c r="O3">
        <v>0</v>
      </c>
      <c r="P3">
        <v>2</v>
      </c>
    </row>
    <row r="4">
      <c r="A4" s="3" t="s">
        <v>26</v>
      </c>
      <c r="B4" s="18" t="s">
        <v>27</v>
      </c>
      <c r="C4" s="19" t="s">
        <v>19</v>
      </c>
      <c r="D4" s="20"/>
      <c r="E4" s="21" t="s">
        <v>20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28</v>
      </c>
      <c r="B5" s="25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/>
      <c r="J5" s="26" t="s">
        <v>36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37</v>
      </c>
      <c r="I6" s="7" t="s">
        <v>38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39</v>
      </c>
      <c r="B8" s="30"/>
      <c r="C8" s="31" t="s">
        <v>40</v>
      </c>
      <c r="D8" s="32"/>
      <c r="E8" s="29" t="s">
        <v>41</v>
      </c>
      <c r="F8" s="32"/>
      <c r="G8" s="32"/>
      <c r="H8" s="32"/>
      <c r="I8" s="33">
        <f>SUMIFS(I9:I49,A9:A49,"P")</f>
        <v>0</v>
      </c>
      <c r="J8" s="34"/>
    </row>
    <row r="9">
      <c r="A9" s="35" t="s">
        <v>42</v>
      </c>
      <c r="B9" s="35">
        <v>1</v>
      </c>
      <c r="C9" s="36" t="s">
        <v>528</v>
      </c>
      <c r="D9" s="35" t="s">
        <v>63</v>
      </c>
      <c r="E9" s="37" t="s">
        <v>529</v>
      </c>
      <c r="F9" s="38" t="s">
        <v>185</v>
      </c>
      <c r="G9" s="39">
        <v>1</v>
      </c>
      <c r="H9" s="40">
        <v>0</v>
      </c>
      <c r="I9" s="41">
        <f>ROUND(G9*H9,P4)</f>
        <v>0</v>
      </c>
      <c r="J9" s="38" t="s">
        <v>47</v>
      </c>
      <c r="O9" s="42">
        <f>I9*0.21</f>
        <v>0</v>
      </c>
      <c r="P9">
        <v>3</v>
      </c>
    </row>
    <row r="10">
      <c r="A10" s="35" t="s">
        <v>48</v>
      </c>
      <c r="B10" s="43"/>
      <c r="C10" s="44"/>
      <c r="D10" s="44"/>
      <c r="E10" s="37" t="s">
        <v>530</v>
      </c>
      <c r="F10" s="44"/>
      <c r="G10" s="44"/>
      <c r="H10" s="44"/>
      <c r="I10" s="44"/>
      <c r="J10" s="45"/>
    </row>
    <row r="11">
      <c r="A11" s="35" t="s">
        <v>42</v>
      </c>
      <c r="B11" s="35">
        <v>2</v>
      </c>
      <c r="C11" s="36" t="s">
        <v>531</v>
      </c>
      <c r="D11" s="35" t="s">
        <v>63</v>
      </c>
      <c r="E11" s="37" t="s">
        <v>532</v>
      </c>
      <c r="F11" s="38" t="s">
        <v>185</v>
      </c>
      <c r="G11" s="39">
        <v>2</v>
      </c>
      <c r="H11" s="40">
        <v>0</v>
      </c>
      <c r="I11" s="41">
        <f>ROUND(G11*H11,P4)</f>
        <v>0</v>
      </c>
      <c r="J11" s="38" t="s">
        <v>47</v>
      </c>
      <c r="O11" s="42">
        <f>I11*0.21</f>
        <v>0</v>
      </c>
      <c r="P11">
        <v>3</v>
      </c>
    </row>
    <row r="12">
      <c r="A12" s="35" t="s">
        <v>48</v>
      </c>
      <c r="B12" s="43"/>
      <c r="C12" s="44"/>
      <c r="D12" s="44"/>
      <c r="E12" s="37" t="s">
        <v>533</v>
      </c>
      <c r="F12" s="44"/>
      <c r="G12" s="44"/>
      <c r="H12" s="44"/>
      <c r="I12" s="44"/>
      <c r="J12" s="45"/>
    </row>
    <row r="13">
      <c r="A13" s="35" t="s">
        <v>42</v>
      </c>
      <c r="B13" s="35">
        <v>3</v>
      </c>
      <c r="C13" s="36" t="s">
        <v>534</v>
      </c>
      <c r="D13" s="35" t="s">
        <v>63</v>
      </c>
      <c r="E13" s="37" t="s">
        <v>535</v>
      </c>
      <c r="F13" s="38" t="s">
        <v>65</v>
      </c>
      <c r="G13" s="39">
        <v>54.299999999999997</v>
      </c>
      <c r="H13" s="40">
        <v>0</v>
      </c>
      <c r="I13" s="41">
        <f>ROUND(G13*H13,P4)</f>
        <v>0</v>
      </c>
      <c r="J13" s="38" t="s">
        <v>47</v>
      </c>
      <c r="O13" s="42">
        <f>I13*0.21</f>
        <v>0</v>
      </c>
      <c r="P13">
        <v>3</v>
      </c>
    </row>
    <row r="14" ht="90">
      <c r="A14" s="35" t="s">
        <v>48</v>
      </c>
      <c r="B14" s="43"/>
      <c r="C14" s="44"/>
      <c r="D14" s="44"/>
      <c r="E14" s="37" t="s">
        <v>536</v>
      </c>
      <c r="F14" s="44"/>
      <c r="G14" s="44"/>
      <c r="H14" s="44"/>
      <c r="I14" s="44"/>
      <c r="J14" s="45"/>
    </row>
    <row r="15" ht="30">
      <c r="A15" s="35" t="s">
        <v>50</v>
      </c>
      <c r="B15" s="43"/>
      <c r="C15" s="44"/>
      <c r="D15" s="44"/>
      <c r="E15" s="46" t="s">
        <v>537</v>
      </c>
      <c r="F15" s="44"/>
      <c r="G15" s="44"/>
      <c r="H15" s="44"/>
      <c r="I15" s="44"/>
      <c r="J15" s="45"/>
    </row>
    <row r="16">
      <c r="A16" s="35" t="s">
        <v>42</v>
      </c>
      <c r="B16" s="35">
        <v>4</v>
      </c>
      <c r="C16" s="36" t="s">
        <v>538</v>
      </c>
      <c r="D16" s="35" t="s">
        <v>63</v>
      </c>
      <c r="E16" s="37" t="s">
        <v>539</v>
      </c>
      <c r="F16" s="38" t="s">
        <v>65</v>
      </c>
      <c r="G16" s="39">
        <v>54.299999999999997</v>
      </c>
      <c r="H16" s="40">
        <v>0</v>
      </c>
      <c r="I16" s="41">
        <f>ROUND(G16*H16,P4)</f>
        <v>0</v>
      </c>
      <c r="J16" s="38" t="s">
        <v>47</v>
      </c>
      <c r="O16" s="42">
        <f>I16*0.21</f>
        <v>0</v>
      </c>
      <c r="P16">
        <v>3</v>
      </c>
    </row>
    <row r="17" ht="45">
      <c r="A17" s="35" t="s">
        <v>48</v>
      </c>
      <c r="B17" s="43"/>
      <c r="C17" s="44"/>
      <c r="D17" s="44"/>
      <c r="E17" s="37" t="s">
        <v>540</v>
      </c>
      <c r="F17" s="44"/>
      <c r="G17" s="44"/>
      <c r="H17" s="44"/>
      <c r="I17" s="44"/>
      <c r="J17" s="45"/>
    </row>
    <row r="18">
      <c r="A18" s="35" t="s">
        <v>50</v>
      </c>
      <c r="B18" s="43"/>
      <c r="C18" s="44"/>
      <c r="D18" s="44"/>
      <c r="E18" s="46" t="s">
        <v>541</v>
      </c>
      <c r="F18" s="44"/>
      <c r="G18" s="44"/>
      <c r="H18" s="44"/>
      <c r="I18" s="44"/>
      <c r="J18" s="45"/>
    </row>
    <row r="19">
      <c r="A19" s="35" t="s">
        <v>42</v>
      </c>
      <c r="B19" s="35">
        <v>5</v>
      </c>
      <c r="C19" s="36" t="s">
        <v>493</v>
      </c>
      <c r="D19" s="35" t="s">
        <v>63</v>
      </c>
      <c r="E19" s="37" t="s">
        <v>494</v>
      </c>
      <c r="F19" s="38" t="s">
        <v>185</v>
      </c>
      <c r="G19" s="39">
        <v>1</v>
      </c>
      <c r="H19" s="40">
        <v>0</v>
      </c>
      <c r="I19" s="41">
        <f>ROUND(G19*H19,P4)</f>
        <v>0</v>
      </c>
      <c r="J19" s="38" t="s">
        <v>47</v>
      </c>
      <c r="O19" s="42">
        <f>I19*0.21</f>
        <v>0</v>
      </c>
      <c r="P19">
        <v>3</v>
      </c>
    </row>
    <row r="20" ht="45">
      <c r="A20" s="35" t="s">
        <v>48</v>
      </c>
      <c r="B20" s="43"/>
      <c r="C20" s="44"/>
      <c r="D20" s="44"/>
      <c r="E20" s="37" t="s">
        <v>542</v>
      </c>
      <c r="F20" s="44"/>
      <c r="G20" s="44"/>
      <c r="H20" s="44"/>
      <c r="I20" s="44"/>
      <c r="J20" s="45"/>
    </row>
    <row r="21">
      <c r="A21" s="35" t="s">
        <v>42</v>
      </c>
      <c r="B21" s="35">
        <v>6</v>
      </c>
      <c r="C21" s="36" t="s">
        <v>543</v>
      </c>
      <c r="D21" s="35" t="s">
        <v>63</v>
      </c>
      <c r="E21" s="37" t="s">
        <v>544</v>
      </c>
      <c r="F21" s="38" t="s">
        <v>185</v>
      </c>
      <c r="G21" s="39">
        <v>1</v>
      </c>
      <c r="H21" s="40">
        <v>0</v>
      </c>
      <c r="I21" s="41">
        <f>ROUND(G21*H21,P4)</f>
        <v>0</v>
      </c>
      <c r="J21" s="38" t="s">
        <v>47</v>
      </c>
      <c r="O21" s="42">
        <f>I21*0.21</f>
        <v>0</v>
      </c>
      <c r="P21">
        <v>3</v>
      </c>
    </row>
    <row r="22" ht="135">
      <c r="A22" s="35" t="s">
        <v>48</v>
      </c>
      <c r="B22" s="43"/>
      <c r="C22" s="44"/>
      <c r="D22" s="44"/>
      <c r="E22" s="37" t="s">
        <v>545</v>
      </c>
      <c r="F22" s="44"/>
      <c r="G22" s="44"/>
      <c r="H22" s="44"/>
      <c r="I22" s="44"/>
      <c r="J22" s="45"/>
    </row>
    <row r="23" ht="30">
      <c r="A23" s="35" t="s">
        <v>50</v>
      </c>
      <c r="B23" s="43"/>
      <c r="C23" s="44"/>
      <c r="D23" s="44"/>
      <c r="E23" s="46" t="s">
        <v>546</v>
      </c>
      <c r="F23" s="44"/>
      <c r="G23" s="44"/>
      <c r="H23" s="44"/>
      <c r="I23" s="44"/>
      <c r="J23" s="45"/>
    </row>
    <row r="24">
      <c r="A24" s="35" t="s">
        <v>42</v>
      </c>
      <c r="B24" s="35">
        <v>7</v>
      </c>
      <c r="C24" s="36" t="s">
        <v>547</v>
      </c>
      <c r="D24" s="35" t="s">
        <v>63</v>
      </c>
      <c r="E24" s="37" t="s">
        <v>548</v>
      </c>
      <c r="F24" s="38" t="s">
        <v>549</v>
      </c>
      <c r="G24" s="39">
        <v>7</v>
      </c>
      <c r="H24" s="40">
        <v>0</v>
      </c>
      <c r="I24" s="41">
        <f>ROUND(G24*H24,P4)</f>
        <v>0</v>
      </c>
      <c r="J24" s="38" t="s">
        <v>47</v>
      </c>
      <c r="O24" s="42">
        <f>I24*0.21</f>
        <v>0</v>
      </c>
      <c r="P24">
        <v>3</v>
      </c>
    </row>
    <row r="25" ht="45">
      <c r="A25" s="35" t="s">
        <v>48</v>
      </c>
      <c r="B25" s="43"/>
      <c r="C25" s="44"/>
      <c r="D25" s="44"/>
      <c r="E25" s="37" t="s">
        <v>550</v>
      </c>
      <c r="F25" s="44"/>
      <c r="G25" s="44"/>
      <c r="H25" s="44"/>
      <c r="I25" s="44"/>
      <c r="J25" s="45"/>
    </row>
    <row r="26" ht="30">
      <c r="A26" s="35" t="s">
        <v>50</v>
      </c>
      <c r="B26" s="43"/>
      <c r="C26" s="44"/>
      <c r="D26" s="44"/>
      <c r="E26" s="46" t="s">
        <v>551</v>
      </c>
      <c r="F26" s="44"/>
      <c r="G26" s="44"/>
      <c r="H26" s="44"/>
      <c r="I26" s="44"/>
      <c r="J26" s="45"/>
    </row>
    <row r="27">
      <c r="A27" s="35" t="s">
        <v>42</v>
      </c>
      <c r="B27" s="35">
        <v>8</v>
      </c>
      <c r="C27" s="36" t="s">
        <v>552</v>
      </c>
      <c r="D27" s="35" t="s">
        <v>63</v>
      </c>
      <c r="E27" s="37" t="s">
        <v>553</v>
      </c>
      <c r="F27" s="38" t="s">
        <v>185</v>
      </c>
      <c r="G27" s="39">
        <v>1</v>
      </c>
      <c r="H27" s="40">
        <v>0</v>
      </c>
      <c r="I27" s="41">
        <f>ROUND(G27*H27,P4)</f>
        <v>0</v>
      </c>
      <c r="J27" s="38" t="s">
        <v>47</v>
      </c>
      <c r="O27" s="42">
        <f>I27*0.21</f>
        <v>0</v>
      </c>
      <c r="P27">
        <v>3</v>
      </c>
    </row>
    <row r="28" ht="30">
      <c r="A28" s="35" t="s">
        <v>48</v>
      </c>
      <c r="B28" s="43"/>
      <c r="C28" s="44"/>
      <c r="D28" s="44"/>
      <c r="E28" s="37" t="s">
        <v>554</v>
      </c>
      <c r="F28" s="44"/>
      <c r="G28" s="44"/>
      <c r="H28" s="44"/>
      <c r="I28" s="44"/>
      <c r="J28" s="45"/>
    </row>
    <row r="29" ht="30">
      <c r="A29" s="35" t="s">
        <v>50</v>
      </c>
      <c r="B29" s="43"/>
      <c r="C29" s="44"/>
      <c r="D29" s="44"/>
      <c r="E29" s="46" t="s">
        <v>555</v>
      </c>
      <c r="F29" s="44"/>
      <c r="G29" s="44"/>
      <c r="H29" s="44"/>
      <c r="I29" s="44"/>
      <c r="J29" s="45"/>
    </row>
    <row r="30">
      <c r="A30" s="35" t="s">
        <v>42</v>
      </c>
      <c r="B30" s="35">
        <v>9</v>
      </c>
      <c r="C30" s="36" t="s">
        <v>183</v>
      </c>
      <c r="D30" s="35" t="s">
        <v>63</v>
      </c>
      <c r="E30" s="37" t="s">
        <v>184</v>
      </c>
      <c r="F30" s="38" t="s">
        <v>185</v>
      </c>
      <c r="G30" s="39">
        <v>1</v>
      </c>
      <c r="H30" s="40">
        <v>0</v>
      </c>
      <c r="I30" s="41">
        <f>ROUND(G30*H30,P4)</f>
        <v>0</v>
      </c>
      <c r="J30" s="38" t="s">
        <v>47</v>
      </c>
      <c r="O30" s="42">
        <f>I30*0.21</f>
        <v>0</v>
      </c>
      <c r="P30">
        <v>3</v>
      </c>
    </row>
    <row r="31">
      <c r="A31" s="35" t="s">
        <v>48</v>
      </c>
      <c r="B31" s="43"/>
      <c r="C31" s="44"/>
      <c r="D31" s="44"/>
      <c r="E31" s="37" t="s">
        <v>556</v>
      </c>
      <c r="F31" s="44"/>
      <c r="G31" s="44"/>
      <c r="H31" s="44"/>
      <c r="I31" s="44"/>
      <c r="J31" s="45"/>
    </row>
    <row r="32">
      <c r="A32" s="35" t="s">
        <v>42</v>
      </c>
      <c r="B32" s="35">
        <v>10</v>
      </c>
      <c r="C32" s="36" t="s">
        <v>557</v>
      </c>
      <c r="D32" s="35" t="s">
        <v>63</v>
      </c>
      <c r="E32" s="37" t="s">
        <v>558</v>
      </c>
      <c r="F32" s="38" t="s">
        <v>70</v>
      </c>
      <c r="G32" s="39">
        <v>1</v>
      </c>
      <c r="H32" s="40">
        <v>0</v>
      </c>
      <c r="I32" s="41">
        <f>ROUND(G32*H32,P4)</f>
        <v>0</v>
      </c>
      <c r="J32" s="38" t="s">
        <v>47</v>
      </c>
      <c r="O32" s="42">
        <f>I32*0.21</f>
        <v>0</v>
      </c>
      <c r="P32">
        <v>3</v>
      </c>
    </row>
    <row r="33" ht="60">
      <c r="A33" s="35" t="s">
        <v>48</v>
      </c>
      <c r="B33" s="43"/>
      <c r="C33" s="44"/>
      <c r="D33" s="44"/>
      <c r="E33" s="37" t="s">
        <v>559</v>
      </c>
      <c r="F33" s="44"/>
      <c r="G33" s="44"/>
      <c r="H33" s="44"/>
      <c r="I33" s="44"/>
      <c r="J33" s="45"/>
    </row>
    <row r="34">
      <c r="A34" s="35" t="s">
        <v>42</v>
      </c>
      <c r="B34" s="35">
        <v>11</v>
      </c>
      <c r="C34" s="36" t="s">
        <v>560</v>
      </c>
      <c r="D34" s="35" t="s">
        <v>63</v>
      </c>
      <c r="E34" s="37" t="s">
        <v>561</v>
      </c>
      <c r="F34" s="38" t="s">
        <v>70</v>
      </c>
      <c r="G34" s="39">
        <v>1</v>
      </c>
      <c r="H34" s="40">
        <v>0</v>
      </c>
      <c r="I34" s="41">
        <f>ROUND(G34*H34,P4)</f>
        <v>0</v>
      </c>
      <c r="J34" s="38" t="s">
        <v>47</v>
      </c>
      <c r="O34" s="42">
        <f>I34*0.21</f>
        <v>0</v>
      </c>
      <c r="P34">
        <v>3</v>
      </c>
    </row>
    <row r="35">
      <c r="A35" s="35" t="s">
        <v>48</v>
      </c>
      <c r="B35" s="43"/>
      <c r="C35" s="44"/>
      <c r="D35" s="44"/>
      <c r="E35" s="47" t="s">
        <v>63</v>
      </c>
      <c r="F35" s="44"/>
      <c r="G35" s="44"/>
      <c r="H35" s="44"/>
      <c r="I35" s="44"/>
      <c r="J35" s="45"/>
    </row>
    <row r="36">
      <c r="A36" s="35" t="s">
        <v>42</v>
      </c>
      <c r="B36" s="35">
        <v>12</v>
      </c>
      <c r="C36" s="36" t="s">
        <v>562</v>
      </c>
      <c r="D36" s="35" t="s">
        <v>63</v>
      </c>
      <c r="E36" s="37" t="s">
        <v>563</v>
      </c>
      <c r="F36" s="38" t="s">
        <v>185</v>
      </c>
      <c r="G36" s="39">
        <v>1</v>
      </c>
      <c r="H36" s="40">
        <v>0</v>
      </c>
      <c r="I36" s="41">
        <f>ROUND(G36*H36,P4)</f>
        <v>0</v>
      </c>
      <c r="J36" s="38" t="s">
        <v>47</v>
      </c>
      <c r="O36" s="42">
        <f>I36*0.21</f>
        <v>0</v>
      </c>
      <c r="P36">
        <v>3</v>
      </c>
    </row>
    <row r="37">
      <c r="A37" s="35" t="s">
        <v>48</v>
      </c>
      <c r="B37" s="43"/>
      <c r="C37" s="44"/>
      <c r="D37" s="44"/>
      <c r="E37" s="47" t="s">
        <v>63</v>
      </c>
      <c r="F37" s="44"/>
      <c r="G37" s="44"/>
      <c r="H37" s="44"/>
      <c r="I37" s="44"/>
      <c r="J37" s="45"/>
    </row>
    <row r="38">
      <c r="A38" s="35" t="s">
        <v>42</v>
      </c>
      <c r="B38" s="35">
        <v>13</v>
      </c>
      <c r="C38" s="36" t="s">
        <v>564</v>
      </c>
      <c r="D38" s="35" t="s">
        <v>63</v>
      </c>
      <c r="E38" s="37" t="s">
        <v>565</v>
      </c>
      <c r="F38" s="38" t="s">
        <v>185</v>
      </c>
      <c r="G38" s="39">
        <v>1</v>
      </c>
      <c r="H38" s="40">
        <v>0</v>
      </c>
      <c r="I38" s="41">
        <f>ROUND(G38*H38,P4)</f>
        <v>0</v>
      </c>
      <c r="J38" s="38" t="s">
        <v>47</v>
      </c>
      <c r="O38" s="42">
        <f>I38*0.21</f>
        <v>0</v>
      </c>
      <c r="P38">
        <v>3</v>
      </c>
    </row>
    <row r="39">
      <c r="A39" s="35" t="s">
        <v>48</v>
      </c>
      <c r="B39" s="43"/>
      <c r="C39" s="44"/>
      <c r="D39" s="44"/>
      <c r="E39" s="37" t="s">
        <v>566</v>
      </c>
      <c r="F39" s="44"/>
      <c r="G39" s="44"/>
      <c r="H39" s="44"/>
      <c r="I39" s="44"/>
      <c r="J39" s="45"/>
    </row>
    <row r="40">
      <c r="A40" s="35" t="s">
        <v>42</v>
      </c>
      <c r="B40" s="35">
        <v>14</v>
      </c>
      <c r="C40" s="36" t="s">
        <v>567</v>
      </c>
      <c r="D40" s="35" t="s">
        <v>63</v>
      </c>
      <c r="E40" s="37" t="s">
        <v>568</v>
      </c>
      <c r="F40" s="38" t="s">
        <v>185</v>
      </c>
      <c r="G40" s="39">
        <v>1</v>
      </c>
      <c r="H40" s="40">
        <v>0</v>
      </c>
      <c r="I40" s="41">
        <f>ROUND(G40*H40,P4)</f>
        <v>0</v>
      </c>
      <c r="J40" s="38" t="s">
        <v>47</v>
      </c>
      <c r="O40" s="42">
        <f>I40*0.21</f>
        <v>0</v>
      </c>
      <c r="P40">
        <v>3</v>
      </c>
    </row>
    <row r="41">
      <c r="A41" s="35" t="s">
        <v>48</v>
      </c>
      <c r="B41" s="43"/>
      <c r="C41" s="44"/>
      <c r="D41" s="44"/>
      <c r="E41" s="47" t="s">
        <v>63</v>
      </c>
      <c r="F41" s="44"/>
      <c r="G41" s="44"/>
      <c r="H41" s="44"/>
      <c r="I41" s="44"/>
      <c r="J41" s="45"/>
    </row>
    <row r="42">
      <c r="A42" s="35" t="s">
        <v>42</v>
      </c>
      <c r="B42" s="35">
        <v>15</v>
      </c>
      <c r="C42" s="36" t="s">
        <v>569</v>
      </c>
      <c r="D42" s="35" t="s">
        <v>63</v>
      </c>
      <c r="E42" s="37" t="s">
        <v>570</v>
      </c>
      <c r="F42" s="38" t="s">
        <v>185</v>
      </c>
      <c r="G42" s="39">
        <v>1</v>
      </c>
      <c r="H42" s="40">
        <v>0</v>
      </c>
      <c r="I42" s="41">
        <f>ROUND(G42*H42,P4)</f>
        <v>0</v>
      </c>
      <c r="J42" s="38" t="s">
        <v>47</v>
      </c>
      <c r="O42" s="42">
        <f>I42*0.21</f>
        <v>0</v>
      </c>
      <c r="P42">
        <v>3</v>
      </c>
    </row>
    <row r="43" ht="60">
      <c r="A43" s="35" t="s">
        <v>48</v>
      </c>
      <c r="B43" s="43"/>
      <c r="C43" s="44"/>
      <c r="D43" s="44"/>
      <c r="E43" s="37" t="s">
        <v>571</v>
      </c>
      <c r="F43" s="44"/>
      <c r="G43" s="44"/>
      <c r="H43" s="44"/>
      <c r="I43" s="44"/>
      <c r="J43" s="45"/>
    </row>
    <row r="44">
      <c r="A44" s="35" t="s">
        <v>42</v>
      </c>
      <c r="B44" s="35">
        <v>16</v>
      </c>
      <c r="C44" s="36" t="s">
        <v>572</v>
      </c>
      <c r="D44" s="35" t="s">
        <v>63</v>
      </c>
      <c r="E44" s="37" t="s">
        <v>573</v>
      </c>
      <c r="F44" s="38" t="s">
        <v>185</v>
      </c>
      <c r="G44" s="39">
        <v>1</v>
      </c>
      <c r="H44" s="40">
        <v>0</v>
      </c>
      <c r="I44" s="41">
        <f>ROUND(G44*H44,P4)</f>
        <v>0</v>
      </c>
      <c r="J44" s="38" t="s">
        <v>47</v>
      </c>
      <c r="O44" s="42">
        <f>I44*0.21</f>
        <v>0</v>
      </c>
      <c r="P44">
        <v>3</v>
      </c>
    </row>
    <row r="45">
      <c r="A45" s="35" t="s">
        <v>48</v>
      </c>
      <c r="B45" s="43"/>
      <c r="C45" s="44"/>
      <c r="D45" s="44"/>
      <c r="E45" s="37" t="s">
        <v>574</v>
      </c>
      <c r="F45" s="44"/>
      <c r="G45" s="44"/>
      <c r="H45" s="44"/>
      <c r="I45" s="44"/>
      <c r="J45" s="45"/>
    </row>
    <row r="46">
      <c r="A46" s="35" t="s">
        <v>42</v>
      </c>
      <c r="B46" s="35">
        <v>17</v>
      </c>
      <c r="C46" s="36" t="s">
        <v>575</v>
      </c>
      <c r="D46" s="35" t="s">
        <v>63</v>
      </c>
      <c r="E46" s="37" t="s">
        <v>576</v>
      </c>
      <c r="F46" s="38" t="s">
        <v>70</v>
      </c>
      <c r="G46" s="39">
        <v>1</v>
      </c>
      <c r="H46" s="40">
        <v>0</v>
      </c>
      <c r="I46" s="41">
        <f>ROUND(G46*H46,P4)</f>
        <v>0</v>
      </c>
      <c r="J46" s="38" t="s">
        <v>47</v>
      </c>
      <c r="O46" s="42">
        <f>I46*0.21</f>
        <v>0</v>
      </c>
      <c r="P46">
        <v>3</v>
      </c>
    </row>
    <row r="47">
      <c r="A47" s="35" t="s">
        <v>48</v>
      </c>
      <c r="B47" s="43"/>
      <c r="C47" s="44"/>
      <c r="D47" s="44"/>
      <c r="E47" s="37" t="s">
        <v>577</v>
      </c>
      <c r="F47" s="44"/>
      <c r="G47" s="44"/>
      <c r="H47" s="44"/>
      <c r="I47" s="44"/>
      <c r="J47" s="45"/>
    </row>
    <row r="48">
      <c r="A48" s="35" t="s">
        <v>42</v>
      </c>
      <c r="B48" s="35">
        <v>18</v>
      </c>
      <c r="C48" s="36" t="s">
        <v>578</v>
      </c>
      <c r="D48" s="35" t="s">
        <v>63</v>
      </c>
      <c r="E48" s="37" t="s">
        <v>579</v>
      </c>
      <c r="F48" s="38" t="s">
        <v>185</v>
      </c>
      <c r="G48" s="39">
        <v>1</v>
      </c>
      <c r="H48" s="40">
        <v>0</v>
      </c>
      <c r="I48" s="41">
        <f>ROUND(G48*H48,P4)</f>
        <v>0</v>
      </c>
      <c r="J48" s="38" t="s">
        <v>47</v>
      </c>
      <c r="O48" s="42">
        <f>I48*0.21</f>
        <v>0</v>
      </c>
      <c r="P48">
        <v>3</v>
      </c>
    </row>
    <row r="49" ht="105">
      <c r="A49" s="35" t="s">
        <v>48</v>
      </c>
      <c r="B49" s="48"/>
      <c r="C49" s="49"/>
      <c r="D49" s="49"/>
      <c r="E49" s="37" t="s">
        <v>580</v>
      </c>
      <c r="F49" s="49"/>
      <c r="G49" s="49"/>
      <c r="H49" s="49"/>
      <c r="I49" s="49"/>
      <c r="J49" s="50"/>
    </row>
  </sheetData>
  <sheetProtection sheet="1" objects="1" scenarios="1" spinCount="100000" saltValue="YbDthllJE9jJtYpylZkCmsI5vhY6AcB6otnr6P8u1YO0FEk+flQPdGjgC+aoYUNtGvnh2S0OOL1A72rWGxlwGQ==" hashValue="KKc29BT+dHY//Nl7HDZQSL7z/yMdzjeqZ3CN4nK7CeH2VPYnO2kTcb2vZYO9X5VyHAaW0wat82KWuW0ZuOOMlg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NB-Vozabal\vozabal</dc:creator>
  <cp:lastModifiedBy>NB-Vozabal\vozabal</cp:lastModifiedBy>
  <dcterms:created xsi:type="dcterms:W3CDTF">2025-12-27T07:21:31Z</dcterms:created>
  <dcterms:modified xsi:type="dcterms:W3CDTF">2025-12-27T07:21:33Z</dcterms:modified>
</cp:coreProperties>
</file>