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LUKÁŠ\"/>
    </mc:Choice>
  </mc:AlternateContent>
  <bookViews>
    <workbookView xWindow="0" yWindow="0" windowWidth="0" windowHeight="0"/>
  </bookViews>
  <sheets>
    <sheet name="Rekapitulace stavby" sheetId="1" r:id="rId1"/>
    <sheet name="076-2022_1 - SO 101 Komun..." sheetId="2" r:id="rId2"/>
    <sheet name="076-2022_2 - SO 101 Chodníky" sheetId="3" r:id="rId3"/>
    <sheet name="076-2022_3 - Vedlejší roz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'076-2022_1 - SO 101 Komun...'!$C$86:$K$343</definedName>
    <definedName name="_xlnm.Print_Area" localSheetId="1">'076-2022_1 - SO 101 Komun...'!$C$4:$J$39,'076-2022_1 - SO 101 Komun...'!$C$45:$J$68,'076-2022_1 - SO 101 Komun...'!$C$74:$K$343</definedName>
    <definedName name="_xlnm.Print_Titles" localSheetId="1">'076-2022_1 - SO 101 Komun...'!$86:$86</definedName>
    <definedName name="_xlnm._FilterDatabase" localSheetId="2" hidden="1">'076-2022_2 - SO 101 Chodníky'!$C$84:$K$297</definedName>
    <definedName name="_xlnm.Print_Area" localSheetId="2">'076-2022_2 - SO 101 Chodníky'!$C$4:$J$39,'076-2022_2 - SO 101 Chodníky'!$C$45:$J$66,'076-2022_2 - SO 101 Chodníky'!$C$72:$K$297</definedName>
    <definedName name="_xlnm.Print_Titles" localSheetId="2">'076-2022_2 - SO 101 Chodníky'!$84:$84</definedName>
    <definedName name="_xlnm._FilterDatabase" localSheetId="3" hidden="1">'076-2022_3 - Vedlejší roz...'!$C$79:$K$88</definedName>
    <definedName name="_xlnm.Print_Area" localSheetId="3">'076-2022_3 - Vedlejší roz...'!$C$4:$J$39,'076-2022_3 - Vedlejší roz...'!$C$45:$J$61,'076-2022_3 - Vedlejší roz...'!$C$67:$K$88</definedName>
    <definedName name="_xlnm.Print_Titles" localSheetId="3">'076-2022_3 - Vedlejší roz...'!$79:$79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52"/>
  <c r="E7"/>
  <c r="E70"/>
  <c i="3" r="J37"/>
  <c r="J36"/>
  <c i="1" r="AY56"/>
  <c i="3" r="J35"/>
  <c i="1" r="AX56"/>
  <c i="3" r="BI296"/>
  <c r="BH296"/>
  <c r="BG296"/>
  <c r="BF296"/>
  <c r="T296"/>
  <c r="T295"/>
  <c r="R296"/>
  <c r="R295"/>
  <c r="P296"/>
  <c r="P295"/>
  <c r="BI292"/>
  <c r="BH292"/>
  <c r="BG292"/>
  <c r="BF292"/>
  <c r="T292"/>
  <c r="R292"/>
  <c r="P292"/>
  <c r="BI289"/>
  <c r="BH289"/>
  <c r="BG289"/>
  <c r="BF289"/>
  <c r="T289"/>
  <c r="R289"/>
  <c r="P289"/>
  <c r="BI284"/>
  <c r="BH284"/>
  <c r="BG284"/>
  <c r="BF284"/>
  <c r="T284"/>
  <c r="R284"/>
  <c r="P284"/>
  <c r="BI280"/>
  <c r="BH280"/>
  <c r="BG280"/>
  <c r="BF280"/>
  <c r="T280"/>
  <c r="R280"/>
  <c r="P280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7"/>
  <c r="BH247"/>
  <c r="BG247"/>
  <c r="BF247"/>
  <c r="T247"/>
  <c r="R247"/>
  <c r="P247"/>
  <c r="BI243"/>
  <c r="BH243"/>
  <c r="BG243"/>
  <c r="BF243"/>
  <c r="T243"/>
  <c r="R243"/>
  <c r="P243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3"/>
  <c r="BH223"/>
  <c r="BG223"/>
  <c r="BF223"/>
  <c r="T223"/>
  <c r="R223"/>
  <c r="P223"/>
  <c r="BI218"/>
  <c r="BH218"/>
  <c r="BG218"/>
  <c r="BF218"/>
  <c r="T218"/>
  <c r="R218"/>
  <c r="P218"/>
  <c r="BI210"/>
  <c r="BH210"/>
  <c r="BG210"/>
  <c r="BF210"/>
  <c r="T210"/>
  <c r="R210"/>
  <c r="P210"/>
  <c r="BI207"/>
  <c r="BH207"/>
  <c r="BG207"/>
  <c r="BF207"/>
  <c r="T207"/>
  <c r="R207"/>
  <c r="P207"/>
  <c r="BI201"/>
  <c r="BH201"/>
  <c r="BG201"/>
  <c r="BF201"/>
  <c r="T201"/>
  <c r="R201"/>
  <c r="P201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2"/>
  <c r="BH132"/>
  <c r="BG132"/>
  <c r="BF132"/>
  <c r="T132"/>
  <c r="R132"/>
  <c r="P132"/>
  <c r="BI127"/>
  <c r="BH127"/>
  <c r="BG127"/>
  <c r="BF127"/>
  <c r="T127"/>
  <c r="R127"/>
  <c r="P127"/>
  <c r="BI118"/>
  <c r="BH118"/>
  <c r="BG118"/>
  <c r="BF118"/>
  <c r="T118"/>
  <c r="R118"/>
  <c r="P118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2" r="J37"/>
  <c r="J36"/>
  <c i="1" r="AY55"/>
  <c i="2" r="J35"/>
  <c i="1" r="AX55"/>
  <c i="2" r="BI342"/>
  <c r="BH342"/>
  <c r="BG342"/>
  <c r="BF342"/>
  <c r="T342"/>
  <c r="T341"/>
  <c r="R342"/>
  <c r="R341"/>
  <c r="P342"/>
  <c r="P341"/>
  <c r="BI338"/>
  <c r="BH338"/>
  <c r="BG338"/>
  <c r="BF338"/>
  <c r="T338"/>
  <c r="R338"/>
  <c r="P338"/>
  <c r="BI335"/>
  <c r="BH335"/>
  <c r="BG335"/>
  <c r="BF335"/>
  <c r="T335"/>
  <c r="R335"/>
  <c r="P335"/>
  <c r="BI330"/>
  <c r="BH330"/>
  <c r="BG330"/>
  <c r="BF330"/>
  <c r="T330"/>
  <c r="R330"/>
  <c r="P330"/>
  <c r="BI325"/>
  <c r="BH325"/>
  <c r="BG325"/>
  <c r="BF325"/>
  <c r="T325"/>
  <c r="R325"/>
  <c r="P325"/>
  <c r="BI321"/>
  <c r="BH321"/>
  <c r="BG321"/>
  <c r="BF321"/>
  <c r="T321"/>
  <c r="R321"/>
  <c r="P321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92"/>
  <c r="BH292"/>
  <c r="BG292"/>
  <c r="BF292"/>
  <c r="T292"/>
  <c r="R292"/>
  <c r="P292"/>
  <c r="BI285"/>
  <c r="BH285"/>
  <c r="BG285"/>
  <c r="BF285"/>
  <c r="T285"/>
  <c r="R285"/>
  <c r="P285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8"/>
  <c r="BH248"/>
  <c r="BG248"/>
  <c r="BF248"/>
  <c r="T248"/>
  <c r="R248"/>
  <c r="P248"/>
  <c r="BI243"/>
  <c r="BH243"/>
  <c r="BG243"/>
  <c r="BF243"/>
  <c r="T243"/>
  <c r="R243"/>
  <c r="P243"/>
  <c r="BI239"/>
  <c r="BH239"/>
  <c r="BG239"/>
  <c r="BF239"/>
  <c r="T239"/>
  <c r="R239"/>
  <c r="P239"/>
  <c r="BI234"/>
  <c r="BH234"/>
  <c r="BG234"/>
  <c r="BF234"/>
  <c r="T234"/>
  <c r="R234"/>
  <c r="P234"/>
  <c r="BI230"/>
  <c r="BH230"/>
  <c r="BG230"/>
  <c r="BF230"/>
  <c r="T230"/>
  <c r="R230"/>
  <c r="P230"/>
  <c r="BI225"/>
  <c r="BH225"/>
  <c r="BG225"/>
  <c r="BF225"/>
  <c r="T225"/>
  <c r="R225"/>
  <c r="P225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BI203"/>
  <c r="BH203"/>
  <c r="BG203"/>
  <c r="BF203"/>
  <c r="T203"/>
  <c r="R203"/>
  <c r="P203"/>
  <c r="BI198"/>
  <c r="BH198"/>
  <c r="BG198"/>
  <c r="BF198"/>
  <c r="T198"/>
  <c r="R198"/>
  <c r="P198"/>
  <c r="BI191"/>
  <c r="BH191"/>
  <c r="BG191"/>
  <c r="BF191"/>
  <c r="T191"/>
  <c r="R191"/>
  <c r="P191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3"/>
  <c r="BH143"/>
  <c r="BG143"/>
  <c r="BF143"/>
  <c r="T143"/>
  <c r="R143"/>
  <c r="P143"/>
  <c r="BI136"/>
  <c r="BH136"/>
  <c r="BG136"/>
  <c r="BF136"/>
  <c r="T136"/>
  <c r="R136"/>
  <c r="P136"/>
  <c r="BI128"/>
  <c r="BH128"/>
  <c r="BG128"/>
  <c r="BF128"/>
  <c r="T128"/>
  <c r="R128"/>
  <c r="P128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02"/>
  <c r="BH102"/>
  <c r="BG102"/>
  <c r="BF102"/>
  <c r="T102"/>
  <c r="R102"/>
  <c r="P102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81"/>
  <c r="E7"/>
  <c r="E77"/>
  <c i="1" r="L50"/>
  <c r="AM50"/>
  <c r="AM49"/>
  <c r="L49"/>
  <c r="AM47"/>
  <c r="L47"/>
  <c r="L45"/>
  <c r="L44"/>
  <c i="2" r="BK321"/>
  <c r="J170"/>
  <c r="J321"/>
  <c r="BK269"/>
  <c r="J221"/>
  <c r="J305"/>
  <c r="BK191"/>
  <c r="BK330"/>
  <c r="J267"/>
  <c r="J102"/>
  <c r="BK292"/>
  <c r="J178"/>
  <c r="J308"/>
  <c r="BK230"/>
  <c r="BK316"/>
  <c r="J248"/>
  <c r="J96"/>
  <c r="J285"/>
  <c r="BK221"/>
  <c r="J90"/>
  <c i="3" r="J218"/>
  <c r="J143"/>
  <c r="BK260"/>
  <c r="BK201"/>
  <c r="BK94"/>
  <c r="BK218"/>
  <c r="J159"/>
  <c r="BK107"/>
  <c r="J155"/>
  <c r="J94"/>
  <c i="4" r="BK84"/>
  <c i="2" r="J224"/>
  <c r="J335"/>
  <c r="J234"/>
  <c r="BK143"/>
  <c i="3" r="BK251"/>
  <c r="J251"/>
  <c r="BK127"/>
  <c i="4" r="BK88"/>
  <c i="2" r="J263"/>
  <c r="J128"/>
  <c r="BK258"/>
  <c r="J150"/>
  <c r="BK271"/>
  <c r="J118"/>
  <c r="BK260"/>
  <c r="BK178"/>
  <c r="BK118"/>
  <c i="3" r="J201"/>
  <c r="J148"/>
  <c r="BK289"/>
  <c r="J243"/>
  <c r="J152"/>
  <c r="J247"/>
  <c r="BK180"/>
  <c r="J127"/>
  <c r="J266"/>
  <c r="J113"/>
  <c i="4" r="BK83"/>
  <c i="2" r="J239"/>
  <c r="BK335"/>
  <c r="BK234"/>
  <c r="BK90"/>
  <c r="BK225"/>
  <c r="BK115"/>
  <c r="BK302"/>
  <c r="J203"/>
  <c i="3" r="BK255"/>
  <c i="2" r="J271"/>
  <c r="J143"/>
  <c r="J294"/>
  <c r="J115"/>
  <c r="J273"/>
  <c r="J162"/>
  <c r="J310"/>
  <c r="J255"/>
  <c r="J136"/>
  <c i="3" r="BK228"/>
  <c r="BK162"/>
  <c r="BK280"/>
  <c r="BK247"/>
  <c r="BK143"/>
  <c r="J260"/>
  <c r="J223"/>
  <c r="J170"/>
  <c r="BK118"/>
  <c r="J173"/>
  <c i="4" r="BK87"/>
  <c r="BK82"/>
  <c i="2" r="J174"/>
  <c r="J298"/>
  <c r="J210"/>
  <c i="3" r="J238"/>
  <c r="J91"/>
  <c r="BK284"/>
  <c r="J88"/>
  <c i="4" r="J88"/>
  <c i="2" r="J191"/>
  <c r="J338"/>
  <c r="J243"/>
  <c r="J93"/>
  <c r="J198"/>
  <c r="J292"/>
  <c r="J225"/>
  <c r="BK158"/>
  <c i="3" r="J233"/>
  <c r="BK185"/>
  <c r="J269"/>
  <c r="BK207"/>
  <c r="J97"/>
  <c r="BK238"/>
  <c r="J166"/>
  <c r="BK110"/>
  <c r="BK159"/>
  <c r="BK97"/>
  <c i="4" r="BK85"/>
  <c i="2" r="J278"/>
  <c r="BK150"/>
  <c r="BK252"/>
  <c r="BK102"/>
  <c r="J260"/>
  <c r="J342"/>
  <c r="J281"/>
  <c r="BK218"/>
  <c i="3" r="BK296"/>
  <c i="2" r="BK255"/>
  <c r="J121"/>
  <c r="BK267"/>
  <c r="J218"/>
  <c r="BK298"/>
  <c r="BK214"/>
  <c r="BK338"/>
  <c r="BK278"/>
  <c r="BK198"/>
  <c i="3" r="J248"/>
  <c r="J190"/>
  <c r="BK91"/>
  <c r="BK223"/>
  <c r="J162"/>
  <c r="J284"/>
  <c r="BK243"/>
  <c r="J185"/>
  <c r="J280"/>
  <c r="BK132"/>
  <c i="4" r="J84"/>
  <c i="2" r="BK294"/>
  <c r="BK128"/>
  <c r="J316"/>
  <c r="J258"/>
  <c i="3" r="BK292"/>
  <c r="J132"/>
  <c r="BK233"/>
  <c r="J100"/>
  <c i="4" r="J83"/>
  <c i="2" r="J230"/>
  <c r="BK325"/>
  <c r="BK224"/>
  <c r="J313"/>
  <c r="BK239"/>
  <c i="1" r="AS54"/>
  <c i="3" r="J102"/>
  <c r="J255"/>
  <c r="BK166"/>
  <c r="BK88"/>
  <c r="J228"/>
  <c r="BK148"/>
  <c r="J289"/>
  <c r="BK152"/>
  <c i="4" r="J86"/>
  <c i="2" r="BK305"/>
  <c r="BK203"/>
  <c r="BK342"/>
  <c r="J302"/>
  <c r="BK210"/>
  <c r="BK285"/>
  <c r="BK136"/>
  <c r="BK308"/>
  <c r="BK243"/>
  <c r="J154"/>
  <c r="BK313"/>
  <c r="BK207"/>
  <c r="J330"/>
  <c r="BK248"/>
  <c r="BK154"/>
  <c r="BK281"/>
  <c r="BK121"/>
  <c r="J325"/>
  <c r="BK263"/>
  <c r="BK170"/>
  <c i="3" r="J292"/>
  <c r="J207"/>
  <c r="J118"/>
  <c r="BK264"/>
  <c r="BK173"/>
  <c r="BK100"/>
  <c r="BK248"/>
  <c r="BK210"/>
  <c r="BK138"/>
  <c r="BK269"/>
  <c r="J110"/>
  <c i="4" r="J82"/>
  <c i="2" r="J252"/>
  <c r="BK93"/>
  <c r="J269"/>
  <c r="BK174"/>
  <c r="BK96"/>
  <c i="3" r="BK155"/>
  <c r="BK266"/>
  <c r="BK170"/>
  <c i="4" r="BK86"/>
  <c i="2" r="BK310"/>
  <c r="BK162"/>
  <c r="J275"/>
  <c r="J214"/>
  <c r="BK275"/>
  <c r="J158"/>
  <c r="BK273"/>
  <c r="J207"/>
  <c i="3" r="J296"/>
  <c r="J210"/>
  <c r="J138"/>
  <c r="J262"/>
  <c r="J180"/>
  <c r="J107"/>
  <c r="J264"/>
  <c r="BK190"/>
  <c r="BK113"/>
  <c r="BK262"/>
  <c r="BK102"/>
  <c i="4" r="J85"/>
  <c r="J87"/>
  <c i="2" l="1" r="P89"/>
  <c r="P169"/>
  <c r="P177"/>
  <c r="BK247"/>
  <c r="J247"/>
  <c r="J64"/>
  <c r="BK277"/>
  <c r="J277"/>
  <c r="J65"/>
  <c r="P312"/>
  <c i="3" r="P87"/>
  <c r="P165"/>
  <c r="BK189"/>
  <c r="J189"/>
  <c r="J63"/>
  <c r="BK279"/>
  <c r="J279"/>
  <c r="J64"/>
  <c i="2" r="T89"/>
  <c r="BK177"/>
  <c r="J177"/>
  <c r="J63"/>
  <c r="P247"/>
  <c r="P277"/>
  <c r="BK312"/>
  <c r="J312"/>
  <c r="J66"/>
  <c i="3" r="BK87"/>
  <c r="J87"/>
  <c r="J61"/>
  <c r="BK165"/>
  <c r="J165"/>
  <c r="J62"/>
  <c r="P189"/>
  <c r="T279"/>
  <c i="4" r="BK81"/>
  <c r="J81"/>
  <c r="J60"/>
  <c i="2" r="BK89"/>
  <c r="J89"/>
  <c r="J61"/>
  <c r="BK169"/>
  <c r="J169"/>
  <c r="J62"/>
  <c r="R169"/>
  <c r="T177"/>
  <c r="T247"/>
  <c r="T277"/>
  <c r="T312"/>
  <c i="3" r="R87"/>
  <c r="T165"/>
  <c r="T189"/>
  <c r="R279"/>
  <c i="4" r="P81"/>
  <c r="P80"/>
  <c i="1" r="AU57"/>
  <c i="4" r="R81"/>
  <c r="R80"/>
  <c i="2" r="R89"/>
  <c r="T169"/>
  <c r="R177"/>
  <c r="R247"/>
  <c r="R277"/>
  <c r="R312"/>
  <c i="3" r="T87"/>
  <c r="T86"/>
  <c r="T85"/>
  <c r="R165"/>
  <c r="R189"/>
  <c r="P279"/>
  <c i="4" r="T81"/>
  <c r="T80"/>
  <c i="2" r="BK341"/>
  <c r="J341"/>
  <c r="J67"/>
  <c i="3" r="BK295"/>
  <c r="J295"/>
  <c r="J65"/>
  <c i="4" r="J74"/>
  <c r="BE85"/>
  <c r="E48"/>
  <c r="BE83"/>
  <c r="BE86"/>
  <c r="F55"/>
  <c r="BE82"/>
  <c r="BE88"/>
  <c r="BE84"/>
  <c r="BE87"/>
  <c i="2" r="BK88"/>
  <c r="J88"/>
  <c r="J60"/>
  <c i="3" r="J52"/>
  <c r="F55"/>
  <c r="BE102"/>
  <c r="BE143"/>
  <c r="BE162"/>
  <c r="BE166"/>
  <c r="BE251"/>
  <c r="BE262"/>
  <c r="E48"/>
  <c r="BE88"/>
  <c r="BE91"/>
  <c r="BE100"/>
  <c r="BE152"/>
  <c r="BE155"/>
  <c r="BE159"/>
  <c r="BE170"/>
  <c r="BE173"/>
  <c r="BE180"/>
  <c r="BE207"/>
  <c r="BE210"/>
  <c r="BE228"/>
  <c r="BE238"/>
  <c r="BE269"/>
  <c r="BE107"/>
  <c r="BE110"/>
  <c r="BE118"/>
  <c r="BE132"/>
  <c r="BE190"/>
  <c r="BE218"/>
  <c r="BE233"/>
  <c r="BE248"/>
  <c r="BE260"/>
  <c r="BE284"/>
  <c r="BE94"/>
  <c r="BE97"/>
  <c r="BE113"/>
  <c r="BE127"/>
  <c r="BE138"/>
  <c r="BE148"/>
  <c r="BE185"/>
  <c r="BE201"/>
  <c r="BE223"/>
  <c r="BE243"/>
  <c r="BE247"/>
  <c r="BE255"/>
  <c r="BE264"/>
  <c r="BE266"/>
  <c r="BE280"/>
  <c r="BE289"/>
  <c r="BE292"/>
  <c r="BE296"/>
  <c i="2" r="E48"/>
  <c r="BE121"/>
  <c r="BE234"/>
  <c r="BE243"/>
  <c r="BE263"/>
  <c r="BE269"/>
  <c r="BE275"/>
  <c r="BE294"/>
  <c r="BE310"/>
  <c r="BE338"/>
  <c r="BE342"/>
  <c r="F84"/>
  <c r="BE143"/>
  <c r="BE150"/>
  <c r="BE207"/>
  <c r="BE218"/>
  <c r="BE230"/>
  <c r="BE252"/>
  <c r="BE255"/>
  <c r="BE267"/>
  <c r="BE292"/>
  <c r="BE298"/>
  <c r="BE305"/>
  <c r="BE321"/>
  <c r="BE330"/>
  <c r="BE335"/>
  <c r="J52"/>
  <c r="BE90"/>
  <c r="BE118"/>
  <c r="BE128"/>
  <c r="BE136"/>
  <c r="BE158"/>
  <c r="BE162"/>
  <c r="BE170"/>
  <c r="BE174"/>
  <c r="BE198"/>
  <c r="BE203"/>
  <c r="BE225"/>
  <c r="BE260"/>
  <c r="BE271"/>
  <c r="BE278"/>
  <c r="BE285"/>
  <c r="BE302"/>
  <c r="BE308"/>
  <c r="BE313"/>
  <c r="BE316"/>
  <c r="BE93"/>
  <c r="BE96"/>
  <c r="BE102"/>
  <c r="BE115"/>
  <c r="BE154"/>
  <c r="BE178"/>
  <c r="BE191"/>
  <c r="BE210"/>
  <c r="BE214"/>
  <c r="BE221"/>
  <c r="BE224"/>
  <c r="BE239"/>
  <c r="BE248"/>
  <c r="BE258"/>
  <c r="BE273"/>
  <c r="BE281"/>
  <c r="BE325"/>
  <c i="3" r="J34"/>
  <c i="1" r="AW56"/>
  <c i="4" r="F35"/>
  <c i="1" r="BB57"/>
  <c i="2" r="J34"/>
  <c i="1" r="AW55"/>
  <c i="4" r="J34"/>
  <c i="1" r="AW57"/>
  <c i="2" r="F35"/>
  <c i="1" r="BB55"/>
  <c i="3" r="F34"/>
  <c i="1" r="BA56"/>
  <c i="3" r="F37"/>
  <c i="1" r="BD56"/>
  <c i="3" r="F36"/>
  <c i="1" r="BC56"/>
  <c i="2" r="F36"/>
  <c i="1" r="BC55"/>
  <c i="4" r="F34"/>
  <c i="1" r="BA57"/>
  <c i="2" r="F34"/>
  <c i="1" r="BA55"/>
  <c i="4" r="F36"/>
  <c i="1" r="BC57"/>
  <c i="3" r="F35"/>
  <c i="1" r="BB56"/>
  <c i="4" r="F37"/>
  <c i="1" r="BD57"/>
  <c i="2" r="F37"/>
  <c i="1" r="BD55"/>
  <c i="2" l="1" r="R88"/>
  <c r="R87"/>
  <c r="T88"/>
  <c r="T87"/>
  <c i="3" r="P86"/>
  <c r="P85"/>
  <c i="1" r="AU56"/>
  <c i="2" r="P88"/>
  <c r="P87"/>
  <c i="1" r="AU55"/>
  <c i="3" r="R86"/>
  <c r="R85"/>
  <c r="BK86"/>
  <c r="J86"/>
  <c r="J60"/>
  <c i="4" r="BK80"/>
  <c r="J80"/>
  <c r="J59"/>
  <c i="2" r="BK87"/>
  <c r="J87"/>
  <c r="J59"/>
  <c i="1" r="BD54"/>
  <c r="W33"/>
  <c r="BA54"/>
  <c r="W30"/>
  <c i="2" r="F33"/>
  <c i="1" r="AZ55"/>
  <c i="4" r="F33"/>
  <c i="1" r="AZ57"/>
  <c i="2" r="J33"/>
  <c i="1" r="AV55"/>
  <c r="AT55"/>
  <c i="3" r="F33"/>
  <c i="1" r="AZ56"/>
  <c i="4" r="J33"/>
  <c i="1" r="AV57"/>
  <c r="AT57"/>
  <c r="BC54"/>
  <c r="W32"/>
  <c r="BB54"/>
  <c r="AX54"/>
  <c i="3" r="J33"/>
  <c i="1" r="AV56"/>
  <c r="AT56"/>
  <c i="3" l="1" r="BK85"/>
  <c r="J85"/>
  <c r="J59"/>
  <c i="1" r="AU54"/>
  <c r="AY54"/>
  <c i="2" r="J30"/>
  <c i="1" r="AG55"/>
  <c r="AZ54"/>
  <c r="AV54"/>
  <c r="AK29"/>
  <c i="4" r="J30"/>
  <c i="1" r="AG57"/>
  <c r="W31"/>
  <c r="AW54"/>
  <c r="AK30"/>
  <c i="4" l="1" r="J39"/>
  <c i="2" r="J39"/>
  <c i="1" r="AN55"/>
  <c r="AN57"/>
  <c i="3" r="J30"/>
  <c i="1" r="AG56"/>
  <c r="AG54"/>
  <c r="AK26"/>
  <c r="AK35"/>
  <c r="AT54"/>
  <c r="AN54"/>
  <c r="W29"/>
  <c i="3" l="1" r="J39"/>
  <c i="1" r="AN56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<sst xmlns="http://schemas.openxmlformats.org/spreadsheetml/2006/main">
  <si>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</si>
  <si>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</si>
  <si>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</si>
  <si>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</si>
  <si>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</si>
  <si>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{ef9daf68-de2c-435f-b40f-444d07cada7f}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</si>
  <si>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</si>
  <si>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</si>
  <si>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</si>
  <si>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</si>
  <si>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</si>
  <si>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</si>
  <si>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</si>
  <si>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</si>
  <si>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076/2022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</si>
  <si>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</si>
  <si>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</si>
  <si>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ul. Smetanova, Opatovice nad Labem</t>
  </si>
  <si>
    <t>KSO:</t>
  </si>
  <si>
    <t/>
  </si>
  <si>
    <t>CC-CZ:</t>
  </si>
  <si>
    <t>Místo:</t>
  </si>
  <si>
    <t>Opatovice nad Labem</t>
  </si>
  <si>
    <t>Datum:</t>
  </si>
  <si>
    <t>12. 4. 2023</t>
  </si>
  <si>
    <t>Zadavatel:</t>
  </si>
  <si>
    <t>IČ:</t>
  </si>
  <si>
    <t>00274011</t>
  </si>
  <si>
    <t>Obec Opatovice nad Labem</t>
  </si>
  <si>
    <t>DIČ:</t>
  </si>
  <si>
    <t>CZ00274011</t>
  </si>
  <si>
    <t>Uchazeč:</t>
  </si>
  <si>
    <t>Vyplň údaj</t>
  </si>
  <si>
    <t>Projektant:</t>
  </si>
  <si>
    <t>01873687</t>
  </si>
  <si>
    <t>DI PROJEKT s.r.o.</t>
  </si>
  <si>
    <t>CZ01873687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</si>
  <si>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</si>
  <si>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</si>
  <si>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</si>
  <si>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</si>
  <si>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</si>
  <si>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</si>
  <si>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</si>
  <si>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</si>
  <si>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</si>
  <si>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</si>
  <si>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</si>
  <si>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</si>
  <si>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</si>
  <si>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</si>
  <si>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</si>
  <si>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</si>
  <si>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</si>
  <si>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</si>
  <si>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</si>
  <si>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</si>
  <si>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</si>
  <si>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</si>
  <si>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</si>
  <si>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</si>
  <si>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</si>
  <si>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</si>
  <si>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</si>
  <si>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</si>
  <si>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</si>
  <si>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</si>
  <si>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</si>
  <si>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</si>
  <si>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</si>
  <si>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</si>
  <si>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</si>
  <si>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</si>
  <si>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</si>
  <si>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</si>
  <si>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</si>
  <si>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</si>
  <si>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</si>
  <si>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</si>
  <si>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</si>
  <si>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076/2022_1</t>
  </si>
  <si>
    <t>SO 101 Komunikace a parkovací stání</t>
  </si>
  <si>
    <t>STA</t>
  </si>
  <si>
    <t>1</t>
  </si>
  <si>
    <t>{cf319f66-df3f-47a3-8fc2-936c882ddaee}</t>
  </si>
  <si>
    <t>2</t>
  </si>
  <si>
    <t>076/2022_2</t>
  </si>
  <si>
    <t>SO 101 Chodníky</t>
  </si>
  <si>
    <t>{6af96366-ef36-4e50-ad88-fa27fe4472e9}</t>
  </si>
  <si>
    <t>076/2022_3</t>
  </si>
  <si>
    <t>Vedlejší rozpočtové náklady</t>
  </si>
  <si>
    <t>{5e363343-5944-4353-9437-f17199fd9ba1}</t>
  </si>
  <si>
    <t>KRYCÍ LIST SOUPISU PRACÍ</t>
  </si>
  <si>
    <t>Objekt:</t>
  </si>
  <si>
    <t>076/2022_1 - SO 101 Komunikace a parkovací stání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</si>
  <si>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</si>
  <si>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</si>
  <si>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</si>
  <si>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</si>
  <si>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</si>
  <si>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</si>
  <si>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</si>
  <si>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</si>
  <si>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</si>
  <si>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</si>
  <si>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</si>
  <si>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</si>
  <si>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</si>
  <si>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</si>
  <si>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</si>
  <si>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</si>
  <si>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</si>
  <si>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</si>
  <si>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</si>
  <si>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</si>
  <si>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</si>
  <si>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</si>
  <si>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</si>
  <si>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</si>
  <si>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</si>
  <si>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</si>
  <si>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</si>
  <si>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</si>
  <si>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</si>
  <si>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9</t>
  </si>
  <si>
    <t>K</t>
  </si>
  <si>
    <t>113154224</t>
  </si>
  <si>
    <t>Frézování živičného podkladu nebo krytu s naložením na dopravní prostředek plochy přes 500 do 1 000 m2 bez překážek v trase pruhu šířky do 1 m, tloušťky vrstvy 100 mm</t>
  </si>
  <si>
    <t>m2</t>
  </si>
  <si>
    <t>CS ÚRS 2023 01</t>
  </si>
  <si>
    <t>4</t>
  </si>
  <si>
    <t>-897261762</t>
  </si>
  <si>
    <t>Online PSC</t>
  </si>
  <si>
    <t>https://podminky.urs.cz/item/CS_URS_2023_01/113154224</t>
  </si>
  <si>
    <t>VV</t>
  </si>
  <si>
    <t>"frézování vozovky"1193</t>
  </si>
  <si>
    <t>10</t>
  </si>
  <si>
    <t>113201111</t>
  </si>
  <si>
    <t>Vytrhání obrub s vybouráním lože, s přemístěním hmot na skládku na vzdálenost do 3 m nebo s naložením na dopravní prostředek chodníkových ležatých</t>
  </si>
  <si>
    <t>m</t>
  </si>
  <si>
    <t>1837045493</t>
  </si>
  <si>
    <t>https://podminky.urs.cz/item/CS_URS_2023_01/113201111</t>
  </si>
  <si>
    <t>"vodící proužky"49+188</t>
  </si>
  <si>
    <t>11</t>
  </si>
  <si>
    <t>113202111</t>
  </si>
  <si>
    <t>Vytrhání obrub s vybouráním lože, s přemístěním hmot na skládku na vzdálenost do 3 m nebo s naložením na dopravní prostředek z krajníků nebo obrubníků stojatých</t>
  </si>
  <si>
    <t>-775321970</t>
  </si>
  <si>
    <t>https://podminky.urs.cz/item/CS_URS_2023_01/113202111</t>
  </si>
  <si>
    <t>"dle situace stavby"</t>
  </si>
  <si>
    <t>"žulové krajníky"181+101</t>
  </si>
  <si>
    <t>"silniční betonové"65+5+7</t>
  </si>
  <si>
    <t>Součet</t>
  </si>
  <si>
    <t>12</t>
  </si>
  <si>
    <t>122251103</t>
  </si>
  <si>
    <t>Odkopávky a prokopávky nezapažené strojně v hornině třídy těžitelnosti I skupiny 3 přes 50 do 100 m3</t>
  </si>
  <si>
    <t>m3</t>
  </si>
  <si>
    <t>709014773</t>
  </si>
  <si>
    <t>https://podminky.urs.cz/item/CS_URS_2023_01/122251103</t>
  </si>
  <si>
    <t>"odkopávky"</t>
  </si>
  <si>
    <t>"komunikace"640*0,29</t>
  </si>
  <si>
    <t>"vjezdy a parkování ZTP"133*0,32</t>
  </si>
  <si>
    <t xml:space="preserve">"parkování  zasakovací"492*0,32</t>
  </si>
  <si>
    <t>Mezisoučet</t>
  </si>
  <si>
    <t>3</t>
  </si>
  <si>
    <t>"sanace v případě neúnosného podloží dle PD"</t>
  </si>
  <si>
    <t>"komunikace"640*0,25</t>
  </si>
  <si>
    <t>"vjezdy a parkování ZTP"133*0,2</t>
  </si>
  <si>
    <t xml:space="preserve">"parkování  zasakovací"492*0,2</t>
  </si>
  <si>
    <t>13</t>
  </si>
  <si>
    <t>132251102</t>
  </si>
  <si>
    <t>Hloubení nezapažených rýh šířky do 800 mm strojně s urovnáním dna do předepsaného profilu a spádu v hornině třídy těžitelnosti I skupiny 3 přes 20 do 50 m3</t>
  </si>
  <si>
    <t>1675145453</t>
  </si>
  <si>
    <t>https://podminky.urs.cz/item/CS_URS_2023_01/132251102</t>
  </si>
  <si>
    <t>"rýha pro přípojky UV"23*0,8*1,5</t>
  </si>
  <si>
    <t>14</t>
  </si>
  <si>
    <t>133251101</t>
  </si>
  <si>
    <t>Hloubení nezapažených šachet strojně v hornině třídy těžitelnosti I skupiny 3 do 20 m3</t>
  </si>
  <si>
    <t>-549188549</t>
  </si>
  <si>
    <t>https://podminky.urs.cz/item/CS_URS_2023_01/133251101</t>
  </si>
  <si>
    <t>"uliční vpusti"9*1*1*1,5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</si>
  <si>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</si>
  <si>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</si>
  <si>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-1881633900</t>
  </si>
  <si>
    <t>https://podminky.urs.cz/item/CS_URS_2023_01/162751117</t>
  </si>
  <si>
    <t>"odkopávky"385,6</t>
  </si>
  <si>
    <t>"sanace"285</t>
  </si>
  <si>
    <t>"rýhy"27,6</t>
  </si>
  <si>
    <t>"šachty"13,5</t>
  </si>
  <si>
    <t>16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</si>
  <si>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</si>
  <si>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</si>
  <si>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-1554168404</t>
  </si>
  <si>
    <t>https://podminky.urs.cz/item/CS_URS_2023_01/162751119</t>
  </si>
  <si>
    <t>"příplatek za přemístění do 15 km"</t>
  </si>
  <si>
    <t>"odkopávky"385,6*5</t>
  </si>
  <si>
    <t>"sanace"285*5</t>
  </si>
  <si>
    <t>"rýhy"27,6*5</t>
  </si>
  <si>
    <t>"šachty"13,5*5</t>
  </si>
  <si>
    <t>17</t>
  </si>
  <si>
    <t>171201231</t>
  </si>
  <si>
    <t>Poplatek za uložení stavebního odpadu na recyklační skládce (skládkovné) zeminy a kamení zatříděného do Katalogu odpadů pod kódem 17 05 04</t>
  </si>
  <si>
    <t>t</t>
  </si>
  <si>
    <t>597881844</t>
  </si>
  <si>
    <t>https://podminky.urs.cz/item/CS_URS_2023_01/171201231</t>
  </si>
  <si>
    <t>"odkopávky"385,6*1,8</t>
  </si>
  <si>
    <t>"sanace"285*1,8</t>
  </si>
  <si>
    <t>"rýhy"27,6*1,8</t>
  </si>
  <si>
    <t>"šachty"13,5*1,8</t>
  </si>
  <si>
    <t>18</t>
  </si>
  <si>
    <t>171251201</t>
  </si>
  <si>
    <t>Uložení sypaniny na skládky nebo meziskládky bez hutnění s upravením uložené sypaniny do předepsaného tvaru</t>
  </si>
  <si>
    <t>-50242554</t>
  </si>
  <si>
    <t>https://podminky.urs.cz/item/CS_URS_2023_01/171251201</t>
  </si>
  <si>
    <t>19</t>
  </si>
  <si>
    <t>174101101</t>
  </si>
  <si>
    <t>Zásyp sypaninou z jakékoliv horniny strojně s uložením výkopku ve vrstvách se zhutněním jam, šachet, rýh nebo kolem objektů v těchto vykopávkách</t>
  </si>
  <si>
    <t>1264149702</t>
  </si>
  <si>
    <t>https://podminky.urs.cz/item/CS_URS_2023_01/174101101</t>
  </si>
  <si>
    <t>"dle příloh Situace stavby a Vzorové příčné řezy"</t>
  </si>
  <si>
    <t>"přípojky UV"23*0,8*1,3</t>
  </si>
  <si>
    <t>20</t>
  </si>
  <si>
    <t>175101201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</si>
  <si>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</si>
  <si>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-841855230</t>
  </si>
  <si>
    <t>https://podminky.urs.cz/item/CS_URS_2023_01/175101201</t>
  </si>
  <si>
    <t>"obsyp UV"9*0,6</t>
  </si>
  <si>
    <t>M</t>
  </si>
  <si>
    <t>583312010</t>
  </si>
  <si>
    <t>štěrkopísek netříděný stabilizační zemina</t>
  </si>
  <si>
    <t>8</t>
  </si>
  <si>
    <t>-1917664013</t>
  </si>
  <si>
    <t>"obsyp UV"5,4*1,8</t>
  </si>
  <si>
    <t>"zásyp přípojek"23,92*1,8</t>
  </si>
  <si>
    <t>26</t>
  </si>
  <si>
    <t>181951112</t>
  </si>
  <si>
    <t>Úprava pláně vyrovnáním výškových rozdílů strojně v hornině třídy těžitelnosti I, skupiny 1 až 3 se zhutněním</t>
  </si>
  <si>
    <t>-1403110576</t>
  </si>
  <si>
    <t>https://podminky.urs.cz/item/CS_URS_2023_01/181951112</t>
  </si>
  <si>
    <t>"komunikace"640</t>
  </si>
  <si>
    <t>"vjezdy a parkování ZTP"133</t>
  </si>
  <si>
    <t xml:space="preserve">"parkování  zasakovací"492</t>
  </si>
  <si>
    <t>"prahy a zpomalovací polštář"28</t>
  </si>
  <si>
    <t>Vodorovné konstrukce</t>
  </si>
  <si>
    <t>27</t>
  </si>
  <si>
    <t>451572111</t>
  </si>
  <si>
    <t>Lože pod potrubí, stoky a drobné objekty v otevřeném výkopu z kameniva drobného těženého 0 až 4 mm</t>
  </si>
  <si>
    <t>804947860</t>
  </si>
  <si>
    <t>https://podminky.urs.cz/item/CS_URS_2023_01/451572111</t>
  </si>
  <si>
    <t>"lože přípojek UV"23*0,1*0,8</t>
  </si>
  <si>
    <t>28</t>
  </si>
  <si>
    <t>452311151</t>
  </si>
  <si>
    <t>Podkladní a zajišťovací konstrukce z betonu prostého v otevřeném výkopu bez zvýšených nároků na prostředí desky pod potrubí, stoky a drobné objekty z betonu tř. C 20/25</t>
  </si>
  <si>
    <t>-1386703553</t>
  </si>
  <si>
    <t>https://podminky.urs.cz/item/CS_URS_2023_01/452311151</t>
  </si>
  <si>
    <t>"podkladní beton UV"(0,1*1,5*1,5)*9</t>
  </si>
  <si>
    <t>5</t>
  </si>
  <si>
    <t>Komunikace pozemní</t>
  </si>
  <si>
    <t>29</t>
  </si>
  <si>
    <t>564851111</t>
  </si>
  <si>
    <t>Podklad ze štěrkodrti ŠD s rozprostřením a zhutněním plochy přes 100 m2, po zhutnění tl. 150 mm</t>
  </si>
  <si>
    <t>382570218</t>
  </si>
  <si>
    <t>https://podminky.urs.cz/item/CS_URS_2023_01/564851111</t>
  </si>
  <si>
    <t>"2 vrstvy"1265</t>
  </si>
  <si>
    <t>"sanacev případě potřeby dle PD"</t>
  </si>
  <si>
    <t>30</t>
  </si>
  <si>
    <t>564861111</t>
  </si>
  <si>
    <t>Podklad ze štěrkodrti ŠD s rozprostřením a zhutněním plochy přes 100 m2, po zhutnění tl. 200 mm</t>
  </si>
  <si>
    <t>994867941</t>
  </si>
  <si>
    <t>https://podminky.urs.cz/item/CS_URS_2023_01/564861111</t>
  </si>
  <si>
    <t>"sanace"</t>
  </si>
  <si>
    <t>31</t>
  </si>
  <si>
    <t>564871111</t>
  </si>
  <si>
    <t>Podklad ze štěrkodrti ŠD s rozprostřením a zhutněním plochy přes 100 m2, po zhutnění tl. 250 mm</t>
  </si>
  <si>
    <t>792218107</t>
  </si>
  <si>
    <t>https://podminky.urs.cz/item/CS_URS_2023_01/564871111</t>
  </si>
  <si>
    <t>32</t>
  </si>
  <si>
    <t>565135101</t>
  </si>
  <si>
    <t>Asfaltový beton vrstva podkladní ACP 16 (obalované kamenivo střednězrnné - OKS) s rozprostřením a zhutněním v pruhu šířky do 1,5 m, po zhutnění tl. 50 mm</t>
  </si>
  <si>
    <t>1407469648</t>
  </si>
  <si>
    <t>https://podminky.urs.cz/item/CS_URS_2023_01/565135101</t>
  </si>
  <si>
    <t>"dle přílohy situace stavby a vzorové příčné řezy"</t>
  </si>
  <si>
    <t>"podkladní vrstva nové kostrukce komunikace"640</t>
  </si>
  <si>
    <t>33</t>
  </si>
  <si>
    <t>567122114</t>
  </si>
  <si>
    <t>Podklad ze směsi stmelené cementem SC bez dilatačních spár, s rozprostřením a zhutněním SC C 8/10 (KSC I), po zhutnění tl. 150 mm</t>
  </si>
  <si>
    <t>-522589132</t>
  </si>
  <si>
    <t>https://podminky.urs.cz/item/CS_URS_2023_01/567122114</t>
  </si>
  <si>
    <t>"zpomalopvací práh a polštář"21+7</t>
  </si>
  <si>
    <t>34</t>
  </si>
  <si>
    <t>573191111</t>
  </si>
  <si>
    <t>Postřik infiltrační kationaktivní emulzí v množství 1,00 kg/m2</t>
  </si>
  <si>
    <t>-793539975</t>
  </si>
  <si>
    <t>https://podminky.urs.cz/item/CS_URS_2023_01/573191111</t>
  </si>
  <si>
    <t>"postřik na ŠD"640</t>
  </si>
  <si>
    <t>35</t>
  </si>
  <si>
    <t>573211109</t>
  </si>
  <si>
    <t>Postřik spojovací PS bez posypu kamenivem z asfaltu silničního, v množství 0,50 kg/m2</t>
  </si>
  <si>
    <t>-1501346050</t>
  </si>
  <si>
    <t>https://podminky.urs.cz/item/CS_URS_2023_01/573211109</t>
  </si>
  <si>
    <t>"pod obrusnou vrstvu"640</t>
  </si>
  <si>
    <t>36</t>
  </si>
  <si>
    <t>577134111</t>
  </si>
  <si>
    <t>Asfaltový beton vrstva obrusná ACO 11 (ABS) s rozprostřením a se zhutněním z nemodifikovaného asfaltu v pruhu šířky do 3 m tř. I, po zhutnění tl. 40 mm</t>
  </si>
  <si>
    <t>-385376948</t>
  </si>
  <si>
    <t>https://podminky.urs.cz/item/CS_URS_2023_01/577134111</t>
  </si>
  <si>
    <t>"obrusná vrstva"640</t>
  </si>
  <si>
    <t>37</t>
  </si>
  <si>
    <t>591211111</t>
  </si>
  <si>
    <t>Kladení dlažby z kostek s provedením lože do tl. 50 mm, s vyplněním spár, s dvojím beraněním a se smetením přebytečného materiálu na krajnici drobných z kamene, do lože z kameniva těženého</t>
  </si>
  <si>
    <t>-712745751</t>
  </si>
  <si>
    <t>https://podminky.urs.cz/item/CS_URS_2023_01/591211111</t>
  </si>
  <si>
    <t>"příčné prahy a polštář"3,8+3,4+7</t>
  </si>
  <si>
    <t>38</t>
  </si>
  <si>
    <t>58381007</t>
  </si>
  <si>
    <t>kostka štípaná dlažební žula drobná 8/10</t>
  </si>
  <si>
    <t>-1646759001</t>
  </si>
  <si>
    <t>42</t>
  </si>
  <si>
    <t>596211210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</si>
  <si>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A, pro plochy do 50 m2</t>
  </si>
  <si>
    <t>-2119041948</t>
  </si>
  <si>
    <t>https://podminky.urs.cz/item/CS_URS_2023_01/596211210</t>
  </si>
  <si>
    <t>"parkovcací stání ZTP a vstupy antracit"133</t>
  </si>
  <si>
    <t>43</t>
  </si>
  <si>
    <t>59245005</t>
  </si>
  <si>
    <t>dlažba tvar obdélník betonová 200x100x80mm barevná</t>
  </si>
  <si>
    <t>-1766658636</t>
  </si>
  <si>
    <t>133*1,02</t>
  </si>
  <si>
    <t>44</t>
  </si>
  <si>
    <t>596412210</t>
  </si>
  <si>
    <t>Kladení dlažby z betonových vegetačních dlaždic pozemních komunikací s ložem z kameniva těženého nebo drceného tl. do 50 mm, s vyplněním spár a vegetačních otvorů, s hutněním vibrováním tl. 80 mm, pro plochy do 50 m2</t>
  </si>
  <si>
    <t>492433717</t>
  </si>
  <si>
    <t>https://podminky.urs.cz/item/CS_URS_2023_01/596412210</t>
  </si>
  <si>
    <t>"parkovací stání zasakovací 20/20 šedá"492-35,91</t>
  </si>
  <si>
    <t>"dělení parkovacích stání 20/20 antracit"(33*4,35*0,2)+(18*2*0,2)</t>
  </si>
  <si>
    <t>45</t>
  </si>
  <si>
    <t>59245035</t>
  </si>
  <si>
    <t>dlažba plošná betonová vegetační 200x200x80mm přírodní</t>
  </si>
  <si>
    <t>1140028886</t>
  </si>
  <si>
    <t>456,09*1,02</t>
  </si>
  <si>
    <t>46</t>
  </si>
  <si>
    <t>59245036</t>
  </si>
  <si>
    <t>dlažba plošná betonová vegetační 200x200x80mm barevná</t>
  </si>
  <si>
    <t>-325215222</t>
  </si>
  <si>
    <t>35,91*1,02</t>
  </si>
  <si>
    <t>Trubní vedení</t>
  </si>
  <si>
    <t>47</t>
  </si>
  <si>
    <t>871310320</t>
  </si>
  <si>
    <t>Montáž kanalizačního potrubí z plastů z polypropylenu PP hladkého plnostěnného SN 12 DN 150</t>
  </si>
  <si>
    <t>-176449907</t>
  </si>
  <si>
    <t>https://podminky.urs.cz/item/CS_URS_2023_01/871310320</t>
  </si>
  <si>
    <t>"přípojky UV"7*3+2</t>
  </si>
  <si>
    <t>48</t>
  </si>
  <si>
    <t>28617025</t>
  </si>
  <si>
    <t>trubka kanalizační PP plnostěnná třívrstvá DN 150x1000mm SN12</t>
  </si>
  <si>
    <t>-1084910510</t>
  </si>
  <si>
    <t>"přípojky UV"23</t>
  </si>
  <si>
    <t>49</t>
  </si>
  <si>
    <t>877310330</t>
  </si>
  <si>
    <t>Montáž tvarovek na kanalizačním plastovém potrubí z polypropylenu PP hladkého plnostěnného spojek nebo redukcí DN 150</t>
  </si>
  <si>
    <t>kus</t>
  </si>
  <si>
    <t>-2107674224</t>
  </si>
  <si>
    <t>https://podminky.urs.cz/item/CS_URS_2023_01/877310330</t>
  </si>
  <si>
    <t>"montáž tvarovek"18</t>
  </si>
  <si>
    <t>50</t>
  </si>
  <si>
    <t>R2</t>
  </si>
  <si>
    <t>Tvarovky PP DN150 SN12 k napojení ul. vpustí</t>
  </si>
  <si>
    <t>-1127550040</t>
  </si>
  <si>
    <t>"dle montáže tvarovek"18</t>
  </si>
  <si>
    <t>51</t>
  </si>
  <si>
    <t>890411811</t>
  </si>
  <si>
    <t>Bourání šachet a jímek ručně velikosti obestavěného prostoru do 1,5 m3 z prefabrikovaných skruží</t>
  </si>
  <si>
    <t>-1430544762</t>
  </si>
  <si>
    <t>https://podminky.urs.cz/item/CS_URS_2023_01/890411811</t>
  </si>
  <si>
    <t>"bourání stávajících UV"9</t>
  </si>
  <si>
    <t>52</t>
  </si>
  <si>
    <t>895941111R</t>
  </si>
  <si>
    <t>Zřízení vpusti kanalizační uliční z betonových dílců typ UV-50 normální</t>
  </si>
  <si>
    <t>-1924224770</t>
  </si>
  <si>
    <t>"UV 50/50"2</t>
  </si>
  <si>
    <t>"UV25/50"7</t>
  </si>
  <si>
    <t>53</t>
  </si>
  <si>
    <t>R3</t>
  </si>
  <si>
    <t>Litinová mříž 500x500 tř. D400 + rám + kalový koš</t>
  </si>
  <si>
    <t>kompl</t>
  </si>
  <si>
    <t>2140271628</t>
  </si>
  <si>
    <t>54</t>
  </si>
  <si>
    <t>R4</t>
  </si>
  <si>
    <t>Litinová mříž 250x500 tř. D400 + rám + kalový koš</t>
  </si>
  <si>
    <t>-749788870</t>
  </si>
  <si>
    <t>7</t>
  </si>
  <si>
    <t>55</t>
  </si>
  <si>
    <t>R5</t>
  </si>
  <si>
    <t>Kompletní betonové dílce uliční vpusti</t>
  </si>
  <si>
    <t>-2139332733</t>
  </si>
  <si>
    <t>"vyrovn. prstenec, skruž s otvorem, skruž, dno s výtokem, koš na nečistoty"9</t>
  </si>
  <si>
    <t>56</t>
  </si>
  <si>
    <t>899331111</t>
  </si>
  <si>
    <t>Výšková úprava uličního vstupu nebo vpusti do 200 mm zvýšením poklopu</t>
  </si>
  <si>
    <t>1465468395</t>
  </si>
  <si>
    <t>https://podminky.urs.cz/item/CS_URS_2023_01/899331111</t>
  </si>
  <si>
    <t>57</t>
  </si>
  <si>
    <t>899431111</t>
  </si>
  <si>
    <t>Výšková úprava uličního vstupu nebo vpusti do 200 mm zvýšením krycího hrnce, šoupěte nebo hydrantu bez úpravy armatur</t>
  </si>
  <si>
    <t>-90757012</t>
  </si>
  <si>
    <t>https://podminky.urs.cz/item/CS_URS_2023_01/899431111</t>
  </si>
  <si>
    <t>Ostatní konstrukce a práce, bourání</t>
  </si>
  <si>
    <t>65</t>
  </si>
  <si>
    <t>915495112</t>
  </si>
  <si>
    <t>Osazení desek z bílého betonu pro vodorovné značení do lože z kameniva těženého tl. 40 až 80 mm, s vyplněním spár pásů nebo pruhů šířky 250 mm</t>
  </si>
  <si>
    <t>377693009</t>
  </si>
  <si>
    <t>https://podminky.urs.cz/item/CS_URS_2023_01/915495112</t>
  </si>
  <si>
    <t>"bet. vodící proužek"150+150+11+17+7</t>
  </si>
  <si>
    <t>66</t>
  </si>
  <si>
    <t>59218001</t>
  </si>
  <si>
    <t>krajník betonový silniční 500x250x80mm</t>
  </si>
  <si>
    <t>1914216828</t>
  </si>
  <si>
    <t>335*1,02</t>
  </si>
  <si>
    <t>69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</si>
  <si>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</si>
  <si>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</si>
  <si>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-1984898209</t>
  </si>
  <si>
    <t>https://podminky.urs.cz/item/CS_URS_2023_01/916131213</t>
  </si>
  <si>
    <t>"dle přílohy Situace stavby"</t>
  </si>
  <si>
    <t>"náběhový 15/25-15"24</t>
  </si>
  <si>
    <t>"silniční 15/25"11+8+10+27+19+18+22+10+3+14+88+11+11+30+44+14+27</t>
  </si>
  <si>
    <t>"snížený 15/15"120+10+6+3+2+2+6+5+7+6+2+2+4</t>
  </si>
  <si>
    <t>71</t>
  </si>
  <si>
    <t>59217030</t>
  </si>
  <si>
    <t>obrubník betonový silniční přechodový 1000x150x150-250mm</t>
  </si>
  <si>
    <t>1962058987</t>
  </si>
  <si>
    <t>24*1,05</t>
  </si>
  <si>
    <t>72</t>
  </si>
  <si>
    <t>59217029</t>
  </si>
  <si>
    <t>obrubník betonový silniční nájezdový 1000x150x150mm</t>
  </si>
  <si>
    <t>1184720431</t>
  </si>
  <si>
    <t>175*1,02</t>
  </si>
  <si>
    <t>73</t>
  </si>
  <si>
    <t>59217031</t>
  </si>
  <si>
    <t>obrubník betonový silniční 1000x150x250mm</t>
  </si>
  <si>
    <t>-667072603</t>
  </si>
  <si>
    <t>367*1,02</t>
  </si>
  <si>
    <t>76</t>
  </si>
  <si>
    <t>916991121</t>
  </si>
  <si>
    <t>Lože pod obrubníky, krajníky nebo obruby z dlažebních kostek z betonu prostého</t>
  </si>
  <si>
    <t>486502869</t>
  </si>
  <si>
    <t>https://podminky.urs.cz/item/CS_URS_2023_01/916991121</t>
  </si>
  <si>
    <t>"obrubník silniční 15"566*0,05*0,35</t>
  </si>
  <si>
    <t>77</t>
  </si>
  <si>
    <t>919112212</t>
  </si>
  <si>
    <t>Řezání dilatačních spár v živičném krytu vytvoření komůrky pro těsnící zálivku šířky 10 mm, hloubky 20 mm</t>
  </si>
  <si>
    <t>121253067</t>
  </si>
  <si>
    <t>https://podminky.urs.cz/item/CS_URS_2023_01/919112212</t>
  </si>
  <si>
    <t>"proříznutí spáry"35+9</t>
  </si>
  <si>
    <t>78</t>
  </si>
  <si>
    <t>919121111</t>
  </si>
  <si>
    <t>Utěsnění dilatačních spár zálivkou za studena v cementobetonovém nebo živičném krytu včetně adhezního nátěru s těsnicím profilem pod zálivkou, pro komůrky šířky 10 mm, hloubky 20 mm</t>
  </si>
  <si>
    <t>1456555525</t>
  </si>
  <si>
    <t>https://podminky.urs.cz/item/CS_URS_2023_01/919121111</t>
  </si>
  <si>
    <t>79</t>
  </si>
  <si>
    <t>919735112</t>
  </si>
  <si>
    <t>Řezání stávajícího živičného krytu nebo podkladu hloubky přes 50 do 100 mm</t>
  </si>
  <si>
    <t>-300474395</t>
  </si>
  <si>
    <t>https://podminky.urs.cz/item/CS_URS_2023_01/919735112</t>
  </si>
  <si>
    <t>997</t>
  </si>
  <si>
    <t>Přesun sutě</t>
  </si>
  <si>
    <t>85</t>
  </si>
  <si>
    <t>997221551</t>
  </si>
  <si>
    <t>Vodorovná doprava suti bez naložení, ale se složením a s hrubým urovnáním ze sypkých materiálů, na vzdálenost do 1 km</t>
  </si>
  <si>
    <t>-1595913679</t>
  </si>
  <si>
    <t>https://podminky.urs.cz/item/CS_URS_2023_01/997221551</t>
  </si>
  <si>
    <t>"živice"274,39</t>
  </si>
  <si>
    <t>86</t>
  </si>
  <si>
    <t>997221559</t>
  </si>
  <si>
    <t>Vodorovná doprava suti bez naložení, ale se složením a s hrubým urovnáním Příplatek k ceně za každý další i započatý 1 km přes 1 km</t>
  </si>
  <si>
    <t>1160565856</t>
  </si>
  <si>
    <t>https://podminky.urs.cz/item/CS_URS_2023_01/997221559</t>
  </si>
  <si>
    <t>"na skládku do 15km"</t>
  </si>
  <si>
    <t>"živice"274,39*14</t>
  </si>
  <si>
    <t>87</t>
  </si>
  <si>
    <t>997221561</t>
  </si>
  <si>
    <t>Vodorovná doprava suti bez naložení, ale se složením a s hrubým urovnáním z kusových materiálů, na vzdálenost do 1 km</t>
  </si>
  <si>
    <t>1140581911</t>
  </si>
  <si>
    <t>https://podminky.urs.cz/item/CS_URS_2023_01/997221561</t>
  </si>
  <si>
    <t>"beton"54,51+150,265+17,28</t>
  </si>
  <si>
    <t>88</t>
  </si>
  <si>
    <t>997221569</t>
  </si>
  <si>
    <t>807373735</t>
  </si>
  <si>
    <t>https://podminky.urs.cz/item/CS_URS_2023_01/997221569</t>
  </si>
  <si>
    <t>"beton"(54,51+150,265+17,28)*14</t>
  </si>
  <si>
    <t>89</t>
  </si>
  <si>
    <t>997221611</t>
  </si>
  <si>
    <t>Nakládání na dopravní prostředky pro vodorovnou dopravu suti</t>
  </si>
  <si>
    <t>-1613438030</t>
  </si>
  <si>
    <t>https://podminky.urs.cz/item/CS_URS_2023_01/997221611</t>
  </si>
  <si>
    <t>90</t>
  </si>
  <si>
    <t>997221861</t>
  </si>
  <si>
    <t>Poplatek za uložení stavebního odpadu na recyklační skládce (skládkovné) z prostého betonu zatříděného do Katalogu odpadů pod kódem 17 01 01</t>
  </si>
  <si>
    <t>-2121381307</t>
  </si>
  <si>
    <t>https://podminky.urs.cz/item/CS_URS_2023_01/997221861</t>
  </si>
  <si>
    <t>91</t>
  </si>
  <si>
    <t>997221875</t>
  </si>
  <si>
    <t>Poplatek za uložení stavebního odpadu na recyklační skládce (skládkovné) asfaltového bez obsahu dehtu zatříděného do Katalogu odpadů pod kódem 17 03 02</t>
  </si>
  <si>
    <t>-271365092</t>
  </si>
  <si>
    <t>https://podminky.urs.cz/item/CS_URS_2023_01/997221875</t>
  </si>
  <si>
    <t>998</t>
  </si>
  <si>
    <t>Přesun hmot</t>
  </si>
  <si>
    <t>92</t>
  </si>
  <si>
    <t>998225111</t>
  </si>
  <si>
    <t>Přesun hmot pro komunikace s krytem z kameniva, monolitickým betonovým nebo živičným dopravní vzdálenost do 200 m jakékoliv délky objektu</t>
  </si>
  <si>
    <t>-1953857828</t>
  </si>
  <si>
    <t>https://podminky.urs.cz/item/CS_URS_2023_01/998225111</t>
  </si>
  <si>
    <t>076/2022_2 - SO 101 Chodníky</t>
  </si>
  <si>
    <t>111211101</t>
  </si>
  <si>
    <t>Odstranění křovin a stromů s odstraněním kořenů ručně průměru kmene do 100 mm jakékoliv plochy v rovině nebo ve svahu o sklonu do 1:5</t>
  </si>
  <si>
    <t>1849216694</t>
  </si>
  <si>
    <t>https://podminky.urs.cz/item/CS_URS_2023_01/111211101</t>
  </si>
  <si>
    <t>"odstranění křovin"30</t>
  </si>
  <si>
    <t>111301111</t>
  </si>
  <si>
    <t>Sejmutí drnu tl. do 100 mm, v jakékoliv ploše</t>
  </si>
  <si>
    <t>-248006250</t>
  </si>
  <si>
    <t>https://podminky.urs.cz/item/CS_URS_2023_01/111301111</t>
  </si>
  <si>
    <t>"travní drn"450</t>
  </si>
  <si>
    <t>112101102</t>
  </si>
  <si>
    <t>Odstranění stromů s odřezáním kmene a s odvětvením listnatých, průměru kmene přes 300 do 500 mm</t>
  </si>
  <si>
    <t>1346036993</t>
  </si>
  <si>
    <t>https://podminky.urs.cz/item/CS_URS_2023_01/112101102</t>
  </si>
  <si>
    <t>"kácení stromů"18</t>
  </si>
  <si>
    <t>112101122</t>
  </si>
  <si>
    <t>Odstranění stromů s odřezáním kmene a s odvětvením jehličnatých bez odkornění, průměru kmene přes 300 do 500 mm</t>
  </si>
  <si>
    <t>-14471578</t>
  </si>
  <si>
    <t>https://podminky.urs.cz/item/CS_URS_2023_01/112101122</t>
  </si>
  <si>
    <t>"kácení stromů"2</t>
  </si>
  <si>
    <t>112251102</t>
  </si>
  <si>
    <t>Odstranění pařezů strojně s jejich vykopáním nebo vytrháním průměru přes 300 do 500 mm</t>
  </si>
  <si>
    <t>-543064573</t>
  </si>
  <si>
    <t>https://podminky.urs.cz/item/CS_URS_2023_01/112251102</t>
  </si>
  <si>
    <t>6</t>
  </si>
  <si>
    <t>113106022</t>
  </si>
  <si>
    <t>Rozebrání dlažeb a dílců při překopech inženýrských sítí s přemístěním hmot na skládku na vzdálenost do 3 m nebo s naložením na dopravní prostředek ručně komunikací pro pěší s ložem z kameniva nebo živice a s výplní spár z kamenných dlaždic nebo desek</t>
  </si>
  <si>
    <t>1323172759</t>
  </si>
  <si>
    <t>https://podminky.urs.cz/item/CS_URS_2023_01/113106022</t>
  </si>
  <si>
    <t>"dlažba 30/30"16+16+4</t>
  </si>
  <si>
    <t>"dlažba 50/50"3+17+17+3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</si>
  <si>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</si>
  <si>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</si>
  <si>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-285961725</t>
  </si>
  <si>
    <t>https://podminky.urs.cz/item/CS_URS_2023_01/113106123</t>
  </si>
  <si>
    <t>"rozebrání dlažeb zámkových"362+10+10+11+11+11+11+9+102+125</t>
  </si>
  <si>
    <t>113107332</t>
  </si>
  <si>
    <t>Odstranění podkladů nebo krytů strojně plochy jednotlivě do 50 m2 s přemístěním hmot na skládku na vzdálenost do 3 m nebo s naložením na dopravní prostředek z betonu prostého, o tl. vrstvy přes 150 do 300 mm</t>
  </si>
  <si>
    <t>-718442197</t>
  </si>
  <si>
    <t>https://podminky.urs.cz/item/CS_URS_2023_01/113107332</t>
  </si>
  <si>
    <t>"beton"4</t>
  </si>
  <si>
    <t>717688422</t>
  </si>
  <si>
    <t>"chodníkové obruby"12+17+17+15+16+64+7+52+12+12+12+12+12+12+6+6+90</t>
  </si>
  <si>
    <t>27924085</t>
  </si>
  <si>
    <t>"chodník"(833+27+59)*0,2</t>
  </si>
  <si>
    <t>"chodník"(833+27+59)*0,15</t>
  </si>
  <si>
    <t>510662355</t>
  </si>
  <si>
    <t>"odkopávky"183,8</t>
  </si>
  <si>
    <t>"sanace"137,85</t>
  </si>
  <si>
    <t>420777691</t>
  </si>
  <si>
    <t>"odkopávky"183,8*5</t>
  </si>
  <si>
    <t>"sanace"137,85*5</t>
  </si>
  <si>
    <t>1921434393</t>
  </si>
  <si>
    <t>"odkopávky"183,8*1,8</t>
  </si>
  <si>
    <t>"sanace"137,85*1,8</t>
  </si>
  <si>
    <t>2009636796</t>
  </si>
  <si>
    <t>181311103</t>
  </si>
  <si>
    <t>Rozprostření a urovnání ornice v rovině nebo ve svahu sklonu do 1:5 ručně při souvislé ploše, tl. vrstvy do 200 mm</t>
  </si>
  <si>
    <t>859297458</t>
  </si>
  <si>
    <t>https://podminky.urs.cz/item/CS_URS_2023_01/181311103</t>
  </si>
  <si>
    <t>"ornice pro osetí travním semenem"820</t>
  </si>
  <si>
    <t>10364101</t>
  </si>
  <si>
    <t>zemina pro terénní úpravy - ornice</t>
  </si>
  <si>
    <t>206587462</t>
  </si>
  <si>
    <t>"ornice pro osetí travním semenem"820*0,2*1,8</t>
  </si>
  <si>
    <t>181411121</t>
  </si>
  <si>
    <t>Založení trávníku na půdě předem připravené plochy do 1000 m2 výsevem včetně utažení lučního v rovině nebo na svahu do 1:5</t>
  </si>
  <si>
    <t>-2104981269</t>
  </si>
  <si>
    <t>https://podminky.urs.cz/item/CS_URS_2023_01/181411121</t>
  </si>
  <si>
    <t>"osetí travním semenem"820</t>
  </si>
  <si>
    <t>00572410</t>
  </si>
  <si>
    <t>osivo směs travní parková</t>
  </si>
  <si>
    <t>kg</t>
  </si>
  <si>
    <t>984038067</t>
  </si>
  <si>
    <t>"osetí travním semenem"820*0,05</t>
  </si>
  <si>
    <t>954807293</t>
  </si>
  <si>
    <t>"chodník"833+27+59</t>
  </si>
  <si>
    <t>382819296</t>
  </si>
  <si>
    <t>"sanace v případě potřeby dle PD"</t>
  </si>
  <si>
    <t>1345895933</t>
  </si>
  <si>
    <t>22</t>
  </si>
  <si>
    <t>596211111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</si>
  <si>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50 do 100 m2</t>
  </si>
  <si>
    <t>169934736</t>
  </si>
  <si>
    <t>https://podminky.urs.cz/item/CS_URS_2023_01/596211111</t>
  </si>
  <si>
    <t>"chodník"833</t>
  </si>
  <si>
    <t>"hnízda pro K.O."59</t>
  </si>
  <si>
    <t>"reliéfní červená"27</t>
  </si>
  <si>
    <t>23</t>
  </si>
  <si>
    <t>59245018</t>
  </si>
  <si>
    <t>dlažba tvar obdélník betonová 200x100x60mm přírodní</t>
  </si>
  <si>
    <t>2002369583</t>
  </si>
  <si>
    <t>892*1,02</t>
  </si>
  <si>
    <t>24</t>
  </si>
  <si>
    <t>59245006</t>
  </si>
  <si>
    <t>dlažba tvar obdélník betonová pro nevidomé 200x100x60mm barevná</t>
  </si>
  <si>
    <t>809037846</t>
  </si>
  <si>
    <t>27*1,02</t>
  </si>
  <si>
    <t>25</t>
  </si>
  <si>
    <t>914111112</t>
  </si>
  <si>
    <t>Montáž svislé dopravní značky základní velikosti do 1 m2 páskováním na sloupy</t>
  </si>
  <si>
    <t>-1617267737</t>
  </si>
  <si>
    <t>https://podminky.urs.cz/item/CS_URS_2023_01/914111112</t>
  </si>
  <si>
    <t>"montáž dopravních značek"</t>
  </si>
  <si>
    <t>"IP12"5</t>
  </si>
  <si>
    <t>"IP12+E13"2*2</t>
  </si>
  <si>
    <t>"IP13b+E13"1*2</t>
  </si>
  <si>
    <t>"IP4b+E12a"1*2</t>
  </si>
  <si>
    <t>"B2+E12b"1*2</t>
  </si>
  <si>
    <t>"B24a+E13"1*2</t>
  </si>
  <si>
    <t>"B24b+E13"1*2</t>
  </si>
  <si>
    <t>40445625</t>
  </si>
  <si>
    <t>informativní značky provozní IP8, IP9, IP11-IP13 500x700mm</t>
  </si>
  <si>
    <t>1723827273</t>
  </si>
  <si>
    <t>"IP12+E13"2</t>
  </si>
  <si>
    <t>"IP13b+E13"1</t>
  </si>
  <si>
    <t>40445621</t>
  </si>
  <si>
    <t>informativní značky provozní IP1-IP3, IP4b-IP7, IP10a, b 500x500mm</t>
  </si>
  <si>
    <t>-2132208366</t>
  </si>
  <si>
    <t>"IP4b+E12a"1</t>
  </si>
  <si>
    <t>40445649</t>
  </si>
  <si>
    <t>dodatkové tabulky E3-E5, E8, E14-E16 500x150mm</t>
  </si>
  <si>
    <t>14613385</t>
  </si>
  <si>
    <t>"B2+E12b"1</t>
  </si>
  <si>
    <t>"B24a+E13"1</t>
  </si>
  <si>
    <t>"B24b+E13"1</t>
  </si>
  <si>
    <t>40445619</t>
  </si>
  <si>
    <t>zákazové, příkazové dopravní značky B1-B34, C1-15 500mm</t>
  </si>
  <si>
    <t>362167026</t>
  </si>
  <si>
    <t>915111126</t>
  </si>
  <si>
    <t>Vodorovné dopravní značení stříkané barvou dělící čára šířky 125 mm přerušovaná žlutá retroreflexní</t>
  </si>
  <si>
    <t>1235676390</t>
  </si>
  <si>
    <t>https://podminky.urs.cz/item/CS_URS_2023_01/915111126</t>
  </si>
  <si>
    <t>"V10g - modrá"8*2</t>
  </si>
  <si>
    <t>"V12b- žlutá"4*4+2*10</t>
  </si>
  <si>
    <t>915131112</t>
  </si>
  <si>
    <t>Vodorovné dopravní značení stříkané barvou přechody pro chodce, šipky, symboly bílé retroreflexní</t>
  </si>
  <si>
    <t>1371298886</t>
  </si>
  <si>
    <t>https://podminky.urs.cz/item/CS_URS_2023_01/915131112</t>
  </si>
  <si>
    <t>"symbl ZTP- V10f"1,5*5</t>
  </si>
  <si>
    <t>"šipky na prahy-V17"2*4*0,5</t>
  </si>
  <si>
    <t>915611111</t>
  </si>
  <si>
    <t>Předznačení pro vodorovné značení stříkané barvou nebo prováděné z nátěrových hmot liniové dělicí čáry, vodicí proužky</t>
  </si>
  <si>
    <t>-1991545259</t>
  </si>
  <si>
    <t>https://podminky.urs.cz/item/CS_URS_2023_01/915611111</t>
  </si>
  <si>
    <t>915621111</t>
  </si>
  <si>
    <t>Předznačení pro vodorovné značení stříkané barvou nebo prováděné z nátěrových hmot plošné šipky, symboly, nápisy</t>
  </si>
  <si>
    <t>-286485055</t>
  </si>
  <si>
    <t>https://podminky.urs.cz/item/CS_URS_2023_01/915621111</t>
  </si>
  <si>
    <t>-2142016418</t>
  </si>
  <si>
    <t>"obrubník 10/25"20</t>
  </si>
  <si>
    <t>59217017</t>
  </si>
  <si>
    <t>obrubník betonový chodníkový 1000x100x250mm</t>
  </si>
  <si>
    <t>1128552938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</si>
  <si>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</si>
  <si>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</si>
  <si>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-1781886605</t>
  </si>
  <si>
    <t>https://podminky.urs.cz/item/CS_URS_2023_01/916231213</t>
  </si>
  <si>
    <t>"obruby 5/25"22+29+14+33+36+16+34+16+31+20+6+19+15+3+27+23+15+20+22+20+15+17+13+7+9+7+13+19+7+9</t>
  </si>
  <si>
    <t>59217001</t>
  </si>
  <si>
    <t>obrubník betonový zahradní 1000x50x250mm</t>
  </si>
  <si>
    <t>-1303428687</t>
  </si>
  <si>
    <t>537*1,02</t>
  </si>
  <si>
    <t>175219192</t>
  </si>
  <si>
    <t>"obrubník chodníkový 10/25"20*0,05*0,3</t>
  </si>
  <si>
    <t>"obrubník zahradní"537*0,05*0,25</t>
  </si>
  <si>
    <t>39</t>
  </si>
  <si>
    <t>966001211</t>
  </si>
  <si>
    <t>Odstranění lavičky parkové stabilní zabetonované</t>
  </si>
  <si>
    <t>523249857</t>
  </si>
  <si>
    <t>https://podminky.urs.cz/item/CS_URS_2023_01/966001211</t>
  </si>
  <si>
    <t>40</t>
  </si>
  <si>
    <t>966001311</t>
  </si>
  <si>
    <t>Odstranění odpadkového koše s betonovou patkou</t>
  </si>
  <si>
    <t>-935499438</t>
  </si>
  <si>
    <t>https://podminky.urs.cz/item/CS_URS_2023_01/966001311</t>
  </si>
  <si>
    <t>41</t>
  </si>
  <si>
    <t>966001411</t>
  </si>
  <si>
    <t>Odstranění stojanu na kola přichyceného kotevními šrouby</t>
  </si>
  <si>
    <t>1449003094</t>
  </si>
  <si>
    <t>https://podminky.urs.cz/item/CS_URS_2023_01/966001411</t>
  </si>
  <si>
    <t>966005111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</si>
  <si>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</si>
  <si>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-1668093529</t>
  </si>
  <si>
    <t>https://podminky.urs.cz/item/CS_URS_2023_01/966005111</t>
  </si>
  <si>
    <t>"zábradlí"2+2+2+2+2+2+4+4+4+4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</si>
  <si>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</si>
  <si>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</si>
  <si>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1195451149</t>
  </si>
  <si>
    <t>https://podminky.urs.cz/item/CS_URS_2023_01/966006132</t>
  </si>
  <si>
    <t>"demontáž stávajících DZ"</t>
  </si>
  <si>
    <t>"IP4b"1</t>
  </si>
  <si>
    <t>"IP12"1</t>
  </si>
  <si>
    <t>"B2"1</t>
  </si>
  <si>
    <t>"B24a"1</t>
  </si>
  <si>
    <t>"B24b"1</t>
  </si>
  <si>
    <t>"B29"1</t>
  </si>
  <si>
    <t>-979656649</t>
  </si>
  <si>
    <t>"beton"17,86+172,12+2,5+76,67+2,623</t>
  </si>
  <si>
    <t>50531917</t>
  </si>
  <si>
    <t>"beton"(17,86+172,12+2,5+76,67+2,623)*14</t>
  </si>
  <si>
    <t>-977617884</t>
  </si>
  <si>
    <t>-1577592949</t>
  </si>
  <si>
    <t>998223011</t>
  </si>
  <si>
    <t>Přesun hmot pro pozemní komunikace s krytem dlážděným dopravní vzdálenost do 200 m jakékoliv délky objektu</t>
  </si>
  <si>
    <t>120597427</t>
  </si>
  <si>
    <t>https://podminky.urs.cz/item/CS_URS_2023_01/998223011</t>
  </si>
  <si>
    <t>076/2022_3 - Vedlejší rozpočtové náklady</t>
  </si>
  <si>
    <t>VRN - Vedlejší rozpočtové náklady</t>
  </si>
  <si>
    <t>VRN</t>
  </si>
  <si>
    <t>0001</t>
  </si>
  <si>
    <t>Vytyčení inženýrských sítí</t>
  </si>
  <si>
    <t>sada</t>
  </si>
  <si>
    <t>755244246</t>
  </si>
  <si>
    <t>0002</t>
  </si>
  <si>
    <t>Zařízení staveniště, provoz a odstranění</t>
  </si>
  <si>
    <t>-1096440301</t>
  </si>
  <si>
    <t>0003</t>
  </si>
  <si>
    <t>Pomocné práce- zajištění nebo zřízení, regulaci a ochranu dopravy vč. DIOa přechodného dopravního značení - úhrnná částka musí obsahovat veškeré náklady na dočasné úpravy a regulaci (vč. pěších) na staveništi a nezbytné značení a opatření vyplívající z požadeavků BOZP na staveništi, uvažováno jednotyčové zábradlí vysoké min. 1,10m s označením zákazu vstupu, lávky pro pěší, provizorní dopravní značení v rozsahu dle stanovení přechodného dopravního značení</t>
  </si>
  <si>
    <t>-151084842</t>
  </si>
  <si>
    <t>0004</t>
  </si>
  <si>
    <t>Geodetické zaměření skutečného provedení stavby - výškopis, polohopis</t>
  </si>
  <si>
    <t>1972706953</t>
  </si>
  <si>
    <t>0005</t>
  </si>
  <si>
    <t>Kopané sondy pro ověření průběhu inženýrských sítí - ruční práce vč. zasypání sondy</t>
  </si>
  <si>
    <t>577440221</t>
  </si>
  <si>
    <t>0006</t>
  </si>
  <si>
    <t>Zkoušení a kontrola prací zkušebnou zhotovitele:_x000d__x000d_
"statická zkouška únosnoti pláně 2ks"_x000d__x000d_
"statická zkouška na ochranné vrstvě 2ks"</t>
  </si>
  <si>
    <t>-1801171050</t>
  </si>
  <si>
    <t>0007</t>
  </si>
  <si>
    <t>Projekt organizace výstavby, včetně harmonogramu a zajištění přístupu k nemovitostem</t>
  </si>
  <si>
    <t>-1558681517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</si>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</sst>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3154224" TargetMode="External" /><Relationship Id="rId2" Type="http://schemas.openxmlformats.org/officeDocument/2006/relationships/hyperlink" Target="https://podminky.urs.cz/item/CS_URS_2023_01/113201111" TargetMode="External" /><Relationship Id="rId3" Type="http://schemas.openxmlformats.org/officeDocument/2006/relationships/hyperlink" Target="https://podminky.urs.cz/item/CS_URS_2023_01/113202111" TargetMode="External" /><Relationship Id="rId4" Type="http://schemas.openxmlformats.org/officeDocument/2006/relationships/hyperlink" Target="https://podminky.urs.cz/item/CS_URS_2023_01/122251103" TargetMode="External" /><Relationship Id="rId5" Type="http://schemas.openxmlformats.org/officeDocument/2006/relationships/hyperlink" Target="https://podminky.urs.cz/item/CS_URS_2023_01/132251102" TargetMode="External" /><Relationship Id="rId6" Type="http://schemas.openxmlformats.org/officeDocument/2006/relationships/hyperlink" Target="https://podminky.urs.cz/item/CS_URS_2023_01/133251101" TargetMode="External" /><Relationship Id="rId7" Type="http://schemas.openxmlformats.org/officeDocument/2006/relationships/hyperlink" Target="https://podminky.urs.cz/item/CS_URS_2023_01/162751117" TargetMode="External" /><Relationship Id="rId8" Type="http://schemas.openxmlformats.org/officeDocument/2006/relationships/hyperlink" Target="https://podminky.urs.cz/item/CS_URS_2023_01/162751119" TargetMode="External" /><Relationship Id="rId9" Type="http://schemas.openxmlformats.org/officeDocument/2006/relationships/hyperlink" Target="https://podminky.urs.cz/item/CS_URS_2023_01/171201231" TargetMode="External" /><Relationship Id="rId10" Type="http://schemas.openxmlformats.org/officeDocument/2006/relationships/hyperlink" Target="https://podminky.urs.cz/item/CS_URS_2023_01/171251201" TargetMode="External" /><Relationship Id="rId11" Type="http://schemas.openxmlformats.org/officeDocument/2006/relationships/hyperlink" Target="https://podminky.urs.cz/item/CS_URS_2023_01/174101101" TargetMode="External" /><Relationship Id="rId12" Type="http://schemas.openxmlformats.org/officeDocument/2006/relationships/hyperlink" Target="https://podminky.urs.cz/item/CS_URS_2023_01/175101201" TargetMode="External" /><Relationship Id="rId13" Type="http://schemas.openxmlformats.org/officeDocument/2006/relationships/hyperlink" Target="https://podminky.urs.cz/item/CS_URS_2023_01/181951112" TargetMode="External" /><Relationship Id="rId14" Type="http://schemas.openxmlformats.org/officeDocument/2006/relationships/hyperlink" Target="https://podminky.urs.cz/item/CS_URS_2023_01/451572111" TargetMode="External" /><Relationship Id="rId15" Type="http://schemas.openxmlformats.org/officeDocument/2006/relationships/hyperlink" Target="https://podminky.urs.cz/item/CS_URS_2023_01/452311151" TargetMode="External" /><Relationship Id="rId16" Type="http://schemas.openxmlformats.org/officeDocument/2006/relationships/hyperlink" Target="https://podminky.urs.cz/item/CS_URS_2023_01/564851111" TargetMode="External" /><Relationship Id="rId17" Type="http://schemas.openxmlformats.org/officeDocument/2006/relationships/hyperlink" Target="https://podminky.urs.cz/item/CS_URS_2023_01/564861111" TargetMode="External" /><Relationship Id="rId18" Type="http://schemas.openxmlformats.org/officeDocument/2006/relationships/hyperlink" Target="https://podminky.urs.cz/item/CS_URS_2023_01/564871111" TargetMode="External" /><Relationship Id="rId19" Type="http://schemas.openxmlformats.org/officeDocument/2006/relationships/hyperlink" Target="https://podminky.urs.cz/item/CS_URS_2023_01/565135101" TargetMode="External" /><Relationship Id="rId20" Type="http://schemas.openxmlformats.org/officeDocument/2006/relationships/hyperlink" Target="https://podminky.urs.cz/item/CS_URS_2023_01/567122114" TargetMode="External" /><Relationship Id="rId21" Type="http://schemas.openxmlformats.org/officeDocument/2006/relationships/hyperlink" Target="https://podminky.urs.cz/item/CS_URS_2023_01/573191111" TargetMode="External" /><Relationship Id="rId22" Type="http://schemas.openxmlformats.org/officeDocument/2006/relationships/hyperlink" Target="https://podminky.urs.cz/item/CS_URS_2023_01/573211109" TargetMode="External" /><Relationship Id="rId23" Type="http://schemas.openxmlformats.org/officeDocument/2006/relationships/hyperlink" Target="https://podminky.urs.cz/item/CS_URS_2023_01/577134111" TargetMode="External" /><Relationship Id="rId24" Type="http://schemas.openxmlformats.org/officeDocument/2006/relationships/hyperlink" Target="https://podminky.urs.cz/item/CS_URS_2023_01/591211111" TargetMode="External" /><Relationship Id="rId25" Type="http://schemas.openxmlformats.org/officeDocument/2006/relationships/hyperlink" Target="https://podminky.urs.cz/item/CS_URS_2023_01/596211210" TargetMode="External" /><Relationship Id="rId26" Type="http://schemas.openxmlformats.org/officeDocument/2006/relationships/hyperlink" Target="https://podminky.urs.cz/item/CS_URS_2023_01/596412210" TargetMode="External" /><Relationship Id="rId27" Type="http://schemas.openxmlformats.org/officeDocument/2006/relationships/hyperlink" Target="https://podminky.urs.cz/item/CS_URS_2023_01/871310320" TargetMode="External" /><Relationship Id="rId28" Type="http://schemas.openxmlformats.org/officeDocument/2006/relationships/hyperlink" Target="https://podminky.urs.cz/item/CS_URS_2023_01/877310330" TargetMode="External" /><Relationship Id="rId29" Type="http://schemas.openxmlformats.org/officeDocument/2006/relationships/hyperlink" Target="https://podminky.urs.cz/item/CS_URS_2023_01/890411811" TargetMode="External" /><Relationship Id="rId30" Type="http://schemas.openxmlformats.org/officeDocument/2006/relationships/hyperlink" Target="https://podminky.urs.cz/item/CS_URS_2023_01/899331111" TargetMode="External" /><Relationship Id="rId31" Type="http://schemas.openxmlformats.org/officeDocument/2006/relationships/hyperlink" Target="https://podminky.urs.cz/item/CS_URS_2023_01/899431111" TargetMode="External" /><Relationship Id="rId32" Type="http://schemas.openxmlformats.org/officeDocument/2006/relationships/hyperlink" Target="https://podminky.urs.cz/item/CS_URS_2023_01/915495112" TargetMode="External" /><Relationship Id="rId33" Type="http://schemas.openxmlformats.org/officeDocument/2006/relationships/hyperlink" Target="https://podminky.urs.cz/item/CS_URS_2023_01/916131213" TargetMode="External" /><Relationship Id="rId34" Type="http://schemas.openxmlformats.org/officeDocument/2006/relationships/hyperlink" Target="https://podminky.urs.cz/item/CS_URS_2023_01/916991121" TargetMode="External" /><Relationship Id="rId35" Type="http://schemas.openxmlformats.org/officeDocument/2006/relationships/hyperlink" Target="https://podminky.urs.cz/item/CS_URS_2023_01/919112212" TargetMode="External" /><Relationship Id="rId36" Type="http://schemas.openxmlformats.org/officeDocument/2006/relationships/hyperlink" Target="https://podminky.urs.cz/item/CS_URS_2023_01/919121111" TargetMode="External" /><Relationship Id="rId37" Type="http://schemas.openxmlformats.org/officeDocument/2006/relationships/hyperlink" Target="https://podminky.urs.cz/item/CS_URS_2023_01/919735112" TargetMode="External" /><Relationship Id="rId38" Type="http://schemas.openxmlformats.org/officeDocument/2006/relationships/hyperlink" Target="https://podminky.urs.cz/item/CS_URS_2023_01/997221551" TargetMode="External" /><Relationship Id="rId39" Type="http://schemas.openxmlformats.org/officeDocument/2006/relationships/hyperlink" Target="https://podminky.urs.cz/item/CS_URS_2023_01/997221559" TargetMode="External" /><Relationship Id="rId40" Type="http://schemas.openxmlformats.org/officeDocument/2006/relationships/hyperlink" Target="https://podminky.urs.cz/item/CS_URS_2023_01/997221561" TargetMode="External" /><Relationship Id="rId41" Type="http://schemas.openxmlformats.org/officeDocument/2006/relationships/hyperlink" Target="https://podminky.urs.cz/item/CS_URS_2023_01/997221569" TargetMode="External" /><Relationship Id="rId42" Type="http://schemas.openxmlformats.org/officeDocument/2006/relationships/hyperlink" Target="https://podminky.urs.cz/item/CS_URS_2023_01/997221611" TargetMode="External" /><Relationship Id="rId43" Type="http://schemas.openxmlformats.org/officeDocument/2006/relationships/hyperlink" Target="https://podminky.urs.cz/item/CS_URS_2023_01/997221861" TargetMode="External" /><Relationship Id="rId44" Type="http://schemas.openxmlformats.org/officeDocument/2006/relationships/hyperlink" Target="https://podminky.urs.cz/item/CS_URS_2023_01/997221875" TargetMode="External" /><Relationship Id="rId45" Type="http://schemas.openxmlformats.org/officeDocument/2006/relationships/hyperlink" Target="https://podminky.urs.cz/item/CS_URS_2023_01/99822511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1211101" TargetMode="External" /><Relationship Id="rId2" Type="http://schemas.openxmlformats.org/officeDocument/2006/relationships/hyperlink" Target="https://podminky.urs.cz/item/CS_URS_2023_01/111301111" TargetMode="External" /><Relationship Id="rId3" Type="http://schemas.openxmlformats.org/officeDocument/2006/relationships/hyperlink" Target="https://podminky.urs.cz/item/CS_URS_2023_01/112101102" TargetMode="External" /><Relationship Id="rId4" Type="http://schemas.openxmlformats.org/officeDocument/2006/relationships/hyperlink" Target="https://podminky.urs.cz/item/CS_URS_2023_01/112101122" TargetMode="External" /><Relationship Id="rId5" Type="http://schemas.openxmlformats.org/officeDocument/2006/relationships/hyperlink" Target="https://podminky.urs.cz/item/CS_URS_2023_01/112251102" TargetMode="External" /><Relationship Id="rId6" Type="http://schemas.openxmlformats.org/officeDocument/2006/relationships/hyperlink" Target="https://podminky.urs.cz/item/CS_URS_2023_01/113106022" TargetMode="External" /><Relationship Id="rId7" Type="http://schemas.openxmlformats.org/officeDocument/2006/relationships/hyperlink" Target="https://podminky.urs.cz/item/CS_URS_2023_01/113106123" TargetMode="External" /><Relationship Id="rId8" Type="http://schemas.openxmlformats.org/officeDocument/2006/relationships/hyperlink" Target="https://podminky.urs.cz/item/CS_URS_2023_01/113107332" TargetMode="External" /><Relationship Id="rId9" Type="http://schemas.openxmlformats.org/officeDocument/2006/relationships/hyperlink" Target="https://podminky.urs.cz/item/CS_URS_2023_01/113202111" TargetMode="External" /><Relationship Id="rId10" Type="http://schemas.openxmlformats.org/officeDocument/2006/relationships/hyperlink" Target="https://podminky.urs.cz/item/CS_URS_2023_01/122251103" TargetMode="External" /><Relationship Id="rId11" Type="http://schemas.openxmlformats.org/officeDocument/2006/relationships/hyperlink" Target="https://podminky.urs.cz/item/CS_URS_2023_01/162751117" TargetMode="External" /><Relationship Id="rId12" Type="http://schemas.openxmlformats.org/officeDocument/2006/relationships/hyperlink" Target="https://podminky.urs.cz/item/CS_URS_2023_01/162751119" TargetMode="External" /><Relationship Id="rId13" Type="http://schemas.openxmlformats.org/officeDocument/2006/relationships/hyperlink" Target="https://podminky.urs.cz/item/CS_URS_2023_01/171201231" TargetMode="External" /><Relationship Id="rId14" Type="http://schemas.openxmlformats.org/officeDocument/2006/relationships/hyperlink" Target="https://podminky.urs.cz/item/CS_URS_2023_01/171251201" TargetMode="External" /><Relationship Id="rId15" Type="http://schemas.openxmlformats.org/officeDocument/2006/relationships/hyperlink" Target="https://podminky.urs.cz/item/CS_URS_2023_01/181311103" TargetMode="External" /><Relationship Id="rId16" Type="http://schemas.openxmlformats.org/officeDocument/2006/relationships/hyperlink" Target="https://podminky.urs.cz/item/CS_URS_2023_01/181411121" TargetMode="External" /><Relationship Id="rId17" Type="http://schemas.openxmlformats.org/officeDocument/2006/relationships/hyperlink" Target="https://podminky.urs.cz/item/CS_URS_2023_01/181951112" TargetMode="External" /><Relationship Id="rId18" Type="http://schemas.openxmlformats.org/officeDocument/2006/relationships/hyperlink" Target="https://podminky.urs.cz/item/CS_URS_2023_01/564851111" TargetMode="External" /><Relationship Id="rId19" Type="http://schemas.openxmlformats.org/officeDocument/2006/relationships/hyperlink" Target="https://podminky.urs.cz/item/CS_URS_2023_01/564861111" TargetMode="External" /><Relationship Id="rId20" Type="http://schemas.openxmlformats.org/officeDocument/2006/relationships/hyperlink" Target="https://podminky.urs.cz/item/CS_URS_2023_01/596211111" TargetMode="External" /><Relationship Id="rId21" Type="http://schemas.openxmlformats.org/officeDocument/2006/relationships/hyperlink" Target="https://podminky.urs.cz/item/CS_URS_2023_01/914111112" TargetMode="External" /><Relationship Id="rId22" Type="http://schemas.openxmlformats.org/officeDocument/2006/relationships/hyperlink" Target="https://podminky.urs.cz/item/CS_URS_2023_01/915111126" TargetMode="External" /><Relationship Id="rId23" Type="http://schemas.openxmlformats.org/officeDocument/2006/relationships/hyperlink" Target="https://podminky.urs.cz/item/CS_URS_2023_01/915131112" TargetMode="External" /><Relationship Id="rId24" Type="http://schemas.openxmlformats.org/officeDocument/2006/relationships/hyperlink" Target="https://podminky.urs.cz/item/CS_URS_2023_01/915611111" TargetMode="External" /><Relationship Id="rId25" Type="http://schemas.openxmlformats.org/officeDocument/2006/relationships/hyperlink" Target="https://podminky.urs.cz/item/CS_URS_2023_01/915621111" TargetMode="External" /><Relationship Id="rId26" Type="http://schemas.openxmlformats.org/officeDocument/2006/relationships/hyperlink" Target="https://podminky.urs.cz/item/CS_URS_2023_01/916131213" TargetMode="External" /><Relationship Id="rId27" Type="http://schemas.openxmlformats.org/officeDocument/2006/relationships/hyperlink" Target="https://podminky.urs.cz/item/CS_URS_2023_01/916231213" TargetMode="External" /><Relationship Id="rId28" Type="http://schemas.openxmlformats.org/officeDocument/2006/relationships/hyperlink" Target="https://podminky.urs.cz/item/CS_URS_2023_01/916991121" TargetMode="External" /><Relationship Id="rId29" Type="http://schemas.openxmlformats.org/officeDocument/2006/relationships/hyperlink" Target="https://podminky.urs.cz/item/CS_URS_2023_01/966001211" TargetMode="External" /><Relationship Id="rId30" Type="http://schemas.openxmlformats.org/officeDocument/2006/relationships/hyperlink" Target="https://podminky.urs.cz/item/CS_URS_2023_01/966001311" TargetMode="External" /><Relationship Id="rId31" Type="http://schemas.openxmlformats.org/officeDocument/2006/relationships/hyperlink" Target="https://podminky.urs.cz/item/CS_URS_2023_01/966001411" TargetMode="External" /><Relationship Id="rId32" Type="http://schemas.openxmlformats.org/officeDocument/2006/relationships/hyperlink" Target="https://podminky.urs.cz/item/CS_URS_2023_01/966005111" TargetMode="External" /><Relationship Id="rId33" Type="http://schemas.openxmlformats.org/officeDocument/2006/relationships/hyperlink" Target="https://podminky.urs.cz/item/CS_URS_2023_01/966006132" TargetMode="External" /><Relationship Id="rId34" Type="http://schemas.openxmlformats.org/officeDocument/2006/relationships/hyperlink" Target="https://podminky.urs.cz/item/CS_URS_2023_01/997221561" TargetMode="External" /><Relationship Id="rId35" Type="http://schemas.openxmlformats.org/officeDocument/2006/relationships/hyperlink" Target="https://podminky.urs.cz/item/CS_URS_2023_01/997221569" TargetMode="External" /><Relationship Id="rId36" Type="http://schemas.openxmlformats.org/officeDocument/2006/relationships/hyperlink" Target="https://podminky.urs.cz/item/CS_URS_2023_01/997221611" TargetMode="External" /><Relationship Id="rId37" Type="http://schemas.openxmlformats.org/officeDocument/2006/relationships/hyperlink" Target="https://podminky.urs.cz/item/CS_URS_2023_01/997221861" TargetMode="External" /><Relationship Id="rId38" Type="http://schemas.openxmlformats.org/officeDocument/2006/relationships/hyperlink" Target="https://podminky.urs.cz/item/CS_URS_2023_01/998223011" TargetMode="External" /><Relationship Id="rId3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"/>
      <c r="BS17" s="19" t="s">
        <v>37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36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076/2022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Rekonstrukce ul. Smetanova, Opatovice nad Labem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Opatovice nad Labem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12. 4. 2023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Opatovice nad Labem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DI PROJEKT s.r.o.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38</v>
      </c>
      <c r="AJ50" s="42"/>
      <c r="AK50" s="42"/>
      <c r="AL50" s="42"/>
      <c r="AM50" s="75" t="str">
        <f>IF(E20="","",E20)</f>
        <v>DI PROJEKT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24.7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'076-2022_1 - SO 101 Komun...'!J30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'076-2022_1 - SO 101 Komun...'!P87</f>
        <v>0</v>
      </c>
      <c r="AV55" s="122">
        <f>'076-2022_1 - SO 101 Komun...'!J33</f>
        <v>0</v>
      </c>
      <c r="AW55" s="122">
        <f>'076-2022_1 - SO 101 Komun...'!J34</f>
        <v>0</v>
      </c>
      <c r="AX55" s="122">
        <f>'076-2022_1 - SO 101 Komun...'!J35</f>
        <v>0</v>
      </c>
      <c r="AY55" s="122">
        <f>'076-2022_1 - SO 101 Komun...'!J36</f>
        <v>0</v>
      </c>
      <c r="AZ55" s="122">
        <f>'076-2022_1 - SO 101 Komun...'!F33</f>
        <v>0</v>
      </c>
      <c r="BA55" s="122">
        <f>'076-2022_1 - SO 101 Komun...'!F34</f>
        <v>0</v>
      </c>
      <c r="BB55" s="122">
        <f>'076-2022_1 - SO 101 Komun...'!F35</f>
        <v>0</v>
      </c>
      <c r="BC55" s="122">
        <f>'076-2022_1 - SO 101 Komun...'!F36</f>
        <v>0</v>
      </c>
      <c r="BD55" s="124">
        <f>'076-2022_1 - SO 101 Komun...'!F37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85</v>
      </c>
    </row>
    <row r="56" s="7" customFormat="1" ht="24.75" customHeight="1">
      <c r="A56" s="113" t="s">
        <v>79</v>
      </c>
      <c r="B56" s="114"/>
      <c r="C56" s="115"/>
      <c r="D56" s="116" t="s">
        <v>86</v>
      </c>
      <c r="E56" s="116"/>
      <c r="F56" s="116"/>
      <c r="G56" s="116"/>
      <c r="H56" s="116"/>
      <c r="I56" s="117"/>
      <c r="J56" s="116" t="s">
        <v>87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'076-2022_2 - SO 101 Chodníky'!J30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82</v>
      </c>
      <c r="AR56" s="120"/>
      <c r="AS56" s="121">
        <v>0</v>
      </c>
      <c r="AT56" s="122">
        <f>ROUND(SUM(AV56:AW56),2)</f>
        <v>0</v>
      </c>
      <c r="AU56" s="123">
        <f>'076-2022_2 - SO 101 Chodníky'!P85</f>
        <v>0</v>
      </c>
      <c r="AV56" s="122">
        <f>'076-2022_2 - SO 101 Chodníky'!J33</f>
        <v>0</v>
      </c>
      <c r="AW56" s="122">
        <f>'076-2022_2 - SO 101 Chodníky'!J34</f>
        <v>0</v>
      </c>
      <c r="AX56" s="122">
        <f>'076-2022_2 - SO 101 Chodníky'!J35</f>
        <v>0</v>
      </c>
      <c r="AY56" s="122">
        <f>'076-2022_2 - SO 101 Chodníky'!J36</f>
        <v>0</v>
      </c>
      <c r="AZ56" s="122">
        <f>'076-2022_2 - SO 101 Chodníky'!F33</f>
        <v>0</v>
      </c>
      <c r="BA56" s="122">
        <f>'076-2022_2 - SO 101 Chodníky'!F34</f>
        <v>0</v>
      </c>
      <c r="BB56" s="122">
        <f>'076-2022_2 - SO 101 Chodníky'!F35</f>
        <v>0</v>
      </c>
      <c r="BC56" s="122">
        <f>'076-2022_2 - SO 101 Chodníky'!F36</f>
        <v>0</v>
      </c>
      <c r="BD56" s="124">
        <f>'076-2022_2 - SO 101 Chodníky'!F37</f>
        <v>0</v>
      </c>
      <c r="BE56" s="7"/>
      <c r="BT56" s="125" t="s">
        <v>83</v>
      </c>
      <c r="BV56" s="125" t="s">
        <v>77</v>
      </c>
      <c r="BW56" s="125" t="s">
        <v>88</v>
      </c>
      <c r="BX56" s="125" t="s">
        <v>5</v>
      </c>
      <c r="CL56" s="125" t="s">
        <v>19</v>
      </c>
      <c r="CM56" s="125" t="s">
        <v>85</v>
      </c>
    </row>
    <row r="57" s="7" customFormat="1" ht="24.75" customHeight="1">
      <c r="A57" s="113" t="s">
        <v>79</v>
      </c>
      <c r="B57" s="114"/>
      <c r="C57" s="115"/>
      <c r="D57" s="116" t="s">
        <v>89</v>
      </c>
      <c r="E57" s="116"/>
      <c r="F57" s="116"/>
      <c r="G57" s="116"/>
      <c r="H57" s="116"/>
      <c r="I57" s="117"/>
      <c r="J57" s="116" t="s">
        <v>90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'076-2022_3 - Vedlejší roz...'!J30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82</v>
      </c>
      <c r="AR57" s="120"/>
      <c r="AS57" s="126">
        <v>0</v>
      </c>
      <c r="AT57" s="127">
        <f>ROUND(SUM(AV57:AW57),2)</f>
        <v>0</v>
      </c>
      <c r="AU57" s="128">
        <f>'076-2022_3 - Vedlejší roz...'!P80</f>
        <v>0</v>
      </c>
      <c r="AV57" s="127">
        <f>'076-2022_3 - Vedlejší roz...'!J33</f>
        <v>0</v>
      </c>
      <c r="AW57" s="127">
        <f>'076-2022_3 - Vedlejší roz...'!J34</f>
        <v>0</v>
      </c>
      <c r="AX57" s="127">
        <f>'076-2022_3 - Vedlejší roz...'!J35</f>
        <v>0</v>
      </c>
      <c r="AY57" s="127">
        <f>'076-2022_3 - Vedlejší roz...'!J36</f>
        <v>0</v>
      </c>
      <c r="AZ57" s="127">
        <f>'076-2022_3 - Vedlejší roz...'!F33</f>
        <v>0</v>
      </c>
      <c r="BA57" s="127">
        <f>'076-2022_3 - Vedlejší roz...'!F34</f>
        <v>0</v>
      </c>
      <c r="BB57" s="127">
        <f>'076-2022_3 - Vedlejší roz...'!F35</f>
        <v>0</v>
      </c>
      <c r="BC57" s="127">
        <f>'076-2022_3 - Vedlejší roz...'!F36</f>
        <v>0</v>
      </c>
      <c r="BD57" s="129">
        <f>'076-2022_3 - Vedlejší roz...'!F37</f>
        <v>0</v>
      </c>
      <c r="BE57" s="7"/>
      <c r="BT57" s="125" t="s">
        <v>83</v>
      </c>
      <c r="BV57" s="125" t="s">
        <v>77</v>
      </c>
      <c r="BW57" s="125" t="s">
        <v>91</v>
      </c>
      <c r="BX57" s="125" t="s">
        <v>5</v>
      </c>
      <c r="CL57" s="125" t="s">
        <v>19</v>
      </c>
      <c r="CM57" s="125" t="s">
        <v>85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j7QglolkkiyMPmQ4c8Fh781VrzuvWNbMZNVhRfmsJyacpe+tS1fPZEdCP+bKx+X3puKpfSahvZHTNq8uF869xA==" hashValue="Nm9+ZcE9hWB4zQBT0jFrcLx67r5S/+2RZDxUjauYv22CwiTZzvu9QESiBInyjBBdnUW8tXHKlOHz11cwS8QknQ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76-2022_1 - SO 101 Komun...'!C2" display="/"/>
    <hyperlink ref="A56" location="'076-2022_2 - SO 101 Chodníky'!C2" display="/"/>
    <hyperlink ref="A57" location="'076-2022_3 - Vedlejší roz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Rekonstrukce ul. Smetanova, Opatovice nad Labem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12. 4. 2023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ROUND((SUM(BE87:BE343)),  2)</f>
        <v>0</v>
      </c>
      <c r="G33" s="40"/>
      <c r="H33" s="40"/>
      <c r="I33" s="150">
        <v>0.20999999999999999</v>
      </c>
      <c r="J33" s="149">
        <f>ROUND(((SUM(BE87:BE343))*I33),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ROUND((SUM(BF87:BF343)),  2)</f>
        <v>0</v>
      </c>
      <c r="G34" s="40"/>
      <c r="H34" s="40"/>
      <c r="I34" s="150">
        <v>0.14999999999999999</v>
      </c>
      <c r="J34" s="149">
        <f>ROUND(((SUM(BF87:BF343))*I34),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ROUND((SUM(BG87:BG343)),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ROUND((SUM(BH87:BH343)),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ROUND((SUM(BI87:BI343)),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Rekonstrukce ul. Smetanova, Opatovice nad Labem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076/2022_1 - SO 101 Komunikace a parkovací stání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Opatovice nad Labem</v>
      </c>
      <c r="G52" s="42"/>
      <c r="H52" s="42"/>
      <c r="I52" s="34" t="s">
        <v>23</v>
      </c>
      <c r="J52" s="74" t="str">
        <f>IF(J12="","",J12)</f>
        <v>12. 4. 2023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Opatovice nad Labem</v>
      </c>
      <c r="G54" s="42"/>
      <c r="H54" s="42"/>
      <c r="I54" s="34" t="s">
        <v>33</v>
      </c>
      <c r="J54" s="38" t="str">
        <f>E21</f>
        <v>DI 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DI PROJEKT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J169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J177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J247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104</v>
      </c>
      <c r="E65" s="176"/>
      <c r="F65" s="176"/>
      <c r="G65" s="176"/>
      <c r="H65" s="176"/>
      <c r="I65" s="176"/>
      <c r="J65" s="177">
        <f>J277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J312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106</v>
      </c>
      <c r="E67" s="176"/>
      <c r="F67" s="176"/>
      <c r="G67" s="176"/>
      <c r="H67" s="176"/>
      <c r="I67" s="176"/>
      <c r="J67" s="177">
        <f>J341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107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Rekonstrukce ul. Smetanova, Opatovice nad Labem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93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076/2022_1 - SO 101 Komunikace a parkovací stání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Opatovice nad Labem</v>
      </c>
      <c r="G81" s="42"/>
      <c r="H81" s="42"/>
      <c r="I81" s="34" t="s">
        <v>23</v>
      </c>
      <c r="J81" s="74" t="str">
        <f>IF(J12="","",J12)</f>
        <v>12. 4. 2023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Obec Opatovice nad Labem</v>
      </c>
      <c r="G83" s="42"/>
      <c r="H83" s="42"/>
      <c r="I83" s="34" t="s">
        <v>33</v>
      </c>
      <c r="J83" s="38" t="str">
        <f>E21</f>
        <v>DI PROJEKT s.r.o.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2"/>
      <c r="E84" s="42"/>
      <c r="F84" s="29" t="str">
        <f>IF(E18="","",E18)</f>
        <v>Vyplň údaj</v>
      </c>
      <c r="G84" s="42"/>
      <c r="H84" s="42"/>
      <c r="I84" s="34" t="s">
        <v>38</v>
      </c>
      <c r="J84" s="38" t="str">
        <f>E24</f>
        <v>DI PROJEKT s.r.o.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108</v>
      </c>
      <c r="D86" s="182" t="s">
        <v>60</v>
      </c>
      <c r="E86" s="182" t="s">
        <v>56</v>
      </c>
      <c r="F86" s="182" t="s">
        <v>57</v>
      </c>
      <c r="G86" s="182" t="s">
        <v>109</v>
      </c>
      <c r="H86" s="182" t="s">
        <v>110</v>
      </c>
      <c r="I86" s="182" t="s">
        <v>111</v>
      </c>
      <c r="J86" s="182" t="s">
        <v>97</v>
      </c>
      <c r="K86" s="183" t="s">
        <v>112</v>
      </c>
      <c r="L86" s="184"/>
      <c r="M86" s="94" t="s">
        <v>19</v>
      </c>
      <c r="N86" s="95" t="s">
        <v>45</v>
      </c>
      <c r="O86" s="95" t="s">
        <v>113</v>
      </c>
      <c r="P86" s="95" t="s">
        <v>114</v>
      </c>
      <c r="Q86" s="95" t="s">
        <v>115</v>
      </c>
      <c r="R86" s="95" t="s">
        <v>116</v>
      </c>
      <c r="S86" s="95" t="s">
        <v>117</v>
      </c>
      <c r="T86" s="96" t="s">
        <v>118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119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</f>
        <v>0</v>
      </c>
      <c r="Q87" s="98"/>
      <c r="R87" s="187">
        <f>R88</f>
        <v>410.48750209000002</v>
      </c>
      <c r="S87" s="98"/>
      <c r="T87" s="188">
        <f>T88</f>
        <v>419.77499999999998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74</v>
      </c>
      <c r="AU87" s="19" t="s">
        <v>98</v>
      </c>
      <c r="BK87" s="189">
        <f>BK88</f>
        <v>0</v>
      </c>
    </row>
    <row r="88" s="12" customFormat="1" ht="25.92" customHeight="1">
      <c r="A88" s="12"/>
      <c r="B88" s="190"/>
      <c r="C88" s="191"/>
      <c r="D88" s="192" t="s">
        <v>74</v>
      </c>
      <c r="E88" s="193" t="s">
        <v>120</v>
      </c>
      <c r="F88" s="193" t="s">
        <v>121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P89+P169+P177+P247+P277+P312+P341</f>
        <v>0</v>
      </c>
      <c r="Q88" s="198"/>
      <c r="R88" s="199">
        <f>R89+R169+R177+R247+R277+R312+R341</f>
        <v>410.48750209000002</v>
      </c>
      <c r="S88" s="198"/>
      <c r="T88" s="200">
        <f>T89+T169+T177+T247+T277+T312+T341</f>
        <v>419.77499999999998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83</v>
      </c>
      <c r="AT88" s="202" t="s">
        <v>74</v>
      </c>
      <c r="AU88" s="202" t="s">
        <v>75</v>
      </c>
      <c r="AY88" s="201" t="s">
        <v>122</v>
      </c>
      <c r="BK88" s="203">
        <f>BK89+BK169+BK177+BK247+BK277+BK312+BK341</f>
        <v>0</v>
      </c>
    </row>
    <row r="89" s="12" customFormat="1" ht="22.8" customHeight="1">
      <c r="A89" s="12"/>
      <c r="B89" s="190"/>
      <c r="C89" s="191"/>
      <c r="D89" s="192" t="s">
        <v>74</v>
      </c>
      <c r="E89" s="204" t="s">
        <v>83</v>
      </c>
      <c r="F89" s="204" t="s">
        <v>123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SUM(P90:P168)</f>
        <v>0</v>
      </c>
      <c r="Q89" s="198"/>
      <c r="R89" s="199">
        <f>SUM(R90:R168)</f>
        <v>52.886018460000003</v>
      </c>
      <c r="S89" s="198"/>
      <c r="T89" s="200">
        <f>SUM(T90:T168)</f>
        <v>402.495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83</v>
      </c>
      <c r="AT89" s="202" t="s">
        <v>74</v>
      </c>
      <c r="AU89" s="202" t="s">
        <v>83</v>
      </c>
      <c r="AY89" s="201" t="s">
        <v>122</v>
      </c>
      <c r="BK89" s="203">
        <f>SUM(BK90:BK168)</f>
        <v>0</v>
      </c>
    </row>
    <row r="90" s="2" customFormat="1" ht="24.15" customHeight="1">
      <c r="A90" s="40"/>
      <c r="B90" s="41"/>
      <c r="C90" s="206" t="s">
        <v>124</v>
      </c>
      <c r="D90" s="206" t="s">
        <v>125</v>
      </c>
      <c r="E90" s="207" t="s">
        <v>126</v>
      </c>
      <c r="F90" s="208" t="s">
        <v>127</v>
      </c>
      <c r="G90" s="209" t="s">
        <v>128</v>
      </c>
      <c r="H90" s="210">
        <v>1193</v>
      </c>
      <c r="I90" s="211"/>
      <c r="J90" s="212">
        <f>ROUND(I90*H90,2)</f>
        <v>0</v>
      </c>
      <c r="K90" s="208" t="s">
        <v>129</v>
      </c>
      <c r="L90" s="46"/>
      <c r="M90" s="213" t="s">
        <v>19</v>
      </c>
      <c r="N90" s="214" t="s">
        <v>46</v>
      </c>
      <c r="O90" s="86"/>
      <c r="P90" s="215">
        <f>O90*H90</f>
        <v>0</v>
      </c>
      <c r="Q90" s="215">
        <v>9.2219999999999995E-05</v>
      </c>
      <c r="R90" s="215">
        <f>Q90*H90</f>
        <v>0.11001846</v>
      </c>
      <c r="S90" s="215">
        <v>0.23000000000000001</v>
      </c>
      <c r="T90" s="216">
        <f>S90*H90</f>
        <v>274.38999999999999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130</v>
      </c>
      <c r="AT90" s="217" t="s">
        <v>125</v>
      </c>
      <c r="AU90" s="217" t="s">
        <v>85</v>
      </c>
      <c r="AY90" s="19" t="s">
        <v>122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83</v>
      </c>
      <c r="BK90" s="218">
        <f>ROUND(I90*H90,2)</f>
        <v>0</v>
      </c>
      <c r="BL90" s="19" t="s">
        <v>130</v>
      </c>
      <c r="BM90" s="217" t="s">
        <v>131</v>
      </c>
    </row>
    <row r="91" s="2" customFormat="1">
      <c r="A91" s="40"/>
      <c r="B91" s="41"/>
      <c r="C91" s="42"/>
      <c r="D91" s="219" t="s">
        <v>132</v>
      </c>
      <c r="E91" s="42"/>
      <c r="F91" s="220" t="s">
        <v>133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132</v>
      </c>
      <c r="AU91" s="19" t="s">
        <v>85</v>
      </c>
    </row>
    <row r="92" s="13" customFormat="1">
      <c r="A92" s="13"/>
      <c r="B92" s="224"/>
      <c r="C92" s="225"/>
      <c r="D92" s="226" t="s">
        <v>134</v>
      </c>
      <c r="E92" s="227" t="s">
        <v>19</v>
      </c>
      <c r="F92" s="228" t="s">
        <v>135</v>
      </c>
      <c r="G92" s="225"/>
      <c r="H92" s="229">
        <v>1193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134</v>
      </c>
      <c r="AU92" s="235" t="s">
        <v>85</v>
      </c>
      <c r="AV92" s="13" t="s">
        <v>85</v>
      </c>
      <c r="AW92" s="13" t="s">
        <v>37</v>
      </c>
      <c r="AX92" s="13" t="s">
        <v>83</v>
      </c>
      <c r="AY92" s="235" t="s">
        <v>122</v>
      </c>
    </row>
    <row r="93" s="2" customFormat="1" ht="24.15" customHeight="1">
      <c r="A93" s="40"/>
      <c r="B93" s="41"/>
      <c r="C93" s="206" t="s">
        <v>136</v>
      </c>
      <c r="D93" s="206" t="s">
        <v>125</v>
      </c>
      <c r="E93" s="207" t="s">
        <v>137</v>
      </c>
      <c r="F93" s="208" t="s">
        <v>138</v>
      </c>
      <c r="G93" s="209" t="s">
        <v>139</v>
      </c>
      <c r="H93" s="210">
        <v>237</v>
      </c>
      <c r="I93" s="211"/>
      <c r="J93" s="212">
        <f>ROUND(I93*H93,2)</f>
        <v>0</v>
      </c>
      <c r="K93" s="208" t="s">
        <v>129</v>
      </c>
      <c r="L93" s="46"/>
      <c r="M93" s="213" t="s">
        <v>19</v>
      </c>
      <c r="N93" s="214" t="s">
        <v>46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0.23000000000000001</v>
      </c>
      <c r="T93" s="216">
        <f>S93*H93</f>
        <v>54.510000000000005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130</v>
      </c>
      <c r="AT93" s="217" t="s">
        <v>125</v>
      </c>
      <c r="AU93" s="217" t="s">
        <v>85</v>
      </c>
      <c r="AY93" s="19" t="s">
        <v>122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83</v>
      </c>
      <c r="BK93" s="218">
        <f>ROUND(I93*H93,2)</f>
        <v>0</v>
      </c>
      <c r="BL93" s="19" t="s">
        <v>130</v>
      </c>
      <c r="BM93" s="217" t="s">
        <v>140</v>
      </c>
    </row>
    <row r="94" s="2" customFormat="1">
      <c r="A94" s="40"/>
      <c r="B94" s="41"/>
      <c r="C94" s="42"/>
      <c r="D94" s="219" t="s">
        <v>132</v>
      </c>
      <c r="E94" s="42"/>
      <c r="F94" s="220" t="s">
        <v>141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132</v>
      </c>
      <c r="AU94" s="19" t="s">
        <v>85</v>
      </c>
    </row>
    <row r="95" s="13" customFormat="1">
      <c r="A95" s="13"/>
      <c r="B95" s="224"/>
      <c r="C95" s="225"/>
      <c r="D95" s="226" t="s">
        <v>134</v>
      </c>
      <c r="E95" s="227" t="s">
        <v>19</v>
      </c>
      <c r="F95" s="228" t="s">
        <v>142</v>
      </c>
      <c r="G95" s="225"/>
      <c r="H95" s="229">
        <v>237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134</v>
      </c>
      <c r="AU95" s="235" t="s">
        <v>85</v>
      </c>
      <c r="AV95" s="13" t="s">
        <v>85</v>
      </c>
      <c r="AW95" s="13" t="s">
        <v>37</v>
      </c>
      <c r="AX95" s="13" t="s">
        <v>83</v>
      </c>
      <c r="AY95" s="235" t="s">
        <v>122</v>
      </c>
    </row>
    <row r="96" s="2" customFormat="1" ht="24.15" customHeight="1">
      <c r="A96" s="40"/>
      <c r="B96" s="41"/>
      <c r="C96" s="206" t="s">
        <v>143</v>
      </c>
      <c r="D96" s="206" t="s">
        <v>125</v>
      </c>
      <c r="E96" s="207" t="s">
        <v>144</v>
      </c>
      <c r="F96" s="208" t="s">
        <v>145</v>
      </c>
      <c r="G96" s="209" t="s">
        <v>139</v>
      </c>
      <c r="H96" s="210">
        <v>359</v>
      </c>
      <c r="I96" s="211"/>
      <c r="J96" s="212">
        <f>ROUND(I96*H96,2)</f>
        <v>0</v>
      </c>
      <c r="K96" s="208" t="s">
        <v>129</v>
      </c>
      <c r="L96" s="46"/>
      <c r="M96" s="213" t="s">
        <v>19</v>
      </c>
      <c r="N96" s="214" t="s">
        <v>46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0.20499999999999999</v>
      </c>
      <c r="T96" s="216">
        <f>S96*H96</f>
        <v>73.594999999999999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130</v>
      </c>
      <c r="AT96" s="217" t="s">
        <v>125</v>
      </c>
      <c r="AU96" s="217" t="s">
        <v>85</v>
      </c>
      <c r="AY96" s="19" t="s">
        <v>122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83</v>
      </c>
      <c r="BK96" s="218">
        <f>ROUND(I96*H96,2)</f>
        <v>0</v>
      </c>
      <c r="BL96" s="19" t="s">
        <v>130</v>
      </c>
      <c r="BM96" s="217" t="s">
        <v>146</v>
      </c>
    </row>
    <row r="97" s="2" customFormat="1">
      <c r="A97" s="40"/>
      <c r="B97" s="41"/>
      <c r="C97" s="42"/>
      <c r="D97" s="219" t="s">
        <v>132</v>
      </c>
      <c r="E97" s="42"/>
      <c r="F97" s="220" t="s">
        <v>147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132</v>
      </c>
      <c r="AU97" s="19" t="s">
        <v>85</v>
      </c>
    </row>
    <row r="98" s="14" customFormat="1">
      <c r="A98" s="14"/>
      <c r="B98" s="236"/>
      <c r="C98" s="237"/>
      <c r="D98" s="226" t="s">
        <v>134</v>
      </c>
      <c r="E98" s="238" t="s">
        <v>19</v>
      </c>
      <c r="F98" s="239" t="s">
        <v>148</v>
      </c>
      <c r="G98" s="237"/>
      <c r="H98" s="238" t="s">
        <v>19</v>
      </c>
      <c r="I98" s="240"/>
      <c r="J98" s="237"/>
      <c r="K98" s="237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134</v>
      </c>
      <c r="AU98" s="245" t="s">
        <v>85</v>
      </c>
      <c r="AV98" s="14" t="s">
        <v>83</v>
      </c>
      <c r="AW98" s="14" t="s">
        <v>37</v>
      </c>
      <c r="AX98" s="14" t="s">
        <v>75</v>
      </c>
      <c r="AY98" s="245" t="s">
        <v>122</v>
      </c>
    </row>
    <row r="99" s="13" customFormat="1">
      <c r="A99" s="13"/>
      <c r="B99" s="224"/>
      <c r="C99" s="225"/>
      <c r="D99" s="226" t="s">
        <v>134</v>
      </c>
      <c r="E99" s="227" t="s">
        <v>19</v>
      </c>
      <c r="F99" s="228" t="s">
        <v>149</v>
      </c>
      <c r="G99" s="225"/>
      <c r="H99" s="229">
        <v>282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134</v>
      </c>
      <c r="AU99" s="235" t="s">
        <v>85</v>
      </c>
      <c r="AV99" s="13" t="s">
        <v>85</v>
      </c>
      <c r="AW99" s="13" t="s">
        <v>37</v>
      </c>
      <c r="AX99" s="13" t="s">
        <v>75</v>
      </c>
      <c r="AY99" s="235" t="s">
        <v>122</v>
      </c>
    </row>
    <row r="100" s="13" customFormat="1">
      <c r="A100" s="13"/>
      <c r="B100" s="224"/>
      <c r="C100" s="225"/>
      <c r="D100" s="226" t="s">
        <v>134</v>
      </c>
      <c r="E100" s="227" t="s">
        <v>19</v>
      </c>
      <c r="F100" s="228" t="s">
        <v>150</v>
      </c>
      <c r="G100" s="225"/>
      <c r="H100" s="229">
        <v>77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134</v>
      </c>
      <c r="AU100" s="235" t="s">
        <v>85</v>
      </c>
      <c r="AV100" s="13" t="s">
        <v>85</v>
      </c>
      <c r="AW100" s="13" t="s">
        <v>37</v>
      </c>
      <c r="AX100" s="13" t="s">
        <v>75</v>
      </c>
      <c r="AY100" s="235" t="s">
        <v>122</v>
      </c>
    </row>
    <row r="101" s="15" customFormat="1">
      <c r="A101" s="15"/>
      <c r="B101" s="246"/>
      <c r="C101" s="247"/>
      <c r="D101" s="226" t="s">
        <v>134</v>
      </c>
      <c r="E101" s="248" t="s">
        <v>19</v>
      </c>
      <c r="F101" s="249" t="s">
        <v>151</v>
      </c>
      <c r="G101" s="247"/>
      <c r="H101" s="250">
        <v>359</v>
      </c>
      <c r="I101" s="251"/>
      <c r="J101" s="247"/>
      <c r="K101" s="247"/>
      <c r="L101" s="252"/>
      <c r="M101" s="253"/>
      <c r="N101" s="254"/>
      <c r="O101" s="254"/>
      <c r="P101" s="254"/>
      <c r="Q101" s="254"/>
      <c r="R101" s="254"/>
      <c r="S101" s="254"/>
      <c r="T101" s="25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6" t="s">
        <v>134</v>
      </c>
      <c r="AU101" s="256" t="s">
        <v>85</v>
      </c>
      <c r="AV101" s="15" t="s">
        <v>130</v>
      </c>
      <c r="AW101" s="15" t="s">
        <v>37</v>
      </c>
      <c r="AX101" s="15" t="s">
        <v>83</v>
      </c>
      <c r="AY101" s="256" t="s">
        <v>122</v>
      </c>
    </row>
    <row r="102" s="2" customFormat="1" ht="21.75" customHeight="1">
      <c r="A102" s="40"/>
      <c r="B102" s="41"/>
      <c r="C102" s="206" t="s">
        <v>152</v>
      </c>
      <c r="D102" s="206" t="s">
        <v>125</v>
      </c>
      <c r="E102" s="207" t="s">
        <v>153</v>
      </c>
      <c r="F102" s="208" t="s">
        <v>154</v>
      </c>
      <c r="G102" s="209" t="s">
        <v>155</v>
      </c>
      <c r="H102" s="210">
        <v>670.60000000000002</v>
      </c>
      <c r="I102" s="211"/>
      <c r="J102" s="212">
        <f>ROUND(I102*H102,2)</f>
        <v>0</v>
      </c>
      <c r="K102" s="208" t="s">
        <v>129</v>
      </c>
      <c r="L102" s="46"/>
      <c r="M102" s="213" t="s">
        <v>19</v>
      </c>
      <c r="N102" s="214" t="s">
        <v>46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130</v>
      </c>
      <c r="AT102" s="217" t="s">
        <v>125</v>
      </c>
      <c r="AU102" s="217" t="s">
        <v>85</v>
      </c>
      <c r="AY102" s="19" t="s">
        <v>122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83</v>
      </c>
      <c r="BK102" s="218">
        <f>ROUND(I102*H102,2)</f>
        <v>0</v>
      </c>
      <c r="BL102" s="19" t="s">
        <v>130</v>
      </c>
      <c r="BM102" s="217" t="s">
        <v>156</v>
      </c>
    </row>
    <row r="103" s="2" customFormat="1">
      <c r="A103" s="40"/>
      <c r="B103" s="41"/>
      <c r="C103" s="42"/>
      <c r="D103" s="219" t="s">
        <v>132</v>
      </c>
      <c r="E103" s="42"/>
      <c r="F103" s="220" t="s">
        <v>157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132</v>
      </c>
      <c r="AU103" s="19" t="s">
        <v>85</v>
      </c>
    </row>
    <row r="104" s="14" customFormat="1">
      <c r="A104" s="14"/>
      <c r="B104" s="236"/>
      <c r="C104" s="237"/>
      <c r="D104" s="226" t="s">
        <v>134</v>
      </c>
      <c r="E104" s="238" t="s">
        <v>19</v>
      </c>
      <c r="F104" s="239" t="s">
        <v>158</v>
      </c>
      <c r="G104" s="237"/>
      <c r="H104" s="238" t="s">
        <v>19</v>
      </c>
      <c r="I104" s="240"/>
      <c r="J104" s="237"/>
      <c r="K104" s="237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134</v>
      </c>
      <c r="AU104" s="245" t="s">
        <v>85</v>
      </c>
      <c r="AV104" s="14" t="s">
        <v>83</v>
      </c>
      <c r="AW104" s="14" t="s">
        <v>37</v>
      </c>
      <c r="AX104" s="14" t="s">
        <v>75</v>
      </c>
      <c r="AY104" s="245" t="s">
        <v>122</v>
      </c>
    </row>
    <row r="105" s="13" customFormat="1">
      <c r="A105" s="13"/>
      <c r="B105" s="224"/>
      <c r="C105" s="225"/>
      <c r="D105" s="226" t="s">
        <v>134</v>
      </c>
      <c r="E105" s="227" t="s">
        <v>19</v>
      </c>
      <c r="F105" s="228" t="s">
        <v>159</v>
      </c>
      <c r="G105" s="225"/>
      <c r="H105" s="229">
        <v>185.59999999999999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134</v>
      </c>
      <c r="AU105" s="235" t="s">
        <v>85</v>
      </c>
      <c r="AV105" s="13" t="s">
        <v>85</v>
      </c>
      <c r="AW105" s="13" t="s">
        <v>37</v>
      </c>
      <c r="AX105" s="13" t="s">
        <v>75</v>
      </c>
      <c r="AY105" s="235" t="s">
        <v>122</v>
      </c>
    </row>
    <row r="106" s="13" customFormat="1">
      <c r="A106" s="13"/>
      <c r="B106" s="224"/>
      <c r="C106" s="225"/>
      <c r="D106" s="226" t="s">
        <v>134</v>
      </c>
      <c r="E106" s="227" t="s">
        <v>19</v>
      </c>
      <c r="F106" s="228" t="s">
        <v>160</v>
      </c>
      <c r="G106" s="225"/>
      <c r="H106" s="229">
        <v>42.560000000000002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134</v>
      </c>
      <c r="AU106" s="235" t="s">
        <v>85</v>
      </c>
      <c r="AV106" s="13" t="s">
        <v>85</v>
      </c>
      <c r="AW106" s="13" t="s">
        <v>37</v>
      </c>
      <c r="AX106" s="13" t="s">
        <v>75</v>
      </c>
      <c r="AY106" s="235" t="s">
        <v>122</v>
      </c>
    </row>
    <row r="107" s="13" customFormat="1">
      <c r="A107" s="13"/>
      <c r="B107" s="224"/>
      <c r="C107" s="225"/>
      <c r="D107" s="226" t="s">
        <v>134</v>
      </c>
      <c r="E107" s="227" t="s">
        <v>19</v>
      </c>
      <c r="F107" s="228" t="s">
        <v>161</v>
      </c>
      <c r="G107" s="225"/>
      <c r="H107" s="229">
        <v>157.44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134</v>
      </c>
      <c r="AU107" s="235" t="s">
        <v>85</v>
      </c>
      <c r="AV107" s="13" t="s">
        <v>85</v>
      </c>
      <c r="AW107" s="13" t="s">
        <v>37</v>
      </c>
      <c r="AX107" s="13" t="s">
        <v>75</v>
      </c>
      <c r="AY107" s="235" t="s">
        <v>122</v>
      </c>
    </row>
    <row r="108" s="16" customFormat="1">
      <c r="A108" s="16"/>
      <c r="B108" s="257"/>
      <c r="C108" s="258"/>
      <c r="D108" s="226" t="s">
        <v>134</v>
      </c>
      <c r="E108" s="259" t="s">
        <v>19</v>
      </c>
      <c r="F108" s="260" t="s">
        <v>162</v>
      </c>
      <c r="G108" s="258"/>
      <c r="H108" s="261">
        <v>385.60000000000002</v>
      </c>
      <c r="I108" s="262"/>
      <c r="J108" s="258"/>
      <c r="K108" s="258"/>
      <c r="L108" s="263"/>
      <c r="M108" s="264"/>
      <c r="N108" s="265"/>
      <c r="O108" s="265"/>
      <c r="P108" s="265"/>
      <c r="Q108" s="265"/>
      <c r="R108" s="265"/>
      <c r="S108" s="265"/>
      <c r="T108" s="26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T108" s="267" t="s">
        <v>134</v>
      </c>
      <c r="AU108" s="267" t="s">
        <v>85</v>
      </c>
      <c r="AV108" s="16" t="s">
        <v>163</v>
      </c>
      <c r="AW108" s="16" t="s">
        <v>37</v>
      </c>
      <c r="AX108" s="16" t="s">
        <v>75</v>
      </c>
      <c r="AY108" s="267" t="s">
        <v>122</v>
      </c>
    </row>
    <row r="109" s="14" customFormat="1">
      <c r="A109" s="14"/>
      <c r="B109" s="236"/>
      <c r="C109" s="237"/>
      <c r="D109" s="226" t="s">
        <v>134</v>
      </c>
      <c r="E109" s="238" t="s">
        <v>19</v>
      </c>
      <c r="F109" s="239" t="s">
        <v>164</v>
      </c>
      <c r="G109" s="237"/>
      <c r="H109" s="238" t="s">
        <v>19</v>
      </c>
      <c r="I109" s="240"/>
      <c r="J109" s="237"/>
      <c r="K109" s="237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134</v>
      </c>
      <c r="AU109" s="245" t="s">
        <v>85</v>
      </c>
      <c r="AV109" s="14" t="s">
        <v>83</v>
      </c>
      <c r="AW109" s="14" t="s">
        <v>37</v>
      </c>
      <c r="AX109" s="14" t="s">
        <v>75</v>
      </c>
      <c r="AY109" s="245" t="s">
        <v>122</v>
      </c>
    </row>
    <row r="110" s="13" customFormat="1">
      <c r="A110" s="13"/>
      <c r="B110" s="224"/>
      <c r="C110" s="225"/>
      <c r="D110" s="226" t="s">
        <v>134</v>
      </c>
      <c r="E110" s="227" t="s">
        <v>19</v>
      </c>
      <c r="F110" s="228" t="s">
        <v>165</v>
      </c>
      <c r="G110" s="225"/>
      <c r="H110" s="229">
        <v>160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134</v>
      </c>
      <c r="AU110" s="235" t="s">
        <v>85</v>
      </c>
      <c r="AV110" s="13" t="s">
        <v>85</v>
      </c>
      <c r="AW110" s="13" t="s">
        <v>37</v>
      </c>
      <c r="AX110" s="13" t="s">
        <v>75</v>
      </c>
      <c r="AY110" s="235" t="s">
        <v>122</v>
      </c>
    </row>
    <row r="111" s="13" customFormat="1">
      <c r="A111" s="13"/>
      <c r="B111" s="224"/>
      <c r="C111" s="225"/>
      <c r="D111" s="226" t="s">
        <v>134</v>
      </c>
      <c r="E111" s="227" t="s">
        <v>19</v>
      </c>
      <c r="F111" s="228" t="s">
        <v>166</v>
      </c>
      <c r="G111" s="225"/>
      <c r="H111" s="229">
        <v>26.600000000000001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134</v>
      </c>
      <c r="AU111" s="235" t="s">
        <v>85</v>
      </c>
      <c r="AV111" s="13" t="s">
        <v>85</v>
      </c>
      <c r="AW111" s="13" t="s">
        <v>37</v>
      </c>
      <c r="AX111" s="13" t="s">
        <v>75</v>
      </c>
      <c r="AY111" s="235" t="s">
        <v>122</v>
      </c>
    </row>
    <row r="112" s="13" customFormat="1">
      <c r="A112" s="13"/>
      <c r="B112" s="224"/>
      <c r="C112" s="225"/>
      <c r="D112" s="226" t="s">
        <v>134</v>
      </c>
      <c r="E112" s="227" t="s">
        <v>19</v>
      </c>
      <c r="F112" s="228" t="s">
        <v>167</v>
      </c>
      <c r="G112" s="225"/>
      <c r="H112" s="229">
        <v>98.400000000000006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134</v>
      </c>
      <c r="AU112" s="235" t="s">
        <v>85</v>
      </c>
      <c r="AV112" s="13" t="s">
        <v>85</v>
      </c>
      <c r="AW112" s="13" t="s">
        <v>37</v>
      </c>
      <c r="AX112" s="13" t="s">
        <v>75</v>
      </c>
      <c r="AY112" s="235" t="s">
        <v>122</v>
      </c>
    </row>
    <row r="113" s="16" customFormat="1">
      <c r="A113" s="16"/>
      <c r="B113" s="257"/>
      <c r="C113" s="258"/>
      <c r="D113" s="226" t="s">
        <v>134</v>
      </c>
      <c r="E113" s="259" t="s">
        <v>19</v>
      </c>
      <c r="F113" s="260" t="s">
        <v>162</v>
      </c>
      <c r="G113" s="258"/>
      <c r="H113" s="261">
        <v>285</v>
      </c>
      <c r="I113" s="262"/>
      <c r="J113" s="258"/>
      <c r="K113" s="258"/>
      <c r="L113" s="263"/>
      <c r="M113" s="264"/>
      <c r="N113" s="265"/>
      <c r="O113" s="265"/>
      <c r="P113" s="265"/>
      <c r="Q113" s="265"/>
      <c r="R113" s="265"/>
      <c r="S113" s="265"/>
      <c r="T113" s="26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67" t="s">
        <v>134</v>
      </c>
      <c r="AU113" s="267" t="s">
        <v>85</v>
      </c>
      <c r="AV113" s="16" t="s">
        <v>163</v>
      </c>
      <c r="AW113" s="16" t="s">
        <v>37</v>
      </c>
      <c r="AX113" s="16" t="s">
        <v>75</v>
      </c>
      <c r="AY113" s="267" t="s">
        <v>122</v>
      </c>
    </row>
    <row r="114" s="15" customFormat="1">
      <c r="A114" s="15"/>
      <c r="B114" s="246"/>
      <c r="C114" s="247"/>
      <c r="D114" s="226" t="s">
        <v>134</v>
      </c>
      <c r="E114" s="248" t="s">
        <v>19</v>
      </c>
      <c r="F114" s="249" t="s">
        <v>151</v>
      </c>
      <c r="G114" s="247"/>
      <c r="H114" s="250">
        <v>670.60000000000002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6" t="s">
        <v>134</v>
      </c>
      <c r="AU114" s="256" t="s">
        <v>85</v>
      </c>
      <c r="AV114" s="15" t="s">
        <v>130</v>
      </c>
      <c r="AW114" s="15" t="s">
        <v>37</v>
      </c>
      <c r="AX114" s="15" t="s">
        <v>83</v>
      </c>
      <c r="AY114" s="256" t="s">
        <v>122</v>
      </c>
    </row>
    <row r="115" s="2" customFormat="1" ht="24.15" customHeight="1">
      <c r="A115" s="40"/>
      <c r="B115" s="41"/>
      <c r="C115" s="206" t="s">
        <v>168</v>
      </c>
      <c r="D115" s="206" t="s">
        <v>125</v>
      </c>
      <c r="E115" s="207" t="s">
        <v>169</v>
      </c>
      <c r="F115" s="208" t="s">
        <v>170</v>
      </c>
      <c r="G115" s="209" t="s">
        <v>155</v>
      </c>
      <c r="H115" s="210">
        <v>27.600000000000001</v>
      </c>
      <c r="I115" s="211"/>
      <c r="J115" s="212">
        <f>ROUND(I115*H115,2)</f>
        <v>0</v>
      </c>
      <c r="K115" s="208" t="s">
        <v>129</v>
      </c>
      <c r="L115" s="46"/>
      <c r="M115" s="213" t="s">
        <v>19</v>
      </c>
      <c r="N115" s="214" t="s">
        <v>46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130</v>
      </c>
      <c r="AT115" s="217" t="s">
        <v>125</v>
      </c>
      <c r="AU115" s="217" t="s">
        <v>85</v>
      </c>
      <c r="AY115" s="19" t="s">
        <v>122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83</v>
      </c>
      <c r="BK115" s="218">
        <f>ROUND(I115*H115,2)</f>
        <v>0</v>
      </c>
      <c r="BL115" s="19" t="s">
        <v>130</v>
      </c>
      <c r="BM115" s="217" t="s">
        <v>171</v>
      </c>
    </row>
    <row r="116" s="2" customFormat="1">
      <c r="A116" s="40"/>
      <c r="B116" s="41"/>
      <c r="C116" s="42"/>
      <c r="D116" s="219" t="s">
        <v>132</v>
      </c>
      <c r="E116" s="42"/>
      <c r="F116" s="220" t="s">
        <v>172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132</v>
      </c>
      <c r="AU116" s="19" t="s">
        <v>85</v>
      </c>
    </row>
    <row r="117" s="13" customFormat="1">
      <c r="A117" s="13"/>
      <c r="B117" s="224"/>
      <c r="C117" s="225"/>
      <c r="D117" s="226" t="s">
        <v>134</v>
      </c>
      <c r="E117" s="227" t="s">
        <v>19</v>
      </c>
      <c r="F117" s="228" t="s">
        <v>173</v>
      </c>
      <c r="G117" s="225"/>
      <c r="H117" s="229">
        <v>27.600000000000001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134</v>
      </c>
      <c r="AU117" s="235" t="s">
        <v>85</v>
      </c>
      <c r="AV117" s="13" t="s">
        <v>85</v>
      </c>
      <c r="AW117" s="13" t="s">
        <v>37</v>
      </c>
      <c r="AX117" s="13" t="s">
        <v>83</v>
      </c>
      <c r="AY117" s="235" t="s">
        <v>122</v>
      </c>
    </row>
    <row r="118" s="2" customFormat="1" ht="16.5" customHeight="1">
      <c r="A118" s="40"/>
      <c r="B118" s="41"/>
      <c r="C118" s="206" t="s">
        <v>174</v>
      </c>
      <c r="D118" s="206" t="s">
        <v>125</v>
      </c>
      <c r="E118" s="207" t="s">
        <v>175</v>
      </c>
      <c r="F118" s="208" t="s">
        <v>176</v>
      </c>
      <c r="G118" s="209" t="s">
        <v>155</v>
      </c>
      <c r="H118" s="210">
        <v>13.5</v>
      </c>
      <c r="I118" s="211"/>
      <c r="J118" s="212">
        <f>ROUND(I118*H118,2)</f>
        <v>0</v>
      </c>
      <c r="K118" s="208" t="s">
        <v>129</v>
      </c>
      <c r="L118" s="46"/>
      <c r="M118" s="213" t="s">
        <v>19</v>
      </c>
      <c r="N118" s="214" t="s">
        <v>46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130</v>
      </c>
      <c r="AT118" s="217" t="s">
        <v>125</v>
      </c>
      <c r="AU118" s="217" t="s">
        <v>85</v>
      </c>
      <c r="AY118" s="19" t="s">
        <v>122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83</v>
      </c>
      <c r="BK118" s="218">
        <f>ROUND(I118*H118,2)</f>
        <v>0</v>
      </c>
      <c r="BL118" s="19" t="s">
        <v>130</v>
      </c>
      <c r="BM118" s="217" t="s">
        <v>177</v>
      </c>
    </row>
    <row r="119" s="2" customFormat="1">
      <c r="A119" s="40"/>
      <c r="B119" s="41"/>
      <c r="C119" s="42"/>
      <c r="D119" s="219" t="s">
        <v>132</v>
      </c>
      <c r="E119" s="42"/>
      <c r="F119" s="220" t="s">
        <v>178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132</v>
      </c>
      <c r="AU119" s="19" t="s">
        <v>85</v>
      </c>
    </row>
    <row r="120" s="13" customFormat="1">
      <c r="A120" s="13"/>
      <c r="B120" s="224"/>
      <c r="C120" s="225"/>
      <c r="D120" s="226" t="s">
        <v>134</v>
      </c>
      <c r="E120" s="227" t="s">
        <v>19</v>
      </c>
      <c r="F120" s="228" t="s">
        <v>179</v>
      </c>
      <c r="G120" s="225"/>
      <c r="H120" s="229">
        <v>13.5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134</v>
      </c>
      <c r="AU120" s="235" t="s">
        <v>85</v>
      </c>
      <c r="AV120" s="13" t="s">
        <v>85</v>
      </c>
      <c r="AW120" s="13" t="s">
        <v>37</v>
      </c>
      <c r="AX120" s="13" t="s">
        <v>83</v>
      </c>
      <c r="AY120" s="235" t="s">
        <v>122</v>
      </c>
    </row>
    <row r="121" s="2" customFormat="1" ht="37.8" customHeight="1">
      <c r="A121" s="40"/>
      <c r="B121" s="41"/>
      <c r="C121" s="206" t="s">
        <v>8</v>
      </c>
      <c r="D121" s="206" t="s">
        <v>125</v>
      </c>
      <c r="E121" s="207" t="s">
        <v>180</v>
      </c>
      <c r="F121" s="208" t="s">
        <v>181</v>
      </c>
      <c r="G121" s="209" t="s">
        <v>155</v>
      </c>
      <c r="H121" s="210">
        <v>711.70000000000005</v>
      </c>
      <c r="I121" s="211"/>
      <c r="J121" s="212">
        <f>ROUND(I121*H121,2)</f>
        <v>0</v>
      </c>
      <c r="K121" s="208" t="s">
        <v>129</v>
      </c>
      <c r="L121" s="46"/>
      <c r="M121" s="213" t="s">
        <v>19</v>
      </c>
      <c r="N121" s="214" t="s">
        <v>46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130</v>
      </c>
      <c r="AT121" s="217" t="s">
        <v>125</v>
      </c>
      <c r="AU121" s="217" t="s">
        <v>85</v>
      </c>
      <c r="AY121" s="19" t="s">
        <v>122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83</v>
      </c>
      <c r="BK121" s="218">
        <f>ROUND(I121*H121,2)</f>
        <v>0</v>
      </c>
      <c r="BL121" s="19" t="s">
        <v>130</v>
      </c>
      <c r="BM121" s="217" t="s">
        <v>182</v>
      </c>
    </row>
    <row r="122" s="2" customFormat="1">
      <c r="A122" s="40"/>
      <c r="B122" s="41"/>
      <c r="C122" s="42"/>
      <c r="D122" s="219" t="s">
        <v>132</v>
      </c>
      <c r="E122" s="42"/>
      <c r="F122" s="220" t="s">
        <v>183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132</v>
      </c>
      <c r="AU122" s="19" t="s">
        <v>85</v>
      </c>
    </row>
    <row r="123" s="13" customFormat="1">
      <c r="A123" s="13"/>
      <c r="B123" s="224"/>
      <c r="C123" s="225"/>
      <c r="D123" s="226" t="s">
        <v>134</v>
      </c>
      <c r="E123" s="227" t="s">
        <v>19</v>
      </c>
      <c r="F123" s="228" t="s">
        <v>184</v>
      </c>
      <c r="G123" s="225"/>
      <c r="H123" s="229">
        <v>385.60000000000002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134</v>
      </c>
      <c r="AU123" s="235" t="s">
        <v>85</v>
      </c>
      <c r="AV123" s="13" t="s">
        <v>85</v>
      </c>
      <c r="AW123" s="13" t="s">
        <v>37</v>
      </c>
      <c r="AX123" s="13" t="s">
        <v>75</v>
      </c>
      <c r="AY123" s="235" t="s">
        <v>122</v>
      </c>
    </row>
    <row r="124" s="13" customFormat="1">
      <c r="A124" s="13"/>
      <c r="B124" s="224"/>
      <c r="C124" s="225"/>
      <c r="D124" s="226" t="s">
        <v>134</v>
      </c>
      <c r="E124" s="227" t="s">
        <v>19</v>
      </c>
      <c r="F124" s="228" t="s">
        <v>185</v>
      </c>
      <c r="G124" s="225"/>
      <c r="H124" s="229">
        <v>285</v>
      </c>
      <c r="I124" s="230"/>
      <c r="J124" s="225"/>
      <c r="K124" s="225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134</v>
      </c>
      <c r="AU124" s="235" t="s">
        <v>85</v>
      </c>
      <c r="AV124" s="13" t="s">
        <v>85</v>
      </c>
      <c r="AW124" s="13" t="s">
        <v>37</v>
      </c>
      <c r="AX124" s="13" t="s">
        <v>75</v>
      </c>
      <c r="AY124" s="235" t="s">
        <v>122</v>
      </c>
    </row>
    <row r="125" s="13" customFormat="1">
      <c r="A125" s="13"/>
      <c r="B125" s="224"/>
      <c r="C125" s="225"/>
      <c r="D125" s="226" t="s">
        <v>134</v>
      </c>
      <c r="E125" s="227" t="s">
        <v>19</v>
      </c>
      <c r="F125" s="228" t="s">
        <v>186</v>
      </c>
      <c r="G125" s="225"/>
      <c r="H125" s="229">
        <v>27.600000000000001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134</v>
      </c>
      <c r="AU125" s="235" t="s">
        <v>85</v>
      </c>
      <c r="AV125" s="13" t="s">
        <v>85</v>
      </c>
      <c r="AW125" s="13" t="s">
        <v>37</v>
      </c>
      <c r="AX125" s="13" t="s">
        <v>75</v>
      </c>
      <c r="AY125" s="235" t="s">
        <v>122</v>
      </c>
    </row>
    <row r="126" s="13" customFormat="1">
      <c r="A126" s="13"/>
      <c r="B126" s="224"/>
      <c r="C126" s="225"/>
      <c r="D126" s="226" t="s">
        <v>134</v>
      </c>
      <c r="E126" s="227" t="s">
        <v>19</v>
      </c>
      <c r="F126" s="228" t="s">
        <v>187</v>
      </c>
      <c r="G126" s="225"/>
      <c r="H126" s="229">
        <v>13.5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134</v>
      </c>
      <c r="AU126" s="235" t="s">
        <v>85</v>
      </c>
      <c r="AV126" s="13" t="s">
        <v>85</v>
      </c>
      <c r="AW126" s="13" t="s">
        <v>37</v>
      </c>
      <c r="AX126" s="13" t="s">
        <v>75</v>
      </c>
      <c r="AY126" s="235" t="s">
        <v>122</v>
      </c>
    </row>
    <row r="127" s="15" customFormat="1">
      <c r="A127" s="15"/>
      <c r="B127" s="246"/>
      <c r="C127" s="247"/>
      <c r="D127" s="226" t="s">
        <v>134</v>
      </c>
      <c r="E127" s="248" t="s">
        <v>19</v>
      </c>
      <c r="F127" s="249" t="s">
        <v>151</v>
      </c>
      <c r="G127" s="247"/>
      <c r="H127" s="250">
        <v>711.70000000000005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6" t="s">
        <v>134</v>
      </c>
      <c r="AU127" s="256" t="s">
        <v>85</v>
      </c>
      <c r="AV127" s="15" t="s">
        <v>130</v>
      </c>
      <c r="AW127" s="15" t="s">
        <v>37</v>
      </c>
      <c r="AX127" s="15" t="s">
        <v>83</v>
      </c>
      <c r="AY127" s="256" t="s">
        <v>122</v>
      </c>
    </row>
    <row r="128" s="2" customFormat="1" ht="37.8" customHeight="1">
      <c r="A128" s="40"/>
      <c r="B128" s="41"/>
      <c r="C128" s="206" t="s">
        <v>188</v>
      </c>
      <c r="D128" s="206" t="s">
        <v>125</v>
      </c>
      <c r="E128" s="207" t="s">
        <v>189</v>
      </c>
      <c r="F128" s="208" t="s">
        <v>190</v>
      </c>
      <c r="G128" s="209" t="s">
        <v>155</v>
      </c>
      <c r="H128" s="210">
        <v>3558.5</v>
      </c>
      <c r="I128" s="211"/>
      <c r="J128" s="212">
        <f>ROUND(I128*H128,2)</f>
        <v>0</v>
      </c>
      <c r="K128" s="208" t="s">
        <v>129</v>
      </c>
      <c r="L128" s="46"/>
      <c r="M128" s="213" t="s">
        <v>19</v>
      </c>
      <c r="N128" s="214" t="s">
        <v>46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130</v>
      </c>
      <c r="AT128" s="217" t="s">
        <v>125</v>
      </c>
      <c r="AU128" s="217" t="s">
        <v>85</v>
      </c>
      <c r="AY128" s="19" t="s">
        <v>122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83</v>
      </c>
      <c r="BK128" s="218">
        <f>ROUND(I128*H128,2)</f>
        <v>0</v>
      </c>
      <c r="BL128" s="19" t="s">
        <v>130</v>
      </c>
      <c r="BM128" s="217" t="s">
        <v>191</v>
      </c>
    </row>
    <row r="129" s="2" customFormat="1">
      <c r="A129" s="40"/>
      <c r="B129" s="41"/>
      <c r="C129" s="42"/>
      <c r="D129" s="219" t="s">
        <v>132</v>
      </c>
      <c r="E129" s="42"/>
      <c r="F129" s="220" t="s">
        <v>192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132</v>
      </c>
      <c r="AU129" s="19" t="s">
        <v>85</v>
      </c>
    </row>
    <row r="130" s="14" customFormat="1">
      <c r="A130" s="14"/>
      <c r="B130" s="236"/>
      <c r="C130" s="237"/>
      <c r="D130" s="226" t="s">
        <v>134</v>
      </c>
      <c r="E130" s="238" t="s">
        <v>19</v>
      </c>
      <c r="F130" s="239" t="s">
        <v>193</v>
      </c>
      <c r="G130" s="237"/>
      <c r="H130" s="238" t="s">
        <v>19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134</v>
      </c>
      <c r="AU130" s="245" t="s">
        <v>85</v>
      </c>
      <c r="AV130" s="14" t="s">
        <v>83</v>
      </c>
      <c r="AW130" s="14" t="s">
        <v>37</v>
      </c>
      <c r="AX130" s="14" t="s">
        <v>75</v>
      </c>
      <c r="AY130" s="245" t="s">
        <v>122</v>
      </c>
    </row>
    <row r="131" s="13" customFormat="1">
      <c r="A131" s="13"/>
      <c r="B131" s="224"/>
      <c r="C131" s="225"/>
      <c r="D131" s="226" t="s">
        <v>134</v>
      </c>
      <c r="E131" s="227" t="s">
        <v>19</v>
      </c>
      <c r="F131" s="228" t="s">
        <v>194</v>
      </c>
      <c r="G131" s="225"/>
      <c r="H131" s="229">
        <v>1928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134</v>
      </c>
      <c r="AU131" s="235" t="s">
        <v>85</v>
      </c>
      <c r="AV131" s="13" t="s">
        <v>85</v>
      </c>
      <c r="AW131" s="13" t="s">
        <v>37</v>
      </c>
      <c r="AX131" s="13" t="s">
        <v>75</v>
      </c>
      <c r="AY131" s="235" t="s">
        <v>122</v>
      </c>
    </row>
    <row r="132" s="13" customFormat="1">
      <c r="A132" s="13"/>
      <c r="B132" s="224"/>
      <c r="C132" s="225"/>
      <c r="D132" s="226" t="s">
        <v>134</v>
      </c>
      <c r="E132" s="227" t="s">
        <v>19</v>
      </c>
      <c r="F132" s="228" t="s">
        <v>195</v>
      </c>
      <c r="G132" s="225"/>
      <c r="H132" s="229">
        <v>1425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134</v>
      </c>
      <c r="AU132" s="235" t="s">
        <v>85</v>
      </c>
      <c r="AV132" s="13" t="s">
        <v>85</v>
      </c>
      <c r="AW132" s="13" t="s">
        <v>37</v>
      </c>
      <c r="AX132" s="13" t="s">
        <v>75</v>
      </c>
      <c r="AY132" s="235" t="s">
        <v>122</v>
      </c>
    </row>
    <row r="133" s="13" customFormat="1">
      <c r="A133" s="13"/>
      <c r="B133" s="224"/>
      <c r="C133" s="225"/>
      <c r="D133" s="226" t="s">
        <v>134</v>
      </c>
      <c r="E133" s="227" t="s">
        <v>19</v>
      </c>
      <c r="F133" s="228" t="s">
        <v>196</v>
      </c>
      <c r="G133" s="225"/>
      <c r="H133" s="229">
        <v>138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134</v>
      </c>
      <c r="AU133" s="235" t="s">
        <v>85</v>
      </c>
      <c r="AV133" s="13" t="s">
        <v>85</v>
      </c>
      <c r="AW133" s="13" t="s">
        <v>37</v>
      </c>
      <c r="AX133" s="13" t="s">
        <v>75</v>
      </c>
      <c r="AY133" s="235" t="s">
        <v>122</v>
      </c>
    </row>
    <row r="134" s="13" customFormat="1">
      <c r="A134" s="13"/>
      <c r="B134" s="224"/>
      <c r="C134" s="225"/>
      <c r="D134" s="226" t="s">
        <v>134</v>
      </c>
      <c r="E134" s="227" t="s">
        <v>19</v>
      </c>
      <c r="F134" s="228" t="s">
        <v>197</v>
      </c>
      <c r="G134" s="225"/>
      <c r="H134" s="229">
        <v>67.5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134</v>
      </c>
      <c r="AU134" s="235" t="s">
        <v>85</v>
      </c>
      <c r="AV134" s="13" t="s">
        <v>85</v>
      </c>
      <c r="AW134" s="13" t="s">
        <v>37</v>
      </c>
      <c r="AX134" s="13" t="s">
        <v>75</v>
      </c>
      <c r="AY134" s="235" t="s">
        <v>122</v>
      </c>
    </row>
    <row r="135" s="15" customFormat="1">
      <c r="A135" s="15"/>
      <c r="B135" s="246"/>
      <c r="C135" s="247"/>
      <c r="D135" s="226" t="s">
        <v>134</v>
      </c>
      <c r="E135" s="248" t="s">
        <v>19</v>
      </c>
      <c r="F135" s="249" t="s">
        <v>151</v>
      </c>
      <c r="G135" s="247"/>
      <c r="H135" s="250">
        <v>3558.5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6" t="s">
        <v>134</v>
      </c>
      <c r="AU135" s="256" t="s">
        <v>85</v>
      </c>
      <c r="AV135" s="15" t="s">
        <v>130</v>
      </c>
      <c r="AW135" s="15" t="s">
        <v>37</v>
      </c>
      <c r="AX135" s="15" t="s">
        <v>83</v>
      </c>
      <c r="AY135" s="256" t="s">
        <v>122</v>
      </c>
    </row>
    <row r="136" s="2" customFormat="1" ht="24.15" customHeight="1">
      <c r="A136" s="40"/>
      <c r="B136" s="41"/>
      <c r="C136" s="206" t="s">
        <v>198</v>
      </c>
      <c r="D136" s="206" t="s">
        <v>125</v>
      </c>
      <c r="E136" s="207" t="s">
        <v>199</v>
      </c>
      <c r="F136" s="208" t="s">
        <v>200</v>
      </c>
      <c r="G136" s="209" t="s">
        <v>201</v>
      </c>
      <c r="H136" s="210">
        <v>1281.06</v>
      </c>
      <c r="I136" s="211"/>
      <c r="J136" s="212">
        <f>ROUND(I136*H136,2)</f>
        <v>0</v>
      </c>
      <c r="K136" s="208" t="s">
        <v>129</v>
      </c>
      <c r="L136" s="46"/>
      <c r="M136" s="213" t="s">
        <v>19</v>
      </c>
      <c r="N136" s="214" t="s">
        <v>46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130</v>
      </c>
      <c r="AT136" s="217" t="s">
        <v>125</v>
      </c>
      <c r="AU136" s="217" t="s">
        <v>85</v>
      </c>
      <c r="AY136" s="19" t="s">
        <v>122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83</v>
      </c>
      <c r="BK136" s="218">
        <f>ROUND(I136*H136,2)</f>
        <v>0</v>
      </c>
      <c r="BL136" s="19" t="s">
        <v>130</v>
      </c>
      <c r="BM136" s="217" t="s">
        <v>202</v>
      </c>
    </row>
    <row r="137" s="2" customFormat="1">
      <c r="A137" s="40"/>
      <c r="B137" s="41"/>
      <c r="C137" s="42"/>
      <c r="D137" s="219" t="s">
        <v>132</v>
      </c>
      <c r="E137" s="42"/>
      <c r="F137" s="220" t="s">
        <v>203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132</v>
      </c>
      <c r="AU137" s="19" t="s">
        <v>85</v>
      </c>
    </row>
    <row r="138" s="13" customFormat="1">
      <c r="A138" s="13"/>
      <c r="B138" s="224"/>
      <c r="C138" s="225"/>
      <c r="D138" s="226" t="s">
        <v>134</v>
      </c>
      <c r="E138" s="227" t="s">
        <v>19</v>
      </c>
      <c r="F138" s="228" t="s">
        <v>204</v>
      </c>
      <c r="G138" s="225"/>
      <c r="H138" s="229">
        <v>694.08000000000004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134</v>
      </c>
      <c r="AU138" s="235" t="s">
        <v>85</v>
      </c>
      <c r="AV138" s="13" t="s">
        <v>85</v>
      </c>
      <c r="AW138" s="13" t="s">
        <v>37</v>
      </c>
      <c r="AX138" s="13" t="s">
        <v>75</v>
      </c>
      <c r="AY138" s="235" t="s">
        <v>122</v>
      </c>
    </row>
    <row r="139" s="13" customFormat="1">
      <c r="A139" s="13"/>
      <c r="B139" s="224"/>
      <c r="C139" s="225"/>
      <c r="D139" s="226" t="s">
        <v>134</v>
      </c>
      <c r="E139" s="227" t="s">
        <v>19</v>
      </c>
      <c r="F139" s="228" t="s">
        <v>205</v>
      </c>
      <c r="G139" s="225"/>
      <c r="H139" s="229">
        <v>513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134</v>
      </c>
      <c r="AU139" s="235" t="s">
        <v>85</v>
      </c>
      <c r="AV139" s="13" t="s">
        <v>85</v>
      </c>
      <c r="AW139" s="13" t="s">
        <v>37</v>
      </c>
      <c r="AX139" s="13" t="s">
        <v>75</v>
      </c>
      <c r="AY139" s="235" t="s">
        <v>122</v>
      </c>
    </row>
    <row r="140" s="13" customFormat="1">
      <c r="A140" s="13"/>
      <c r="B140" s="224"/>
      <c r="C140" s="225"/>
      <c r="D140" s="226" t="s">
        <v>134</v>
      </c>
      <c r="E140" s="227" t="s">
        <v>19</v>
      </c>
      <c r="F140" s="228" t="s">
        <v>206</v>
      </c>
      <c r="G140" s="225"/>
      <c r="H140" s="229">
        <v>49.68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134</v>
      </c>
      <c r="AU140" s="235" t="s">
        <v>85</v>
      </c>
      <c r="AV140" s="13" t="s">
        <v>85</v>
      </c>
      <c r="AW140" s="13" t="s">
        <v>37</v>
      </c>
      <c r="AX140" s="13" t="s">
        <v>75</v>
      </c>
      <c r="AY140" s="235" t="s">
        <v>122</v>
      </c>
    </row>
    <row r="141" s="13" customFormat="1">
      <c r="A141" s="13"/>
      <c r="B141" s="224"/>
      <c r="C141" s="225"/>
      <c r="D141" s="226" t="s">
        <v>134</v>
      </c>
      <c r="E141" s="227" t="s">
        <v>19</v>
      </c>
      <c r="F141" s="228" t="s">
        <v>207</v>
      </c>
      <c r="G141" s="225"/>
      <c r="H141" s="229">
        <v>24.300000000000001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134</v>
      </c>
      <c r="AU141" s="235" t="s">
        <v>85</v>
      </c>
      <c r="AV141" s="13" t="s">
        <v>85</v>
      </c>
      <c r="AW141" s="13" t="s">
        <v>37</v>
      </c>
      <c r="AX141" s="13" t="s">
        <v>75</v>
      </c>
      <c r="AY141" s="235" t="s">
        <v>122</v>
      </c>
    </row>
    <row r="142" s="15" customFormat="1">
      <c r="A142" s="15"/>
      <c r="B142" s="246"/>
      <c r="C142" s="247"/>
      <c r="D142" s="226" t="s">
        <v>134</v>
      </c>
      <c r="E142" s="248" t="s">
        <v>19</v>
      </c>
      <c r="F142" s="249" t="s">
        <v>151</v>
      </c>
      <c r="G142" s="247"/>
      <c r="H142" s="250">
        <v>1281.06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6" t="s">
        <v>134</v>
      </c>
      <c r="AU142" s="256" t="s">
        <v>85</v>
      </c>
      <c r="AV142" s="15" t="s">
        <v>130</v>
      </c>
      <c r="AW142" s="15" t="s">
        <v>37</v>
      </c>
      <c r="AX142" s="15" t="s">
        <v>83</v>
      </c>
      <c r="AY142" s="256" t="s">
        <v>122</v>
      </c>
    </row>
    <row r="143" s="2" customFormat="1" ht="24.15" customHeight="1">
      <c r="A143" s="40"/>
      <c r="B143" s="41"/>
      <c r="C143" s="206" t="s">
        <v>208</v>
      </c>
      <c r="D143" s="206" t="s">
        <v>125</v>
      </c>
      <c r="E143" s="207" t="s">
        <v>209</v>
      </c>
      <c r="F143" s="208" t="s">
        <v>210</v>
      </c>
      <c r="G143" s="209" t="s">
        <v>155</v>
      </c>
      <c r="H143" s="210">
        <v>711.70000000000005</v>
      </c>
      <c r="I143" s="211"/>
      <c r="J143" s="212">
        <f>ROUND(I143*H143,2)</f>
        <v>0</v>
      </c>
      <c r="K143" s="208" t="s">
        <v>129</v>
      </c>
      <c r="L143" s="46"/>
      <c r="M143" s="213" t="s">
        <v>19</v>
      </c>
      <c r="N143" s="214" t="s">
        <v>46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130</v>
      </c>
      <c r="AT143" s="217" t="s">
        <v>125</v>
      </c>
      <c r="AU143" s="217" t="s">
        <v>85</v>
      </c>
      <c r="AY143" s="19" t="s">
        <v>122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83</v>
      </c>
      <c r="BK143" s="218">
        <f>ROUND(I143*H143,2)</f>
        <v>0</v>
      </c>
      <c r="BL143" s="19" t="s">
        <v>130</v>
      </c>
      <c r="BM143" s="217" t="s">
        <v>211</v>
      </c>
    </row>
    <row r="144" s="2" customFormat="1">
      <c r="A144" s="40"/>
      <c r="B144" s="41"/>
      <c r="C144" s="42"/>
      <c r="D144" s="219" t="s">
        <v>132</v>
      </c>
      <c r="E144" s="42"/>
      <c r="F144" s="220" t="s">
        <v>212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132</v>
      </c>
      <c r="AU144" s="19" t="s">
        <v>85</v>
      </c>
    </row>
    <row r="145" s="13" customFormat="1">
      <c r="A145" s="13"/>
      <c r="B145" s="224"/>
      <c r="C145" s="225"/>
      <c r="D145" s="226" t="s">
        <v>134</v>
      </c>
      <c r="E145" s="227" t="s">
        <v>19</v>
      </c>
      <c r="F145" s="228" t="s">
        <v>184</v>
      </c>
      <c r="G145" s="225"/>
      <c r="H145" s="229">
        <v>385.60000000000002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134</v>
      </c>
      <c r="AU145" s="235" t="s">
        <v>85</v>
      </c>
      <c r="AV145" s="13" t="s">
        <v>85</v>
      </c>
      <c r="AW145" s="13" t="s">
        <v>37</v>
      </c>
      <c r="AX145" s="13" t="s">
        <v>75</v>
      </c>
      <c r="AY145" s="235" t="s">
        <v>122</v>
      </c>
    </row>
    <row r="146" s="13" customFormat="1">
      <c r="A146" s="13"/>
      <c r="B146" s="224"/>
      <c r="C146" s="225"/>
      <c r="D146" s="226" t="s">
        <v>134</v>
      </c>
      <c r="E146" s="227" t="s">
        <v>19</v>
      </c>
      <c r="F146" s="228" t="s">
        <v>185</v>
      </c>
      <c r="G146" s="225"/>
      <c r="H146" s="229">
        <v>285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134</v>
      </c>
      <c r="AU146" s="235" t="s">
        <v>85</v>
      </c>
      <c r="AV146" s="13" t="s">
        <v>85</v>
      </c>
      <c r="AW146" s="13" t="s">
        <v>37</v>
      </c>
      <c r="AX146" s="13" t="s">
        <v>75</v>
      </c>
      <c r="AY146" s="235" t="s">
        <v>122</v>
      </c>
    </row>
    <row r="147" s="13" customFormat="1">
      <c r="A147" s="13"/>
      <c r="B147" s="224"/>
      <c r="C147" s="225"/>
      <c r="D147" s="226" t="s">
        <v>134</v>
      </c>
      <c r="E147" s="227" t="s">
        <v>19</v>
      </c>
      <c r="F147" s="228" t="s">
        <v>186</v>
      </c>
      <c r="G147" s="225"/>
      <c r="H147" s="229">
        <v>27.600000000000001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134</v>
      </c>
      <c r="AU147" s="235" t="s">
        <v>85</v>
      </c>
      <c r="AV147" s="13" t="s">
        <v>85</v>
      </c>
      <c r="AW147" s="13" t="s">
        <v>37</v>
      </c>
      <c r="AX147" s="13" t="s">
        <v>75</v>
      </c>
      <c r="AY147" s="235" t="s">
        <v>122</v>
      </c>
    </row>
    <row r="148" s="13" customFormat="1">
      <c r="A148" s="13"/>
      <c r="B148" s="224"/>
      <c r="C148" s="225"/>
      <c r="D148" s="226" t="s">
        <v>134</v>
      </c>
      <c r="E148" s="227" t="s">
        <v>19</v>
      </c>
      <c r="F148" s="228" t="s">
        <v>187</v>
      </c>
      <c r="G148" s="225"/>
      <c r="H148" s="229">
        <v>13.5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134</v>
      </c>
      <c r="AU148" s="235" t="s">
        <v>85</v>
      </c>
      <c r="AV148" s="13" t="s">
        <v>85</v>
      </c>
      <c r="AW148" s="13" t="s">
        <v>37</v>
      </c>
      <c r="AX148" s="13" t="s">
        <v>75</v>
      </c>
      <c r="AY148" s="235" t="s">
        <v>122</v>
      </c>
    </row>
    <row r="149" s="15" customFormat="1">
      <c r="A149" s="15"/>
      <c r="B149" s="246"/>
      <c r="C149" s="247"/>
      <c r="D149" s="226" t="s">
        <v>134</v>
      </c>
      <c r="E149" s="248" t="s">
        <v>19</v>
      </c>
      <c r="F149" s="249" t="s">
        <v>151</v>
      </c>
      <c r="G149" s="247"/>
      <c r="H149" s="250">
        <v>711.70000000000005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6" t="s">
        <v>134</v>
      </c>
      <c r="AU149" s="256" t="s">
        <v>85</v>
      </c>
      <c r="AV149" s="15" t="s">
        <v>130</v>
      </c>
      <c r="AW149" s="15" t="s">
        <v>37</v>
      </c>
      <c r="AX149" s="15" t="s">
        <v>83</v>
      </c>
      <c r="AY149" s="256" t="s">
        <v>122</v>
      </c>
    </row>
    <row r="150" s="2" customFormat="1" ht="24.15" customHeight="1">
      <c r="A150" s="40"/>
      <c r="B150" s="41"/>
      <c r="C150" s="206" t="s">
        <v>213</v>
      </c>
      <c r="D150" s="206" t="s">
        <v>125</v>
      </c>
      <c r="E150" s="207" t="s">
        <v>214</v>
      </c>
      <c r="F150" s="208" t="s">
        <v>215</v>
      </c>
      <c r="G150" s="209" t="s">
        <v>155</v>
      </c>
      <c r="H150" s="210">
        <v>23.920000000000002</v>
      </c>
      <c r="I150" s="211"/>
      <c r="J150" s="212">
        <f>ROUND(I150*H150,2)</f>
        <v>0</v>
      </c>
      <c r="K150" s="208" t="s">
        <v>129</v>
      </c>
      <c r="L150" s="46"/>
      <c r="M150" s="213" t="s">
        <v>19</v>
      </c>
      <c r="N150" s="214" t="s">
        <v>46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130</v>
      </c>
      <c r="AT150" s="217" t="s">
        <v>125</v>
      </c>
      <c r="AU150" s="217" t="s">
        <v>85</v>
      </c>
      <c r="AY150" s="19" t="s">
        <v>122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83</v>
      </c>
      <c r="BK150" s="218">
        <f>ROUND(I150*H150,2)</f>
        <v>0</v>
      </c>
      <c r="BL150" s="19" t="s">
        <v>130</v>
      </c>
      <c r="BM150" s="217" t="s">
        <v>216</v>
      </c>
    </row>
    <row r="151" s="2" customFormat="1">
      <c r="A151" s="40"/>
      <c r="B151" s="41"/>
      <c r="C151" s="42"/>
      <c r="D151" s="219" t="s">
        <v>132</v>
      </c>
      <c r="E151" s="42"/>
      <c r="F151" s="220" t="s">
        <v>217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132</v>
      </c>
      <c r="AU151" s="19" t="s">
        <v>85</v>
      </c>
    </row>
    <row r="152" s="14" customFormat="1">
      <c r="A152" s="14"/>
      <c r="B152" s="236"/>
      <c r="C152" s="237"/>
      <c r="D152" s="226" t="s">
        <v>134</v>
      </c>
      <c r="E152" s="238" t="s">
        <v>19</v>
      </c>
      <c r="F152" s="239" t="s">
        <v>218</v>
      </c>
      <c r="G152" s="237"/>
      <c r="H152" s="238" t="s">
        <v>19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134</v>
      </c>
      <c r="AU152" s="245" t="s">
        <v>85</v>
      </c>
      <c r="AV152" s="14" t="s">
        <v>83</v>
      </c>
      <c r="AW152" s="14" t="s">
        <v>37</v>
      </c>
      <c r="AX152" s="14" t="s">
        <v>75</v>
      </c>
      <c r="AY152" s="245" t="s">
        <v>122</v>
      </c>
    </row>
    <row r="153" s="13" customFormat="1">
      <c r="A153" s="13"/>
      <c r="B153" s="224"/>
      <c r="C153" s="225"/>
      <c r="D153" s="226" t="s">
        <v>134</v>
      </c>
      <c r="E153" s="227" t="s">
        <v>19</v>
      </c>
      <c r="F153" s="228" t="s">
        <v>219</v>
      </c>
      <c r="G153" s="225"/>
      <c r="H153" s="229">
        <v>23.920000000000002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134</v>
      </c>
      <c r="AU153" s="235" t="s">
        <v>85</v>
      </c>
      <c r="AV153" s="13" t="s">
        <v>85</v>
      </c>
      <c r="AW153" s="13" t="s">
        <v>37</v>
      </c>
      <c r="AX153" s="13" t="s">
        <v>83</v>
      </c>
      <c r="AY153" s="235" t="s">
        <v>122</v>
      </c>
    </row>
    <row r="154" s="2" customFormat="1" ht="37.8" customHeight="1">
      <c r="A154" s="40"/>
      <c r="B154" s="41"/>
      <c r="C154" s="206" t="s">
        <v>220</v>
      </c>
      <c r="D154" s="206" t="s">
        <v>125</v>
      </c>
      <c r="E154" s="207" t="s">
        <v>221</v>
      </c>
      <c r="F154" s="208" t="s">
        <v>222</v>
      </c>
      <c r="G154" s="209" t="s">
        <v>155</v>
      </c>
      <c r="H154" s="210">
        <v>5.4000000000000004</v>
      </c>
      <c r="I154" s="211"/>
      <c r="J154" s="212">
        <f>ROUND(I154*H154,2)</f>
        <v>0</v>
      </c>
      <c r="K154" s="208" t="s">
        <v>129</v>
      </c>
      <c r="L154" s="46"/>
      <c r="M154" s="213" t="s">
        <v>19</v>
      </c>
      <c r="N154" s="214" t="s">
        <v>46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130</v>
      </c>
      <c r="AT154" s="217" t="s">
        <v>125</v>
      </c>
      <c r="AU154" s="217" t="s">
        <v>85</v>
      </c>
      <c r="AY154" s="19" t="s">
        <v>122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83</v>
      </c>
      <c r="BK154" s="218">
        <f>ROUND(I154*H154,2)</f>
        <v>0</v>
      </c>
      <c r="BL154" s="19" t="s">
        <v>130</v>
      </c>
      <c r="BM154" s="217" t="s">
        <v>223</v>
      </c>
    </row>
    <row r="155" s="2" customFormat="1">
      <c r="A155" s="40"/>
      <c r="B155" s="41"/>
      <c r="C155" s="42"/>
      <c r="D155" s="219" t="s">
        <v>132</v>
      </c>
      <c r="E155" s="42"/>
      <c r="F155" s="220" t="s">
        <v>224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132</v>
      </c>
      <c r="AU155" s="19" t="s">
        <v>85</v>
      </c>
    </row>
    <row r="156" s="14" customFormat="1">
      <c r="A156" s="14"/>
      <c r="B156" s="236"/>
      <c r="C156" s="237"/>
      <c r="D156" s="226" t="s">
        <v>134</v>
      </c>
      <c r="E156" s="238" t="s">
        <v>19</v>
      </c>
      <c r="F156" s="239" t="s">
        <v>218</v>
      </c>
      <c r="G156" s="237"/>
      <c r="H156" s="238" t="s">
        <v>19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134</v>
      </c>
      <c r="AU156" s="245" t="s">
        <v>85</v>
      </c>
      <c r="AV156" s="14" t="s">
        <v>83</v>
      </c>
      <c r="AW156" s="14" t="s">
        <v>37</v>
      </c>
      <c r="AX156" s="14" t="s">
        <v>75</v>
      </c>
      <c r="AY156" s="245" t="s">
        <v>122</v>
      </c>
    </row>
    <row r="157" s="13" customFormat="1">
      <c r="A157" s="13"/>
      <c r="B157" s="224"/>
      <c r="C157" s="225"/>
      <c r="D157" s="226" t="s">
        <v>134</v>
      </c>
      <c r="E157" s="227" t="s">
        <v>19</v>
      </c>
      <c r="F157" s="228" t="s">
        <v>225</v>
      </c>
      <c r="G157" s="225"/>
      <c r="H157" s="229">
        <v>5.4000000000000004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134</v>
      </c>
      <c r="AU157" s="235" t="s">
        <v>85</v>
      </c>
      <c r="AV157" s="13" t="s">
        <v>85</v>
      </c>
      <c r="AW157" s="13" t="s">
        <v>37</v>
      </c>
      <c r="AX157" s="13" t="s">
        <v>83</v>
      </c>
      <c r="AY157" s="235" t="s">
        <v>122</v>
      </c>
    </row>
    <row r="158" s="2" customFormat="1" ht="16.5" customHeight="1">
      <c r="A158" s="40"/>
      <c r="B158" s="41"/>
      <c r="C158" s="268" t="s">
        <v>7</v>
      </c>
      <c r="D158" s="268" t="s">
        <v>226</v>
      </c>
      <c r="E158" s="269" t="s">
        <v>227</v>
      </c>
      <c r="F158" s="270" t="s">
        <v>228</v>
      </c>
      <c r="G158" s="271" t="s">
        <v>201</v>
      </c>
      <c r="H158" s="272">
        <v>52.776000000000003</v>
      </c>
      <c r="I158" s="273"/>
      <c r="J158" s="274">
        <f>ROUND(I158*H158,2)</f>
        <v>0</v>
      </c>
      <c r="K158" s="270" t="s">
        <v>19</v>
      </c>
      <c r="L158" s="275"/>
      <c r="M158" s="276" t="s">
        <v>19</v>
      </c>
      <c r="N158" s="277" t="s">
        <v>46</v>
      </c>
      <c r="O158" s="86"/>
      <c r="P158" s="215">
        <f>O158*H158</f>
        <v>0</v>
      </c>
      <c r="Q158" s="215">
        <v>1</v>
      </c>
      <c r="R158" s="215">
        <f>Q158*H158</f>
        <v>52.776000000000003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229</v>
      </c>
      <c r="AT158" s="217" t="s">
        <v>226</v>
      </c>
      <c r="AU158" s="217" t="s">
        <v>85</v>
      </c>
      <c r="AY158" s="19" t="s">
        <v>122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83</v>
      </c>
      <c r="BK158" s="218">
        <f>ROUND(I158*H158,2)</f>
        <v>0</v>
      </c>
      <c r="BL158" s="19" t="s">
        <v>130</v>
      </c>
      <c r="BM158" s="217" t="s">
        <v>230</v>
      </c>
    </row>
    <row r="159" s="13" customFormat="1">
      <c r="A159" s="13"/>
      <c r="B159" s="224"/>
      <c r="C159" s="225"/>
      <c r="D159" s="226" t="s">
        <v>134</v>
      </c>
      <c r="E159" s="227" t="s">
        <v>19</v>
      </c>
      <c r="F159" s="228" t="s">
        <v>231</v>
      </c>
      <c r="G159" s="225"/>
      <c r="H159" s="229">
        <v>9.7200000000000006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134</v>
      </c>
      <c r="AU159" s="235" t="s">
        <v>85</v>
      </c>
      <c r="AV159" s="13" t="s">
        <v>85</v>
      </c>
      <c r="AW159" s="13" t="s">
        <v>37</v>
      </c>
      <c r="AX159" s="13" t="s">
        <v>75</v>
      </c>
      <c r="AY159" s="235" t="s">
        <v>122</v>
      </c>
    </row>
    <row r="160" s="13" customFormat="1">
      <c r="A160" s="13"/>
      <c r="B160" s="224"/>
      <c r="C160" s="225"/>
      <c r="D160" s="226" t="s">
        <v>134</v>
      </c>
      <c r="E160" s="227" t="s">
        <v>19</v>
      </c>
      <c r="F160" s="228" t="s">
        <v>232</v>
      </c>
      <c r="G160" s="225"/>
      <c r="H160" s="229">
        <v>43.055999999999997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134</v>
      </c>
      <c r="AU160" s="235" t="s">
        <v>85</v>
      </c>
      <c r="AV160" s="13" t="s">
        <v>85</v>
      </c>
      <c r="AW160" s="13" t="s">
        <v>37</v>
      </c>
      <c r="AX160" s="13" t="s">
        <v>75</v>
      </c>
      <c r="AY160" s="235" t="s">
        <v>122</v>
      </c>
    </row>
    <row r="161" s="15" customFormat="1">
      <c r="A161" s="15"/>
      <c r="B161" s="246"/>
      <c r="C161" s="247"/>
      <c r="D161" s="226" t="s">
        <v>134</v>
      </c>
      <c r="E161" s="248" t="s">
        <v>19</v>
      </c>
      <c r="F161" s="249" t="s">
        <v>151</v>
      </c>
      <c r="G161" s="247"/>
      <c r="H161" s="250">
        <v>52.775999999999996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6" t="s">
        <v>134</v>
      </c>
      <c r="AU161" s="256" t="s">
        <v>85</v>
      </c>
      <c r="AV161" s="15" t="s">
        <v>130</v>
      </c>
      <c r="AW161" s="15" t="s">
        <v>37</v>
      </c>
      <c r="AX161" s="15" t="s">
        <v>83</v>
      </c>
      <c r="AY161" s="256" t="s">
        <v>122</v>
      </c>
    </row>
    <row r="162" s="2" customFormat="1" ht="21.75" customHeight="1">
      <c r="A162" s="40"/>
      <c r="B162" s="41"/>
      <c r="C162" s="206" t="s">
        <v>233</v>
      </c>
      <c r="D162" s="206" t="s">
        <v>125</v>
      </c>
      <c r="E162" s="207" t="s">
        <v>234</v>
      </c>
      <c r="F162" s="208" t="s">
        <v>235</v>
      </c>
      <c r="G162" s="209" t="s">
        <v>128</v>
      </c>
      <c r="H162" s="210">
        <v>1293</v>
      </c>
      <c r="I162" s="211"/>
      <c r="J162" s="212">
        <f>ROUND(I162*H162,2)</f>
        <v>0</v>
      </c>
      <c r="K162" s="208" t="s">
        <v>129</v>
      </c>
      <c r="L162" s="46"/>
      <c r="M162" s="213" t="s">
        <v>19</v>
      </c>
      <c r="N162" s="214" t="s">
        <v>46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130</v>
      </c>
      <c r="AT162" s="217" t="s">
        <v>125</v>
      </c>
      <c r="AU162" s="217" t="s">
        <v>85</v>
      </c>
      <c r="AY162" s="19" t="s">
        <v>122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83</v>
      </c>
      <c r="BK162" s="218">
        <f>ROUND(I162*H162,2)</f>
        <v>0</v>
      </c>
      <c r="BL162" s="19" t="s">
        <v>130</v>
      </c>
      <c r="BM162" s="217" t="s">
        <v>236</v>
      </c>
    </row>
    <row r="163" s="2" customFormat="1">
      <c r="A163" s="40"/>
      <c r="B163" s="41"/>
      <c r="C163" s="42"/>
      <c r="D163" s="219" t="s">
        <v>132</v>
      </c>
      <c r="E163" s="42"/>
      <c r="F163" s="220" t="s">
        <v>237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132</v>
      </c>
      <c r="AU163" s="19" t="s">
        <v>85</v>
      </c>
    </row>
    <row r="164" s="13" customFormat="1">
      <c r="A164" s="13"/>
      <c r="B164" s="224"/>
      <c r="C164" s="225"/>
      <c r="D164" s="226" t="s">
        <v>134</v>
      </c>
      <c r="E164" s="227" t="s">
        <v>19</v>
      </c>
      <c r="F164" s="228" t="s">
        <v>238</v>
      </c>
      <c r="G164" s="225"/>
      <c r="H164" s="229">
        <v>640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134</v>
      </c>
      <c r="AU164" s="235" t="s">
        <v>85</v>
      </c>
      <c r="AV164" s="13" t="s">
        <v>85</v>
      </c>
      <c r="AW164" s="13" t="s">
        <v>37</v>
      </c>
      <c r="AX164" s="13" t="s">
        <v>75</v>
      </c>
      <c r="AY164" s="235" t="s">
        <v>122</v>
      </c>
    </row>
    <row r="165" s="13" customFormat="1">
      <c r="A165" s="13"/>
      <c r="B165" s="224"/>
      <c r="C165" s="225"/>
      <c r="D165" s="226" t="s">
        <v>134</v>
      </c>
      <c r="E165" s="227" t="s">
        <v>19</v>
      </c>
      <c r="F165" s="228" t="s">
        <v>239</v>
      </c>
      <c r="G165" s="225"/>
      <c r="H165" s="229">
        <v>133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134</v>
      </c>
      <c r="AU165" s="235" t="s">
        <v>85</v>
      </c>
      <c r="AV165" s="13" t="s">
        <v>85</v>
      </c>
      <c r="AW165" s="13" t="s">
        <v>37</v>
      </c>
      <c r="AX165" s="13" t="s">
        <v>75</v>
      </c>
      <c r="AY165" s="235" t="s">
        <v>122</v>
      </c>
    </row>
    <row r="166" s="13" customFormat="1">
      <c r="A166" s="13"/>
      <c r="B166" s="224"/>
      <c r="C166" s="225"/>
      <c r="D166" s="226" t="s">
        <v>134</v>
      </c>
      <c r="E166" s="227" t="s">
        <v>19</v>
      </c>
      <c r="F166" s="228" t="s">
        <v>240</v>
      </c>
      <c r="G166" s="225"/>
      <c r="H166" s="229">
        <v>492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134</v>
      </c>
      <c r="AU166" s="235" t="s">
        <v>85</v>
      </c>
      <c r="AV166" s="13" t="s">
        <v>85</v>
      </c>
      <c r="AW166" s="13" t="s">
        <v>37</v>
      </c>
      <c r="AX166" s="13" t="s">
        <v>75</v>
      </c>
      <c r="AY166" s="235" t="s">
        <v>122</v>
      </c>
    </row>
    <row r="167" s="13" customFormat="1">
      <c r="A167" s="13"/>
      <c r="B167" s="224"/>
      <c r="C167" s="225"/>
      <c r="D167" s="226" t="s">
        <v>134</v>
      </c>
      <c r="E167" s="227" t="s">
        <v>19</v>
      </c>
      <c r="F167" s="228" t="s">
        <v>241</v>
      </c>
      <c r="G167" s="225"/>
      <c r="H167" s="229">
        <v>28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134</v>
      </c>
      <c r="AU167" s="235" t="s">
        <v>85</v>
      </c>
      <c r="AV167" s="13" t="s">
        <v>85</v>
      </c>
      <c r="AW167" s="13" t="s">
        <v>37</v>
      </c>
      <c r="AX167" s="13" t="s">
        <v>75</v>
      </c>
      <c r="AY167" s="235" t="s">
        <v>122</v>
      </c>
    </row>
    <row r="168" s="15" customFormat="1">
      <c r="A168" s="15"/>
      <c r="B168" s="246"/>
      <c r="C168" s="247"/>
      <c r="D168" s="226" t="s">
        <v>134</v>
      </c>
      <c r="E168" s="248" t="s">
        <v>19</v>
      </c>
      <c r="F168" s="249" t="s">
        <v>151</v>
      </c>
      <c r="G168" s="247"/>
      <c r="H168" s="250">
        <v>1293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6" t="s">
        <v>134</v>
      </c>
      <c r="AU168" s="256" t="s">
        <v>85</v>
      </c>
      <c r="AV168" s="15" t="s">
        <v>130</v>
      </c>
      <c r="AW168" s="15" t="s">
        <v>37</v>
      </c>
      <c r="AX168" s="15" t="s">
        <v>83</v>
      </c>
      <c r="AY168" s="256" t="s">
        <v>122</v>
      </c>
    </row>
    <row r="169" s="12" customFormat="1" ht="22.8" customHeight="1">
      <c r="A169" s="12"/>
      <c r="B169" s="190"/>
      <c r="C169" s="191"/>
      <c r="D169" s="192" t="s">
        <v>74</v>
      </c>
      <c r="E169" s="204" t="s">
        <v>130</v>
      </c>
      <c r="F169" s="204" t="s">
        <v>242</v>
      </c>
      <c r="G169" s="191"/>
      <c r="H169" s="191"/>
      <c r="I169" s="194"/>
      <c r="J169" s="205">
        <f>BK169</f>
        <v>0</v>
      </c>
      <c r="K169" s="191"/>
      <c r="L169" s="196"/>
      <c r="M169" s="197"/>
      <c r="N169" s="198"/>
      <c r="O169" s="198"/>
      <c r="P169" s="199">
        <f>SUM(P170:P176)</f>
        <v>0</v>
      </c>
      <c r="Q169" s="198"/>
      <c r="R169" s="199">
        <f>SUM(R170:R176)</f>
        <v>8.5453035499999999</v>
      </c>
      <c r="S169" s="198"/>
      <c r="T169" s="200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1" t="s">
        <v>83</v>
      </c>
      <c r="AT169" s="202" t="s">
        <v>74</v>
      </c>
      <c r="AU169" s="202" t="s">
        <v>83</v>
      </c>
      <c r="AY169" s="201" t="s">
        <v>122</v>
      </c>
      <c r="BK169" s="203">
        <f>SUM(BK170:BK176)</f>
        <v>0</v>
      </c>
    </row>
    <row r="170" s="2" customFormat="1" ht="21.75" customHeight="1">
      <c r="A170" s="40"/>
      <c r="B170" s="41"/>
      <c r="C170" s="206" t="s">
        <v>243</v>
      </c>
      <c r="D170" s="206" t="s">
        <v>125</v>
      </c>
      <c r="E170" s="207" t="s">
        <v>244</v>
      </c>
      <c r="F170" s="208" t="s">
        <v>245</v>
      </c>
      <c r="G170" s="209" t="s">
        <v>155</v>
      </c>
      <c r="H170" s="210">
        <v>1.8400000000000001</v>
      </c>
      <c r="I170" s="211"/>
      <c r="J170" s="212">
        <f>ROUND(I170*H170,2)</f>
        <v>0</v>
      </c>
      <c r="K170" s="208" t="s">
        <v>129</v>
      </c>
      <c r="L170" s="46"/>
      <c r="M170" s="213" t="s">
        <v>19</v>
      </c>
      <c r="N170" s="214" t="s">
        <v>46</v>
      </c>
      <c r="O170" s="86"/>
      <c r="P170" s="215">
        <f>O170*H170</f>
        <v>0</v>
      </c>
      <c r="Q170" s="215">
        <v>1.8907700000000001</v>
      </c>
      <c r="R170" s="215">
        <f>Q170*H170</f>
        <v>3.4790168000000001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130</v>
      </c>
      <c r="AT170" s="217" t="s">
        <v>125</v>
      </c>
      <c r="AU170" s="217" t="s">
        <v>85</v>
      </c>
      <c r="AY170" s="19" t="s">
        <v>122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83</v>
      </c>
      <c r="BK170" s="218">
        <f>ROUND(I170*H170,2)</f>
        <v>0</v>
      </c>
      <c r="BL170" s="19" t="s">
        <v>130</v>
      </c>
      <c r="BM170" s="217" t="s">
        <v>246</v>
      </c>
    </row>
    <row r="171" s="2" customFormat="1">
      <c r="A171" s="40"/>
      <c r="B171" s="41"/>
      <c r="C171" s="42"/>
      <c r="D171" s="219" t="s">
        <v>132</v>
      </c>
      <c r="E171" s="42"/>
      <c r="F171" s="220" t="s">
        <v>247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132</v>
      </c>
      <c r="AU171" s="19" t="s">
        <v>85</v>
      </c>
    </row>
    <row r="172" s="14" customFormat="1">
      <c r="A172" s="14"/>
      <c r="B172" s="236"/>
      <c r="C172" s="237"/>
      <c r="D172" s="226" t="s">
        <v>134</v>
      </c>
      <c r="E172" s="238" t="s">
        <v>19</v>
      </c>
      <c r="F172" s="239" t="s">
        <v>218</v>
      </c>
      <c r="G172" s="237"/>
      <c r="H172" s="238" t="s">
        <v>19</v>
      </c>
      <c r="I172" s="240"/>
      <c r="J172" s="237"/>
      <c r="K172" s="237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134</v>
      </c>
      <c r="AU172" s="245" t="s">
        <v>85</v>
      </c>
      <c r="AV172" s="14" t="s">
        <v>83</v>
      </c>
      <c r="AW172" s="14" t="s">
        <v>37</v>
      </c>
      <c r="AX172" s="14" t="s">
        <v>75</v>
      </c>
      <c r="AY172" s="245" t="s">
        <v>122</v>
      </c>
    </row>
    <row r="173" s="13" customFormat="1">
      <c r="A173" s="13"/>
      <c r="B173" s="224"/>
      <c r="C173" s="225"/>
      <c r="D173" s="226" t="s">
        <v>134</v>
      </c>
      <c r="E173" s="227" t="s">
        <v>19</v>
      </c>
      <c r="F173" s="228" t="s">
        <v>248</v>
      </c>
      <c r="G173" s="225"/>
      <c r="H173" s="229">
        <v>1.8400000000000001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134</v>
      </c>
      <c r="AU173" s="235" t="s">
        <v>85</v>
      </c>
      <c r="AV173" s="13" t="s">
        <v>85</v>
      </c>
      <c r="AW173" s="13" t="s">
        <v>37</v>
      </c>
      <c r="AX173" s="13" t="s">
        <v>83</v>
      </c>
      <c r="AY173" s="235" t="s">
        <v>122</v>
      </c>
    </row>
    <row r="174" s="2" customFormat="1" ht="24.15" customHeight="1">
      <c r="A174" s="40"/>
      <c r="B174" s="41"/>
      <c r="C174" s="206" t="s">
        <v>249</v>
      </c>
      <c r="D174" s="206" t="s">
        <v>125</v>
      </c>
      <c r="E174" s="207" t="s">
        <v>250</v>
      </c>
      <c r="F174" s="208" t="s">
        <v>251</v>
      </c>
      <c r="G174" s="209" t="s">
        <v>155</v>
      </c>
      <c r="H174" s="210">
        <v>2.0249999999999999</v>
      </c>
      <c r="I174" s="211"/>
      <c r="J174" s="212">
        <f>ROUND(I174*H174,2)</f>
        <v>0</v>
      </c>
      <c r="K174" s="208" t="s">
        <v>129</v>
      </c>
      <c r="L174" s="46"/>
      <c r="M174" s="213" t="s">
        <v>19</v>
      </c>
      <c r="N174" s="214" t="s">
        <v>46</v>
      </c>
      <c r="O174" s="86"/>
      <c r="P174" s="215">
        <f>O174*H174</f>
        <v>0</v>
      </c>
      <c r="Q174" s="215">
        <v>2.5018699999999998</v>
      </c>
      <c r="R174" s="215">
        <f>Q174*H174</f>
        <v>5.0662867499999997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130</v>
      </c>
      <c r="AT174" s="217" t="s">
        <v>125</v>
      </c>
      <c r="AU174" s="217" t="s">
        <v>85</v>
      </c>
      <c r="AY174" s="19" t="s">
        <v>122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83</v>
      </c>
      <c r="BK174" s="218">
        <f>ROUND(I174*H174,2)</f>
        <v>0</v>
      </c>
      <c r="BL174" s="19" t="s">
        <v>130</v>
      </c>
      <c r="BM174" s="217" t="s">
        <v>252</v>
      </c>
    </row>
    <row r="175" s="2" customFormat="1">
      <c r="A175" s="40"/>
      <c r="B175" s="41"/>
      <c r="C175" s="42"/>
      <c r="D175" s="219" t="s">
        <v>132</v>
      </c>
      <c r="E175" s="42"/>
      <c r="F175" s="220" t="s">
        <v>253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132</v>
      </c>
      <c r="AU175" s="19" t="s">
        <v>85</v>
      </c>
    </row>
    <row r="176" s="13" customFormat="1">
      <c r="A176" s="13"/>
      <c r="B176" s="224"/>
      <c r="C176" s="225"/>
      <c r="D176" s="226" t="s">
        <v>134</v>
      </c>
      <c r="E176" s="227" t="s">
        <v>19</v>
      </c>
      <c r="F176" s="228" t="s">
        <v>254</v>
      </c>
      <c r="G176" s="225"/>
      <c r="H176" s="229">
        <v>2.0249999999999999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134</v>
      </c>
      <c r="AU176" s="235" t="s">
        <v>85</v>
      </c>
      <c r="AV176" s="13" t="s">
        <v>85</v>
      </c>
      <c r="AW176" s="13" t="s">
        <v>37</v>
      </c>
      <c r="AX176" s="13" t="s">
        <v>83</v>
      </c>
      <c r="AY176" s="235" t="s">
        <v>122</v>
      </c>
    </row>
    <row r="177" s="12" customFormat="1" ht="22.8" customHeight="1">
      <c r="A177" s="12"/>
      <c r="B177" s="190"/>
      <c r="C177" s="191"/>
      <c r="D177" s="192" t="s">
        <v>74</v>
      </c>
      <c r="E177" s="204" t="s">
        <v>255</v>
      </c>
      <c r="F177" s="204" t="s">
        <v>256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SUM(P178:P246)</f>
        <v>0</v>
      </c>
      <c r="Q177" s="198"/>
      <c r="R177" s="199">
        <f>SUM(R178:R246)</f>
        <v>162.67236</v>
      </c>
      <c r="S177" s="198"/>
      <c r="T177" s="200">
        <f>SUM(T178:T246)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83</v>
      </c>
      <c r="AT177" s="202" t="s">
        <v>74</v>
      </c>
      <c r="AU177" s="202" t="s">
        <v>83</v>
      </c>
      <c r="AY177" s="201" t="s">
        <v>122</v>
      </c>
      <c r="BK177" s="203">
        <f>SUM(BK178:BK246)</f>
        <v>0</v>
      </c>
    </row>
    <row r="178" s="2" customFormat="1" ht="21.75" customHeight="1">
      <c r="A178" s="40"/>
      <c r="B178" s="41"/>
      <c r="C178" s="206" t="s">
        <v>257</v>
      </c>
      <c r="D178" s="206" t="s">
        <v>125</v>
      </c>
      <c r="E178" s="207" t="s">
        <v>258</v>
      </c>
      <c r="F178" s="208" t="s">
        <v>259</v>
      </c>
      <c r="G178" s="209" t="s">
        <v>128</v>
      </c>
      <c r="H178" s="210">
        <v>3155</v>
      </c>
      <c r="I178" s="211"/>
      <c r="J178" s="212">
        <f>ROUND(I178*H178,2)</f>
        <v>0</v>
      </c>
      <c r="K178" s="208" t="s">
        <v>129</v>
      </c>
      <c r="L178" s="46"/>
      <c r="M178" s="213" t="s">
        <v>19</v>
      </c>
      <c r="N178" s="214" t="s">
        <v>46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130</v>
      </c>
      <c r="AT178" s="217" t="s">
        <v>125</v>
      </c>
      <c r="AU178" s="217" t="s">
        <v>85</v>
      </c>
      <c r="AY178" s="19" t="s">
        <v>122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83</v>
      </c>
      <c r="BK178" s="218">
        <f>ROUND(I178*H178,2)</f>
        <v>0</v>
      </c>
      <c r="BL178" s="19" t="s">
        <v>130</v>
      </c>
      <c r="BM178" s="217" t="s">
        <v>260</v>
      </c>
    </row>
    <row r="179" s="2" customFormat="1">
      <c r="A179" s="40"/>
      <c r="B179" s="41"/>
      <c r="C179" s="42"/>
      <c r="D179" s="219" t="s">
        <v>132</v>
      </c>
      <c r="E179" s="42"/>
      <c r="F179" s="220" t="s">
        <v>261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132</v>
      </c>
      <c r="AU179" s="19" t="s">
        <v>85</v>
      </c>
    </row>
    <row r="180" s="13" customFormat="1">
      <c r="A180" s="13"/>
      <c r="B180" s="224"/>
      <c r="C180" s="225"/>
      <c r="D180" s="226" t="s">
        <v>134</v>
      </c>
      <c r="E180" s="227" t="s">
        <v>19</v>
      </c>
      <c r="F180" s="228" t="s">
        <v>238</v>
      </c>
      <c r="G180" s="225"/>
      <c r="H180" s="229">
        <v>640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134</v>
      </c>
      <c r="AU180" s="235" t="s">
        <v>85</v>
      </c>
      <c r="AV180" s="13" t="s">
        <v>85</v>
      </c>
      <c r="AW180" s="13" t="s">
        <v>37</v>
      </c>
      <c r="AX180" s="13" t="s">
        <v>75</v>
      </c>
      <c r="AY180" s="235" t="s">
        <v>122</v>
      </c>
    </row>
    <row r="181" s="13" customFormat="1">
      <c r="A181" s="13"/>
      <c r="B181" s="224"/>
      <c r="C181" s="225"/>
      <c r="D181" s="226" t="s">
        <v>134</v>
      </c>
      <c r="E181" s="227" t="s">
        <v>19</v>
      </c>
      <c r="F181" s="228" t="s">
        <v>239</v>
      </c>
      <c r="G181" s="225"/>
      <c r="H181" s="229">
        <v>133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134</v>
      </c>
      <c r="AU181" s="235" t="s">
        <v>85</v>
      </c>
      <c r="AV181" s="13" t="s">
        <v>85</v>
      </c>
      <c r="AW181" s="13" t="s">
        <v>37</v>
      </c>
      <c r="AX181" s="13" t="s">
        <v>75</v>
      </c>
      <c r="AY181" s="235" t="s">
        <v>122</v>
      </c>
    </row>
    <row r="182" s="13" customFormat="1">
      <c r="A182" s="13"/>
      <c r="B182" s="224"/>
      <c r="C182" s="225"/>
      <c r="D182" s="226" t="s">
        <v>134</v>
      </c>
      <c r="E182" s="227" t="s">
        <v>19</v>
      </c>
      <c r="F182" s="228" t="s">
        <v>240</v>
      </c>
      <c r="G182" s="225"/>
      <c r="H182" s="229">
        <v>492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134</v>
      </c>
      <c r="AU182" s="235" t="s">
        <v>85</v>
      </c>
      <c r="AV182" s="13" t="s">
        <v>85</v>
      </c>
      <c r="AW182" s="13" t="s">
        <v>37</v>
      </c>
      <c r="AX182" s="13" t="s">
        <v>75</v>
      </c>
      <c r="AY182" s="235" t="s">
        <v>122</v>
      </c>
    </row>
    <row r="183" s="16" customFormat="1">
      <c r="A183" s="16"/>
      <c r="B183" s="257"/>
      <c r="C183" s="258"/>
      <c r="D183" s="226" t="s">
        <v>134</v>
      </c>
      <c r="E183" s="259" t="s">
        <v>19</v>
      </c>
      <c r="F183" s="260" t="s">
        <v>162</v>
      </c>
      <c r="G183" s="258"/>
      <c r="H183" s="261">
        <v>1265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67" t="s">
        <v>134</v>
      </c>
      <c r="AU183" s="267" t="s">
        <v>85</v>
      </c>
      <c r="AV183" s="16" t="s">
        <v>163</v>
      </c>
      <c r="AW183" s="16" t="s">
        <v>37</v>
      </c>
      <c r="AX183" s="16" t="s">
        <v>75</v>
      </c>
      <c r="AY183" s="267" t="s">
        <v>122</v>
      </c>
    </row>
    <row r="184" s="13" customFormat="1">
      <c r="A184" s="13"/>
      <c r="B184" s="224"/>
      <c r="C184" s="225"/>
      <c r="D184" s="226" t="s">
        <v>134</v>
      </c>
      <c r="E184" s="227" t="s">
        <v>19</v>
      </c>
      <c r="F184" s="228" t="s">
        <v>262</v>
      </c>
      <c r="G184" s="225"/>
      <c r="H184" s="229">
        <v>1265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134</v>
      </c>
      <c r="AU184" s="235" t="s">
        <v>85</v>
      </c>
      <c r="AV184" s="13" t="s">
        <v>85</v>
      </c>
      <c r="AW184" s="13" t="s">
        <v>37</v>
      </c>
      <c r="AX184" s="13" t="s">
        <v>75</v>
      </c>
      <c r="AY184" s="235" t="s">
        <v>122</v>
      </c>
    </row>
    <row r="185" s="16" customFormat="1">
      <c r="A185" s="16"/>
      <c r="B185" s="257"/>
      <c r="C185" s="258"/>
      <c r="D185" s="226" t="s">
        <v>134</v>
      </c>
      <c r="E185" s="259" t="s">
        <v>19</v>
      </c>
      <c r="F185" s="260" t="s">
        <v>162</v>
      </c>
      <c r="G185" s="258"/>
      <c r="H185" s="261">
        <v>1265</v>
      </c>
      <c r="I185" s="262"/>
      <c r="J185" s="258"/>
      <c r="K185" s="258"/>
      <c r="L185" s="263"/>
      <c r="M185" s="264"/>
      <c r="N185" s="265"/>
      <c r="O185" s="265"/>
      <c r="P185" s="265"/>
      <c r="Q185" s="265"/>
      <c r="R185" s="265"/>
      <c r="S185" s="265"/>
      <c r="T185" s="26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67" t="s">
        <v>134</v>
      </c>
      <c r="AU185" s="267" t="s">
        <v>85</v>
      </c>
      <c r="AV185" s="16" t="s">
        <v>163</v>
      </c>
      <c r="AW185" s="16" t="s">
        <v>37</v>
      </c>
      <c r="AX185" s="16" t="s">
        <v>75</v>
      </c>
      <c r="AY185" s="267" t="s">
        <v>122</v>
      </c>
    </row>
    <row r="186" s="14" customFormat="1">
      <c r="A186" s="14"/>
      <c r="B186" s="236"/>
      <c r="C186" s="237"/>
      <c r="D186" s="226" t="s">
        <v>134</v>
      </c>
      <c r="E186" s="238" t="s">
        <v>19</v>
      </c>
      <c r="F186" s="239" t="s">
        <v>263</v>
      </c>
      <c r="G186" s="237"/>
      <c r="H186" s="238" t="s">
        <v>19</v>
      </c>
      <c r="I186" s="240"/>
      <c r="J186" s="237"/>
      <c r="K186" s="237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134</v>
      </c>
      <c r="AU186" s="245" t="s">
        <v>85</v>
      </c>
      <c r="AV186" s="14" t="s">
        <v>83</v>
      </c>
      <c r="AW186" s="14" t="s">
        <v>37</v>
      </c>
      <c r="AX186" s="14" t="s">
        <v>75</v>
      </c>
      <c r="AY186" s="245" t="s">
        <v>122</v>
      </c>
    </row>
    <row r="187" s="13" customFormat="1">
      <c r="A187" s="13"/>
      <c r="B187" s="224"/>
      <c r="C187" s="225"/>
      <c r="D187" s="226" t="s">
        <v>134</v>
      </c>
      <c r="E187" s="227" t="s">
        <v>19</v>
      </c>
      <c r="F187" s="228" t="s">
        <v>239</v>
      </c>
      <c r="G187" s="225"/>
      <c r="H187" s="229">
        <v>133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134</v>
      </c>
      <c r="AU187" s="235" t="s">
        <v>85</v>
      </c>
      <c r="AV187" s="13" t="s">
        <v>85</v>
      </c>
      <c r="AW187" s="13" t="s">
        <v>37</v>
      </c>
      <c r="AX187" s="13" t="s">
        <v>75</v>
      </c>
      <c r="AY187" s="235" t="s">
        <v>122</v>
      </c>
    </row>
    <row r="188" s="13" customFormat="1">
      <c r="A188" s="13"/>
      <c r="B188" s="224"/>
      <c r="C188" s="225"/>
      <c r="D188" s="226" t="s">
        <v>134</v>
      </c>
      <c r="E188" s="227" t="s">
        <v>19</v>
      </c>
      <c r="F188" s="228" t="s">
        <v>240</v>
      </c>
      <c r="G188" s="225"/>
      <c r="H188" s="229">
        <v>492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134</v>
      </c>
      <c r="AU188" s="235" t="s">
        <v>85</v>
      </c>
      <c r="AV188" s="13" t="s">
        <v>85</v>
      </c>
      <c r="AW188" s="13" t="s">
        <v>37</v>
      </c>
      <c r="AX188" s="13" t="s">
        <v>75</v>
      </c>
      <c r="AY188" s="235" t="s">
        <v>122</v>
      </c>
    </row>
    <row r="189" s="16" customFormat="1">
      <c r="A189" s="16"/>
      <c r="B189" s="257"/>
      <c r="C189" s="258"/>
      <c r="D189" s="226" t="s">
        <v>134</v>
      </c>
      <c r="E189" s="259" t="s">
        <v>19</v>
      </c>
      <c r="F189" s="260" t="s">
        <v>162</v>
      </c>
      <c r="G189" s="258"/>
      <c r="H189" s="261">
        <v>625</v>
      </c>
      <c r="I189" s="262"/>
      <c r="J189" s="258"/>
      <c r="K189" s="258"/>
      <c r="L189" s="263"/>
      <c r="M189" s="264"/>
      <c r="N189" s="265"/>
      <c r="O189" s="265"/>
      <c r="P189" s="265"/>
      <c r="Q189" s="265"/>
      <c r="R189" s="265"/>
      <c r="S189" s="265"/>
      <c r="T189" s="26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67" t="s">
        <v>134</v>
      </c>
      <c r="AU189" s="267" t="s">
        <v>85</v>
      </c>
      <c r="AV189" s="16" t="s">
        <v>163</v>
      </c>
      <c r="AW189" s="16" t="s">
        <v>37</v>
      </c>
      <c r="AX189" s="16" t="s">
        <v>75</v>
      </c>
      <c r="AY189" s="267" t="s">
        <v>122</v>
      </c>
    </row>
    <row r="190" s="15" customFormat="1">
      <c r="A190" s="15"/>
      <c r="B190" s="246"/>
      <c r="C190" s="247"/>
      <c r="D190" s="226" t="s">
        <v>134</v>
      </c>
      <c r="E190" s="248" t="s">
        <v>19</v>
      </c>
      <c r="F190" s="249" t="s">
        <v>151</v>
      </c>
      <c r="G190" s="247"/>
      <c r="H190" s="250">
        <v>3155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6" t="s">
        <v>134</v>
      </c>
      <c r="AU190" s="256" t="s">
        <v>85</v>
      </c>
      <c r="AV190" s="15" t="s">
        <v>130</v>
      </c>
      <c r="AW190" s="15" t="s">
        <v>37</v>
      </c>
      <c r="AX190" s="15" t="s">
        <v>83</v>
      </c>
      <c r="AY190" s="256" t="s">
        <v>122</v>
      </c>
    </row>
    <row r="191" s="2" customFormat="1" ht="21.75" customHeight="1">
      <c r="A191" s="40"/>
      <c r="B191" s="41"/>
      <c r="C191" s="206" t="s">
        <v>264</v>
      </c>
      <c r="D191" s="206" t="s">
        <v>125</v>
      </c>
      <c r="E191" s="207" t="s">
        <v>265</v>
      </c>
      <c r="F191" s="208" t="s">
        <v>266</v>
      </c>
      <c r="G191" s="209" t="s">
        <v>128</v>
      </c>
      <c r="H191" s="210">
        <v>625</v>
      </c>
      <c r="I191" s="211"/>
      <c r="J191" s="212">
        <f>ROUND(I191*H191,2)</f>
        <v>0</v>
      </c>
      <c r="K191" s="208" t="s">
        <v>129</v>
      </c>
      <c r="L191" s="46"/>
      <c r="M191" s="213" t="s">
        <v>19</v>
      </c>
      <c r="N191" s="214" t="s">
        <v>46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130</v>
      </c>
      <c r="AT191" s="217" t="s">
        <v>125</v>
      </c>
      <c r="AU191" s="217" t="s">
        <v>85</v>
      </c>
      <c r="AY191" s="19" t="s">
        <v>122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83</v>
      </c>
      <c r="BK191" s="218">
        <f>ROUND(I191*H191,2)</f>
        <v>0</v>
      </c>
      <c r="BL191" s="19" t="s">
        <v>130</v>
      </c>
      <c r="BM191" s="217" t="s">
        <v>267</v>
      </c>
    </row>
    <row r="192" s="2" customFormat="1">
      <c r="A192" s="40"/>
      <c r="B192" s="41"/>
      <c r="C192" s="42"/>
      <c r="D192" s="219" t="s">
        <v>132</v>
      </c>
      <c r="E192" s="42"/>
      <c r="F192" s="220" t="s">
        <v>268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132</v>
      </c>
      <c r="AU192" s="19" t="s">
        <v>85</v>
      </c>
    </row>
    <row r="193" s="14" customFormat="1">
      <c r="A193" s="14"/>
      <c r="B193" s="236"/>
      <c r="C193" s="237"/>
      <c r="D193" s="226" t="s">
        <v>134</v>
      </c>
      <c r="E193" s="238" t="s">
        <v>19</v>
      </c>
      <c r="F193" s="239" t="s">
        <v>269</v>
      </c>
      <c r="G193" s="237"/>
      <c r="H193" s="238" t="s">
        <v>19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134</v>
      </c>
      <c r="AU193" s="245" t="s">
        <v>85</v>
      </c>
      <c r="AV193" s="14" t="s">
        <v>83</v>
      </c>
      <c r="AW193" s="14" t="s">
        <v>37</v>
      </c>
      <c r="AX193" s="14" t="s">
        <v>75</v>
      </c>
      <c r="AY193" s="245" t="s">
        <v>122</v>
      </c>
    </row>
    <row r="194" s="13" customFormat="1">
      <c r="A194" s="13"/>
      <c r="B194" s="224"/>
      <c r="C194" s="225"/>
      <c r="D194" s="226" t="s">
        <v>134</v>
      </c>
      <c r="E194" s="227" t="s">
        <v>19</v>
      </c>
      <c r="F194" s="228" t="s">
        <v>239</v>
      </c>
      <c r="G194" s="225"/>
      <c r="H194" s="229">
        <v>133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134</v>
      </c>
      <c r="AU194" s="235" t="s">
        <v>85</v>
      </c>
      <c r="AV194" s="13" t="s">
        <v>85</v>
      </c>
      <c r="AW194" s="13" t="s">
        <v>37</v>
      </c>
      <c r="AX194" s="13" t="s">
        <v>75</v>
      </c>
      <c r="AY194" s="235" t="s">
        <v>122</v>
      </c>
    </row>
    <row r="195" s="13" customFormat="1">
      <c r="A195" s="13"/>
      <c r="B195" s="224"/>
      <c r="C195" s="225"/>
      <c r="D195" s="226" t="s">
        <v>134</v>
      </c>
      <c r="E195" s="227" t="s">
        <v>19</v>
      </c>
      <c r="F195" s="228" t="s">
        <v>240</v>
      </c>
      <c r="G195" s="225"/>
      <c r="H195" s="229">
        <v>492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134</v>
      </c>
      <c r="AU195" s="235" t="s">
        <v>85</v>
      </c>
      <c r="AV195" s="13" t="s">
        <v>85</v>
      </c>
      <c r="AW195" s="13" t="s">
        <v>37</v>
      </c>
      <c r="AX195" s="13" t="s">
        <v>75</v>
      </c>
      <c r="AY195" s="235" t="s">
        <v>122</v>
      </c>
    </row>
    <row r="196" s="16" customFormat="1">
      <c r="A196" s="16"/>
      <c r="B196" s="257"/>
      <c r="C196" s="258"/>
      <c r="D196" s="226" t="s">
        <v>134</v>
      </c>
      <c r="E196" s="259" t="s">
        <v>19</v>
      </c>
      <c r="F196" s="260" t="s">
        <v>162</v>
      </c>
      <c r="G196" s="258"/>
      <c r="H196" s="261">
        <v>625</v>
      </c>
      <c r="I196" s="262"/>
      <c r="J196" s="258"/>
      <c r="K196" s="258"/>
      <c r="L196" s="263"/>
      <c r="M196" s="264"/>
      <c r="N196" s="265"/>
      <c r="O196" s="265"/>
      <c r="P196" s="265"/>
      <c r="Q196" s="265"/>
      <c r="R196" s="265"/>
      <c r="S196" s="265"/>
      <c r="T196" s="26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67" t="s">
        <v>134</v>
      </c>
      <c r="AU196" s="267" t="s">
        <v>85</v>
      </c>
      <c r="AV196" s="16" t="s">
        <v>163</v>
      </c>
      <c r="AW196" s="16" t="s">
        <v>37</v>
      </c>
      <c r="AX196" s="16" t="s">
        <v>75</v>
      </c>
      <c r="AY196" s="267" t="s">
        <v>122</v>
      </c>
    </row>
    <row r="197" s="15" customFormat="1">
      <c r="A197" s="15"/>
      <c r="B197" s="246"/>
      <c r="C197" s="247"/>
      <c r="D197" s="226" t="s">
        <v>134</v>
      </c>
      <c r="E197" s="248" t="s">
        <v>19</v>
      </c>
      <c r="F197" s="249" t="s">
        <v>151</v>
      </c>
      <c r="G197" s="247"/>
      <c r="H197" s="250">
        <v>625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6" t="s">
        <v>134</v>
      </c>
      <c r="AU197" s="256" t="s">
        <v>85</v>
      </c>
      <c r="AV197" s="15" t="s">
        <v>130</v>
      </c>
      <c r="AW197" s="15" t="s">
        <v>37</v>
      </c>
      <c r="AX197" s="15" t="s">
        <v>83</v>
      </c>
      <c r="AY197" s="256" t="s">
        <v>122</v>
      </c>
    </row>
    <row r="198" s="2" customFormat="1" ht="21.75" customHeight="1">
      <c r="A198" s="40"/>
      <c r="B198" s="41"/>
      <c r="C198" s="206" t="s">
        <v>270</v>
      </c>
      <c r="D198" s="206" t="s">
        <v>125</v>
      </c>
      <c r="E198" s="207" t="s">
        <v>271</v>
      </c>
      <c r="F198" s="208" t="s">
        <v>272</v>
      </c>
      <c r="G198" s="209" t="s">
        <v>128</v>
      </c>
      <c r="H198" s="210">
        <v>640</v>
      </c>
      <c r="I198" s="211"/>
      <c r="J198" s="212">
        <f>ROUND(I198*H198,2)</f>
        <v>0</v>
      </c>
      <c r="K198" s="208" t="s">
        <v>129</v>
      </c>
      <c r="L198" s="46"/>
      <c r="M198" s="213" t="s">
        <v>19</v>
      </c>
      <c r="N198" s="214" t="s">
        <v>46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130</v>
      </c>
      <c r="AT198" s="217" t="s">
        <v>125</v>
      </c>
      <c r="AU198" s="217" t="s">
        <v>85</v>
      </c>
      <c r="AY198" s="19" t="s">
        <v>122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83</v>
      </c>
      <c r="BK198" s="218">
        <f>ROUND(I198*H198,2)</f>
        <v>0</v>
      </c>
      <c r="BL198" s="19" t="s">
        <v>130</v>
      </c>
      <c r="BM198" s="217" t="s">
        <v>273</v>
      </c>
    </row>
    <row r="199" s="2" customFormat="1">
      <c r="A199" s="40"/>
      <c r="B199" s="41"/>
      <c r="C199" s="42"/>
      <c r="D199" s="219" t="s">
        <v>132</v>
      </c>
      <c r="E199" s="42"/>
      <c r="F199" s="220" t="s">
        <v>274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132</v>
      </c>
      <c r="AU199" s="19" t="s">
        <v>85</v>
      </c>
    </row>
    <row r="200" s="14" customFormat="1">
      <c r="A200" s="14"/>
      <c r="B200" s="236"/>
      <c r="C200" s="237"/>
      <c r="D200" s="226" t="s">
        <v>134</v>
      </c>
      <c r="E200" s="238" t="s">
        <v>19</v>
      </c>
      <c r="F200" s="239" t="s">
        <v>269</v>
      </c>
      <c r="G200" s="237"/>
      <c r="H200" s="238" t="s">
        <v>19</v>
      </c>
      <c r="I200" s="240"/>
      <c r="J200" s="237"/>
      <c r="K200" s="237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134</v>
      </c>
      <c r="AU200" s="245" t="s">
        <v>85</v>
      </c>
      <c r="AV200" s="14" t="s">
        <v>83</v>
      </c>
      <c r="AW200" s="14" t="s">
        <v>37</v>
      </c>
      <c r="AX200" s="14" t="s">
        <v>75</v>
      </c>
      <c r="AY200" s="245" t="s">
        <v>122</v>
      </c>
    </row>
    <row r="201" s="13" customFormat="1">
      <c r="A201" s="13"/>
      <c r="B201" s="224"/>
      <c r="C201" s="225"/>
      <c r="D201" s="226" t="s">
        <v>134</v>
      </c>
      <c r="E201" s="227" t="s">
        <v>19</v>
      </c>
      <c r="F201" s="228" t="s">
        <v>238</v>
      </c>
      <c r="G201" s="225"/>
      <c r="H201" s="229">
        <v>640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134</v>
      </c>
      <c r="AU201" s="235" t="s">
        <v>85</v>
      </c>
      <c r="AV201" s="13" t="s">
        <v>85</v>
      </c>
      <c r="AW201" s="13" t="s">
        <v>37</v>
      </c>
      <c r="AX201" s="13" t="s">
        <v>75</v>
      </c>
      <c r="AY201" s="235" t="s">
        <v>122</v>
      </c>
    </row>
    <row r="202" s="15" customFormat="1">
      <c r="A202" s="15"/>
      <c r="B202" s="246"/>
      <c r="C202" s="247"/>
      <c r="D202" s="226" t="s">
        <v>134</v>
      </c>
      <c r="E202" s="248" t="s">
        <v>19</v>
      </c>
      <c r="F202" s="249" t="s">
        <v>151</v>
      </c>
      <c r="G202" s="247"/>
      <c r="H202" s="250">
        <v>640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6" t="s">
        <v>134</v>
      </c>
      <c r="AU202" s="256" t="s">
        <v>85</v>
      </c>
      <c r="AV202" s="15" t="s">
        <v>130</v>
      </c>
      <c r="AW202" s="15" t="s">
        <v>37</v>
      </c>
      <c r="AX202" s="15" t="s">
        <v>83</v>
      </c>
      <c r="AY202" s="256" t="s">
        <v>122</v>
      </c>
    </row>
    <row r="203" s="2" customFormat="1" ht="24.15" customHeight="1">
      <c r="A203" s="40"/>
      <c r="B203" s="41"/>
      <c r="C203" s="206" t="s">
        <v>275</v>
      </c>
      <c r="D203" s="206" t="s">
        <v>125</v>
      </c>
      <c r="E203" s="207" t="s">
        <v>276</v>
      </c>
      <c r="F203" s="208" t="s">
        <v>277</v>
      </c>
      <c r="G203" s="209" t="s">
        <v>128</v>
      </c>
      <c r="H203" s="210">
        <v>640</v>
      </c>
      <c r="I203" s="211"/>
      <c r="J203" s="212">
        <f>ROUND(I203*H203,2)</f>
        <v>0</v>
      </c>
      <c r="K203" s="208" t="s">
        <v>129</v>
      </c>
      <c r="L203" s="46"/>
      <c r="M203" s="213" t="s">
        <v>19</v>
      </c>
      <c r="N203" s="214" t="s">
        <v>46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130</v>
      </c>
      <c r="AT203" s="217" t="s">
        <v>125</v>
      </c>
      <c r="AU203" s="217" t="s">
        <v>85</v>
      </c>
      <c r="AY203" s="19" t="s">
        <v>122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83</v>
      </c>
      <c r="BK203" s="218">
        <f>ROUND(I203*H203,2)</f>
        <v>0</v>
      </c>
      <c r="BL203" s="19" t="s">
        <v>130</v>
      </c>
      <c r="BM203" s="217" t="s">
        <v>278</v>
      </c>
    </row>
    <row r="204" s="2" customFormat="1">
      <c r="A204" s="40"/>
      <c r="B204" s="41"/>
      <c r="C204" s="42"/>
      <c r="D204" s="219" t="s">
        <v>132</v>
      </c>
      <c r="E204" s="42"/>
      <c r="F204" s="220" t="s">
        <v>279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132</v>
      </c>
      <c r="AU204" s="19" t="s">
        <v>85</v>
      </c>
    </row>
    <row r="205" s="14" customFormat="1">
      <c r="A205" s="14"/>
      <c r="B205" s="236"/>
      <c r="C205" s="237"/>
      <c r="D205" s="226" t="s">
        <v>134</v>
      </c>
      <c r="E205" s="238" t="s">
        <v>19</v>
      </c>
      <c r="F205" s="239" t="s">
        <v>280</v>
      </c>
      <c r="G205" s="237"/>
      <c r="H205" s="238" t="s">
        <v>19</v>
      </c>
      <c r="I205" s="240"/>
      <c r="J205" s="237"/>
      <c r="K205" s="237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134</v>
      </c>
      <c r="AU205" s="245" t="s">
        <v>85</v>
      </c>
      <c r="AV205" s="14" t="s">
        <v>83</v>
      </c>
      <c r="AW205" s="14" t="s">
        <v>37</v>
      </c>
      <c r="AX205" s="14" t="s">
        <v>75</v>
      </c>
      <c r="AY205" s="245" t="s">
        <v>122</v>
      </c>
    </row>
    <row r="206" s="13" customFormat="1">
      <c r="A206" s="13"/>
      <c r="B206" s="224"/>
      <c r="C206" s="225"/>
      <c r="D206" s="226" t="s">
        <v>134</v>
      </c>
      <c r="E206" s="227" t="s">
        <v>19</v>
      </c>
      <c r="F206" s="228" t="s">
        <v>281</v>
      </c>
      <c r="G206" s="225"/>
      <c r="H206" s="229">
        <v>640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134</v>
      </c>
      <c r="AU206" s="235" t="s">
        <v>85</v>
      </c>
      <c r="AV206" s="13" t="s">
        <v>85</v>
      </c>
      <c r="AW206" s="13" t="s">
        <v>37</v>
      </c>
      <c r="AX206" s="13" t="s">
        <v>83</v>
      </c>
      <c r="AY206" s="235" t="s">
        <v>122</v>
      </c>
    </row>
    <row r="207" s="2" customFormat="1" ht="24.15" customHeight="1">
      <c r="A207" s="40"/>
      <c r="B207" s="41"/>
      <c r="C207" s="206" t="s">
        <v>282</v>
      </c>
      <c r="D207" s="206" t="s">
        <v>125</v>
      </c>
      <c r="E207" s="207" t="s">
        <v>283</v>
      </c>
      <c r="F207" s="208" t="s">
        <v>284</v>
      </c>
      <c r="G207" s="209" t="s">
        <v>128</v>
      </c>
      <c r="H207" s="210">
        <v>28</v>
      </c>
      <c r="I207" s="211"/>
      <c r="J207" s="212">
        <f>ROUND(I207*H207,2)</f>
        <v>0</v>
      </c>
      <c r="K207" s="208" t="s">
        <v>129</v>
      </c>
      <c r="L207" s="46"/>
      <c r="M207" s="213" t="s">
        <v>19</v>
      </c>
      <c r="N207" s="214" t="s">
        <v>46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130</v>
      </c>
      <c r="AT207" s="217" t="s">
        <v>125</v>
      </c>
      <c r="AU207" s="217" t="s">
        <v>85</v>
      </c>
      <c r="AY207" s="19" t="s">
        <v>122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83</v>
      </c>
      <c r="BK207" s="218">
        <f>ROUND(I207*H207,2)</f>
        <v>0</v>
      </c>
      <c r="BL207" s="19" t="s">
        <v>130</v>
      </c>
      <c r="BM207" s="217" t="s">
        <v>285</v>
      </c>
    </row>
    <row r="208" s="2" customFormat="1">
      <c r="A208" s="40"/>
      <c r="B208" s="41"/>
      <c r="C208" s="42"/>
      <c r="D208" s="219" t="s">
        <v>132</v>
      </c>
      <c r="E208" s="42"/>
      <c r="F208" s="220" t="s">
        <v>286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132</v>
      </c>
      <c r="AU208" s="19" t="s">
        <v>85</v>
      </c>
    </row>
    <row r="209" s="13" customFormat="1">
      <c r="A209" s="13"/>
      <c r="B209" s="224"/>
      <c r="C209" s="225"/>
      <c r="D209" s="226" t="s">
        <v>134</v>
      </c>
      <c r="E209" s="227" t="s">
        <v>19</v>
      </c>
      <c r="F209" s="228" t="s">
        <v>287</v>
      </c>
      <c r="G209" s="225"/>
      <c r="H209" s="229">
        <v>28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134</v>
      </c>
      <c r="AU209" s="235" t="s">
        <v>85</v>
      </c>
      <c r="AV209" s="13" t="s">
        <v>85</v>
      </c>
      <c r="AW209" s="13" t="s">
        <v>37</v>
      </c>
      <c r="AX209" s="13" t="s">
        <v>83</v>
      </c>
      <c r="AY209" s="235" t="s">
        <v>122</v>
      </c>
    </row>
    <row r="210" s="2" customFormat="1" ht="16.5" customHeight="1">
      <c r="A210" s="40"/>
      <c r="B210" s="41"/>
      <c r="C210" s="206" t="s">
        <v>288</v>
      </c>
      <c r="D210" s="206" t="s">
        <v>125</v>
      </c>
      <c r="E210" s="207" t="s">
        <v>289</v>
      </c>
      <c r="F210" s="208" t="s">
        <v>290</v>
      </c>
      <c r="G210" s="209" t="s">
        <v>128</v>
      </c>
      <c r="H210" s="210">
        <v>640</v>
      </c>
      <c r="I210" s="211"/>
      <c r="J210" s="212">
        <f>ROUND(I210*H210,2)</f>
        <v>0</v>
      </c>
      <c r="K210" s="208" t="s">
        <v>129</v>
      </c>
      <c r="L210" s="46"/>
      <c r="M210" s="213" t="s">
        <v>19</v>
      </c>
      <c r="N210" s="214" t="s">
        <v>46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130</v>
      </c>
      <c r="AT210" s="217" t="s">
        <v>125</v>
      </c>
      <c r="AU210" s="217" t="s">
        <v>85</v>
      </c>
      <c r="AY210" s="19" t="s">
        <v>122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83</v>
      </c>
      <c r="BK210" s="218">
        <f>ROUND(I210*H210,2)</f>
        <v>0</v>
      </c>
      <c r="BL210" s="19" t="s">
        <v>130</v>
      </c>
      <c r="BM210" s="217" t="s">
        <v>291</v>
      </c>
    </row>
    <row r="211" s="2" customFormat="1">
      <c r="A211" s="40"/>
      <c r="B211" s="41"/>
      <c r="C211" s="42"/>
      <c r="D211" s="219" t="s">
        <v>132</v>
      </c>
      <c r="E211" s="42"/>
      <c r="F211" s="220" t="s">
        <v>292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132</v>
      </c>
      <c r="AU211" s="19" t="s">
        <v>85</v>
      </c>
    </row>
    <row r="212" s="14" customFormat="1">
      <c r="A212" s="14"/>
      <c r="B212" s="236"/>
      <c r="C212" s="237"/>
      <c r="D212" s="226" t="s">
        <v>134</v>
      </c>
      <c r="E212" s="238" t="s">
        <v>19</v>
      </c>
      <c r="F212" s="239" t="s">
        <v>280</v>
      </c>
      <c r="G212" s="237"/>
      <c r="H212" s="238" t="s">
        <v>19</v>
      </c>
      <c r="I212" s="240"/>
      <c r="J212" s="237"/>
      <c r="K212" s="237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134</v>
      </c>
      <c r="AU212" s="245" t="s">
        <v>85</v>
      </c>
      <c r="AV212" s="14" t="s">
        <v>83</v>
      </c>
      <c r="AW212" s="14" t="s">
        <v>37</v>
      </c>
      <c r="AX212" s="14" t="s">
        <v>75</v>
      </c>
      <c r="AY212" s="245" t="s">
        <v>122</v>
      </c>
    </row>
    <row r="213" s="13" customFormat="1">
      <c r="A213" s="13"/>
      <c r="B213" s="224"/>
      <c r="C213" s="225"/>
      <c r="D213" s="226" t="s">
        <v>134</v>
      </c>
      <c r="E213" s="227" t="s">
        <v>19</v>
      </c>
      <c r="F213" s="228" t="s">
        <v>293</v>
      </c>
      <c r="G213" s="225"/>
      <c r="H213" s="229">
        <v>640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134</v>
      </c>
      <c r="AU213" s="235" t="s">
        <v>85</v>
      </c>
      <c r="AV213" s="13" t="s">
        <v>85</v>
      </c>
      <c r="AW213" s="13" t="s">
        <v>37</v>
      </c>
      <c r="AX213" s="13" t="s">
        <v>83</v>
      </c>
      <c r="AY213" s="235" t="s">
        <v>122</v>
      </c>
    </row>
    <row r="214" s="2" customFormat="1" ht="16.5" customHeight="1">
      <c r="A214" s="40"/>
      <c r="B214" s="41"/>
      <c r="C214" s="206" t="s">
        <v>294</v>
      </c>
      <c r="D214" s="206" t="s">
        <v>125</v>
      </c>
      <c r="E214" s="207" t="s">
        <v>295</v>
      </c>
      <c r="F214" s="208" t="s">
        <v>296</v>
      </c>
      <c r="G214" s="209" t="s">
        <v>128</v>
      </c>
      <c r="H214" s="210">
        <v>640</v>
      </c>
      <c r="I214" s="211"/>
      <c r="J214" s="212">
        <f>ROUND(I214*H214,2)</f>
        <v>0</v>
      </c>
      <c r="K214" s="208" t="s">
        <v>129</v>
      </c>
      <c r="L214" s="46"/>
      <c r="M214" s="213" t="s">
        <v>19</v>
      </c>
      <c r="N214" s="214" t="s">
        <v>46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130</v>
      </c>
      <c r="AT214" s="217" t="s">
        <v>125</v>
      </c>
      <c r="AU214" s="217" t="s">
        <v>85</v>
      </c>
      <c r="AY214" s="19" t="s">
        <v>122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83</v>
      </c>
      <c r="BK214" s="218">
        <f>ROUND(I214*H214,2)</f>
        <v>0</v>
      </c>
      <c r="BL214" s="19" t="s">
        <v>130</v>
      </c>
      <c r="BM214" s="217" t="s">
        <v>297</v>
      </c>
    </row>
    <row r="215" s="2" customFormat="1">
      <c r="A215" s="40"/>
      <c r="B215" s="41"/>
      <c r="C215" s="42"/>
      <c r="D215" s="219" t="s">
        <v>132</v>
      </c>
      <c r="E215" s="42"/>
      <c r="F215" s="220" t="s">
        <v>298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132</v>
      </c>
      <c r="AU215" s="19" t="s">
        <v>85</v>
      </c>
    </row>
    <row r="216" s="14" customFormat="1">
      <c r="A216" s="14"/>
      <c r="B216" s="236"/>
      <c r="C216" s="237"/>
      <c r="D216" s="226" t="s">
        <v>134</v>
      </c>
      <c r="E216" s="238" t="s">
        <v>19</v>
      </c>
      <c r="F216" s="239" t="s">
        <v>280</v>
      </c>
      <c r="G216" s="237"/>
      <c r="H216" s="238" t="s">
        <v>19</v>
      </c>
      <c r="I216" s="240"/>
      <c r="J216" s="237"/>
      <c r="K216" s="237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134</v>
      </c>
      <c r="AU216" s="245" t="s">
        <v>85</v>
      </c>
      <c r="AV216" s="14" t="s">
        <v>83</v>
      </c>
      <c r="AW216" s="14" t="s">
        <v>37</v>
      </c>
      <c r="AX216" s="14" t="s">
        <v>75</v>
      </c>
      <c r="AY216" s="245" t="s">
        <v>122</v>
      </c>
    </row>
    <row r="217" s="13" customFormat="1">
      <c r="A217" s="13"/>
      <c r="B217" s="224"/>
      <c r="C217" s="225"/>
      <c r="D217" s="226" t="s">
        <v>134</v>
      </c>
      <c r="E217" s="227" t="s">
        <v>19</v>
      </c>
      <c r="F217" s="228" t="s">
        <v>299</v>
      </c>
      <c r="G217" s="225"/>
      <c r="H217" s="229">
        <v>640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134</v>
      </c>
      <c r="AU217" s="235" t="s">
        <v>85</v>
      </c>
      <c r="AV217" s="13" t="s">
        <v>85</v>
      </c>
      <c r="AW217" s="13" t="s">
        <v>37</v>
      </c>
      <c r="AX217" s="13" t="s">
        <v>83</v>
      </c>
      <c r="AY217" s="235" t="s">
        <v>122</v>
      </c>
    </row>
    <row r="218" s="2" customFormat="1" ht="24.15" customHeight="1">
      <c r="A218" s="40"/>
      <c r="B218" s="41"/>
      <c r="C218" s="206" t="s">
        <v>300</v>
      </c>
      <c r="D218" s="206" t="s">
        <v>125</v>
      </c>
      <c r="E218" s="207" t="s">
        <v>301</v>
      </c>
      <c r="F218" s="208" t="s">
        <v>302</v>
      </c>
      <c r="G218" s="209" t="s">
        <v>128</v>
      </c>
      <c r="H218" s="210">
        <v>640</v>
      </c>
      <c r="I218" s="211"/>
      <c r="J218" s="212">
        <f>ROUND(I218*H218,2)</f>
        <v>0</v>
      </c>
      <c r="K218" s="208" t="s">
        <v>129</v>
      </c>
      <c r="L218" s="46"/>
      <c r="M218" s="213" t="s">
        <v>19</v>
      </c>
      <c r="N218" s="214" t="s">
        <v>46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130</v>
      </c>
      <c r="AT218" s="217" t="s">
        <v>125</v>
      </c>
      <c r="AU218" s="217" t="s">
        <v>85</v>
      </c>
      <c r="AY218" s="19" t="s">
        <v>122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83</v>
      </c>
      <c r="BK218" s="218">
        <f>ROUND(I218*H218,2)</f>
        <v>0</v>
      </c>
      <c r="BL218" s="19" t="s">
        <v>130</v>
      </c>
      <c r="BM218" s="217" t="s">
        <v>303</v>
      </c>
    </row>
    <row r="219" s="2" customFormat="1">
      <c r="A219" s="40"/>
      <c r="B219" s="41"/>
      <c r="C219" s="42"/>
      <c r="D219" s="219" t="s">
        <v>132</v>
      </c>
      <c r="E219" s="42"/>
      <c r="F219" s="220" t="s">
        <v>304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132</v>
      </c>
      <c r="AU219" s="19" t="s">
        <v>85</v>
      </c>
    </row>
    <row r="220" s="13" customFormat="1">
      <c r="A220" s="13"/>
      <c r="B220" s="224"/>
      <c r="C220" s="225"/>
      <c r="D220" s="226" t="s">
        <v>134</v>
      </c>
      <c r="E220" s="227" t="s">
        <v>19</v>
      </c>
      <c r="F220" s="228" t="s">
        <v>305</v>
      </c>
      <c r="G220" s="225"/>
      <c r="H220" s="229">
        <v>640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134</v>
      </c>
      <c r="AU220" s="235" t="s">
        <v>85</v>
      </c>
      <c r="AV220" s="13" t="s">
        <v>85</v>
      </c>
      <c r="AW220" s="13" t="s">
        <v>37</v>
      </c>
      <c r="AX220" s="13" t="s">
        <v>83</v>
      </c>
      <c r="AY220" s="235" t="s">
        <v>122</v>
      </c>
    </row>
    <row r="221" s="2" customFormat="1" ht="33" customHeight="1">
      <c r="A221" s="40"/>
      <c r="B221" s="41"/>
      <c r="C221" s="206" t="s">
        <v>306</v>
      </c>
      <c r="D221" s="206" t="s">
        <v>125</v>
      </c>
      <c r="E221" s="207" t="s">
        <v>307</v>
      </c>
      <c r="F221" s="208" t="s">
        <v>308</v>
      </c>
      <c r="G221" s="209" t="s">
        <v>128</v>
      </c>
      <c r="H221" s="210">
        <v>14.199999999999999</v>
      </c>
      <c r="I221" s="211"/>
      <c r="J221" s="212">
        <f>ROUND(I221*H221,2)</f>
        <v>0</v>
      </c>
      <c r="K221" s="208" t="s">
        <v>129</v>
      </c>
      <c r="L221" s="46"/>
      <c r="M221" s="213" t="s">
        <v>19</v>
      </c>
      <c r="N221" s="214" t="s">
        <v>46</v>
      </c>
      <c r="O221" s="86"/>
      <c r="P221" s="215">
        <f>O221*H221</f>
        <v>0</v>
      </c>
      <c r="Q221" s="215">
        <v>0.1837</v>
      </c>
      <c r="R221" s="215">
        <f>Q221*H221</f>
        <v>2.6085400000000001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130</v>
      </c>
      <c r="AT221" s="217" t="s">
        <v>125</v>
      </c>
      <c r="AU221" s="217" t="s">
        <v>85</v>
      </c>
      <c r="AY221" s="19" t="s">
        <v>122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83</v>
      </c>
      <c r="BK221" s="218">
        <f>ROUND(I221*H221,2)</f>
        <v>0</v>
      </c>
      <c r="BL221" s="19" t="s">
        <v>130</v>
      </c>
      <c r="BM221" s="217" t="s">
        <v>309</v>
      </c>
    </row>
    <row r="222" s="2" customFormat="1">
      <c r="A222" s="40"/>
      <c r="B222" s="41"/>
      <c r="C222" s="42"/>
      <c r="D222" s="219" t="s">
        <v>132</v>
      </c>
      <c r="E222" s="42"/>
      <c r="F222" s="220" t="s">
        <v>310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132</v>
      </c>
      <c r="AU222" s="19" t="s">
        <v>85</v>
      </c>
    </row>
    <row r="223" s="13" customFormat="1">
      <c r="A223" s="13"/>
      <c r="B223" s="224"/>
      <c r="C223" s="225"/>
      <c r="D223" s="226" t="s">
        <v>134</v>
      </c>
      <c r="E223" s="227" t="s">
        <v>19</v>
      </c>
      <c r="F223" s="228" t="s">
        <v>311</v>
      </c>
      <c r="G223" s="225"/>
      <c r="H223" s="229">
        <v>14.199999999999999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134</v>
      </c>
      <c r="AU223" s="235" t="s">
        <v>85</v>
      </c>
      <c r="AV223" s="13" t="s">
        <v>85</v>
      </c>
      <c r="AW223" s="13" t="s">
        <v>37</v>
      </c>
      <c r="AX223" s="13" t="s">
        <v>83</v>
      </c>
      <c r="AY223" s="235" t="s">
        <v>122</v>
      </c>
    </row>
    <row r="224" s="2" customFormat="1" ht="16.5" customHeight="1">
      <c r="A224" s="40"/>
      <c r="B224" s="41"/>
      <c r="C224" s="268" t="s">
        <v>312</v>
      </c>
      <c r="D224" s="268" t="s">
        <v>226</v>
      </c>
      <c r="E224" s="269" t="s">
        <v>313</v>
      </c>
      <c r="F224" s="270" t="s">
        <v>314</v>
      </c>
      <c r="G224" s="271" t="s">
        <v>128</v>
      </c>
      <c r="H224" s="272">
        <v>14.199999999999999</v>
      </c>
      <c r="I224" s="273"/>
      <c r="J224" s="274">
        <f>ROUND(I224*H224,2)</f>
        <v>0</v>
      </c>
      <c r="K224" s="270" t="s">
        <v>129</v>
      </c>
      <c r="L224" s="275"/>
      <c r="M224" s="276" t="s">
        <v>19</v>
      </c>
      <c r="N224" s="277" t="s">
        <v>46</v>
      </c>
      <c r="O224" s="86"/>
      <c r="P224" s="215">
        <f>O224*H224</f>
        <v>0</v>
      </c>
      <c r="Q224" s="215">
        <v>0.222</v>
      </c>
      <c r="R224" s="215">
        <f>Q224*H224</f>
        <v>3.1524000000000001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229</v>
      </c>
      <c r="AT224" s="217" t="s">
        <v>226</v>
      </c>
      <c r="AU224" s="217" t="s">
        <v>85</v>
      </c>
      <c r="AY224" s="19" t="s">
        <v>122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83</v>
      </c>
      <c r="BK224" s="218">
        <f>ROUND(I224*H224,2)</f>
        <v>0</v>
      </c>
      <c r="BL224" s="19" t="s">
        <v>130</v>
      </c>
      <c r="BM224" s="217" t="s">
        <v>315</v>
      </c>
    </row>
    <row r="225" s="2" customFormat="1" ht="37.8" customHeight="1">
      <c r="A225" s="40"/>
      <c r="B225" s="41"/>
      <c r="C225" s="206" t="s">
        <v>316</v>
      </c>
      <c r="D225" s="206" t="s">
        <v>125</v>
      </c>
      <c r="E225" s="207" t="s">
        <v>317</v>
      </c>
      <c r="F225" s="208" t="s">
        <v>318</v>
      </c>
      <c r="G225" s="209" t="s">
        <v>128</v>
      </c>
      <c r="H225" s="210">
        <v>133</v>
      </c>
      <c r="I225" s="211"/>
      <c r="J225" s="212">
        <f>ROUND(I225*H225,2)</f>
        <v>0</v>
      </c>
      <c r="K225" s="208" t="s">
        <v>129</v>
      </c>
      <c r="L225" s="46"/>
      <c r="M225" s="213" t="s">
        <v>19</v>
      </c>
      <c r="N225" s="214" t="s">
        <v>46</v>
      </c>
      <c r="O225" s="86"/>
      <c r="P225" s="215">
        <f>O225*H225</f>
        <v>0</v>
      </c>
      <c r="Q225" s="215">
        <v>0.090620000000000006</v>
      </c>
      <c r="R225" s="215">
        <f>Q225*H225</f>
        <v>12.05246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130</v>
      </c>
      <c r="AT225" s="217" t="s">
        <v>125</v>
      </c>
      <c r="AU225" s="217" t="s">
        <v>85</v>
      </c>
      <c r="AY225" s="19" t="s">
        <v>122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83</v>
      </c>
      <c r="BK225" s="218">
        <f>ROUND(I225*H225,2)</f>
        <v>0</v>
      </c>
      <c r="BL225" s="19" t="s">
        <v>130</v>
      </c>
      <c r="BM225" s="217" t="s">
        <v>319</v>
      </c>
    </row>
    <row r="226" s="2" customFormat="1">
      <c r="A226" s="40"/>
      <c r="B226" s="41"/>
      <c r="C226" s="42"/>
      <c r="D226" s="219" t="s">
        <v>132</v>
      </c>
      <c r="E226" s="42"/>
      <c r="F226" s="220" t="s">
        <v>320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132</v>
      </c>
      <c r="AU226" s="19" t="s">
        <v>85</v>
      </c>
    </row>
    <row r="227" s="14" customFormat="1">
      <c r="A227" s="14"/>
      <c r="B227" s="236"/>
      <c r="C227" s="237"/>
      <c r="D227" s="226" t="s">
        <v>134</v>
      </c>
      <c r="E227" s="238" t="s">
        <v>19</v>
      </c>
      <c r="F227" s="239" t="s">
        <v>280</v>
      </c>
      <c r="G227" s="237"/>
      <c r="H227" s="238" t="s">
        <v>19</v>
      </c>
      <c r="I227" s="240"/>
      <c r="J227" s="237"/>
      <c r="K227" s="237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134</v>
      </c>
      <c r="AU227" s="245" t="s">
        <v>85</v>
      </c>
      <c r="AV227" s="14" t="s">
        <v>83</v>
      </c>
      <c r="AW227" s="14" t="s">
        <v>37</v>
      </c>
      <c r="AX227" s="14" t="s">
        <v>75</v>
      </c>
      <c r="AY227" s="245" t="s">
        <v>122</v>
      </c>
    </row>
    <row r="228" s="13" customFormat="1">
      <c r="A228" s="13"/>
      <c r="B228" s="224"/>
      <c r="C228" s="225"/>
      <c r="D228" s="226" t="s">
        <v>134</v>
      </c>
      <c r="E228" s="227" t="s">
        <v>19</v>
      </c>
      <c r="F228" s="228" t="s">
        <v>321</v>
      </c>
      <c r="G228" s="225"/>
      <c r="H228" s="229">
        <v>133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134</v>
      </c>
      <c r="AU228" s="235" t="s">
        <v>85</v>
      </c>
      <c r="AV228" s="13" t="s">
        <v>85</v>
      </c>
      <c r="AW228" s="13" t="s">
        <v>37</v>
      </c>
      <c r="AX228" s="13" t="s">
        <v>75</v>
      </c>
      <c r="AY228" s="235" t="s">
        <v>122</v>
      </c>
    </row>
    <row r="229" s="15" customFormat="1">
      <c r="A229" s="15"/>
      <c r="B229" s="246"/>
      <c r="C229" s="247"/>
      <c r="D229" s="226" t="s">
        <v>134</v>
      </c>
      <c r="E229" s="248" t="s">
        <v>19</v>
      </c>
      <c r="F229" s="249" t="s">
        <v>151</v>
      </c>
      <c r="G229" s="247"/>
      <c r="H229" s="250">
        <v>133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6" t="s">
        <v>134</v>
      </c>
      <c r="AU229" s="256" t="s">
        <v>85</v>
      </c>
      <c r="AV229" s="15" t="s">
        <v>130</v>
      </c>
      <c r="AW229" s="15" t="s">
        <v>37</v>
      </c>
      <c r="AX229" s="15" t="s">
        <v>83</v>
      </c>
      <c r="AY229" s="256" t="s">
        <v>122</v>
      </c>
    </row>
    <row r="230" s="2" customFormat="1" ht="16.5" customHeight="1">
      <c r="A230" s="40"/>
      <c r="B230" s="41"/>
      <c r="C230" s="268" t="s">
        <v>322</v>
      </c>
      <c r="D230" s="268" t="s">
        <v>226</v>
      </c>
      <c r="E230" s="269" t="s">
        <v>323</v>
      </c>
      <c r="F230" s="270" t="s">
        <v>324</v>
      </c>
      <c r="G230" s="271" t="s">
        <v>128</v>
      </c>
      <c r="H230" s="272">
        <v>135.66</v>
      </c>
      <c r="I230" s="273"/>
      <c r="J230" s="274">
        <f>ROUND(I230*H230,2)</f>
        <v>0</v>
      </c>
      <c r="K230" s="270" t="s">
        <v>129</v>
      </c>
      <c r="L230" s="275"/>
      <c r="M230" s="276" t="s">
        <v>19</v>
      </c>
      <c r="N230" s="277" t="s">
        <v>46</v>
      </c>
      <c r="O230" s="86"/>
      <c r="P230" s="215">
        <f>O230*H230</f>
        <v>0</v>
      </c>
      <c r="Q230" s="215">
        <v>0.17599999999999999</v>
      </c>
      <c r="R230" s="215">
        <f>Q230*H230</f>
        <v>23.876159999999999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229</v>
      </c>
      <c r="AT230" s="217" t="s">
        <v>226</v>
      </c>
      <c r="AU230" s="217" t="s">
        <v>85</v>
      </c>
      <c r="AY230" s="19" t="s">
        <v>122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83</v>
      </c>
      <c r="BK230" s="218">
        <f>ROUND(I230*H230,2)</f>
        <v>0</v>
      </c>
      <c r="BL230" s="19" t="s">
        <v>130</v>
      </c>
      <c r="BM230" s="217" t="s">
        <v>325</v>
      </c>
    </row>
    <row r="231" s="13" customFormat="1">
      <c r="A231" s="13"/>
      <c r="B231" s="224"/>
      <c r="C231" s="225"/>
      <c r="D231" s="226" t="s">
        <v>134</v>
      </c>
      <c r="E231" s="227" t="s">
        <v>19</v>
      </c>
      <c r="F231" s="228" t="s">
        <v>321</v>
      </c>
      <c r="G231" s="225"/>
      <c r="H231" s="229">
        <v>133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134</v>
      </c>
      <c r="AU231" s="235" t="s">
        <v>85</v>
      </c>
      <c r="AV231" s="13" t="s">
        <v>85</v>
      </c>
      <c r="AW231" s="13" t="s">
        <v>37</v>
      </c>
      <c r="AX231" s="13" t="s">
        <v>75</v>
      </c>
      <c r="AY231" s="235" t="s">
        <v>122</v>
      </c>
    </row>
    <row r="232" s="16" customFormat="1">
      <c r="A232" s="16"/>
      <c r="B232" s="257"/>
      <c r="C232" s="258"/>
      <c r="D232" s="226" t="s">
        <v>134</v>
      </c>
      <c r="E232" s="259" t="s">
        <v>19</v>
      </c>
      <c r="F232" s="260" t="s">
        <v>162</v>
      </c>
      <c r="G232" s="258"/>
      <c r="H232" s="261">
        <v>133</v>
      </c>
      <c r="I232" s="262"/>
      <c r="J232" s="258"/>
      <c r="K232" s="258"/>
      <c r="L232" s="263"/>
      <c r="M232" s="264"/>
      <c r="N232" s="265"/>
      <c r="O232" s="265"/>
      <c r="P232" s="265"/>
      <c r="Q232" s="265"/>
      <c r="R232" s="265"/>
      <c r="S232" s="265"/>
      <c r="T232" s="26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67" t="s">
        <v>134</v>
      </c>
      <c r="AU232" s="267" t="s">
        <v>85</v>
      </c>
      <c r="AV232" s="16" t="s">
        <v>163</v>
      </c>
      <c r="AW232" s="16" t="s">
        <v>37</v>
      </c>
      <c r="AX232" s="16" t="s">
        <v>75</v>
      </c>
      <c r="AY232" s="267" t="s">
        <v>122</v>
      </c>
    </row>
    <row r="233" s="13" customFormat="1">
      <c r="A233" s="13"/>
      <c r="B233" s="224"/>
      <c r="C233" s="225"/>
      <c r="D233" s="226" t="s">
        <v>134</v>
      </c>
      <c r="E233" s="227" t="s">
        <v>19</v>
      </c>
      <c r="F233" s="228" t="s">
        <v>326</v>
      </c>
      <c r="G233" s="225"/>
      <c r="H233" s="229">
        <v>135.66</v>
      </c>
      <c r="I233" s="230"/>
      <c r="J233" s="225"/>
      <c r="K233" s="225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134</v>
      </c>
      <c r="AU233" s="235" t="s">
        <v>85</v>
      </c>
      <c r="AV233" s="13" t="s">
        <v>85</v>
      </c>
      <c r="AW233" s="13" t="s">
        <v>37</v>
      </c>
      <c r="AX233" s="13" t="s">
        <v>83</v>
      </c>
      <c r="AY233" s="235" t="s">
        <v>122</v>
      </c>
    </row>
    <row r="234" s="2" customFormat="1" ht="37.8" customHeight="1">
      <c r="A234" s="40"/>
      <c r="B234" s="41"/>
      <c r="C234" s="206" t="s">
        <v>327</v>
      </c>
      <c r="D234" s="206" t="s">
        <v>125</v>
      </c>
      <c r="E234" s="207" t="s">
        <v>328</v>
      </c>
      <c r="F234" s="208" t="s">
        <v>329</v>
      </c>
      <c r="G234" s="209" t="s">
        <v>128</v>
      </c>
      <c r="H234" s="210">
        <v>492</v>
      </c>
      <c r="I234" s="211"/>
      <c r="J234" s="212">
        <f>ROUND(I234*H234,2)</f>
        <v>0</v>
      </c>
      <c r="K234" s="208" t="s">
        <v>129</v>
      </c>
      <c r="L234" s="46"/>
      <c r="M234" s="213" t="s">
        <v>19</v>
      </c>
      <c r="N234" s="214" t="s">
        <v>46</v>
      </c>
      <c r="O234" s="86"/>
      <c r="P234" s="215">
        <f>O234*H234</f>
        <v>0</v>
      </c>
      <c r="Q234" s="215">
        <v>0.098000000000000004</v>
      </c>
      <c r="R234" s="215">
        <f>Q234*H234</f>
        <v>48.216000000000001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130</v>
      </c>
      <c r="AT234" s="217" t="s">
        <v>125</v>
      </c>
      <c r="AU234" s="217" t="s">
        <v>85</v>
      </c>
      <c r="AY234" s="19" t="s">
        <v>122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83</v>
      </c>
      <c r="BK234" s="218">
        <f>ROUND(I234*H234,2)</f>
        <v>0</v>
      </c>
      <c r="BL234" s="19" t="s">
        <v>130</v>
      </c>
      <c r="BM234" s="217" t="s">
        <v>330</v>
      </c>
    </row>
    <row r="235" s="2" customFormat="1">
      <c r="A235" s="40"/>
      <c r="B235" s="41"/>
      <c r="C235" s="42"/>
      <c r="D235" s="219" t="s">
        <v>132</v>
      </c>
      <c r="E235" s="42"/>
      <c r="F235" s="220" t="s">
        <v>331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132</v>
      </c>
      <c r="AU235" s="19" t="s">
        <v>85</v>
      </c>
    </row>
    <row r="236" s="13" customFormat="1">
      <c r="A236" s="13"/>
      <c r="B236" s="224"/>
      <c r="C236" s="225"/>
      <c r="D236" s="226" t="s">
        <v>134</v>
      </c>
      <c r="E236" s="227" t="s">
        <v>19</v>
      </c>
      <c r="F236" s="228" t="s">
        <v>332</v>
      </c>
      <c r="G236" s="225"/>
      <c r="H236" s="229">
        <v>456.08999999999998</v>
      </c>
      <c r="I236" s="230"/>
      <c r="J236" s="225"/>
      <c r="K236" s="225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134</v>
      </c>
      <c r="AU236" s="235" t="s">
        <v>85</v>
      </c>
      <c r="AV236" s="13" t="s">
        <v>85</v>
      </c>
      <c r="AW236" s="13" t="s">
        <v>37</v>
      </c>
      <c r="AX236" s="13" t="s">
        <v>75</v>
      </c>
      <c r="AY236" s="235" t="s">
        <v>122</v>
      </c>
    </row>
    <row r="237" s="13" customFormat="1">
      <c r="A237" s="13"/>
      <c r="B237" s="224"/>
      <c r="C237" s="225"/>
      <c r="D237" s="226" t="s">
        <v>134</v>
      </c>
      <c r="E237" s="227" t="s">
        <v>19</v>
      </c>
      <c r="F237" s="228" t="s">
        <v>333</v>
      </c>
      <c r="G237" s="225"/>
      <c r="H237" s="229">
        <v>35.909999999999997</v>
      </c>
      <c r="I237" s="230"/>
      <c r="J237" s="225"/>
      <c r="K237" s="225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134</v>
      </c>
      <c r="AU237" s="235" t="s">
        <v>85</v>
      </c>
      <c r="AV237" s="13" t="s">
        <v>85</v>
      </c>
      <c r="AW237" s="13" t="s">
        <v>37</v>
      </c>
      <c r="AX237" s="13" t="s">
        <v>75</v>
      </c>
      <c r="AY237" s="235" t="s">
        <v>122</v>
      </c>
    </row>
    <row r="238" s="15" customFormat="1">
      <c r="A238" s="15"/>
      <c r="B238" s="246"/>
      <c r="C238" s="247"/>
      <c r="D238" s="226" t="s">
        <v>134</v>
      </c>
      <c r="E238" s="248" t="s">
        <v>19</v>
      </c>
      <c r="F238" s="249" t="s">
        <v>151</v>
      </c>
      <c r="G238" s="247"/>
      <c r="H238" s="250">
        <v>492</v>
      </c>
      <c r="I238" s="251"/>
      <c r="J238" s="247"/>
      <c r="K238" s="247"/>
      <c r="L238" s="252"/>
      <c r="M238" s="253"/>
      <c r="N238" s="254"/>
      <c r="O238" s="254"/>
      <c r="P238" s="254"/>
      <c r="Q238" s="254"/>
      <c r="R238" s="254"/>
      <c r="S238" s="254"/>
      <c r="T238" s="25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6" t="s">
        <v>134</v>
      </c>
      <c r="AU238" s="256" t="s">
        <v>85</v>
      </c>
      <c r="AV238" s="15" t="s">
        <v>130</v>
      </c>
      <c r="AW238" s="15" t="s">
        <v>37</v>
      </c>
      <c r="AX238" s="15" t="s">
        <v>83</v>
      </c>
      <c r="AY238" s="256" t="s">
        <v>122</v>
      </c>
    </row>
    <row r="239" s="2" customFormat="1" ht="16.5" customHeight="1">
      <c r="A239" s="40"/>
      <c r="B239" s="41"/>
      <c r="C239" s="268" t="s">
        <v>334</v>
      </c>
      <c r="D239" s="268" t="s">
        <v>226</v>
      </c>
      <c r="E239" s="269" t="s">
        <v>335</v>
      </c>
      <c r="F239" s="270" t="s">
        <v>336</v>
      </c>
      <c r="G239" s="271" t="s">
        <v>128</v>
      </c>
      <c r="H239" s="272">
        <v>465.21199999999999</v>
      </c>
      <c r="I239" s="273"/>
      <c r="J239" s="274">
        <f>ROUND(I239*H239,2)</f>
        <v>0</v>
      </c>
      <c r="K239" s="270" t="s">
        <v>129</v>
      </c>
      <c r="L239" s="275"/>
      <c r="M239" s="276" t="s">
        <v>19</v>
      </c>
      <c r="N239" s="277" t="s">
        <v>46</v>
      </c>
      <c r="O239" s="86"/>
      <c r="P239" s="215">
        <f>O239*H239</f>
        <v>0</v>
      </c>
      <c r="Q239" s="215">
        <v>0.14499999999999999</v>
      </c>
      <c r="R239" s="215">
        <f>Q239*H239</f>
        <v>67.455739999999992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229</v>
      </c>
      <c r="AT239" s="217" t="s">
        <v>226</v>
      </c>
      <c r="AU239" s="217" t="s">
        <v>85</v>
      </c>
      <c r="AY239" s="19" t="s">
        <v>122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83</v>
      </c>
      <c r="BK239" s="218">
        <f>ROUND(I239*H239,2)</f>
        <v>0</v>
      </c>
      <c r="BL239" s="19" t="s">
        <v>130</v>
      </c>
      <c r="BM239" s="217" t="s">
        <v>337</v>
      </c>
    </row>
    <row r="240" s="13" customFormat="1">
      <c r="A240" s="13"/>
      <c r="B240" s="224"/>
      <c r="C240" s="225"/>
      <c r="D240" s="226" t="s">
        <v>134</v>
      </c>
      <c r="E240" s="227" t="s">
        <v>19</v>
      </c>
      <c r="F240" s="228" t="s">
        <v>332</v>
      </c>
      <c r="G240" s="225"/>
      <c r="H240" s="229">
        <v>456.08999999999998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134</v>
      </c>
      <c r="AU240" s="235" t="s">
        <v>85</v>
      </c>
      <c r="AV240" s="13" t="s">
        <v>85</v>
      </c>
      <c r="AW240" s="13" t="s">
        <v>37</v>
      </c>
      <c r="AX240" s="13" t="s">
        <v>75</v>
      </c>
      <c r="AY240" s="235" t="s">
        <v>122</v>
      </c>
    </row>
    <row r="241" s="16" customFormat="1">
      <c r="A241" s="16"/>
      <c r="B241" s="257"/>
      <c r="C241" s="258"/>
      <c r="D241" s="226" t="s">
        <v>134</v>
      </c>
      <c r="E241" s="259" t="s">
        <v>19</v>
      </c>
      <c r="F241" s="260" t="s">
        <v>162</v>
      </c>
      <c r="G241" s="258"/>
      <c r="H241" s="261">
        <v>456.08999999999998</v>
      </c>
      <c r="I241" s="262"/>
      <c r="J241" s="258"/>
      <c r="K241" s="258"/>
      <c r="L241" s="263"/>
      <c r="M241" s="264"/>
      <c r="N241" s="265"/>
      <c r="O241" s="265"/>
      <c r="P241" s="265"/>
      <c r="Q241" s="265"/>
      <c r="R241" s="265"/>
      <c r="S241" s="265"/>
      <c r="T241" s="26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67" t="s">
        <v>134</v>
      </c>
      <c r="AU241" s="267" t="s">
        <v>85</v>
      </c>
      <c r="AV241" s="16" t="s">
        <v>163</v>
      </c>
      <c r="AW241" s="16" t="s">
        <v>37</v>
      </c>
      <c r="AX241" s="16" t="s">
        <v>75</v>
      </c>
      <c r="AY241" s="267" t="s">
        <v>122</v>
      </c>
    </row>
    <row r="242" s="13" customFormat="1">
      <c r="A242" s="13"/>
      <c r="B242" s="224"/>
      <c r="C242" s="225"/>
      <c r="D242" s="226" t="s">
        <v>134</v>
      </c>
      <c r="E242" s="227" t="s">
        <v>19</v>
      </c>
      <c r="F242" s="228" t="s">
        <v>338</v>
      </c>
      <c r="G242" s="225"/>
      <c r="H242" s="229">
        <v>465.21199999999999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134</v>
      </c>
      <c r="AU242" s="235" t="s">
        <v>85</v>
      </c>
      <c r="AV242" s="13" t="s">
        <v>85</v>
      </c>
      <c r="AW242" s="13" t="s">
        <v>37</v>
      </c>
      <c r="AX242" s="13" t="s">
        <v>83</v>
      </c>
      <c r="AY242" s="235" t="s">
        <v>122</v>
      </c>
    </row>
    <row r="243" s="2" customFormat="1" ht="16.5" customHeight="1">
      <c r="A243" s="40"/>
      <c r="B243" s="41"/>
      <c r="C243" s="268" t="s">
        <v>339</v>
      </c>
      <c r="D243" s="268" t="s">
        <v>226</v>
      </c>
      <c r="E243" s="269" t="s">
        <v>340</v>
      </c>
      <c r="F243" s="270" t="s">
        <v>341</v>
      </c>
      <c r="G243" s="271" t="s">
        <v>128</v>
      </c>
      <c r="H243" s="272">
        <v>36.628</v>
      </c>
      <c r="I243" s="273"/>
      <c r="J243" s="274">
        <f>ROUND(I243*H243,2)</f>
        <v>0</v>
      </c>
      <c r="K243" s="270" t="s">
        <v>129</v>
      </c>
      <c r="L243" s="275"/>
      <c r="M243" s="276" t="s">
        <v>19</v>
      </c>
      <c r="N243" s="277" t="s">
        <v>46</v>
      </c>
      <c r="O243" s="86"/>
      <c r="P243" s="215">
        <f>O243*H243</f>
        <v>0</v>
      </c>
      <c r="Q243" s="215">
        <v>0.14499999999999999</v>
      </c>
      <c r="R243" s="215">
        <f>Q243*H243</f>
        <v>5.3110599999999994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229</v>
      </c>
      <c r="AT243" s="217" t="s">
        <v>226</v>
      </c>
      <c r="AU243" s="217" t="s">
        <v>85</v>
      </c>
      <c r="AY243" s="19" t="s">
        <v>122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83</v>
      </c>
      <c r="BK243" s="218">
        <f>ROUND(I243*H243,2)</f>
        <v>0</v>
      </c>
      <c r="BL243" s="19" t="s">
        <v>130</v>
      </c>
      <c r="BM243" s="217" t="s">
        <v>342</v>
      </c>
    </row>
    <row r="244" s="13" customFormat="1">
      <c r="A244" s="13"/>
      <c r="B244" s="224"/>
      <c r="C244" s="225"/>
      <c r="D244" s="226" t="s">
        <v>134</v>
      </c>
      <c r="E244" s="227" t="s">
        <v>19</v>
      </c>
      <c r="F244" s="228" t="s">
        <v>333</v>
      </c>
      <c r="G244" s="225"/>
      <c r="H244" s="229">
        <v>35.909999999999997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134</v>
      </c>
      <c r="AU244" s="235" t="s">
        <v>85</v>
      </c>
      <c r="AV244" s="13" t="s">
        <v>85</v>
      </c>
      <c r="AW244" s="13" t="s">
        <v>37</v>
      </c>
      <c r="AX244" s="13" t="s">
        <v>75</v>
      </c>
      <c r="AY244" s="235" t="s">
        <v>122</v>
      </c>
    </row>
    <row r="245" s="16" customFormat="1">
      <c r="A245" s="16"/>
      <c r="B245" s="257"/>
      <c r="C245" s="258"/>
      <c r="D245" s="226" t="s">
        <v>134</v>
      </c>
      <c r="E245" s="259" t="s">
        <v>19</v>
      </c>
      <c r="F245" s="260" t="s">
        <v>162</v>
      </c>
      <c r="G245" s="258"/>
      <c r="H245" s="261">
        <v>35.909999999999997</v>
      </c>
      <c r="I245" s="262"/>
      <c r="J245" s="258"/>
      <c r="K245" s="258"/>
      <c r="L245" s="263"/>
      <c r="M245" s="264"/>
      <c r="N245" s="265"/>
      <c r="O245" s="265"/>
      <c r="P245" s="265"/>
      <c r="Q245" s="265"/>
      <c r="R245" s="265"/>
      <c r="S245" s="265"/>
      <c r="T245" s="26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67" t="s">
        <v>134</v>
      </c>
      <c r="AU245" s="267" t="s">
        <v>85</v>
      </c>
      <c r="AV245" s="16" t="s">
        <v>163</v>
      </c>
      <c r="AW245" s="16" t="s">
        <v>37</v>
      </c>
      <c r="AX245" s="16" t="s">
        <v>75</v>
      </c>
      <c r="AY245" s="267" t="s">
        <v>122</v>
      </c>
    </row>
    <row r="246" s="13" customFormat="1">
      <c r="A246" s="13"/>
      <c r="B246" s="224"/>
      <c r="C246" s="225"/>
      <c r="D246" s="226" t="s">
        <v>134</v>
      </c>
      <c r="E246" s="227" t="s">
        <v>19</v>
      </c>
      <c r="F246" s="228" t="s">
        <v>343</v>
      </c>
      <c r="G246" s="225"/>
      <c r="H246" s="229">
        <v>36.628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134</v>
      </c>
      <c r="AU246" s="235" t="s">
        <v>85</v>
      </c>
      <c r="AV246" s="13" t="s">
        <v>85</v>
      </c>
      <c r="AW246" s="13" t="s">
        <v>37</v>
      </c>
      <c r="AX246" s="13" t="s">
        <v>83</v>
      </c>
      <c r="AY246" s="235" t="s">
        <v>122</v>
      </c>
    </row>
    <row r="247" s="12" customFormat="1" ht="22.8" customHeight="1">
      <c r="A247" s="12"/>
      <c r="B247" s="190"/>
      <c r="C247" s="191"/>
      <c r="D247" s="192" t="s">
        <v>74</v>
      </c>
      <c r="E247" s="204" t="s">
        <v>229</v>
      </c>
      <c r="F247" s="204" t="s">
        <v>344</v>
      </c>
      <c r="G247" s="191"/>
      <c r="H247" s="191"/>
      <c r="I247" s="194"/>
      <c r="J247" s="205">
        <f>BK247</f>
        <v>0</v>
      </c>
      <c r="K247" s="191"/>
      <c r="L247" s="196"/>
      <c r="M247" s="197"/>
      <c r="N247" s="198"/>
      <c r="O247" s="198"/>
      <c r="P247" s="199">
        <f>SUM(P248:P276)</f>
        <v>0</v>
      </c>
      <c r="Q247" s="198"/>
      <c r="R247" s="199">
        <f>SUM(R248:R276)</f>
        <v>10.3421755</v>
      </c>
      <c r="S247" s="198"/>
      <c r="T247" s="200">
        <f>SUM(T248:T276)</f>
        <v>17.280000000000001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1" t="s">
        <v>83</v>
      </c>
      <c r="AT247" s="202" t="s">
        <v>74</v>
      </c>
      <c r="AU247" s="202" t="s">
        <v>83</v>
      </c>
      <c r="AY247" s="201" t="s">
        <v>122</v>
      </c>
      <c r="BK247" s="203">
        <f>SUM(BK248:BK276)</f>
        <v>0</v>
      </c>
    </row>
    <row r="248" s="2" customFormat="1" ht="16.5" customHeight="1">
      <c r="A248" s="40"/>
      <c r="B248" s="41"/>
      <c r="C248" s="206" t="s">
        <v>345</v>
      </c>
      <c r="D248" s="206" t="s">
        <v>125</v>
      </c>
      <c r="E248" s="207" t="s">
        <v>346</v>
      </c>
      <c r="F248" s="208" t="s">
        <v>347</v>
      </c>
      <c r="G248" s="209" t="s">
        <v>139</v>
      </c>
      <c r="H248" s="210">
        <v>23</v>
      </c>
      <c r="I248" s="211"/>
      <c r="J248" s="212">
        <f>ROUND(I248*H248,2)</f>
        <v>0</v>
      </c>
      <c r="K248" s="208" t="s">
        <v>129</v>
      </c>
      <c r="L248" s="46"/>
      <c r="M248" s="213" t="s">
        <v>19</v>
      </c>
      <c r="N248" s="214" t="s">
        <v>46</v>
      </c>
      <c r="O248" s="86"/>
      <c r="P248" s="215">
        <f>O248*H248</f>
        <v>0</v>
      </c>
      <c r="Q248" s="215">
        <v>1.1E-05</v>
      </c>
      <c r="R248" s="215">
        <f>Q248*H248</f>
        <v>0.00025299999999999997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130</v>
      </c>
      <c r="AT248" s="217" t="s">
        <v>125</v>
      </c>
      <c r="AU248" s="217" t="s">
        <v>85</v>
      </c>
      <c r="AY248" s="19" t="s">
        <v>122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83</v>
      </c>
      <c r="BK248" s="218">
        <f>ROUND(I248*H248,2)</f>
        <v>0</v>
      </c>
      <c r="BL248" s="19" t="s">
        <v>130</v>
      </c>
      <c r="BM248" s="217" t="s">
        <v>348</v>
      </c>
    </row>
    <row r="249" s="2" customFormat="1">
      <c r="A249" s="40"/>
      <c r="B249" s="41"/>
      <c r="C249" s="42"/>
      <c r="D249" s="219" t="s">
        <v>132</v>
      </c>
      <c r="E249" s="42"/>
      <c r="F249" s="220" t="s">
        <v>349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132</v>
      </c>
      <c r="AU249" s="19" t="s">
        <v>85</v>
      </c>
    </row>
    <row r="250" s="14" customFormat="1">
      <c r="A250" s="14"/>
      <c r="B250" s="236"/>
      <c r="C250" s="237"/>
      <c r="D250" s="226" t="s">
        <v>134</v>
      </c>
      <c r="E250" s="238" t="s">
        <v>19</v>
      </c>
      <c r="F250" s="239" t="s">
        <v>218</v>
      </c>
      <c r="G250" s="237"/>
      <c r="H250" s="238" t="s">
        <v>19</v>
      </c>
      <c r="I250" s="240"/>
      <c r="J250" s="237"/>
      <c r="K250" s="237"/>
      <c r="L250" s="241"/>
      <c r="M250" s="242"/>
      <c r="N250" s="243"/>
      <c r="O250" s="243"/>
      <c r="P250" s="243"/>
      <c r="Q250" s="243"/>
      <c r="R250" s="243"/>
      <c r="S250" s="243"/>
      <c r="T250" s="24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5" t="s">
        <v>134</v>
      </c>
      <c r="AU250" s="245" t="s">
        <v>85</v>
      </c>
      <c r="AV250" s="14" t="s">
        <v>83</v>
      </c>
      <c r="AW250" s="14" t="s">
        <v>37</v>
      </c>
      <c r="AX250" s="14" t="s">
        <v>75</v>
      </c>
      <c r="AY250" s="245" t="s">
        <v>122</v>
      </c>
    </row>
    <row r="251" s="13" customFormat="1">
      <c r="A251" s="13"/>
      <c r="B251" s="224"/>
      <c r="C251" s="225"/>
      <c r="D251" s="226" t="s">
        <v>134</v>
      </c>
      <c r="E251" s="227" t="s">
        <v>19</v>
      </c>
      <c r="F251" s="228" t="s">
        <v>350</v>
      </c>
      <c r="G251" s="225"/>
      <c r="H251" s="229">
        <v>23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134</v>
      </c>
      <c r="AU251" s="235" t="s">
        <v>85</v>
      </c>
      <c r="AV251" s="13" t="s">
        <v>85</v>
      </c>
      <c r="AW251" s="13" t="s">
        <v>37</v>
      </c>
      <c r="AX251" s="13" t="s">
        <v>83</v>
      </c>
      <c r="AY251" s="235" t="s">
        <v>122</v>
      </c>
    </row>
    <row r="252" s="2" customFormat="1" ht="16.5" customHeight="1">
      <c r="A252" s="40"/>
      <c r="B252" s="41"/>
      <c r="C252" s="268" t="s">
        <v>351</v>
      </c>
      <c r="D252" s="268" t="s">
        <v>226</v>
      </c>
      <c r="E252" s="269" t="s">
        <v>352</v>
      </c>
      <c r="F252" s="270" t="s">
        <v>353</v>
      </c>
      <c r="G252" s="271" t="s">
        <v>139</v>
      </c>
      <c r="H252" s="272">
        <v>23</v>
      </c>
      <c r="I252" s="273"/>
      <c r="J252" s="274">
        <f>ROUND(I252*H252,2)</f>
        <v>0</v>
      </c>
      <c r="K252" s="270" t="s">
        <v>129</v>
      </c>
      <c r="L252" s="275"/>
      <c r="M252" s="276" t="s">
        <v>19</v>
      </c>
      <c r="N252" s="277" t="s">
        <v>46</v>
      </c>
      <c r="O252" s="86"/>
      <c r="P252" s="215">
        <f>O252*H252</f>
        <v>0</v>
      </c>
      <c r="Q252" s="215">
        <v>0.0035999999999999999</v>
      </c>
      <c r="R252" s="215">
        <f>Q252*H252</f>
        <v>0.082799999999999999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229</v>
      </c>
      <c r="AT252" s="217" t="s">
        <v>226</v>
      </c>
      <c r="AU252" s="217" t="s">
        <v>85</v>
      </c>
      <c r="AY252" s="19" t="s">
        <v>122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83</v>
      </c>
      <c r="BK252" s="218">
        <f>ROUND(I252*H252,2)</f>
        <v>0</v>
      </c>
      <c r="BL252" s="19" t="s">
        <v>130</v>
      </c>
      <c r="BM252" s="217" t="s">
        <v>354</v>
      </c>
    </row>
    <row r="253" s="14" customFormat="1">
      <c r="A253" s="14"/>
      <c r="B253" s="236"/>
      <c r="C253" s="237"/>
      <c r="D253" s="226" t="s">
        <v>134</v>
      </c>
      <c r="E253" s="238" t="s">
        <v>19</v>
      </c>
      <c r="F253" s="239" t="s">
        <v>218</v>
      </c>
      <c r="G253" s="237"/>
      <c r="H253" s="238" t="s">
        <v>19</v>
      </c>
      <c r="I253" s="240"/>
      <c r="J253" s="237"/>
      <c r="K253" s="237"/>
      <c r="L253" s="241"/>
      <c r="M253" s="242"/>
      <c r="N253" s="243"/>
      <c r="O253" s="243"/>
      <c r="P253" s="243"/>
      <c r="Q253" s="243"/>
      <c r="R253" s="243"/>
      <c r="S253" s="243"/>
      <c r="T253" s="24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5" t="s">
        <v>134</v>
      </c>
      <c r="AU253" s="245" t="s">
        <v>85</v>
      </c>
      <c r="AV253" s="14" t="s">
        <v>83</v>
      </c>
      <c r="AW253" s="14" t="s">
        <v>37</v>
      </c>
      <c r="AX253" s="14" t="s">
        <v>75</v>
      </c>
      <c r="AY253" s="245" t="s">
        <v>122</v>
      </c>
    </row>
    <row r="254" s="13" customFormat="1">
      <c r="A254" s="13"/>
      <c r="B254" s="224"/>
      <c r="C254" s="225"/>
      <c r="D254" s="226" t="s">
        <v>134</v>
      </c>
      <c r="E254" s="227" t="s">
        <v>19</v>
      </c>
      <c r="F254" s="228" t="s">
        <v>355</v>
      </c>
      <c r="G254" s="225"/>
      <c r="H254" s="229">
        <v>23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134</v>
      </c>
      <c r="AU254" s="235" t="s">
        <v>85</v>
      </c>
      <c r="AV254" s="13" t="s">
        <v>85</v>
      </c>
      <c r="AW254" s="13" t="s">
        <v>37</v>
      </c>
      <c r="AX254" s="13" t="s">
        <v>83</v>
      </c>
      <c r="AY254" s="235" t="s">
        <v>122</v>
      </c>
    </row>
    <row r="255" s="2" customFormat="1" ht="24.15" customHeight="1">
      <c r="A255" s="40"/>
      <c r="B255" s="41"/>
      <c r="C255" s="206" t="s">
        <v>356</v>
      </c>
      <c r="D255" s="206" t="s">
        <v>125</v>
      </c>
      <c r="E255" s="207" t="s">
        <v>357</v>
      </c>
      <c r="F255" s="208" t="s">
        <v>358</v>
      </c>
      <c r="G255" s="209" t="s">
        <v>359</v>
      </c>
      <c r="H255" s="210">
        <v>18</v>
      </c>
      <c r="I255" s="211"/>
      <c r="J255" s="212">
        <f>ROUND(I255*H255,2)</f>
        <v>0</v>
      </c>
      <c r="K255" s="208" t="s">
        <v>129</v>
      </c>
      <c r="L255" s="46"/>
      <c r="M255" s="213" t="s">
        <v>19</v>
      </c>
      <c r="N255" s="214" t="s">
        <v>46</v>
      </c>
      <c r="O255" s="86"/>
      <c r="P255" s="215">
        <f>O255*H255</f>
        <v>0</v>
      </c>
      <c r="Q255" s="215">
        <v>1.2500000000000001E-06</v>
      </c>
      <c r="R255" s="215">
        <f>Q255*H255</f>
        <v>2.2500000000000001E-05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130</v>
      </c>
      <c r="AT255" s="217" t="s">
        <v>125</v>
      </c>
      <c r="AU255" s="217" t="s">
        <v>85</v>
      </c>
      <c r="AY255" s="19" t="s">
        <v>122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83</v>
      </c>
      <c r="BK255" s="218">
        <f>ROUND(I255*H255,2)</f>
        <v>0</v>
      </c>
      <c r="BL255" s="19" t="s">
        <v>130</v>
      </c>
      <c r="BM255" s="217" t="s">
        <v>360</v>
      </c>
    </row>
    <row r="256" s="2" customFormat="1">
      <c r="A256" s="40"/>
      <c r="B256" s="41"/>
      <c r="C256" s="42"/>
      <c r="D256" s="219" t="s">
        <v>132</v>
      </c>
      <c r="E256" s="42"/>
      <c r="F256" s="220" t="s">
        <v>361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132</v>
      </c>
      <c r="AU256" s="19" t="s">
        <v>85</v>
      </c>
    </row>
    <row r="257" s="13" customFormat="1">
      <c r="A257" s="13"/>
      <c r="B257" s="224"/>
      <c r="C257" s="225"/>
      <c r="D257" s="226" t="s">
        <v>134</v>
      </c>
      <c r="E257" s="227" t="s">
        <v>19</v>
      </c>
      <c r="F257" s="228" t="s">
        <v>362</v>
      </c>
      <c r="G257" s="225"/>
      <c r="H257" s="229">
        <v>18</v>
      </c>
      <c r="I257" s="230"/>
      <c r="J257" s="225"/>
      <c r="K257" s="225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134</v>
      </c>
      <c r="AU257" s="235" t="s">
        <v>85</v>
      </c>
      <c r="AV257" s="13" t="s">
        <v>85</v>
      </c>
      <c r="AW257" s="13" t="s">
        <v>37</v>
      </c>
      <c r="AX257" s="13" t="s">
        <v>83</v>
      </c>
      <c r="AY257" s="235" t="s">
        <v>122</v>
      </c>
    </row>
    <row r="258" s="2" customFormat="1" ht="16.5" customHeight="1">
      <c r="A258" s="40"/>
      <c r="B258" s="41"/>
      <c r="C258" s="268" t="s">
        <v>363</v>
      </c>
      <c r="D258" s="268" t="s">
        <v>226</v>
      </c>
      <c r="E258" s="269" t="s">
        <v>364</v>
      </c>
      <c r="F258" s="270" t="s">
        <v>365</v>
      </c>
      <c r="G258" s="271" t="s">
        <v>359</v>
      </c>
      <c r="H258" s="272">
        <v>18</v>
      </c>
      <c r="I258" s="273"/>
      <c r="J258" s="274">
        <f>ROUND(I258*H258,2)</f>
        <v>0</v>
      </c>
      <c r="K258" s="270" t="s">
        <v>19</v>
      </c>
      <c r="L258" s="275"/>
      <c r="M258" s="276" t="s">
        <v>19</v>
      </c>
      <c r="N258" s="277" t="s">
        <v>46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229</v>
      </c>
      <c r="AT258" s="217" t="s">
        <v>226</v>
      </c>
      <c r="AU258" s="217" t="s">
        <v>85</v>
      </c>
      <c r="AY258" s="19" t="s">
        <v>122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83</v>
      </c>
      <c r="BK258" s="218">
        <f>ROUND(I258*H258,2)</f>
        <v>0</v>
      </c>
      <c r="BL258" s="19" t="s">
        <v>130</v>
      </c>
      <c r="BM258" s="217" t="s">
        <v>366</v>
      </c>
    </row>
    <row r="259" s="13" customFormat="1">
      <c r="A259" s="13"/>
      <c r="B259" s="224"/>
      <c r="C259" s="225"/>
      <c r="D259" s="226" t="s">
        <v>134</v>
      </c>
      <c r="E259" s="227" t="s">
        <v>19</v>
      </c>
      <c r="F259" s="228" t="s">
        <v>367</v>
      </c>
      <c r="G259" s="225"/>
      <c r="H259" s="229">
        <v>18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134</v>
      </c>
      <c r="AU259" s="235" t="s">
        <v>85</v>
      </c>
      <c r="AV259" s="13" t="s">
        <v>85</v>
      </c>
      <c r="AW259" s="13" t="s">
        <v>37</v>
      </c>
      <c r="AX259" s="13" t="s">
        <v>83</v>
      </c>
      <c r="AY259" s="235" t="s">
        <v>122</v>
      </c>
    </row>
    <row r="260" s="2" customFormat="1" ht="21.75" customHeight="1">
      <c r="A260" s="40"/>
      <c r="B260" s="41"/>
      <c r="C260" s="206" t="s">
        <v>368</v>
      </c>
      <c r="D260" s="206" t="s">
        <v>125</v>
      </c>
      <c r="E260" s="207" t="s">
        <v>369</v>
      </c>
      <c r="F260" s="208" t="s">
        <v>370</v>
      </c>
      <c r="G260" s="209" t="s">
        <v>155</v>
      </c>
      <c r="H260" s="210">
        <v>9</v>
      </c>
      <c r="I260" s="211"/>
      <c r="J260" s="212">
        <f>ROUND(I260*H260,2)</f>
        <v>0</v>
      </c>
      <c r="K260" s="208" t="s">
        <v>129</v>
      </c>
      <c r="L260" s="46"/>
      <c r="M260" s="213" t="s">
        <v>19</v>
      </c>
      <c r="N260" s="214" t="s">
        <v>46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1.9199999999999999</v>
      </c>
      <c r="T260" s="216">
        <f>S260*H260</f>
        <v>17.280000000000001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130</v>
      </c>
      <c r="AT260" s="217" t="s">
        <v>125</v>
      </c>
      <c r="AU260" s="217" t="s">
        <v>85</v>
      </c>
      <c r="AY260" s="19" t="s">
        <v>122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83</v>
      </c>
      <c r="BK260" s="218">
        <f>ROUND(I260*H260,2)</f>
        <v>0</v>
      </c>
      <c r="BL260" s="19" t="s">
        <v>130</v>
      </c>
      <c r="BM260" s="217" t="s">
        <v>371</v>
      </c>
    </row>
    <row r="261" s="2" customFormat="1">
      <c r="A261" s="40"/>
      <c r="B261" s="41"/>
      <c r="C261" s="42"/>
      <c r="D261" s="219" t="s">
        <v>132</v>
      </c>
      <c r="E261" s="42"/>
      <c r="F261" s="220" t="s">
        <v>372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132</v>
      </c>
      <c r="AU261" s="19" t="s">
        <v>85</v>
      </c>
    </row>
    <row r="262" s="13" customFormat="1">
      <c r="A262" s="13"/>
      <c r="B262" s="224"/>
      <c r="C262" s="225"/>
      <c r="D262" s="226" t="s">
        <v>134</v>
      </c>
      <c r="E262" s="227" t="s">
        <v>19</v>
      </c>
      <c r="F262" s="228" t="s">
        <v>373</v>
      </c>
      <c r="G262" s="225"/>
      <c r="H262" s="229">
        <v>9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134</v>
      </c>
      <c r="AU262" s="235" t="s">
        <v>85</v>
      </c>
      <c r="AV262" s="13" t="s">
        <v>85</v>
      </c>
      <c r="AW262" s="13" t="s">
        <v>37</v>
      </c>
      <c r="AX262" s="13" t="s">
        <v>83</v>
      </c>
      <c r="AY262" s="235" t="s">
        <v>122</v>
      </c>
    </row>
    <row r="263" s="2" customFormat="1" ht="16.5" customHeight="1">
      <c r="A263" s="40"/>
      <c r="B263" s="41"/>
      <c r="C263" s="206" t="s">
        <v>374</v>
      </c>
      <c r="D263" s="206" t="s">
        <v>125</v>
      </c>
      <c r="E263" s="207" t="s">
        <v>375</v>
      </c>
      <c r="F263" s="208" t="s">
        <v>376</v>
      </c>
      <c r="G263" s="209" t="s">
        <v>359</v>
      </c>
      <c r="H263" s="210">
        <v>9</v>
      </c>
      <c r="I263" s="211"/>
      <c r="J263" s="212">
        <f>ROUND(I263*H263,2)</f>
        <v>0</v>
      </c>
      <c r="K263" s="208" t="s">
        <v>19</v>
      </c>
      <c r="L263" s="46"/>
      <c r="M263" s="213" t="s">
        <v>19</v>
      </c>
      <c r="N263" s="214" t="s">
        <v>46</v>
      </c>
      <c r="O263" s="86"/>
      <c r="P263" s="215">
        <f>O263*H263</f>
        <v>0</v>
      </c>
      <c r="Q263" s="215">
        <v>0.34089999999999998</v>
      </c>
      <c r="R263" s="215">
        <f>Q263*H263</f>
        <v>3.0680999999999998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130</v>
      </c>
      <c r="AT263" s="217" t="s">
        <v>125</v>
      </c>
      <c r="AU263" s="217" t="s">
        <v>85</v>
      </c>
      <c r="AY263" s="19" t="s">
        <v>122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83</v>
      </c>
      <c r="BK263" s="218">
        <f>ROUND(I263*H263,2)</f>
        <v>0</v>
      </c>
      <c r="BL263" s="19" t="s">
        <v>130</v>
      </c>
      <c r="BM263" s="217" t="s">
        <v>377</v>
      </c>
    </row>
    <row r="264" s="13" customFormat="1">
      <c r="A264" s="13"/>
      <c r="B264" s="224"/>
      <c r="C264" s="225"/>
      <c r="D264" s="226" t="s">
        <v>134</v>
      </c>
      <c r="E264" s="227" t="s">
        <v>19</v>
      </c>
      <c r="F264" s="228" t="s">
        <v>378</v>
      </c>
      <c r="G264" s="225"/>
      <c r="H264" s="229">
        <v>2</v>
      </c>
      <c r="I264" s="230"/>
      <c r="J264" s="225"/>
      <c r="K264" s="225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134</v>
      </c>
      <c r="AU264" s="235" t="s">
        <v>85</v>
      </c>
      <c r="AV264" s="13" t="s">
        <v>85</v>
      </c>
      <c r="AW264" s="13" t="s">
        <v>37</v>
      </c>
      <c r="AX264" s="13" t="s">
        <v>75</v>
      </c>
      <c r="AY264" s="235" t="s">
        <v>122</v>
      </c>
    </row>
    <row r="265" s="13" customFormat="1">
      <c r="A265" s="13"/>
      <c r="B265" s="224"/>
      <c r="C265" s="225"/>
      <c r="D265" s="226" t="s">
        <v>134</v>
      </c>
      <c r="E265" s="227" t="s">
        <v>19</v>
      </c>
      <c r="F265" s="228" t="s">
        <v>379</v>
      </c>
      <c r="G265" s="225"/>
      <c r="H265" s="229">
        <v>7</v>
      </c>
      <c r="I265" s="230"/>
      <c r="J265" s="225"/>
      <c r="K265" s="225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134</v>
      </c>
      <c r="AU265" s="235" t="s">
        <v>85</v>
      </c>
      <c r="AV265" s="13" t="s">
        <v>85</v>
      </c>
      <c r="AW265" s="13" t="s">
        <v>37</v>
      </c>
      <c r="AX265" s="13" t="s">
        <v>75</v>
      </c>
      <c r="AY265" s="235" t="s">
        <v>122</v>
      </c>
    </row>
    <row r="266" s="15" customFormat="1">
      <c r="A266" s="15"/>
      <c r="B266" s="246"/>
      <c r="C266" s="247"/>
      <c r="D266" s="226" t="s">
        <v>134</v>
      </c>
      <c r="E266" s="248" t="s">
        <v>19</v>
      </c>
      <c r="F266" s="249" t="s">
        <v>151</v>
      </c>
      <c r="G266" s="247"/>
      <c r="H266" s="250">
        <v>9</v>
      </c>
      <c r="I266" s="251"/>
      <c r="J266" s="247"/>
      <c r="K266" s="247"/>
      <c r="L266" s="252"/>
      <c r="M266" s="253"/>
      <c r="N266" s="254"/>
      <c r="O266" s="254"/>
      <c r="P266" s="254"/>
      <c r="Q266" s="254"/>
      <c r="R266" s="254"/>
      <c r="S266" s="254"/>
      <c r="T266" s="25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6" t="s">
        <v>134</v>
      </c>
      <c r="AU266" s="256" t="s">
        <v>85</v>
      </c>
      <c r="AV266" s="15" t="s">
        <v>130</v>
      </c>
      <c r="AW266" s="15" t="s">
        <v>37</v>
      </c>
      <c r="AX266" s="15" t="s">
        <v>83</v>
      </c>
      <c r="AY266" s="256" t="s">
        <v>122</v>
      </c>
    </row>
    <row r="267" s="2" customFormat="1" ht="16.5" customHeight="1">
      <c r="A267" s="40"/>
      <c r="B267" s="41"/>
      <c r="C267" s="268" t="s">
        <v>380</v>
      </c>
      <c r="D267" s="268" t="s">
        <v>226</v>
      </c>
      <c r="E267" s="269" t="s">
        <v>381</v>
      </c>
      <c r="F267" s="270" t="s">
        <v>382</v>
      </c>
      <c r="G267" s="271" t="s">
        <v>383</v>
      </c>
      <c r="H267" s="272">
        <v>2</v>
      </c>
      <c r="I267" s="273"/>
      <c r="J267" s="274">
        <f>ROUND(I267*H267,2)</f>
        <v>0</v>
      </c>
      <c r="K267" s="270" t="s">
        <v>19</v>
      </c>
      <c r="L267" s="275"/>
      <c r="M267" s="276" t="s">
        <v>19</v>
      </c>
      <c r="N267" s="277" t="s">
        <v>46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229</v>
      </c>
      <c r="AT267" s="217" t="s">
        <v>226</v>
      </c>
      <c r="AU267" s="217" t="s">
        <v>85</v>
      </c>
      <c r="AY267" s="19" t="s">
        <v>122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83</v>
      </c>
      <c r="BK267" s="218">
        <f>ROUND(I267*H267,2)</f>
        <v>0</v>
      </c>
      <c r="BL267" s="19" t="s">
        <v>130</v>
      </c>
      <c r="BM267" s="217" t="s">
        <v>384</v>
      </c>
    </row>
    <row r="268" s="13" customFormat="1">
      <c r="A268" s="13"/>
      <c r="B268" s="224"/>
      <c r="C268" s="225"/>
      <c r="D268" s="226" t="s">
        <v>134</v>
      </c>
      <c r="E268" s="227" t="s">
        <v>19</v>
      </c>
      <c r="F268" s="228" t="s">
        <v>85</v>
      </c>
      <c r="G268" s="225"/>
      <c r="H268" s="229">
        <v>2</v>
      </c>
      <c r="I268" s="230"/>
      <c r="J268" s="225"/>
      <c r="K268" s="225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134</v>
      </c>
      <c r="AU268" s="235" t="s">
        <v>85</v>
      </c>
      <c r="AV268" s="13" t="s">
        <v>85</v>
      </c>
      <c r="AW268" s="13" t="s">
        <v>37</v>
      </c>
      <c r="AX268" s="13" t="s">
        <v>83</v>
      </c>
      <c r="AY268" s="235" t="s">
        <v>122</v>
      </c>
    </row>
    <row r="269" s="2" customFormat="1" ht="16.5" customHeight="1">
      <c r="A269" s="40"/>
      <c r="B269" s="41"/>
      <c r="C269" s="268" t="s">
        <v>385</v>
      </c>
      <c r="D269" s="268" t="s">
        <v>226</v>
      </c>
      <c r="E269" s="269" t="s">
        <v>386</v>
      </c>
      <c r="F269" s="270" t="s">
        <v>387</v>
      </c>
      <c r="G269" s="271" t="s">
        <v>383</v>
      </c>
      <c r="H269" s="272">
        <v>7</v>
      </c>
      <c r="I269" s="273"/>
      <c r="J269" s="274">
        <f>ROUND(I269*H269,2)</f>
        <v>0</v>
      </c>
      <c r="K269" s="270" t="s">
        <v>19</v>
      </c>
      <c r="L269" s="275"/>
      <c r="M269" s="276" t="s">
        <v>19</v>
      </c>
      <c r="N269" s="277" t="s">
        <v>46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229</v>
      </c>
      <c r="AT269" s="217" t="s">
        <v>226</v>
      </c>
      <c r="AU269" s="217" t="s">
        <v>85</v>
      </c>
      <c r="AY269" s="19" t="s">
        <v>122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83</v>
      </c>
      <c r="BK269" s="218">
        <f>ROUND(I269*H269,2)</f>
        <v>0</v>
      </c>
      <c r="BL269" s="19" t="s">
        <v>130</v>
      </c>
      <c r="BM269" s="217" t="s">
        <v>388</v>
      </c>
    </row>
    <row r="270" s="13" customFormat="1">
      <c r="A270" s="13"/>
      <c r="B270" s="224"/>
      <c r="C270" s="225"/>
      <c r="D270" s="226" t="s">
        <v>134</v>
      </c>
      <c r="E270" s="227" t="s">
        <v>19</v>
      </c>
      <c r="F270" s="228" t="s">
        <v>389</v>
      </c>
      <c r="G270" s="225"/>
      <c r="H270" s="229">
        <v>7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134</v>
      </c>
      <c r="AU270" s="235" t="s">
        <v>85</v>
      </c>
      <c r="AV270" s="13" t="s">
        <v>85</v>
      </c>
      <c r="AW270" s="13" t="s">
        <v>37</v>
      </c>
      <c r="AX270" s="13" t="s">
        <v>83</v>
      </c>
      <c r="AY270" s="235" t="s">
        <v>122</v>
      </c>
    </row>
    <row r="271" s="2" customFormat="1" ht="16.5" customHeight="1">
      <c r="A271" s="40"/>
      <c r="B271" s="41"/>
      <c r="C271" s="268" t="s">
        <v>390</v>
      </c>
      <c r="D271" s="268" t="s">
        <v>226</v>
      </c>
      <c r="E271" s="269" t="s">
        <v>391</v>
      </c>
      <c r="F271" s="270" t="s">
        <v>392</v>
      </c>
      <c r="G271" s="271" t="s">
        <v>383</v>
      </c>
      <c r="H271" s="272">
        <v>9</v>
      </c>
      <c r="I271" s="273"/>
      <c r="J271" s="274">
        <f>ROUND(I271*H271,2)</f>
        <v>0</v>
      </c>
      <c r="K271" s="270" t="s">
        <v>19</v>
      </c>
      <c r="L271" s="275"/>
      <c r="M271" s="276" t="s">
        <v>19</v>
      </c>
      <c r="N271" s="277" t="s">
        <v>46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229</v>
      </c>
      <c r="AT271" s="217" t="s">
        <v>226</v>
      </c>
      <c r="AU271" s="217" t="s">
        <v>85</v>
      </c>
      <c r="AY271" s="19" t="s">
        <v>122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83</v>
      </c>
      <c r="BK271" s="218">
        <f>ROUND(I271*H271,2)</f>
        <v>0</v>
      </c>
      <c r="BL271" s="19" t="s">
        <v>130</v>
      </c>
      <c r="BM271" s="217" t="s">
        <v>393</v>
      </c>
    </row>
    <row r="272" s="13" customFormat="1">
      <c r="A272" s="13"/>
      <c r="B272" s="224"/>
      <c r="C272" s="225"/>
      <c r="D272" s="226" t="s">
        <v>134</v>
      </c>
      <c r="E272" s="227" t="s">
        <v>19</v>
      </c>
      <c r="F272" s="228" t="s">
        <v>394</v>
      </c>
      <c r="G272" s="225"/>
      <c r="H272" s="229">
        <v>9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134</v>
      </c>
      <c r="AU272" s="235" t="s">
        <v>85</v>
      </c>
      <c r="AV272" s="13" t="s">
        <v>85</v>
      </c>
      <c r="AW272" s="13" t="s">
        <v>37</v>
      </c>
      <c r="AX272" s="13" t="s">
        <v>83</v>
      </c>
      <c r="AY272" s="235" t="s">
        <v>122</v>
      </c>
    </row>
    <row r="273" s="2" customFormat="1" ht="16.5" customHeight="1">
      <c r="A273" s="40"/>
      <c r="B273" s="41"/>
      <c r="C273" s="206" t="s">
        <v>395</v>
      </c>
      <c r="D273" s="206" t="s">
        <v>125</v>
      </c>
      <c r="E273" s="207" t="s">
        <v>396</v>
      </c>
      <c r="F273" s="208" t="s">
        <v>397</v>
      </c>
      <c r="G273" s="209" t="s">
        <v>359</v>
      </c>
      <c r="H273" s="210">
        <v>6</v>
      </c>
      <c r="I273" s="211"/>
      <c r="J273" s="212">
        <f>ROUND(I273*H273,2)</f>
        <v>0</v>
      </c>
      <c r="K273" s="208" t="s">
        <v>129</v>
      </c>
      <c r="L273" s="46"/>
      <c r="M273" s="213" t="s">
        <v>19</v>
      </c>
      <c r="N273" s="214" t="s">
        <v>46</v>
      </c>
      <c r="O273" s="86"/>
      <c r="P273" s="215">
        <f>O273*H273</f>
        <v>0</v>
      </c>
      <c r="Q273" s="215">
        <v>0.42080000000000001</v>
      </c>
      <c r="R273" s="215">
        <f>Q273*H273</f>
        <v>2.5247999999999999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130</v>
      </c>
      <c r="AT273" s="217" t="s">
        <v>125</v>
      </c>
      <c r="AU273" s="217" t="s">
        <v>85</v>
      </c>
      <c r="AY273" s="19" t="s">
        <v>122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83</v>
      </c>
      <c r="BK273" s="218">
        <f>ROUND(I273*H273,2)</f>
        <v>0</v>
      </c>
      <c r="BL273" s="19" t="s">
        <v>130</v>
      </c>
      <c r="BM273" s="217" t="s">
        <v>398</v>
      </c>
    </row>
    <row r="274" s="2" customFormat="1">
      <c r="A274" s="40"/>
      <c r="B274" s="41"/>
      <c r="C274" s="42"/>
      <c r="D274" s="219" t="s">
        <v>132</v>
      </c>
      <c r="E274" s="42"/>
      <c r="F274" s="220" t="s">
        <v>399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132</v>
      </c>
      <c r="AU274" s="19" t="s">
        <v>85</v>
      </c>
    </row>
    <row r="275" s="2" customFormat="1" ht="24.15" customHeight="1">
      <c r="A275" s="40"/>
      <c r="B275" s="41"/>
      <c r="C275" s="206" t="s">
        <v>400</v>
      </c>
      <c r="D275" s="206" t="s">
        <v>125</v>
      </c>
      <c r="E275" s="207" t="s">
        <v>401</v>
      </c>
      <c r="F275" s="208" t="s">
        <v>402</v>
      </c>
      <c r="G275" s="209" t="s">
        <v>359</v>
      </c>
      <c r="H275" s="210">
        <v>15</v>
      </c>
      <c r="I275" s="211"/>
      <c r="J275" s="212">
        <f>ROUND(I275*H275,2)</f>
        <v>0</v>
      </c>
      <c r="K275" s="208" t="s">
        <v>129</v>
      </c>
      <c r="L275" s="46"/>
      <c r="M275" s="213" t="s">
        <v>19</v>
      </c>
      <c r="N275" s="214" t="s">
        <v>46</v>
      </c>
      <c r="O275" s="86"/>
      <c r="P275" s="215">
        <f>O275*H275</f>
        <v>0</v>
      </c>
      <c r="Q275" s="215">
        <v>0.31108000000000002</v>
      </c>
      <c r="R275" s="215">
        <f>Q275*H275</f>
        <v>4.6661999999999999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130</v>
      </c>
      <c r="AT275" s="217" t="s">
        <v>125</v>
      </c>
      <c r="AU275" s="217" t="s">
        <v>85</v>
      </c>
      <c r="AY275" s="19" t="s">
        <v>122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83</v>
      </c>
      <c r="BK275" s="218">
        <f>ROUND(I275*H275,2)</f>
        <v>0</v>
      </c>
      <c r="BL275" s="19" t="s">
        <v>130</v>
      </c>
      <c r="BM275" s="217" t="s">
        <v>403</v>
      </c>
    </row>
    <row r="276" s="2" customFormat="1">
      <c r="A276" s="40"/>
      <c r="B276" s="41"/>
      <c r="C276" s="42"/>
      <c r="D276" s="219" t="s">
        <v>132</v>
      </c>
      <c r="E276" s="42"/>
      <c r="F276" s="220" t="s">
        <v>404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132</v>
      </c>
      <c r="AU276" s="19" t="s">
        <v>85</v>
      </c>
    </row>
    <row r="277" s="12" customFormat="1" ht="22.8" customHeight="1">
      <c r="A277" s="12"/>
      <c r="B277" s="190"/>
      <c r="C277" s="191"/>
      <c r="D277" s="192" t="s">
        <v>74</v>
      </c>
      <c r="E277" s="204" t="s">
        <v>124</v>
      </c>
      <c r="F277" s="204" t="s">
        <v>405</v>
      </c>
      <c r="G277" s="191"/>
      <c r="H277" s="191"/>
      <c r="I277" s="194"/>
      <c r="J277" s="205">
        <f>BK277</f>
        <v>0</v>
      </c>
      <c r="K277" s="191"/>
      <c r="L277" s="196"/>
      <c r="M277" s="197"/>
      <c r="N277" s="198"/>
      <c r="O277" s="198"/>
      <c r="P277" s="199">
        <f>SUM(P278:P311)</f>
        <v>0</v>
      </c>
      <c r="Q277" s="198"/>
      <c r="R277" s="199">
        <f>SUM(R278:R311)</f>
        <v>176.04164458</v>
      </c>
      <c r="S277" s="198"/>
      <c r="T277" s="200">
        <f>SUM(T278:T311)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1" t="s">
        <v>83</v>
      </c>
      <c r="AT277" s="202" t="s">
        <v>74</v>
      </c>
      <c r="AU277" s="202" t="s">
        <v>83</v>
      </c>
      <c r="AY277" s="201" t="s">
        <v>122</v>
      </c>
      <c r="BK277" s="203">
        <f>SUM(BK278:BK311)</f>
        <v>0</v>
      </c>
    </row>
    <row r="278" s="2" customFormat="1" ht="24.15" customHeight="1">
      <c r="A278" s="40"/>
      <c r="B278" s="41"/>
      <c r="C278" s="206" t="s">
        <v>406</v>
      </c>
      <c r="D278" s="206" t="s">
        <v>125</v>
      </c>
      <c r="E278" s="207" t="s">
        <v>407</v>
      </c>
      <c r="F278" s="208" t="s">
        <v>408</v>
      </c>
      <c r="G278" s="209" t="s">
        <v>139</v>
      </c>
      <c r="H278" s="210">
        <v>335</v>
      </c>
      <c r="I278" s="211"/>
      <c r="J278" s="212">
        <f>ROUND(I278*H278,2)</f>
        <v>0</v>
      </c>
      <c r="K278" s="208" t="s">
        <v>129</v>
      </c>
      <c r="L278" s="46"/>
      <c r="M278" s="213" t="s">
        <v>19</v>
      </c>
      <c r="N278" s="214" t="s">
        <v>46</v>
      </c>
      <c r="O278" s="86"/>
      <c r="P278" s="215">
        <f>O278*H278</f>
        <v>0</v>
      </c>
      <c r="Q278" s="215">
        <v>0.029229999999999999</v>
      </c>
      <c r="R278" s="215">
        <f>Q278*H278</f>
        <v>9.7920499999999997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130</v>
      </c>
      <c r="AT278" s="217" t="s">
        <v>125</v>
      </c>
      <c r="AU278" s="217" t="s">
        <v>85</v>
      </c>
      <c r="AY278" s="19" t="s">
        <v>122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83</v>
      </c>
      <c r="BK278" s="218">
        <f>ROUND(I278*H278,2)</f>
        <v>0</v>
      </c>
      <c r="BL278" s="19" t="s">
        <v>130</v>
      </c>
      <c r="BM278" s="217" t="s">
        <v>409</v>
      </c>
    </row>
    <row r="279" s="2" customFormat="1">
      <c r="A279" s="40"/>
      <c r="B279" s="41"/>
      <c r="C279" s="42"/>
      <c r="D279" s="219" t="s">
        <v>132</v>
      </c>
      <c r="E279" s="42"/>
      <c r="F279" s="220" t="s">
        <v>410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132</v>
      </c>
      <c r="AU279" s="19" t="s">
        <v>85</v>
      </c>
    </row>
    <row r="280" s="13" customFormat="1">
      <c r="A280" s="13"/>
      <c r="B280" s="224"/>
      <c r="C280" s="225"/>
      <c r="D280" s="226" t="s">
        <v>134</v>
      </c>
      <c r="E280" s="227" t="s">
        <v>19</v>
      </c>
      <c r="F280" s="228" t="s">
        <v>411</v>
      </c>
      <c r="G280" s="225"/>
      <c r="H280" s="229">
        <v>335</v>
      </c>
      <c r="I280" s="230"/>
      <c r="J280" s="225"/>
      <c r="K280" s="225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134</v>
      </c>
      <c r="AU280" s="235" t="s">
        <v>85</v>
      </c>
      <c r="AV280" s="13" t="s">
        <v>85</v>
      </c>
      <c r="AW280" s="13" t="s">
        <v>37</v>
      </c>
      <c r="AX280" s="13" t="s">
        <v>83</v>
      </c>
      <c r="AY280" s="235" t="s">
        <v>122</v>
      </c>
    </row>
    <row r="281" s="2" customFormat="1" ht="16.5" customHeight="1">
      <c r="A281" s="40"/>
      <c r="B281" s="41"/>
      <c r="C281" s="268" t="s">
        <v>412</v>
      </c>
      <c r="D281" s="268" t="s">
        <v>226</v>
      </c>
      <c r="E281" s="269" t="s">
        <v>413</v>
      </c>
      <c r="F281" s="270" t="s">
        <v>414</v>
      </c>
      <c r="G281" s="271" t="s">
        <v>139</v>
      </c>
      <c r="H281" s="272">
        <v>341.69999999999999</v>
      </c>
      <c r="I281" s="273"/>
      <c r="J281" s="274">
        <f>ROUND(I281*H281,2)</f>
        <v>0</v>
      </c>
      <c r="K281" s="270" t="s">
        <v>129</v>
      </c>
      <c r="L281" s="275"/>
      <c r="M281" s="276" t="s">
        <v>19</v>
      </c>
      <c r="N281" s="277" t="s">
        <v>46</v>
      </c>
      <c r="O281" s="86"/>
      <c r="P281" s="215">
        <f>O281*H281</f>
        <v>0</v>
      </c>
      <c r="Q281" s="215">
        <v>0.045999999999999999</v>
      </c>
      <c r="R281" s="215">
        <f>Q281*H281</f>
        <v>15.7182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229</v>
      </c>
      <c r="AT281" s="217" t="s">
        <v>226</v>
      </c>
      <c r="AU281" s="217" t="s">
        <v>85</v>
      </c>
      <c r="AY281" s="19" t="s">
        <v>122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83</v>
      </c>
      <c r="BK281" s="218">
        <f>ROUND(I281*H281,2)</f>
        <v>0</v>
      </c>
      <c r="BL281" s="19" t="s">
        <v>130</v>
      </c>
      <c r="BM281" s="217" t="s">
        <v>415</v>
      </c>
    </row>
    <row r="282" s="13" customFormat="1">
      <c r="A282" s="13"/>
      <c r="B282" s="224"/>
      <c r="C282" s="225"/>
      <c r="D282" s="226" t="s">
        <v>134</v>
      </c>
      <c r="E282" s="227" t="s">
        <v>19</v>
      </c>
      <c r="F282" s="228" t="s">
        <v>411</v>
      </c>
      <c r="G282" s="225"/>
      <c r="H282" s="229">
        <v>335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134</v>
      </c>
      <c r="AU282" s="235" t="s">
        <v>85</v>
      </c>
      <c r="AV282" s="13" t="s">
        <v>85</v>
      </c>
      <c r="AW282" s="13" t="s">
        <v>37</v>
      </c>
      <c r="AX282" s="13" t="s">
        <v>75</v>
      </c>
      <c r="AY282" s="235" t="s">
        <v>122</v>
      </c>
    </row>
    <row r="283" s="16" customFormat="1">
      <c r="A283" s="16"/>
      <c r="B283" s="257"/>
      <c r="C283" s="258"/>
      <c r="D283" s="226" t="s">
        <v>134</v>
      </c>
      <c r="E283" s="259" t="s">
        <v>19</v>
      </c>
      <c r="F283" s="260" t="s">
        <v>162</v>
      </c>
      <c r="G283" s="258"/>
      <c r="H283" s="261">
        <v>335</v>
      </c>
      <c r="I283" s="262"/>
      <c r="J283" s="258"/>
      <c r="K283" s="258"/>
      <c r="L283" s="263"/>
      <c r="M283" s="264"/>
      <c r="N283" s="265"/>
      <c r="O283" s="265"/>
      <c r="P283" s="265"/>
      <c r="Q283" s="265"/>
      <c r="R283" s="265"/>
      <c r="S283" s="265"/>
      <c r="T283" s="26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67" t="s">
        <v>134</v>
      </c>
      <c r="AU283" s="267" t="s">
        <v>85</v>
      </c>
      <c r="AV283" s="16" t="s">
        <v>163</v>
      </c>
      <c r="AW283" s="16" t="s">
        <v>37</v>
      </c>
      <c r="AX283" s="16" t="s">
        <v>75</v>
      </c>
      <c r="AY283" s="267" t="s">
        <v>122</v>
      </c>
    </row>
    <row r="284" s="13" customFormat="1">
      <c r="A284" s="13"/>
      <c r="B284" s="224"/>
      <c r="C284" s="225"/>
      <c r="D284" s="226" t="s">
        <v>134</v>
      </c>
      <c r="E284" s="227" t="s">
        <v>19</v>
      </c>
      <c r="F284" s="228" t="s">
        <v>416</v>
      </c>
      <c r="G284" s="225"/>
      <c r="H284" s="229">
        <v>341.69999999999999</v>
      </c>
      <c r="I284" s="230"/>
      <c r="J284" s="225"/>
      <c r="K284" s="225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134</v>
      </c>
      <c r="AU284" s="235" t="s">
        <v>85</v>
      </c>
      <c r="AV284" s="13" t="s">
        <v>85</v>
      </c>
      <c r="AW284" s="13" t="s">
        <v>37</v>
      </c>
      <c r="AX284" s="13" t="s">
        <v>83</v>
      </c>
      <c r="AY284" s="235" t="s">
        <v>122</v>
      </c>
    </row>
    <row r="285" s="2" customFormat="1" ht="24.15" customHeight="1">
      <c r="A285" s="40"/>
      <c r="B285" s="41"/>
      <c r="C285" s="206" t="s">
        <v>417</v>
      </c>
      <c r="D285" s="206" t="s">
        <v>125</v>
      </c>
      <c r="E285" s="207" t="s">
        <v>418</v>
      </c>
      <c r="F285" s="208" t="s">
        <v>419</v>
      </c>
      <c r="G285" s="209" t="s">
        <v>139</v>
      </c>
      <c r="H285" s="210">
        <v>566</v>
      </c>
      <c r="I285" s="211"/>
      <c r="J285" s="212">
        <f>ROUND(I285*H285,2)</f>
        <v>0</v>
      </c>
      <c r="K285" s="208" t="s">
        <v>129</v>
      </c>
      <c r="L285" s="46"/>
      <c r="M285" s="213" t="s">
        <v>19</v>
      </c>
      <c r="N285" s="214" t="s">
        <v>46</v>
      </c>
      <c r="O285" s="86"/>
      <c r="P285" s="215">
        <f>O285*H285</f>
        <v>0</v>
      </c>
      <c r="Q285" s="215">
        <v>0.15539952000000001</v>
      </c>
      <c r="R285" s="215">
        <f>Q285*H285</f>
        <v>87.956128320000005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130</v>
      </c>
      <c r="AT285" s="217" t="s">
        <v>125</v>
      </c>
      <c r="AU285" s="217" t="s">
        <v>85</v>
      </c>
      <c r="AY285" s="19" t="s">
        <v>122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83</v>
      </c>
      <c r="BK285" s="218">
        <f>ROUND(I285*H285,2)</f>
        <v>0</v>
      </c>
      <c r="BL285" s="19" t="s">
        <v>130</v>
      </c>
      <c r="BM285" s="217" t="s">
        <v>420</v>
      </c>
    </row>
    <row r="286" s="2" customFormat="1">
      <c r="A286" s="40"/>
      <c r="B286" s="41"/>
      <c r="C286" s="42"/>
      <c r="D286" s="219" t="s">
        <v>132</v>
      </c>
      <c r="E286" s="42"/>
      <c r="F286" s="220" t="s">
        <v>421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132</v>
      </c>
      <c r="AU286" s="19" t="s">
        <v>85</v>
      </c>
    </row>
    <row r="287" s="14" customFormat="1">
      <c r="A287" s="14"/>
      <c r="B287" s="236"/>
      <c r="C287" s="237"/>
      <c r="D287" s="226" t="s">
        <v>134</v>
      </c>
      <c r="E287" s="238" t="s">
        <v>19</v>
      </c>
      <c r="F287" s="239" t="s">
        <v>422</v>
      </c>
      <c r="G287" s="237"/>
      <c r="H287" s="238" t="s">
        <v>19</v>
      </c>
      <c r="I287" s="240"/>
      <c r="J287" s="237"/>
      <c r="K287" s="237"/>
      <c r="L287" s="241"/>
      <c r="M287" s="242"/>
      <c r="N287" s="243"/>
      <c r="O287" s="243"/>
      <c r="P287" s="243"/>
      <c r="Q287" s="243"/>
      <c r="R287" s="243"/>
      <c r="S287" s="243"/>
      <c r="T287" s="24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5" t="s">
        <v>134</v>
      </c>
      <c r="AU287" s="245" t="s">
        <v>85</v>
      </c>
      <c r="AV287" s="14" t="s">
        <v>83</v>
      </c>
      <c r="AW287" s="14" t="s">
        <v>37</v>
      </c>
      <c r="AX287" s="14" t="s">
        <v>75</v>
      </c>
      <c r="AY287" s="245" t="s">
        <v>122</v>
      </c>
    </row>
    <row r="288" s="13" customFormat="1">
      <c r="A288" s="13"/>
      <c r="B288" s="224"/>
      <c r="C288" s="225"/>
      <c r="D288" s="226" t="s">
        <v>134</v>
      </c>
      <c r="E288" s="227" t="s">
        <v>19</v>
      </c>
      <c r="F288" s="228" t="s">
        <v>423</v>
      </c>
      <c r="G288" s="225"/>
      <c r="H288" s="229">
        <v>24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134</v>
      </c>
      <c r="AU288" s="235" t="s">
        <v>85</v>
      </c>
      <c r="AV288" s="13" t="s">
        <v>85</v>
      </c>
      <c r="AW288" s="13" t="s">
        <v>37</v>
      </c>
      <c r="AX288" s="13" t="s">
        <v>75</v>
      </c>
      <c r="AY288" s="235" t="s">
        <v>122</v>
      </c>
    </row>
    <row r="289" s="13" customFormat="1">
      <c r="A289" s="13"/>
      <c r="B289" s="224"/>
      <c r="C289" s="225"/>
      <c r="D289" s="226" t="s">
        <v>134</v>
      </c>
      <c r="E289" s="227" t="s">
        <v>19</v>
      </c>
      <c r="F289" s="228" t="s">
        <v>424</v>
      </c>
      <c r="G289" s="225"/>
      <c r="H289" s="229">
        <v>367</v>
      </c>
      <c r="I289" s="230"/>
      <c r="J289" s="225"/>
      <c r="K289" s="225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134</v>
      </c>
      <c r="AU289" s="235" t="s">
        <v>85</v>
      </c>
      <c r="AV289" s="13" t="s">
        <v>85</v>
      </c>
      <c r="AW289" s="13" t="s">
        <v>37</v>
      </c>
      <c r="AX289" s="13" t="s">
        <v>75</v>
      </c>
      <c r="AY289" s="235" t="s">
        <v>122</v>
      </c>
    </row>
    <row r="290" s="13" customFormat="1">
      <c r="A290" s="13"/>
      <c r="B290" s="224"/>
      <c r="C290" s="225"/>
      <c r="D290" s="226" t="s">
        <v>134</v>
      </c>
      <c r="E290" s="227" t="s">
        <v>19</v>
      </c>
      <c r="F290" s="228" t="s">
        <v>425</v>
      </c>
      <c r="G290" s="225"/>
      <c r="H290" s="229">
        <v>175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134</v>
      </c>
      <c r="AU290" s="235" t="s">
        <v>85</v>
      </c>
      <c r="AV290" s="13" t="s">
        <v>85</v>
      </c>
      <c r="AW290" s="13" t="s">
        <v>37</v>
      </c>
      <c r="AX290" s="13" t="s">
        <v>75</v>
      </c>
      <c r="AY290" s="235" t="s">
        <v>122</v>
      </c>
    </row>
    <row r="291" s="15" customFormat="1">
      <c r="A291" s="15"/>
      <c r="B291" s="246"/>
      <c r="C291" s="247"/>
      <c r="D291" s="226" t="s">
        <v>134</v>
      </c>
      <c r="E291" s="248" t="s">
        <v>19</v>
      </c>
      <c r="F291" s="249" t="s">
        <v>151</v>
      </c>
      <c r="G291" s="247"/>
      <c r="H291" s="250">
        <v>566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6" t="s">
        <v>134</v>
      </c>
      <c r="AU291" s="256" t="s">
        <v>85</v>
      </c>
      <c r="AV291" s="15" t="s">
        <v>130</v>
      </c>
      <c r="AW291" s="15" t="s">
        <v>37</v>
      </c>
      <c r="AX291" s="15" t="s">
        <v>83</v>
      </c>
      <c r="AY291" s="256" t="s">
        <v>122</v>
      </c>
    </row>
    <row r="292" s="2" customFormat="1" ht="16.5" customHeight="1">
      <c r="A292" s="40"/>
      <c r="B292" s="41"/>
      <c r="C292" s="268" t="s">
        <v>426</v>
      </c>
      <c r="D292" s="268" t="s">
        <v>226</v>
      </c>
      <c r="E292" s="269" t="s">
        <v>427</v>
      </c>
      <c r="F292" s="270" t="s">
        <v>428</v>
      </c>
      <c r="G292" s="271" t="s">
        <v>139</v>
      </c>
      <c r="H292" s="272">
        <v>25.199999999999999</v>
      </c>
      <c r="I292" s="273"/>
      <c r="J292" s="274">
        <f>ROUND(I292*H292,2)</f>
        <v>0</v>
      </c>
      <c r="K292" s="270" t="s">
        <v>129</v>
      </c>
      <c r="L292" s="275"/>
      <c r="M292" s="276" t="s">
        <v>19</v>
      </c>
      <c r="N292" s="277" t="s">
        <v>46</v>
      </c>
      <c r="O292" s="86"/>
      <c r="P292" s="215">
        <f>O292*H292</f>
        <v>0</v>
      </c>
      <c r="Q292" s="215">
        <v>0.065670000000000006</v>
      </c>
      <c r="R292" s="215">
        <f>Q292*H292</f>
        <v>1.654884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229</v>
      </c>
      <c r="AT292" s="217" t="s">
        <v>226</v>
      </c>
      <c r="AU292" s="217" t="s">
        <v>85</v>
      </c>
      <c r="AY292" s="19" t="s">
        <v>122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83</v>
      </c>
      <c r="BK292" s="218">
        <f>ROUND(I292*H292,2)</f>
        <v>0</v>
      </c>
      <c r="BL292" s="19" t="s">
        <v>130</v>
      </c>
      <c r="BM292" s="217" t="s">
        <v>429</v>
      </c>
    </row>
    <row r="293" s="13" customFormat="1">
      <c r="A293" s="13"/>
      <c r="B293" s="224"/>
      <c r="C293" s="225"/>
      <c r="D293" s="226" t="s">
        <v>134</v>
      </c>
      <c r="E293" s="227" t="s">
        <v>19</v>
      </c>
      <c r="F293" s="228" t="s">
        <v>430</v>
      </c>
      <c r="G293" s="225"/>
      <c r="H293" s="229">
        <v>25.199999999999999</v>
      </c>
      <c r="I293" s="230"/>
      <c r="J293" s="225"/>
      <c r="K293" s="225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134</v>
      </c>
      <c r="AU293" s="235" t="s">
        <v>85</v>
      </c>
      <c r="AV293" s="13" t="s">
        <v>85</v>
      </c>
      <c r="AW293" s="13" t="s">
        <v>37</v>
      </c>
      <c r="AX293" s="13" t="s">
        <v>83</v>
      </c>
      <c r="AY293" s="235" t="s">
        <v>122</v>
      </c>
    </row>
    <row r="294" s="2" customFormat="1" ht="16.5" customHeight="1">
      <c r="A294" s="40"/>
      <c r="B294" s="41"/>
      <c r="C294" s="268" t="s">
        <v>431</v>
      </c>
      <c r="D294" s="268" t="s">
        <v>226</v>
      </c>
      <c r="E294" s="269" t="s">
        <v>432</v>
      </c>
      <c r="F294" s="270" t="s">
        <v>433</v>
      </c>
      <c r="G294" s="271" t="s">
        <v>139</v>
      </c>
      <c r="H294" s="272">
        <v>178.5</v>
      </c>
      <c r="I294" s="273"/>
      <c r="J294" s="274">
        <f>ROUND(I294*H294,2)</f>
        <v>0</v>
      </c>
      <c r="K294" s="270" t="s">
        <v>129</v>
      </c>
      <c r="L294" s="275"/>
      <c r="M294" s="276" t="s">
        <v>19</v>
      </c>
      <c r="N294" s="277" t="s">
        <v>46</v>
      </c>
      <c r="O294" s="86"/>
      <c r="P294" s="215">
        <f>O294*H294</f>
        <v>0</v>
      </c>
      <c r="Q294" s="215">
        <v>0.048300000000000003</v>
      </c>
      <c r="R294" s="215">
        <f>Q294*H294</f>
        <v>8.6215500000000009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229</v>
      </c>
      <c r="AT294" s="217" t="s">
        <v>226</v>
      </c>
      <c r="AU294" s="217" t="s">
        <v>85</v>
      </c>
      <c r="AY294" s="19" t="s">
        <v>122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83</v>
      </c>
      <c r="BK294" s="218">
        <f>ROUND(I294*H294,2)</f>
        <v>0</v>
      </c>
      <c r="BL294" s="19" t="s">
        <v>130</v>
      </c>
      <c r="BM294" s="217" t="s">
        <v>434</v>
      </c>
    </row>
    <row r="295" s="13" customFormat="1">
      <c r="A295" s="13"/>
      <c r="B295" s="224"/>
      <c r="C295" s="225"/>
      <c r="D295" s="226" t="s">
        <v>134</v>
      </c>
      <c r="E295" s="227" t="s">
        <v>19</v>
      </c>
      <c r="F295" s="228" t="s">
        <v>425</v>
      </c>
      <c r="G295" s="225"/>
      <c r="H295" s="229">
        <v>175</v>
      </c>
      <c r="I295" s="230"/>
      <c r="J295" s="225"/>
      <c r="K295" s="225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134</v>
      </c>
      <c r="AU295" s="235" t="s">
        <v>85</v>
      </c>
      <c r="AV295" s="13" t="s">
        <v>85</v>
      </c>
      <c r="AW295" s="13" t="s">
        <v>37</v>
      </c>
      <c r="AX295" s="13" t="s">
        <v>75</v>
      </c>
      <c r="AY295" s="235" t="s">
        <v>122</v>
      </c>
    </row>
    <row r="296" s="16" customFormat="1">
      <c r="A296" s="16"/>
      <c r="B296" s="257"/>
      <c r="C296" s="258"/>
      <c r="D296" s="226" t="s">
        <v>134</v>
      </c>
      <c r="E296" s="259" t="s">
        <v>19</v>
      </c>
      <c r="F296" s="260" t="s">
        <v>162</v>
      </c>
      <c r="G296" s="258"/>
      <c r="H296" s="261">
        <v>175</v>
      </c>
      <c r="I296" s="262"/>
      <c r="J296" s="258"/>
      <c r="K296" s="258"/>
      <c r="L296" s="263"/>
      <c r="M296" s="264"/>
      <c r="N296" s="265"/>
      <c r="O296" s="265"/>
      <c r="P296" s="265"/>
      <c r="Q296" s="265"/>
      <c r="R296" s="265"/>
      <c r="S296" s="265"/>
      <c r="T296" s="26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T296" s="267" t="s">
        <v>134</v>
      </c>
      <c r="AU296" s="267" t="s">
        <v>85</v>
      </c>
      <c r="AV296" s="16" t="s">
        <v>163</v>
      </c>
      <c r="AW296" s="16" t="s">
        <v>37</v>
      </c>
      <c r="AX296" s="16" t="s">
        <v>75</v>
      </c>
      <c r="AY296" s="267" t="s">
        <v>122</v>
      </c>
    </row>
    <row r="297" s="13" customFormat="1">
      <c r="A297" s="13"/>
      <c r="B297" s="224"/>
      <c r="C297" s="225"/>
      <c r="D297" s="226" t="s">
        <v>134</v>
      </c>
      <c r="E297" s="227" t="s">
        <v>19</v>
      </c>
      <c r="F297" s="228" t="s">
        <v>435</v>
      </c>
      <c r="G297" s="225"/>
      <c r="H297" s="229">
        <v>178.5</v>
      </c>
      <c r="I297" s="230"/>
      <c r="J297" s="225"/>
      <c r="K297" s="225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134</v>
      </c>
      <c r="AU297" s="235" t="s">
        <v>85</v>
      </c>
      <c r="AV297" s="13" t="s">
        <v>85</v>
      </c>
      <c r="AW297" s="13" t="s">
        <v>37</v>
      </c>
      <c r="AX297" s="13" t="s">
        <v>83</v>
      </c>
      <c r="AY297" s="235" t="s">
        <v>122</v>
      </c>
    </row>
    <row r="298" s="2" customFormat="1" ht="16.5" customHeight="1">
      <c r="A298" s="40"/>
      <c r="B298" s="41"/>
      <c r="C298" s="268" t="s">
        <v>436</v>
      </c>
      <c r="D298" s="268" t="s">
        <v>226</v>
      </c>
      <c r="E298" s="269" t="s">
        <v>437</v>
      </c>
      <c r="F298" s="270" t="s">
        <v>438</v>
      </c>
      <c r="G298" s="271" t="s">
        <v>139</v>
      </c>
      <c r="H298" s="272">
        <v>374.33999999999998</v>
      </c>
      <c r="I298" s="273"/>
      <c r="J298" s="274">
        <f>ROUND(I298*H298,2)</f>
        <v>0</v>
      </c>
      <c r="K298" s="270" t="s">
        <v>129</v>
      </c>
      <c r="L298" s="275"/>
      <c r="M298" s="276" t="s">
        <v>19</v>
      </c>
      <c r="N298" s="277" t="s">
        <v>46</v>
      </c>
      <c r="O298" s="86"/>
      <c r="P298" s="215">
        <f>O298*H298</f>
        <v>0</v>
      </c>
      <c r="Q298" s="215">
        <v>0.080000000000000002</v>
      </c>
      <c r="R298" s="215">
        <f>Q298*H298</f>
        <v>29.947199999999999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229</v>
      </c>
      <c r="AT298" s="217" t="s">
        <v>226</v>
      </c>
      <c r="AU298" s="217" t="s">
        <v>85</v>
      </c>
      <c r="AY298" s="19" t="s">
        <v>122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83</v>
      </c>
      <c r="BK298" s="218">
        <f>ROUND(I298*H298,2)</f>
        <v>0</v>
      </c>
      <c r="BL298" s="19" t="s">
        <v>130</v>
      </c>
      <c r="BM298" s="217" t="s">
        <v>439</v>
      </c>
    </row>
    <row r="299" s="13" customFormat="1">
      <c r="A299" s="13"/>
      <c r="B299" s="224"/>
      <c r="C299" s="225"/>
      <c r="D299" s="226" t="s">
        <v>134</v>
      </c>
      <c r="E299" s="227" t="s">
        <v>19</v>
      </c>
      <c r="F299" s="228" t="s">
        <v>424</v>
      </c>
      <c r="G299" s="225"/>
      <c r="H299" s="229">
        <v>367</v>
      </c>
      <c r="I299" s="230"/>
      <c r="J299" s="225"/>
      <c r="K299" s="225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134</v>
      </c>
      <c r="AU299" s="235" t="s">
        <v>85</v>
      </c>
      <c r="AV299" s="13" t="s">
        <v>85</v>
      </c>
      <c r="AW299" s="13" t="s">
        <v>37</v>
      </c>
      <c r="AX299" s="13" t="s">
        <v>75</v>
      </c>
      <c r="AY299" s="235" t="s">
        <v>122</v>
      </c>
    </row>
    <row r="300" s="16" customFormat="1">
      <c r="A300" s="16"/>
      <c r="B300" s="257"/>
      <c r="C300" s="258"/>
      <c r="D300" s="226" t="s">
        <v>134</v>
      </c>
      <c r="E300" s="259" t="s">
        <v>19</v>
      </c>
      <c r="F300" s="260" t="s">
        <v>162</v>
      </c>
      <c r="G300" s="258"/>
      <c r="H300" s="261">
        <v>367</v>
      </c>
      <c r="I300" s="262"/>
      <c r="J300" s="258"/>
      <c r="K300" s="258"/>
      <c r="L300" s="263"/>
      <c r="M300" s="264"/>
      <c r="N300" s="265"/>
      <c r="O300" s="265"/>
      <c r="P300" s="265"/>
      <c r="Q300" s="265"/>
      <c r="R300" s="265"/>
      <c r="S300" s="265"/>
      <c r="T300" s="26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T300" s="267" t="s">
        <v>134</v>
      </c>
      <c r="AU300" s="267" t="s">
        <v>85</v>
      </c>
      <c r="AV300" s="16" t="s">
        <v>163</v>
      </c>
      <c r="AW300" s="16" t="s">
        <v>37</v>
      </c>
      <c r="AX300" s="16" t="s">
        <v>75</v>
      </c>
      <c r="AY300" s="267" t="s">
        <v>122</v>
      </c>
    </row>
    <row r="301" s="13" customFormat="1">
      <c r="A301" s="13"/>
      <c r="B301" s="224"/>
      <c r="C301" s="225"/>
      <c r="D301" s="226" t="s">
        <v>134</v>
      </c>
      <c r="E301" s="227" t="s">
        <v>19</v>
      </c>
      <c r="F301" s="228" t="s">
        <v>440</v>
      </c>
      <c r="G301" s="225"/>
      <c r="H301" s="229">
        <v>374.33999999999998</v>
      </c>
      <c r="I301" s="230"/>
      <c r="J301" s="225"/>
      <c r="K301" s="225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134</v>
      </c>
      <c r="AU301" s="235" t="s">
        <v>85</v>
      </c>
      <c r="AV301" s="13" t="s">
        <v>85</v>
      </c>
      <c r="AW301" s="13" t="s">
        <v>37</v>
      </c>
      <c r="AX301" s="13" t="s">
        <v>83</v>
      </c>
      <c r="AY301" s="235" t="s">
        <v>122</v>
      </c>
    </row>
    <row r="302" s="2" customFormat="1" ht="16.5" customHeight="1">
      <c r="A302" s="40"/>
      <c r="B302" s="41"/>
      <c r="C302" s="206" t="s">
        <v>441</v>
      </c>
      <c r="D302" s="206" t="s">
        <v>125</v>
      </c>
      <c r="E302" s="207" t="s">
        <v>442</v>
      </c>
      <c r="F302" s="208" t="s">
        <v>443</v>
      </c>
      <c r="G302" s="209" t="s">
        <v>155</v>
      </c>
      <c r="H302" s="210">
        <v>9.9049999999999994</v>
      </c>
      <c r="I302" s="211"/>
      <c r="J302" s="212">
        <f>ROUND(I302*H302,2)</f>
        <v>0</v>
      </c>
      <c r="K302" s="208" t="s">
        <v>129</v>
      </c>
      <c r="L302" s="46"/>
      <c r="M302" s="213" t="s">
        <v>19</v>
      </c>
      <c r="N302" s="214" t="s">
        <v>46</v>
      </c>
      <c r="O302" s="86"/>
      <c r="P302" s="215">
        <f>O302*H302</f>
        <v>0</v>
      </c>
      <c r="Q302" s="215">
        <v>2.2563399999999998</v>
      </c>
      <c r="R302" s="215">
        <f>Q302*H302</f>
        <v>22.349047699999996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130</v>
      </c>
      <c r="AT302" s="217" t="s">
        <v>125</v>
      </c>
      <c r="AU302" s="217" t="s">
        <v>85</v>
      </c>
      <c r="AY302" s="19" t="s">
        <v>122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83</v>
      </c>
      <c r="BK302" s="218">
        <f>ROUND(I302*H302,2)</f>
        <v>0</v>
      </c>
      <c r="BL302" s="19" t="s">
        <v>130</v>
      </c>
      <c r="BM302" s="217" t="s">
        <v>444</v>
      </c>
    </row>
    <row r="303" s="2" customFormat="1">
      <c r="A303" s="40"/>
      <c r="B303" s="41"/>
      <c r="C303" s="42"/>
      <c r="D303" s="219" t="s">
        <v>132</v>
      </c>
      <c r="E303" s="42"/>
      <c r="F303" s="220" t="s">
        <v>445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132</v>
      </c>
      <c r="AU303" s="19" t="s">
        <v>85</v>
      </c>
    </row>
    <row r="304" s="13" customFormat="1">
      <c r="A304" s="13"/>
      <c r="B304" s="224"/>
      <c r="C304" s="225"/>
      <c r="D304" s="226" t="s">
        <v>134</v>
      </c>
      <c r="E304" s="227" t="s">
        <v>19</v>
      </c>
      <c r="F304" s="228" t="s">
        <v>446</v>
      </c>
      <c r="G304" s="225"/>
      <c r="H304" s="229">
        <v>9.9049999999999994</v>
      </c>
      <c r="I304" s="230"/>
      <c r="J304" s="225"/>
      <c r="K304" s="225"/>
      <c r="L304" s="231"/>
      <c r="M304" s="232"/>
      <c r="N304" s="233"/>
      <c r="O304" s="233"/>
      <c r="P304" s="233"/>
      <c r="Q304" s="233"/>
      <c r="R304" s="233"/>
      <c r="S304" s="233"/>
      <c r="T304" s="23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5" t="s">
        <v>134</v>
      </c>
      <c r="AU304" s="235" t="s">
        <v>85</v>
      </c>
      <c r="AV304" s="13" t="s">
        <v>85</v>
      </c>
      <c r="AW304" s="13" t="s">
        <v>37</v>
      </c>
      <c r="AX304" s="13" t="s">
        <v>83</v>
      </c>
      <c r="AY304" s="235" t="s">
        <v>122</v>
      </c>
    </row>
    <row r="305" s="2" customFormat="1" ht="21.75" customHeight="1">
      <c r="A305" s="40"/>
      <c r="B305" s="41"/>
      <c r="C305" s="206" t="s">
        <v>447</v>
      </c>
      <c r="D305" s="206" t="s">
        <v>125</v>
      </c>
      <c r="E305" s="207" t="s">
        <v>448</v>
      </c>
      <c r="F305" s="208" t="s">
        <v>449</v>
      </c>
      <c r="G305" s="209" t="s">
        <v>139</v>
      </c>
      <c r="H305" s="210">
        <v>44</v>
      </c>
      <c r="I305" s="211"/>
      <c r="J305" s="212">
        <f>ROUND(I305*H305,2)</f>
        <v>0</v>
      </c>
      <c r="K305" s="208" t="s">
        <v>129</v>
      </c>
      <c r="L305" s="46"/>
      <c r="M305" s="213" t="s">
        <v>19</v>
      </c>
      <c r="N305" s="214" t="s">
        <v>46</v>
      </c>
      <c r="O305" s="86"/>
      <c r="P305" s="215">
        <f>O305*H305</f>
        <v>0</v>
      </c>
      <c r="Q305" s="215">
        <v>1.4950000000000001E-06</v>
      </c>
      <c r="R305" s="215">
        <f>Q305*H305</f>
        <v>6.5780000000000011E-05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130</v>
      </c>
      <c r="AT305" s="217" t="s">
        <v>125</v>
      </c>
      <c r="AU305" s="217" t="s">
        <v>85</v>
      </c>
      <c r="AY305" s="19" t="s">
        <v>122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83</v>
      </c>
      <c r="BK305" s="218">
        <f>ROUND(I305*H305,2)</f>
        <v>0</v>
      </c>
      <c r="BL305" s="19" t="s">
        <v>130</v>
      </c>
      <c r="BM305" s="217" t="s">
        <v>450</v>
      </c>
    </row>
    <row r="306" s="2" customFormat="1">
      <c r="A306" s="40"/>
      <c r="B306" s="41"/>
      <c r="C306" s="42"/>
      <c r="D306" s="219" t="s">
        <v>132</v>
      </c>
      <c r="E306" s="42"/>
      <c r="F306" s="220" t="s">
        <v>451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132</v>
      </c>
      <c r="AU306" s="19" t="s">
        <v>85</v>
      </c>
    </row>
    <row r="307" s="13" customFormat="1">
      <c r="A307" s="13"/>
      <c r="B307" s="224"/>
      <c r="C307" s="225"/>
      <c r="D307" s="226" t="s">
        <v>134</v>
      </c>
      <c r="E307" s="227" t="s">
        <v>19</v>
      </c>
      <c r="F307" s="228" t="s">
        <v>452</v>
      </c>
      <c r="G307" s="225"/>
      <c r="H307" s="229">
        <v>44</v>
      </c>
      <c r="I307" s="230"/>
      <c r="J307" s="225"/>
      <c r="K307" s="225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134</v>
      </c>
      <c r="AU307" s="235" t="s">
        <v>85</v>
      </c>
      <c r="AV307" s="13" t="s">
        <v>85</v>
      </c>
      <c r="AW307" s="13" t="s">
        <v>37</v>
      </c>
      <c r="AX307" s="13" t="s">
        <v>83</v>
      </c>
      <c r="AY307" s="235" t="s">
        <v>122</v>
      </c>
    </row>
    <row r="308" s="2" customFormat="1" ht="24.15" customHeight="1">
      <c r="A308" s="40"/>
      <c r="B308" s="41"/>
      <c r="C308" s="206" t="s">
        <v>453</v>
      </c>
      <c r="D308" s="206" t="s">
        <v>125</v>
      </c>
      <c r="E308" s="207" t="s">
        <v>454</v>
      </c>
      <c r="F308" s="208" t="s">
        <v>455</v>
      </c>
      <c r="G308" s="209" t="s">
        <v>139</v>
      </c>
      <c r="H308" s="210">
        <v>44</v>
      </c>
      <c r="I308" s="211"/>
      <c r="J308" s="212">
        <f>ROUND(I308*H308,2)</f>
        <v>0</v>
      </c>
      <c r="K308" s="208" t="s">
        <v>129</v>
      </c>
      <c r="L308" s="46"/>
      <c r="M308" s="213" t="s">
        <v>19</v>
      </c>
      <c r="N308" s="214" t="s">
        <v>46</v>
      </c>
      <c r="O308" s="86"/>
      <c r="P308" s="215">
        <f>O308*H308</f>
        <v>0</v>
      </c>
      <c r="Q308" s="215">
        <v>5.5600000000000003E-05</v>
      </c>
      <c r="R308" s="215">
        <f>Q308*H308</f>
        <v>0.0024464000000000001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130</v>
      </c>
      <c r="AT308" s="217" t="s">
        <v>125</v>
      </c>
      <c r="AU308" s="217" t="s">
        <v>85</v>
      </c>
      <c r="AY308" s="19" t="s">
        <v>122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83</v>
      </c>
      <c r="BK308" s="218">
        <f>ROUND(I308*H308,2)</f>
        <v>0</v>
      </c>
      <c r="BL308" s="19" t="s">
        <v>130</v>
      </c>
      <c r="BM308" s="217" t="s">
        <v>456</v>
      </c>
    </row>
    <row r="309" s="2" customFormat="1">
      <c r="A309" s="40"/>
      <c r="B309" s="41"/>
      <c r="C309" s="42"/>
      <c r="D309" s="219" t="s">
        <v>132</v>
      </c>
      <c r="E309" s="42"/>
      <c r="F309" s="220" t="s">
        <v>457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132</v>
      </c>
      <c r="AU309" s="19" t="s">
        <v>85</v>
      </c>
    </row>
    <row r="310" s="2" customFormat="1" ht="16.5" customHeight="1">
      <c r="A310" s="40"/>
      <c r="B310" s="41"/>
      <c r="C310" s="206" t="s">
        <v>458</v>
      </c>
      <c r="D310" s="206" t="s">
        <v>125</v>
      </c>
      <c r="E310" s="207" t="s">
        <v>459</v>
      </c>
      <c r="F310" s="208" t="s">
        <v>460</v>
      </c>
      <c r="G310" s="209" t="s">
        <v>139</v>
      </c>
      <c r="H310" s="210">
        <v>44</v>
      </c>
      <c r="I310" s="211"/>
      <c r="J310" s="212">
        <f>ROUND(I310*H310,2)</f>
        <v>0</v>
      </c>
      <c r="K310" s="208" t="s">
        <v>129</v>
      </c>
      <c r="L310" s="46"/>
      <c r="M310" s="213" t="s">
        <v>19</v>
      </c>
      <c r="N310" s="214" t="s">
        <v>46</v>
      </c>
      <c r="O310" s="86"/>
      <c r="P310" s="215">
        <f>O310*H310</f>
        <v>0</v>
      </c>
      <c r="Q310" s="215">
        <v>1.6449999999999999E-06</v>
      </c>
      <c r="R310" s="215">
        <f>Q310*H310</f>
        <v>7.2379999999999995E-05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130</v>
      </c>
      <c r="AT310" s="217" t="s">
        <v>125</v>
      </c>
      <c r="AU310" s="217" t="s">
        <v>85</v>
      </c>
      <c r="AY310" s="19" t="s">
        <v>122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83</v>
      </c>
      <c r="BK310" s="218">
        <f>ROUND(I310*H310,2)</f>
        <v>0</v>
      </c>
      <c r="BL310" s="19" t="s">
        <v>130</v>
      </c>
      <c r="BM310" s="217" t="s">
        <v>461</v>
      </c>
    </row>
    <row r="311" s="2" customFormat="1">
      <c r="A311" s="40"/>
      <c r="B311" s="41"/>
      <c r="C311" s="42"/>
      <c r="D311" s="219" t="s">
        <v>132</v>
      </c>
      <c r="E311" s="42"/>
      <c r="F311" s="220" t="s">
        <v>462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132</v>
      </c>
      <c r="AU311" s="19" t="s">
        <v>85</v>
      </c>
    </row>
    <row r="312" s="12" customFormat="1" ht="22.8" customHeight="1">
      <c r="A312" s="12"/>
      <c r="B312" s="190"/>
      <c r="C312" s="191"/>
      <c r="D312" s="192" t="s">
        <v>74</v>
      </c>
      <c r="E312" s="204" t="s">
        <v>463</v>
      </c>
      <c r="F312" s="204" t="s">
        <v>464</v>
      </c>
      <c r="G312" s="191"/>
      <c r="H312" s="191"/>
      <c r="I312" s="194"/>
      <c r="J312" s="205">
        <f>BK312</f>
        <v>0</v>
      </c>
      <c r="K312" s="191"/>
      <c r="L312" s="196"/>
      <c r="M312" s="197"/>
      <c r="N312" s="198"/>
      <c r="O312" s="198"/>
      <c r="P312" s="199">
        <f>SUM(P313:P340)</f>
        <v>0</v>
      </c>
      <c r="Q312" s="198"/>
      <c r="R312" s="199">
        <f>SUM(R313:R340)</f>
        <v>0</v>
      </c>
      <c r="S312" s="198"/>
      <c r="T312" s="200">
        <f>SUM(T313:T340)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1" t="s">
        <v>83</v>
      </c>
      <c r="AT312" s="202" t="s">
        <v>74</v>
      </c>
      <c r="AU312" s="202" t="s">
        <v>83</v>
      </c>
      <c r="AY312" s="201" t="s">
        <v>122</v>
      </c>
      <c r="BK312" s="203">
        <f>SUM(BK313:BK340)</f>
        <v>0</v>
      </c>
    </row>
    <row r="313" s="2" customFormat="1" ht="24.15" customHeight="1">
      <c r="A313" s="40"/>
      <c r="B313" s="41"/>
      <c r="C313" s="206" t="s">
        <v>465</v>
      </c>
      <c r="D313" s="206" t="s">
        <v>125</v>
      </c>
      <c r="E313" s="207" t="s">
        <v>466</v>
      </c>
      <c r="F313" s="208" t="s">
        <v>467</v>
      </c>
      <c r="G313" s="209" t="s">
        <v>201</v>
      </c>
      <c r="H313" s="210">
        <v>274.38999999999999</v>
      </c>
      <c r="I313" s="211"/>
      <c r="J313" s="212">
        <f>ROUND(I313*H313,2)</f>
        <v>0</v>
      </c>
      <c r="K313" s="208" t="s">
        <v>129</v>
      </c>
      <c r="L313" s="46"/>
      <c r="M313" s="213" t="s">
        <v>19</v>
      </c>
      <c r="N313" s="214" t="s">
        <v>46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130</v>
      </c>
      <c r="AT313" s="217" t="s">
        <v>125</v>
      </c>
      <c r="AU313" s="217" t="s">
        <v>85</v>
      </c>
      <c r="AY313" s="19" t="s">
        <v>122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83</v>
      </c>
      <c r="BK313" s="218">
        <f>ROUND(I313*H313,2)</f>
        <v>0</v>
      </c>
      <c r="BL313" s="19" t="s">
        <v>130</v>
      </c>
      <c r="BM313" s="217" t="s">
        <v>468</v>
      </c>
    </row>
    <row r="314" s="2" customFormat="1">
      <c r="A314" s="40"/>
      <c r="B314" s="41"/>
      <c r="C314" s="42"/>
      <c r="D314" s="219" t="s">
        <v>132</v>
      </c>
      <c r="E314" s="42"/>
      <c r="F314" s="220" t="s">
        <v>469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132</v>
      </c>
      <c r="AU314" s="19" t="s">
        <v>85</v>
      </c>
    </row>
    <row r="315" s="13" customFormat="1">
      <c r="A315" s="13"/>
      <c r="B315" s="224"/>
      <c r="C315" s="225"/>
      <c r="D315" s="226" t="s">
        <v>134</v>
      </c>
      <c r="E315" s="227" t="s">
        <v>19</v>
      </c>
      <c r="F315" s="228" t="s">
        <v>470</v>
      </c>
      <c r="G315" s="225"/>
      <c r="H315" s="229">
        <v>274.38999999999999</v>
      </c>
      <c r="I315" s="230"/>
      <c r="J315" s="225"/>
      <c r="K315" s="225"/>
      <c r="L315" s="231"/>
      <c r="M315" s="232"/>
      <c r="N315" s="233"/>
      <c r="O315" s="233"/>
      <c r="P315" s="233"/>
      <c r="Q315" s="233"/>
      <c r="R315" s="233"/>
      <c r="S315" s="233"/>
      <c r="T315" s="23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5" t="s">
        <v>134</v>
      </c>
      <c r="AU315" s="235" t="s">
        <v>85</v>
      </c>
      <c r="AV315" s="13" t="s">
        <v>85</v>
      </c>
      <c r="AW315" s="13" t="s">
        <v>37</v>
      </c>
      <c r="AX315" s="13" t="s">
        <v>83</v>
      </c>
      <c r="AY315" s="235" t="s">
        <v>122</v>
      </c>
    </row>
    <row r="316" s="2" customFormat="1" ht="24.15" customHeight="1">
      <c r="A316" s="40"/>
      <c r="B316" s="41"/>
      <c r="C316" s="206" t="s">
        <v>471</v>
      </c>
      <c r="D316" s="206" t="s">
        <v>125</v>
      </c>
      <c r="E316" s="207" t="s">
        <v>472</v>
      </c>
      <c r="F316" s="208" t="s">
        <v>473</v>
      </c>
      <c r="G316" s="209" t="s">
        <v>201</v>
      </c>
      <c r="H316" s="210">
        <v>3841.46</v>
      </c>
      <c r="I316" s="211"/>
      <c r="J316" s="212">
        <f>ROUND(I316*H316,2)</f>
        <v>0</v>
      </c>
      <c r="K316" s="208" t="s">
        <v>129</v>
      </c>
      <c r="L316" s="46"/>
      <c r="M316" s="213" t="s">
        <v>19</v>
      </c>
      <c r="N316" s="214" t="s">
        <v>46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130</v>
      </c>
      <c r="AT316" s="217" t="s">
        <v>125</v>
      </c>
      <c r="AU316" s="217" t="s">
        <v>85</v>
      </c>
      <c r="AY316" s="19" t="s">
        <v>122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83</v>
      </c>
      <c r="BK316" s="218">
        <f>ROUND(I316*H316,2)</f>
        <v>0</v>
      </c>
      <c r="BL316" s="19" t="s">
        <v>130</v>
      </c>
      <c r="BM316" s="217" t="s">
        <v>474</v>
      </c>
    </row>
    <row r="317" s="2" customFormat="1">
      <c r="A317" s="40"/>
      <c r="B317" s="41"/>
      <c r="C317" s="42"/>
      <c r="D317" s="219" t="s">
        <v>132</v>
      </c>
      <c r="E317" s="42"/>
      <c r="F317" s="220" t="s">
        <v>475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132</v>
      </c>
      <c r="AU317" s="19" t="s">
        <v>85</v>
      </c>
    </row>
    <row r="318" s="14" customFormat="1">
      <c r="A318" s="14"/>
      <c r="B318" s="236"/>
      <c r="C318" s="237"/>
      <c r="D318" s="226" t="s">
        <v>134</v>
      </c>
      <c r="E318" s="238" t="s">
        <v>19</v>
      </c>
      <c r="F318" s="239" t="s">
        <v>476</v>
      </c>
      <c r="G318" s="237"/>
      <c r="H318" s="238" t="s">
        <v>19</v>
      </c>
      <c r="I318" s="240"/>
      <c r="J318" s="237"/>
      <c r="K318" s="237"/>
      <c r="L318" s="241"/>
      <c r="M318" s="242"/>
      <c r="N318" s="243"/>
      <c r="O318" s="243"/>
      <c r="P318" s="243"/>
      <c r="Q318" s="243"/>
      <c r="R318" s="243"/>
      <c r="S318" s="243"/>
      <c r="T318" s="24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5" t="s">
        <v>134</v>
      </c>
      <c r="AU318" s="245" t="s">
        <v>85</v>
      </c>
      <c r="AV318" s="14" t="s">
        <v>83</v>
      </c>
      <c r="AW318" s="14" t="s">
        <v>37</v>
      </c>
      <c r="AX318" s="14" t="s">
        <v>75</v>
      </c>
      <c r="AY318" s="245" t="s">
        <v>122</v>
      </c>
    </row>
    <row r="319" s="13" customFormat="1">
      <c r="A319" s="13"/>
      <c r="B319" s="224"/>
      <c r="C319" s="225"/>
      <c r="D319" s="226" t="s">
        <v>134</v>
      </c>
      <c r="E319" s="227" t="s">
        <v>19</v>
      </c>
      <c r="F319" s="228" t="s">
        <v>477</v>
      </c>
      <c r="G319" s="225"/>
      <c r="H319" s="229">
        <v>3841.46</v>
      </c>
      <c r="I319" s="230"/>
      <c r="J319" s="225"/>
      <c r="K319" s="225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134</v>
      </c>
      <c r="AU319" s="235" t="s">
        <v>85</v>
      </c>
      <c r="AV319" s="13" t="s">
        <v>85</v>
      </c>
      <c r="AW319" s="13" t="s">
        <v>37</v>
      </c>
      <c r="AX319" s="13" t="s">
        <v>75</v>
      </c>
      <c r="AY319" s="235" t="s">
        <v>122</v>
      </c>
    </row>
    <row r="320" s="15" customFormat="1">
      <c r="A320" s="15"/>
      <c r="B320" s="246"/>
      <c r="C320" s="247"/>
      <c r="D320" s="226" t="s">
        <v>134</v>
      </c>
      <c r="E320" s="248" t="s">
        <v>19</v>
      </c>
      <c r="F320" s="249" t="s">
        <v>151</v>
      </c>
      <c r="G320" s="247"/>
      <c r="H320" s="250">
        <v>3841.46</v>
      </c>
      <c r="I320" s="251"/>
      <c r="J320" s="247"/>
      <c r="K320" s="247"/>
      <c r="L320" s="252"/>
      <c r="M320" s="253"/>
      <c r="N320" s="254"/>
      <c r="O320" s="254"/>
      <c r="P320" s="254"/>
      <c r="Q320" s="254"/>
      <c r="R320" s="254"/>
      <c r="S320" s="254"/>
      <c r="T320" s="25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56" t="s">
        <v>134</v>
      </c>
      <c r="AU320" s="256" t="s">
        <v>85</v>
      </c>
      <c r="AV320" s="15" t="s">
        <v>130</v>
      </c>
      <c r="AW320" s="15" t="s">
        <v>37</v>
      </c>
      <c r="AX320" s="15" t="s">
        <v>83</v>
      </c>
      <c r="AY320" s="256" t="s">
        <v>122</v>
      </c>
    </row>
    <row r="321" s="2" customFormat="1" ht="24.15" customHeight="1">
      <c r="A321" s="40"/>
      <c r="B321" s="41"/>
      <c r="C321" s="206" t="s">
        <v>478</v>
      </c>
      <c r="D321" s="206" t="s">
        <v>125</v>
      </c>
      <c r="E321" s="207" t="s">
        <v>479</v>
      </c>
      <c r="F321" s="208" t="s">
        <v>480</v>
      </c>
      <c r="G321" s="209" t="s">
        <v>201</v>
      </c>
      <c r="H321" s="210">
        <v>222.05500000000001</v>
      </c>
      <c r="I321" s="211"/>
      <c r="J321" s="212">
        <f>ROUND(I321*H321,2)</f>
        <v>0</v>
      </c>
      <c r="K321" s="208" t="s">
        <v>129</v>
      </c>
      <c r="L321" s="46"/>
      <c r="M321" s="213" t="s">
        <v>19</v>
      </c>
      <c r="N321" s="214" t="s">
        <v>46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130</v>
      </c>
      <c r="AT321" s="217" t="s">
        <v>125</v>
      </c>
      <c r="AU321" s="217" t="s">
        <v>85</v>
      </c>
      <c r="AY321" s="19" t="s">
        <v>122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83</v>
      </c>
      <c r="BK321" s="218">
        <f>ROUND(I321*H321,2)</f>
        <v>0</v>
      </c>
      <c r="BL321" s="19" t="s">
        <v>130</v>
      </c>
      <c r="BM321" s="217" t="s">
        <v>481</v>
      </c>
    </row>
    <row r="322" s="2" customFormat="1">
      <c r="A322" s="40"/>
      <c r="B322" s="41"/>
      <c r="C322" s="42"/>
      <c r="D322" s="219" t="s">
        <v>132</v>
      </c>
      <c r="E322" s="42"/>
      <c r="F322" s="220" t="s">
        <v>482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132</v>
      </c>
      <c r="AU322" s="19" t="s">
        <v>85</v>
      </c>
    </row>
    <row r="323" s="13" customFormat="1">
      <c r="A323" s="13"/>
      <c r="B323" s="224"/>
      <c r="C323" s="225"/>
      <c r="D323" s="226" t="s">
        <v>134</v>
      </c>
      <c r="E323" s="227" t="s">
        <v>19</v>
      </c>
      <c r="F323" s="228" t="s">
        <v>483</v>
      </c>
      <c r="G323" s="225"/>
      <c r="H323" s="229">
        <v>222.05500000000001</v>
      </c>
      <c r="I323" s="230"/>
      <c r="J323" s="225"/>
      <c r="K323" s="225"/>
      <c r="L323" s="231"/>
      <c r="M323" s="232"/>
      <c r="N323" s="233"/>
      <c r="O323" s="233"/>
      <c r="P323" s="233"/>
      <c r="Q323" s="233"/>
      <c r="R323" s="233"/>
      <c r="S323" s="233"/>
      <c r="T323" s="23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5" t="s">
        <v>134</v>
      </c>
      <c r="AU323" s="235" t="s">
        <v>85</v>
      </c>
      <c r="AV323" s="13" t="s">
        <v>85</v>
      </c>
      <c r="AW323" s="13" t="s">
        <v>37</v>
      </c>
      <c r="AX323" s="13" t="s">
        <v>75</v>
      </c>
      <c r="AY323" s="235" t="s">
        <v>122</v>
      </c>
    </row>
    <row r="324" s="15" customFormat="1">
      <c r="A324" s="15"/>
      <c r="B324" s="246"/>
      <c r="C324" s="247"/>
      <c r="D324" s="226" t="s">
        <v>134</v>
      </c>
      <c r="E324" s="248" t="s">
        <v>19</v>
      </c>
      <c r="F324" s="249" t="s">
        <v>151</v>
      </c>
      <c r="G324" s="247"/>
      <c r="H324" s="250">
        <v>222.05500000000001</v>
      </c>
      <c r="I324" s="251"/>
      <c r="J324" s="247"/>
      <c r="K324" s="247"/>
      <c r="L324" s="252"/>
      <c r="M324" s="253"/>
      <c r="N324" s="254"/>
      <c r="O324" s="254"/>
      <c r="P324" s="254"/>
      <c r="Q324" s="254"/>
      <c r="R324" s="254"/>
      <c r="S324" s="254"/>
      <c r="T324" s="25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56" t="s">
        <v>134</v>
      </c>
      <c r="AU324" s="256" t="s">
        <v>85</v>
      </c>
      <c r="AV324" s="15" t="s">
        <v>130</v>
      </c>
      <c r="AW324" s="15" t="s">
        <v>37</v>
      </c>
      <c r="AX324" s="15" t="s">
        <v>83</v>
      </c>
      <c r="AY324" s="256" t="s">
        <v>122</v>
      </c>
    </row>
    <row r="325" s="2" customFormat="1" ht="24.15" customHeight="1">
      <c r="A325" s="40"/>
      <c r="B325" s="41"/>
      <c r="C325" s="206" t="s">
        <v>484</v>
      </c>
      <c r="D325" s="206" t="s">
        <v>125</v>
      </c>
      <c r="E325" s="207" t="s">
        <v>485</v>
      </c>
      <c r="F325" s="208" t="s">
        <v>473</v>
      </c>
      <c r="G325" s="209" t="s">
        <v>201</v>
      </c>
      <c r="H325" s="210">
        <v>3108.77</v>
      </c>
      <c r="I325" s="211"/>
      <c r="J325" s="212">
        <f>ROUND(I325*H325,2)</f>
        <v>0</v>
      </c>
      <c r="K325" s="208" t="s">
        <v>129</v>
      </c>
      <c r="L325" s="46"/>
      <c r="M325" s="213" t="s">
        <v>19</v>
      </c>
      <c r="N325" s="214" t="s">
        <v>46</v>
      </c>
      <c r="O325" s="86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130</v>
      </c>
      <c r="AT325" s="217" t="s">
        <v>125</v>
      </c>
      <c r="AU325" s="217" t="s">
        <v>85</v>
      </c>
      <c r="AY325" s="19" t="s">
        <v>122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83</v>
      </c>
      <c r="BK325" s="218">
        <f>ROUND(I325*H325,2)</f>
        <v>0</v>
      </c>
      <c r="BL325" s="19" t="s">
        <v>130</v>
      </c>
      <c r="BM325" s="217" t="s">
        <v>486</v>
      </c>
    </row>
    <row r="326" s="2" customFormat="1">
      <c r="A326" s="40"/>
      <c r="B326" s="41"/>
      <c r="C326" s="42"/>
      <c r="D326" s="219" t="s">
        <v>132</v>
      </c>
      <c r="E326" s="42"/>
      <c r="F326" s="220" t="s">
        <v>487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132</v>
      </c>
      <c r="AU326" s="19" t="s">
        <v>85</v>
      </c>
    </row>
    <row r="327" s="14" customFormat="1">
      <c r="A327" s="14"/>
      <c r="B327" s="236"/>
      <c r="C327" s="237"/>
      <c r="D327" s="226" t="s">
        <v>134</v>
      </c>
      <c r="E327" s="238" t="s">
        <v>19</v>
      </c>
      <c r="F327" s="239" t="s">
        <v>476</v>
      </c>
      <c r="G327" s="237"/>
      <c r="H327" s="238" t="s">
        <v>19</v>
      </c>
      <c r="I327" s="240"/>
      <c r="J327" s="237"/>
      <c r="K327" s="237"/>
      <c r="L327" s="241"/>
      <c r="M327" s="242"/>
      <c r="N327" s="243"/>
      <c r="O327" s="243"/>
      <c r="P327" s="243"/>
      <c r="Q327" s="243"/>
      <c r="R327" s="243"/>
      <c r="S327" s="243"/>
      <c r="T327" s="24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5" t="s">
        <v>134</v>
      </c>
      <c r="AU327" s="245" t="s">
        <v>85</v>
      </c>
      <c r="AV327" s="14" t="s">
        <v>83</v>
      </c>
      <c r="AW327" s="14" t="s">
        <v>37</v>
      </c>
      <c r="AX327" s="14" t="s">
        <v>75</v>
      </c>
      <c r="AY327" s="245" t="s">
        <v>122</v>
      </c>
    </row>
    <row r="328" s="13" customFormat="1">
      <c r="A328" s="13"/>
      <c r="B328" s="224"/>
      <c r="C328" s="225"/>
      <c r="D328" s="226" t="s">
        <v>134</v>
      </c>
      <c r="E328" s="227" t="s">
        <v>19</v>
      </c>
      <c r="F328" s="228" t="s">
        <v>488</v>
      </c>
      <c r="G328" s="225"/>
      <c r="H328" s="229">
        <v>3108.77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134</v>
      </c>
      <c r="AU328" s="235" t="s">
        <v>85</v>
      </c>
      <c r="AV328" s="13" t="s">
        <v>85</v>
      </c>
      <c r="AW328" s="13" t="s">
        <v>37</v>
      </c>
      <c r="AX328" s="13" t="s">
        <v>75</v>
      </c>
      <c r="AY328" s="235" t="s">
        <v>122</v>
      </c>
    </row>
    <row r="329" s="15" customFormat="1">
      <c r="A329" s="15"/>
      <c r="B329" s="246"/>
      <c r="C329" s="247"/>
      <c r="D329" s="226" t="s">
        <v>134</v>
      </c>
      <c r="E329" s="248" t="s">
        <v>19</v>
      </c>
      <c r="F329" s="249" t="s">
        <v>151</v>
      </c>
      <c r="G329" s="247"/>
      <c r="H329" s="250">
        <v>3108.77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6" t="s">
        <v>134</v>
      </c>
      <c r="AU329" s="256" t="s">
        <v>85</v>
      </c>
      <c r="AV329" s="15" t="s">
        <v>130</v>
      </c>
      <c r="AW329" s="15" t="s">
        <v>37</v>
      </c>
      <c r="AX329" s="15" t="s">
        <v>83</v>
      </c>
      <c r="AY329" s="256" t="s">
        <v>122</v>
      </c>
    </row>
    <row r="330" s="2" customFormat="1" ht="16.5" customHeight="1">
      <c r="A330" s="40"/>
      <c r="B330" s="41"/>
      <c r="C330" s="206" t="s">
        <v>489</v>
      </c>
      <c r="D330" s="206" t="s">
        <v>125</v>
      </c>
      <c r="E330" s="207" t="s">
        <v>490</v>
      </c>
      <c r="F330" s="208" t="s">
        <v>491</v>
      </c>
      <c r="G330" s="209" t="s">
        <v>201</v>
      </c>
      <c r="H330" s="210">
        <v>496.44499999999999</v>
      </c>
      <c r="I330" s="211"/>
      <c r="J330" s="212">
        <f>ROUND(I330*H330,2)</f>
        <v>0</v>
      </c>
      <c r="K330" s="208" t="s">
        <v>129</v>
      </c>
      <c r="L330" s="46"/>
      <c r="M330" s="213" t="s">
        <v>19</v>
      </c>
      <c r="N330" s="214" t="s">
        <v>46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130</v>
      </c>
      <c r="AT330" s="217" t="s">
        <v>125</v>
      </c>
      <c r="AU330" s="217" t="s">
        <v>85</v>
      </c>
      <c r="AY330" s="19" t="s">
        <v>122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83</v>
      </c>
      <c r="BK330" s="218">
        <f>ROUND(I330*H330,2)</f>
        <v>0</v>
      </c>
      <c r="BL330" s="19" t="s">
        <v>130</v>
      </c>
      <c r="BM330" s="217" t="s">
        <v>492</v>
      </c>
    </row>
    <row r="331" s="2" customFormat="1">
      <c r="A331" s="40"/>
      <c r="B331" s="41"/>
      <c r="C331" s="42"/>
      <c r="D331" s="219" t="s">
        <v>132</v>
      </c>
      <c r="E331" s="42"/>
      <c r="F331" s="220" t="s">
        <v>493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132</v>
      </c>
      <c r="AU331" s="19" t="s">
        <v>85</v>
      </c>
    </row>
    <row r="332" s="13" customFormat="1">
      <c r="A332" s="13"/>
      <c r="B332" s="224"/>
      <c r="C332" s="225"/>
      <c r="D332" s="226" t="s">
        <v>134</v>
      </c>
      <c r="E332" s="227" t="s">
        <v>19</v>
      </c>
      <c r="F332" s="228" t="s">
        <v>483</v>
      </c>
      <c r="G332" s="225"/>
      <c r="H332" s="229">
        <v>222.05500000000001</v>
      </c>
      <c r="I332" s="230"/>
      <c r="J332" s="225"/>
      <c r="K332" s="225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134</v>
      </c>
      <c r="AU332" s="235" t="s">
        <v>85</v>
      </c>
      <c r="AV332" s="13" t="s">
        <v>85</v>
      </c>
      <c r="AW332" s="13" t="s">
        <v>37</v>
      </c>
      <c r="AX332" s="13" t="s">
        <v>75</v>
      </c>
      <c r="AY332" s="235" t="s">
        <v>122</v>
      </c>
    </row>
    <row r="333" s="13" customFormat="1">
      <c r="A333" s="13"/>
      <c r="B333" s="224"/>
      <c r="C333" s="225"/>
      <c r="D333" s="226" t="s">
        <v>134</v>
      </c>
      <c r="E333" s="227" t="s">
        <v>19</v>
      </c>
      <c r="F333" s="228" t="s">
        <v>470</v>
      </c>
      <c r="G333" s="225"/>
      <c r="H333" s="229">
        <v>274.38999999999999</v>
      </c>
      <c r="I333" s="230"/>
      <c r="J333" s="225"/>
      <c r="K333" s="225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134</v>
      </c>
      <c r="AU333" s="235" t="s">
        <v>85</v>
      </c>
      <c r="AV333" s="13" t="s">
        <v>85</v>
      </c>
      <c r="AW333" s="13" t="s">
        <v>37</v>
      </c>
      <c r="AX333" s="13" t="s">
        <v>75</v>
      </c>
      <c r="AY333" s="235" t="s">
        <v>122</v>
      </c>
    </row>
    <row r="334" s="15" customFormat="1">
      <c r="A334" s="15"/>
      <c r="B334" s="246"/>
      <c r="C334" s="247"/>
      <c r="D334" s="226" t="s">
        <v>134</v>
      </c>
      <c r="E334" s="248" t="s">
        <v>19</v>
      </c>
      <c r="F334" s="249" t="s">
        <v>151</v>
      </c>
      <c r="G334" s="247"/>
      <c r="H334" s="250">
        <v>496.44499999999999</v>
      </c>
      <c r="I334" s="251"/>
      <c r="J334" s="247"/>
      <c r="K334" s="247"/>
      <c r="L334" s="252"/>
      <c r="M334" s="253"/>
      <c r="N334" s="254"/>
      <c r="O334" s="254"/>
      <c r="P334" s="254"/>
      <c r="Q334" s="254"/>
      <c r="R334" s="254"/>
      <c r="S334" s="254"/>
      <c r="T334" s="25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56" t="s">
        <v>134</v>
      </c>
      <c r="AU334" s="256" t="s">
        <v>85</v>
      </c>
      <c r="AV334" s="15" t="s">
        <v>130</v>
      </c>
      <c r="AW334" s="15" t="s">
        <v>37</v>
      </c>
      <c r="AX334" s="15" t="s">
        <v>83</v>
      </c>
      <c r="AY334" s="256" t="s">
        <v>122</v>
      </c>
    </row>
    <row r="335" s="2" customFormat="1" ht="24.15" customHeight="1">
      <c r="A335" s="40"/>
      <c r="B335" s="41"/>
      <c r="C335" s="206" t="s">
        <v>494</v>
      </c>
      <c r="D335" s="206" t="s">
        <v>125</v>
      </c>
      <c r="E335" s="207" t="s">
        <v>495</v>
      </c>
      <c r="F335" s="208" t="s">
        <v>496</v>
      </c>
      <c r="G335" s="209" t="s">
        <v>201</v>
      </c>
      <c r="H335" s="210">
        <v>222.05500000000001</v>
      </c>
      <c r="I335" s="211"/>
      <c r="J335" s="212">
        <f>ROUND(I335*H335,2)</f>
        <v>0</v>
      </c>
      <c r="K335" s="208" t="s">
        <v>129</v>
      </c>
      <c r="L335" s="46"/>
      <c r="M335" s="213" t="s">
        <v>19</v>
      </c>
      <c r="N335" s="214" t="s">
        <v>46</v>
      </c>
      <c r="O335" s="86"/>
      <c r="P335" s="215">
        <f>O335*H335</f>
        <v>0</v>
      </c>
      <c r="Q335" s="215">
        <v>0</v>
      </c>
      <c r="R335" s="215">
        <f>Q335*H335</f>
        <v>0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130</v>
      </c>
      <c r="AT335" s="217" t="s">
        <v>125</v>
      </c>
      <c r="AU335" s="217" t="s">
        <v>85</v>
      </c>
      <c r="AY335" s="19" t="s">
        <v>122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83</v>
      </c>
      <c r="BK335" s="218">
        <f>ROUND(I335*H335,2)</f>
        <v>0</v>
      </c>
      <c r="BL335" s="19" t="s">
        <v>130</v>
      </c>
      <c r="BM335" s="217" t="s">
        <v>497</v>
      </c>
    </row>
    <row r="336" s="2" customFormat="1">
      <c r="A336" s="40"/>
      <c r="B336" s="41"/>
      <c r="C336" s="42"/>
      <c r="D336" s="219" t="s">
        <v>132</v>
      </c>
      <c r="E336" s="42"/>
      <c r="F336" s="220" t="s">
        <v>498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132</v>
      </c>
      <c r="AU336" s="19" t="s">
        <v>85</v>
      </c>
    </row>
    <row r="337" s="13" customFormat="1">
      <c r="A337" s="13"/>
      <c r="B337" s="224"/>
      <c r="C337" s="225"/>
      <c r="D337" s="226" t="s">
        <v>134</v>
      </c>
      <c r="E337" s="227" t="s">
        <v>19</v>
      </c>
      <c r="F337" s="228" t="s">
        <v>483</v>
      </c>
      <c r="G337" s="225"/>
      <c r="H337" s="229">
        <v>222.05500000000001</v>
      </c>
      <c r="I337" s="230"/>
      <c r="J337" s="225"/>
      <c r="K337" s="225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134</v>
      </c>
      <c r="AU337" s="235" t="s">
        <v>85</v>
      </c>
      <c r="AV337" s="13" t="s">
        <v>85</v>
      </c>
      <c r="AW337" s="13" t="s">
        <v>37</v>
      </c>
      <c r="AX337" s="13" t="s">
        <v>83</v>
      </c>
      <c r="AY337" s="235" t="s">
        <v>122</v>
      </c>
    </row>
    <row r="338" s="2" customFormat="1" ht="24.15" customHeight="1">
      <c r="A338" s="40"/>
      <c r="B338" s="41"/>
      <c r="C338" s="206" t="s">
        <v>499</v>
      </c>
      <c r="D338" s="206" t="s">
        <v>125</v>
      </c>
      <c r="E338" s="207" t="s">
        <v>500</v>
      </c>
      <c r="F338" s="208" t="s">
        <v>501</v>
      </c>
      <c r="G338" s="209" t="s">
        <v>201</v>
      </c>
      <c r="H338" s="210">
        <v>274.38999999999999</v>
      </c>
      <c r="I338" s="211"/>
      <c r="J338" s="212">
        <f>ROUND(I338*H338,2)</f>
        <v>0</v>
      </c>
      <c r="K338" s="208" t="s">
        <v>129</v>
      </c>
      <c r="L338" s="46"/>
      <c r="M338" s="213" t="s">
        <v>19</v>
      </c>
      <c r="N338" s="214" t="s">
        <v>46</v>
      </c>
      <c r="O338" s="86"/>
      <c r="P338" s="215">
        <f>O338*H338</f>
        <v>0</v>
      </c>
      <c r="Q338" s="215">
        <v>0</v>
      </c>
      <c r="R338" s="215">
        <f>Q338*H338</f>
        <v>0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130</v>
      </c>
      <c r="AT338" s="217" t="s">
        <v>125</v>
      </c>
      <c r="AU338" s="217" t="s">
        <v>85</v>
      </c>
      <c r="AY338" s="19" t="s">
        <v>122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83</v>
      </c>
      <c r="BK338" s="218">
        <f>ROUND(I338*H338,2)</f>
        <v>0</v>
      </c>
      <c r="BL338" s="19" t="s">
        <v>130</v>
      </c>
      <c r="BM338" s="217" t="s">
        <v>502</v>
      </c>
    </row>
    <row r="339" s="2" customFormat="1">
      <c r="A339" s="40"/>
      <c r="B339" s="41"/>
      <c r="C339" s="42"/>
      <c r="D339" s="219" t="s">
        <v>132</v>
      </c>
      <c r="E339" s="42"/>
      <c r="F339" s="220" t="s">
        <v>503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132</v>
      </c>
      <c r="AU339" s="19" t="s">
        <v>85</v>
      </c>
    </row>
    <row r="340" s="13" customFormat="1">
      <c r="A340" s="13"/>
      <c r="B340" s="224"/>
      <c r="C340" s="225"/>
      <c r="D340" s="226" t="s">
        <v>134</v>
      </c>
      <c r="E340" s="227" t="s">
        <v>19</v>
      </c>
      <c r="F340" s="228" t="s">
        <v>470</v>
      </c>
      <c r="G340" s="225"/>
      <c r="H340" s="229">
        <v>274.38999999999999</v>
      </c>
      <c r="I340" s="230"/>
      <c r="J340" s="225"/>
      <c r="K340" s="225"/>
      <c r="L340" s="231"/>
      <c r="M340" s="232"/>
      <c r="N340" s="233"/>
      <c r="O340" s="233"/>
      <c r="P340" s="233"/>
      <c r="Q340" s="233"/>
      <c r="R340" s="233"/>
      <c r="S340" s="233"/>
      <c r="T340" s="23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5" t="s">
        <v>134</v>
      </c>
      <c r="AU340" s="235" t="s">
        <v>85</v>
      </c>
      <c r="AV340" s="13" t="s">
        <v>85</v>
      </c>
      <c r="AW340" s="13" t="s">
        <v>37</v>
      </c>
      <c r="AX340" s="13" t="s">
        <v>83</v>
      </c>
      <c r="AY340" s="235" t="s">
        <v>122</v>
      </c>
    </row>
    <row r="341" s="12" customFormat="1" ht="22.8" customHeight="1">
      <c r="A341" s="12"/>
      <c r="B341" s="190"/>
      <c r="C341" s="191"/>
      <c r="D341" s="192" t="s">
        <v>74</v>
      </c>
      <c r="E341" s="204" t="s">
        <v>504</v>
      </c>
      <c r="F341" s="204" t="s">
        <v>505</v>
      </c>
      <c r="G341" s="191"/>
      <c r="H341" s="191"/>
      <c r="I341" s="194"/>
      <c r="J341" s="205">
        <f>BK341</f>
        <v>0</v>
      </c>
      <c r="K341" s="191"/>
      <c r="L341" s="196"/>
      <c r="M341" s="197"/>
      <c r="N341" s="198"/>
      <c r="O341" s="198"/>
      <c r="P341" s="199">
        <f>SUM(P342:P343)</f>
        <v>0</v>
      </c>
      <c r="Q341" s="198"/>
      <c r="R341" s="199">
        <f>SUM(R342:R343)</f>
        <v>0</v>
      </c>
      <c r="S341" s="198"/>
      <c r="T341" s="200">
        <f>SUM(T342:T343)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01" t="s">
        <v>83</v>
      </c>
      <c r="AT341" s="202" t="s">
        <v>74</v>
      </c>
      <c r="AU341" s="202" t="s">
        <v>83</v>
      </c>
      <c r="AY341" s="201" t="s">
        <v>122</v>
      </c>
      <c r="BK341" s="203">
        <f>SUM(BK342:BK343)</f>
        <v>0</v>
      </c>
    </row>
    <row r="342" s="2" customFormat="1" ht="24.15" customHeight="1">
      <c r="A342" s="40"/>
      <c r="B342" s="41"/>
      <c r="C342" s="206" t="s">
        <v>506</v>
      </c>
      <c r="D342" s="206" t="s">
        <v>125</v>
      </c>
      <c r="E342" s="207" t="s">
        <v>507</v>
      </c>
      <c r="F342" s="208" t="s">
        <v>508</v>
      </c>
      <c r="G342" s="209" t="s">
        <v>201</v>
      </c>
      <c r="H342" s="210">
        <v>410.488</v>
      </c>
      <c r="I342" s="211"/>
      <c r="J342" s="212">
        <f>ROUND(I342*H342,2)</f>
        <v>0</v>
      </c>
      <c r="K342" s="208" t="s">
        <v>129</v>
      </c>
      <c r="L342" s="46"/>
      <c r="M342" s="213" t="s">
        <v>19</v>
      </c>
      <c r="N342" s="214" t="s">
        <v>46</v>
      </c>
      <c r="O342" s="86"/>
      <c r="P342" s="215">
        <f>O342*H342</f>
        <v>0</v>
      </c>
      <c r="Q342" s="215">
        <v>0</v>
      </c>
      <c r="R342" s="215">
        <f>Q342*H342</f>
        <v>0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130</v>
      </c>
      <c r="AT342" s="217" t="s">
        <v>125</v>
      </c>
      <c r="AU342" s="217" t="s">
        <v>85</v>
      </c>
      <c r="AY342" s="19" t="s">
        <v>122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83</v>
      </c>
      <c r="BK342" s="218">
        <f>ROUND(I342*H342,2)</f>
        <v>0</v>
      </c>
      <c r="BL342" s="19" t="s">
        <v>130</v>
      </c>
      <c r="BM342" s="217" t="s">
        <v>509</v>
      </c>
    </row>
    <row r="343" s="2" customFormat="1">
      <c r="A343" s="40"/>
      <c r="B343" s="41"/>
      <c r="C343" s="42"/>
      <c r="D343" s="219" t="s">
        <v>132</v>
      </c>
      <c r="E343" s="42"/>
      <c r="F343" s="220" t="s">
        <v>510</v>
      </c>
      <c r="G343" s="42"/>
      <c r="H343" s="42"/>
      <c r="I343" s="221"/>
      <c r="J343" s="42"/>
      <c r="K343" s="42"/>
      <c r="L343" s="46"/>
      <c r="M343" s="278"/>
      <c r="N343" s="279"/>
      <c r="O343" s="280"/>
      <c r="P343" s="280"/>
      <c r="Q343" s="280"/>
      <c r="R343" s="280"/>
      <c r="S343" s="280"/>
      <c r="T343" s="281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132</v>
      </c>
      <c r="AU343" s="19" t="s">
        <v>85</v>
      </c>
    </row>
    <row r="344" s="2" customFormat="1" ht="6.96" customHeight="1">
      <c r="A344" s="40"/>
      <c r="B344" s="61"/>
      <c r="C344" s="62"/>
      <c r="D344" s="62"/>
      <c r="E344" s="62"/>
      <c r="F344" s="62"/>
      <c r="G344" s="62"/>
      <c r="H344" s="62"/>
      <c r="I344" s="62"/>
      <c r="J344" s="62"/>
      <c r="K344" s="62"/>
      <c r="L344" s="46"/>
      <c r="M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</row>
  </sheetData>
  <sheetProtection sheet="1" autoFilter="0" formatColumns="0" formatRows="0" objects="1" scenarios="1" spinCount="100000" saltValue="LptRLubrGPaXIcZjmUcf0849ZGJ45XXeYuNk6Lydpmzdi3r62JMp6gwBkLgUlhLupjeYMAEiPRWoFWTT0woENg==" hashValue="xW2vzRss5Oq/eodjFNGl/wsgDYnb+F4Z6tamSSLxzQpL/0d1K4WdUQLgf7Qv8OrB/IFVkixHBncV2OXFFR8udA==" algorithmName="SHA-512" password="CC35"/>
  <autoFilter ref="C86:K34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3_01/113154224"/>
    <hyperlink ref="F94" r:id="rId2" display="https://podminky.urs.cz/item/CS_URS_2023_01/113201111"/>
    <hyperlink ref="F97" r:id="rId3" display="https://podminky.urs.cz/item/CS_URS_2023_01/113202111"/>
    <hyperlink ref="F103" r:id="rId4" display="https://podminky.urs.cz/item/CS_URS_2023_01/122251103"/>
    <hyperlink ref="F116" r:id="rId5" display="https://podminky.urs.cz/item/CS_URS_2023_01/132251102"/>
    <hyperlink ref="F119" r:id="rId6" display="https://podminky.urs.cz/item/CS_URS_2023_01/133251101"/>
    <hyperlink ref="F122" r:id="rId7" display="https://podminky.urs.cz/item/CS_URS_2023_01/162751117"/>
    <hyperlink ref="F129" r:id="rId8" display="https://podminky.urs.cz/item/CS_URS_2023_01/162751119"/>
    <hyperlink ref="F137" r:id="rId9" display="https://podminky.urs.cz/item/CS_URS_2023_01/171201231"/>
    <hyperlink ref="F144" r:id="rId10" display="https://podminky.urs.cz/item/CS_URS_2023_01/171251201"/>
    <hyperlink ref="F151" r:id="rId11" display="https://podminky.urs.cz/item/CS_URS_2023_01/174101101"/>
    <hyperlink ref="F155" r:id="rId12" display="https://podminky.urs.cz/item/CS_URS_2023_01/175101201"/>
    <hyperlink ref="F163" r:id="rId13" display="https://podminky.urs.cz/item/CS_URS_2023_01/181951112"/>
    <hyperlink ref="F171" r:id="rId14" display="https://podminky.urs.cz/item/CS_URS_2023_01/451572111"/>
    <hyperlink ref="F175" r:id="rId15" display="https://podminky.urs.cz/item/CS_URS_2023_01/452311151"/>
    <hyperlink ref="F179" r:id="rId16" display="https://podminky.urs.cz/item/CS_URS_2023_01/564851111"/>
    <hyperlink ref="F192" r:id="rId17" display="https://podminky.urs.cz/item/CS_URS_2023_01/564861111"/>
    <hyperlink ref="F199" r:id="rId18" display="https://podminky.urs.cz/item/CS_URS_2023_01/564871111"/>
    <hyperlink ref="F204" r:id="rId19" display="https://podminky.urs.cz/item/CS_URS_2023_01/565135101"/>
    <hyperlink ref="F208" r:id="rId20" display="https://podminky.urs.cz/item/CS_URS_2023_01/567122114"/>
    <hyperlink ref="F211" r:id="rId21" display="https://podminky.urs.cz/item/CS_URS_2023_01/573191111"/>
    <hyperlink ref="F215" r:id="rId22" display="https://podminky.urs.cz/item/CS_URS_2023_01/573211109"/>
    <hyperlink ref="F219" r:id="rId23" display="https://podminky.urs.cz/item/CS_URS_2023_01/577134111"/>
    <hyperlink ref="F222" r:id="rId24" display="https://podminky.urs.cz/item/CS_URS_2023_01/591211111"/>
    <hyperlink ref="F226" r:id="rId25" display="https://podminky.urs.cz/item/CS_URS_2023_01/596211210"/>
    <hyperlink ref="F235" r:id="rId26" display="https://podminky.urs.cz/item/CS_URS_2023_01/596412210"/>
    <hyperlink ref="F249" r:id="rId27" display="https://podminky.urs.cz/item/CS_URS_2023_01/871310320"/>
    <hyperlink ref="F256" r:id="rId28" display="https://podminky.urs.cz/item/CS_URS_2023_01/877310330"/>
    <hyperlink ref="F261" r:id="rId29" display="https://podminky.urs.cz/item/CS_URS_2023_01/890411811"/>
    <hyperlink ref="F274" r:id="rId30" display="https://podminky.urs.cz/item/CS_URS_2023_01/899331111"/>
    <hyperlink ref="F276" r:id="rId31" display="https://podminky.urs.cz/item/CS_URS_2023_01/899431111"/>
    <hyperlink ref="F279" r:id="rId32" display="https://podminky.urs.cz/item/CS_URS_2023_01/915495112"/>
    <hyperlink ref="F286" r:id="rId33" display="https://podminky.urs.cz/item/CS_URS_2023_01/916131213"/>
    <hyperlink ref="F303" r:id="rId34" display="https://podminky.urs.cz/item/CS_URS_2023_01/916991121"/>
    <hyperlink ref="F306" r:id="rId35" display="https://podminky.urs.cz/item/CS_URS_2023_01/919112212"/>
    <hyperlink ref="F309" r:id="rId36" display="https://podminky.urs.cz/item/CS_URS_2023_01/919121111"/>
    <hyperlink ref="F311" r:id="rId37" display="https://podminky.urs.cz/item/CS_URS_2023_01/919735112"/>
    <hyperlink ref="F314" r:id="rId38" display="https://podminky.urs.cz/item/CS_URS_2023_01/997221551"/>
    <hyperlink ref="F317" r:id="rId39" display="https://podminky.urs.cz/item/CS_URS_2023_01/997221559"/>
    <hyperlink ref="F322" r:id="rId40" display="https://podminky.urs.cz/item/CS_URS_2023_01/997221561"/>
    <hyperlink ref="F326" r:id="rId41" display="https://podminky.urs.cz/item/CS_URS_2023_01/997221569"/>
    <hyperlink ref="F331" r:id="rId42" display="https://podminky.urs.cz/item/CS_URS_2023_01/997221611"/>
    <hyperlink ref="F336" r:id="rId43" display="https://podminky.urs.cz/item/CS_URS_2023_01/997221861"/>
    <hyperlink ref="F339" r:id="rId44" display="https://podminky.urs.cz/item/CS_URS_2023_01/997221875"/>
    <hyperlink ref="F343" r:id="rId45" display="https://podminky.urs.cz/item/CS_URS_2023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Rekonstrukce ul. Smetanova, Opatovice nad Labem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511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12. 4. 2023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ROUND((SUM(BE85:BE297)),  2)</f>
        <v>0</v>
      </c>
      <c r="G33" s="40"/>
      <c r="H33" s="40"/>
      <c r="I33" s="150">
        <v>0.20999999999999999</v>
      </c>
      <c r="J33" s="149">
        <f>ROUND(((SUM(BE85:BE297))*I33),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ROUND((SUM(BF85:BF297)),  2)</f>
        <v>0</v>
      </c>
      <c r="G34" s="40"/>
      <c r="H34" s="40"/>
      <c r="I34" s="150">
        <v>0.14999999999999999</v>
      </c>
      <c r="J34" s="149">
        <f>ROUND(((SUM(BF85:BF297))*I34),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ROUND((SUM(BG85:BG297)),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ROUND((SUM(BH85:BH297)),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ROUND((SUM(BI85:BI297)),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Rekonstrukce ul. Smetanova, Opatovice nad Labem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076/2022_2 - SO 101 Chodníky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Opatovice nad Labem</v>
      </c>
      <c r="G52" s="42"/>
      <c r="H52" s="42"/>
      <c r="I52" s="34" t="s">
        <v>23</v>
      </c>
      <c r="J52" s="74" t="str">
        <f>IF(J12="","",J12)</f>
        <v>12. 4. 2023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Opatovice nad Labem</v>
      </c>
      <c r="G54" s="42"/>
      <c r="H54" s="42"/>
      <c r="I54" s="34" t="s">
        <v>33</v>
      </c>
      <c r="J54" s="38" t="str">
        <f>E21</f>
        <v>DI 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DI PROJEKT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102</v>
      </c>
      <c r="E62" s="176"/>
      <c r="F62" s="176"/>
      <c r="G62" s="176"/>
      <c r="H62" s="176"/>
      <c r="I62" s="176"/>
      <c r="J62" s="177">
        <f>J165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104</v>
      </c>
      <c r="E63" s="176"/>
      <c r="F63" s="176"/>
      <c r="G63" s="176"/>
      <c r="H63" s="176"/>
      <c r="I63" s="176"/>
      <c r="J63" s="177">
        <f>J189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105</v>
      </c>
      <c r="E64" s="176"/>
      <c r="F64" s="176"/>
      <c r="G64" s="176"/>
      <c r="H64" s="176"/>
      <c r="I64" s="176"/>
      <c r="J64" s="177">
        <f>J279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106</v>
      </c>
      <c r="E65" s="176"/>
      <c r="F65" s="176"/>
      <c r="G65" s="176"/>
      <c r="H65" s="176"/>
      <c r="I65" s="176"/>
      <c r="J65" s="177">
        <f>J295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107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Rekonstrukce ul. Smetanova, Opatovice nad Labem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93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076/2022_2 - SO 101 Chodníky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Opatovice nad Labem</v>
      </c>
      <c r="G79" s="42"/>
      <c r="H79" s="42"/>
      <c r="I79" s="34" t="s">
        <v>23</v>
      </c>
      <c r="J79" s="74" t="str">
        <f>IF(J12="","",J12)</f>
        <v>12. 4. 2023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Obec Opatovice nad Labem</v>
      </c>
      <c r="G81" s="42"/>
      <c r="H81" s="42"/>
      <c r="I81" s="34" t="s">
        <v>33</v>
      </c>
      <c r="J81" s="38" t="str">
        <f>E21</f>
        <v>DI PROJEKT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38</v>
      </c>
      <c r="J82" s="38" t="str">
        <f>E24</f>
        <v>DI PROJEKT s.r.o.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108</v>
      </c>
      <c r="D84" s="182" t="s">
        <v>60</v>
      </c>
      <c r="E84" s="182" t="s">
        <v>56</v>
      </c>
      <c r="F84" s="182" t="s">
        <v>57</v>
      </c>
      <c r="G84" s="182" t="s">
        <v>109</v>
      </c>
      <c r="H84" s="182" t="s">
        <v>110</v>
      </c>
      <c r="I84" s="182" t="s">
        <v>111</v>
      </c>
      <c r="J84" s="182" t="s">
        <v>97</v>
      </c>
      <c r="K84" s="183" t="s">
        <v>112</v>
      </c>
      <c r="L84" s="184"/>
      <c r="M84" s="94" t="s">
        <v>19</v>
      </c>
      <c r="N84" s="95" t="s">
        <v>45</v>
      </c>
      <c r="O84" s="95" t="s">
        <v>113</v>
      </c>
      <c r="P84" s="95" t="s">
        <v>114</v>
      </c>
      <c r="Q84" s="95" t="s">
        <v>115</v>
      </c>
      <c r="R84" s="95" t="s">
        <v>116</v>
      </c>
      <c r="S84" s="95" t="s">
        <v>117</v>
      </c>
      <c r="T84" s="96" t="s">
        <v>118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119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605.02462243360003</v>
      </c>
      <c r="S85" s="98"/>
      <c r="T85" s="188">
        <f>T86</f>
        <v>271.77300000000002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74</v>
      </c>
      <c r="AU85" s="19" t="s">
        <v>98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74</v>
      </c>
      <c r="E86" s="193" t="s">
        <v>120</v>
      </c>
      <c r="F86" s="193" t="s">
        <v>121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P87+P165+P189+P279+P295</f>
        <v>0</v>
      </c>
      <c r="Q86" s="198"/>
      <c r="R86" s="199">
        <f>R87+R165+R189+R279+R295</f>
        <v>605.02462243360003</v>
      </c>
      <c r="S86" s="198"/>
      <c r="T86" s="200">
        <f>T87+T165+T189+T279+T295</f>
        <v>271.77300000000002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83</v>
      </c>
      <c r="AT86" s="202" t="s">
        <v>74</v>
      </c>
      <c r="AU86" s="202" t="s">
        <v>75</v>
      </c>
      <c r="AY86" s="201" t="s">
        <v>122</v>
      </c>
      <c r="BK86" s="203">
        <f>BK87+BK165+BK189+BK279+BK295</f>
        <v>0</v>
      </c>
    </row>
    <row r="87" s="12" customFormat="1" ht="22.8" customHeight="1">
      <c r="A87" s="12"/>
      <c r="B87" s="190"/>
      <c r="C87" s="191"/>
      <c r="D87" s="192" t="s">
        <v>74</v>
      </c>
      <c r="E87" s="204" t="s">
        <v>83</v>
      </c>
      <c r="F87" s="204" t="s">
        <v>123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SUM(P88:P164)</f>
        <v>0</v>
      </c>
      <c r="Q87" s="198"/>
      <c r="R87" s="199">
        <f>SUM(R88:R164)</f>
        <v>295.24099999999999</v>
      </c>
      <c r="S87" s="198"/>
      <c r="T87" s="200">
        <f>SUM(T88:T164)</f>
        <v>269.15000000000003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83</v>
      </c>
      <c r="AT87" s="202" t="s">
        <v>74</v>
      </c>
      <c r="AU87" s="202" t="s">
        <v>83</v>
      </c>
      <c r="AY87" s="201" t="s">
        <v>122</v>
      </c>
      <c r="BK87" s="203">
        <f>SUM(BK88:BK164)</f>
        <v>0</v>
      </c>
    </row>
    <row r="88" s="2" customFormat="1" ht="24.15" customHeight="1">
      <c r="A88" s="40"/>
      <c r="B88" s="41"/>
      <c r="C88" s="206" t="s">
        <v>83</v>
      </c>
      <c r="D88" s="206" t="s">
        <v>125</v>
      </c>
      <c r="E88" s="207" t="s">
        <v>512</v>
      </c>
      <c r="F88" s="208" t="s">
        <v>513</v>
      </c>
      <c r="G88" s="209" t="s">
        <v>128</v>
      </c>
      <c r="H88" s="210">
        <v>30</v>
      </c>
      <c r="I88" s="211"/>
      <c r="J88" s="212">
        <f>ROUND(I88*H88,2)</f>
        <v>0</v>
      </c>
      <c r="K88" s="208" t="s">
        <v>129</v>
      </c>
      <c r="L88" s="46"/>
      <c r="M88" s="213" t="s">
        <v>19</v>
      </c>
      <c r="N88" s="214" t="s">
        <v>46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130</v>
      </c>
      <c r="AT88" s="217" t="s">
        <v>125</v>
      </c>
      <c r="AU88" s="217" t="s">
        <v>85</v>
      </c>
      <c r="AY88" s="19" t="s">
        <v>122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83</v>
      </c>
      <c r="BK88" s="218">
        <f>ROUND(I88*H88,2)</f>
        <v>0</v>
      </c>
      <c r="BL88" s="19" t="s">
        <v>130</v>
      </c>
      <c r="BM88" s="217" t="s">
        <v>514</v>
      </c>
    </row>
    <row r="89" s="2" customFormat="1">
      <c r="A89" s="40"/>
      <c r="B89" s="41"/>
      <c r="C89" s="42"/>
      <c r="D89" s="219" t="s">
        <v>132</v>
      </c>
      <c r="E89" s="42"/>
      <c r="F89" s="220" t="s">
        <v>515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132</v>
      </c>
      <c r="AU89" s="19" t="s">
        <v>85</v>
      </c>
    </row>
    <row r="90" s="13" customFormat="1">
      <c r="A90" s="13"/>
      <c r="B90" s="224"/>
      <c r="C90" s="225"/>
      <c r="D90" s="226" t="s">
        <v>134</v>
      </c>
      <c r="E90" s="227" t="s">
        <v>19</v>
      </c>
      <c r="F90" s="228" t="s">
        <v>516</v>
      </c>
      <c r="G90" s="225"/>
      <c r="H90" s="229">
        <v>30</v>
      </c>
      <c r="I90" s="230"/>
      <c r="J90" s="225"/>
      <c r="K90" s="225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134</v>
      </c>
      <c r="AU90" s="235" t="s">
        <v>85</v>
      </c>
      <c r="AV90" s="13" t="s">
        <v>85</v>
      </c>
      <c r="AW90" s="13" t="s">
        <v>37</v>
      </c>
      <c r="AX90" s="13" t="s">
        <v>83</v>
      </c>
      <c r="AY90" s="235" t="s">
        <v>122</v>
      </c>
    </row>
    <row r="91" s="2" customFormat="1" ht="16.5" customHeight="1">
      <c r="A91" s="40"/>
      <c r="B91" s="41"/>
      <c r="C91" s="206" t="s">
        <v>85</v>
      </c>
      <c r="D91" s="206" t="s">
        <v>125</v>
      </c>
      <c r="E91" s="207" t="s">
        <v>517</v>
      </c>
      <c r="F91" s="208" t="s">
        <v>518</v>
      </c>
      <c r="G91" s="209" t="s">
        <v>128</v>
      </c>
      <c r="H91" s="210">
        <v>450</v>
      </c>
      <c r="I91" s="211"/>
      <c r="J91" s="212">
        <f>ROUND(I91*H91,2)</f>
        <v>0</v>
      </c>
      <c r="K91" s="208" t="s">
        <v>129</v>
      </c>
      <c r="L91" s="46"/>
      <c r="M91" s="213" t="s">
        <v>19</v>
      </c>
      <c r="N91" s="214" t="s">
        <v>46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130</v>
      </c>
      <c r="AT91" s="217" t="s">
        <v>125</v>
      </c>
      <c r="AU91" s="217" t="s">
        <v>85</v>
      </c>
      <c r="AY91" s="19" t="s">
        <v>122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83</v>
      </c>
      <c r="BK91" s="218">
        <f>ROUND(I91*H91,2)</f>
        <v>0</v>
      </c>
      <c r="BL91" s="19" t="s">
        <v>130</v>
      </c>
      <c r="BM91" s="217" t="s">
        <v>519</v>
      </c>
    </row>
    <row r="92" s="2" customFormat="1">
      <c r="A92" s="40"/>
      <c r="B92" s="41"/>
      <c r="C92" s="42"/>
      <c r="D92" s="219" t="s">
        <v>132</v>
      </c>
      <c r="E92" s="42"/>
      <c r="F92" s="220" t="s">
        <v>520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132</v>
      </c>
      <c r="AU92" s="19" t="s">
        <v>85</v>
      </c>
    </row>
    <row r="93" s="13" customFormat="1">
      <c r="A93" s="13"/>
      <c r="B93" s="224"/>
      <c r="C93" s="225"/>
      <c r="D93" s="226" t="s">
        <v>134</v>
      </c>
      <c r="E93" s="227" t="s">
        <v>19</v>
      </c>
      <c r="F93" s="228" t="s">
        <v>521</v>
      </c>
      <c r="G93" s="225"/>
      <c r="H93" s="229">
        <v>450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134</v>
      </c>
      <c r="AU93" s="235" t="s">
        <v>85</v>
      </c>
      <c r="AV93" s="13" t="s">
        <v>85</v>
      </c>
      <c r="AW93" s="13" t="s">
        <v>37</v>
      </c>
      <c r="AX93" s="13" t="s">
        <v>83</v>
      </c>
      <c r="AY93" s="235" t="s">
        <v>122</v>
      </c>
    </row>
    <row r="94" s="2" customFormat="1" ht="21.75" customHeight="1">
      <c r="A94" s="40"/>
      <c r="B94" s="41"/>
      <c r="C94" s="206" t="s">
        <v>163</v>
      </c>
      <c r="D94" s="206" t="s">
        <v>125</v>
      </c>
      <c r="E94" s="207" t="s">
        <v>522</v>
      </c>
      <c r="F94" s="208" t="s">
        <v>523</v>
      </c>
      <c r="G94" s="209" t="s">
        <v>359</v>
      </c>
      <c r="H94" s="210">
        <v>18</v>
      </c>
      <c r="I94" s="211"/>
      <c r="J94" s="212">
        <f>ROUND(I94*H94,2)</f>
        <v>0</v>
      </c>
      <c r="K94" s="208" t="s">
        <v>129</v>
      </c>
      <c r="L94" s="46"/>
      <c r="M94" s="213" t="s">
        <v>19</v>
      </c>
      <c r="N94" s="214" t="s">
        <v>46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130</v>
      </c>
      <c r="AT94" s="217" t="s">
        <v>125</v>
      </c>
      <c r="AU94" s="217" t="s">
        <v>85</v>
      </c>
      <c r="AY94" s="19" t="s">
        <v>122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83</v>
      </c>
      <c r="BK94" s="218">
        <f>ROUND(I94*H94,2)</f>
        <v>0</v>
      </c>
      <c r="BL94" s="19" t="s">
        <v>130</v>
      </c>
      <c r="BM94" s="217" t="s">
        <v>524</v>
      </c>
    </row>
    <row r="95" s="2" customFormat="1">
      <c r="A95" s="40"/>
      <c r="B95" s="41"/>
      <c r="C95" s="42"/>
      <c r="D95" s="219" t="s">
        <v>132</v>
      </c>
      <c r="E95" s="42"/>
      <c r="F95" s="220" t="s">
        <v>525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132</v>
      </c>
      <c r="AU95" s="19" t="s">
        <v>85</v>
      </c>
    </row>
    <row r="96" s="13" customFormat="1">
      <c r="A96" s="13"/>
      <c r="B96" s="224"/>
      <c r="C96" s="225"/>
      <c r="D96" s="226" t="s">
        <v>134</v>
      </c>
      <c r="E96" s="227" t="s">
        <v>19</v>
      </c>
      <c r="F96" s="228" t="s">
        <v>526</v>
      </c>
      <c r="G96" s="225"/>
      <c r="H96" s="229">
        <v>18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134</v>
      </c>
      <c r="AU96" s="235" t="s">
        <v>85</v>
      </c>
      <c r="AV96" s="13" t="s">
        <v>85</v>
      </c>
      <c r="AW96" s="13" t="s">
        <v>37</v>
      </c>
      <c r="AX96" s="13" t="s">
        <v>83</v>
      </c>
      <c r="AY96" s="235" t="s">
        <v>122</v>
      </c>
    </row>
    <row r="97" s="2" customFormat="1" ht="24.15" customHeight="1">
      <c r="A97" s="40"/>
      <c r="B97" s="41"/>
      <c r="C97" s="206" t="s">
        <v>130</v>
      </c>
      <c r="D97" s="206" t="s">
        <v>125</v>
      </c>
      <c r="E97" s="207" t="s">
        <v>527</v>
      </c>
      <c r="F97" s="208" t="s">
        <v>528</v>
      </c>
      <c r="G97" s="209" t="s">
        <v>359</v>
      </c>
      <c r="H97" s="210">
        <v>2</v>
      </c>
      <c r="I97" s="211"/>
      <c r="J97" s="212">
        <f>ROUND(I97*H97,2)</f>
        <v>0</v>
      </c>
      <c r="K97" s="208" t="s">
        <v>129</v>
      </c>
      <c r="L97" s="46"/>
      <c r="M97" s="213" t="s">
        <v>19</v>
      </c>
      <c r="N97" s="214" t="s">
        <v>46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130</v>
      </c>
      <c r="AT97" s="217" t="s">
        <v>125</v>
      </c>
      <c r="AU97" s="217" t="s">
        <v>85</v>
      </c>
      <c r="AY97" s="19" t="s">
        <v>122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83</v>
      </c>
      <c r="BK97" s="218">
        <f>ROUND(I97*H97,2)</f>
        <v>0</v>
      </c>
      <c r="BL97" s="19" t="s">
        <v>130</v>
      </c>
      <c r="BM97" s="217" t="s">
        <v>529</v>
      </c>
    </row>
    <row r="98" s="2" customFormat="1">
      <c r="A98" s="40"/>
      <c r="B98" s="41"/>
      <c r="C98" s="42"/>
      <c r="D98" s="219" t="s">
        <v>132</v>
      </c>
      <c r="E98" s="42"/>
      <c r="F98" s="220" t="s">
        <v>530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132</v>
      </c>
      <c r="AU98" s="19" t="s">
        <v>85</v>
      </c>
    </row>
    <row r="99" s="13" customFormat="1">
      <c r="A99" s="13"/>
      <c r="B99" s="224"/>
      <c r="C99" s="225"/>
      <c r="D99" s="226" t="s">
        <v>134</v>
      </c>
      <c r="E99" s="227" t="s">
        <v>19</v>
      </c>
      <c r="F99" s="228" t="s">
        <v>531</v>
      </c>
      <c r="G99" s="225"/>
      <c r="H99" s="229">
        <v>2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134</v>
      </c>
      <c r="AU99" s="235" t="s">
        <v>85</v>
      </c>
      <c r="AV99" s="13" t="s">
        <v>85</v>
      </c>
      <c r="AW99" s="13" t="s">
        <v>37</v>
      </c>
      <c r="AX99" s="13" t="s">
        <v>83</v>
      </c>
      <c r="AY99" s="235" t="s">
        <v>122</v>
      </c>
    </row>
    <row r="100" s="2" customFormat="1" ht="16.5" customHeight="1">
      <c r="A100" s="40"/>
      <c r="B100" s="41"/>
      <c r="C100" s="206" t="s">
        <v>255</v>
      </c>
      <c r="D100" s="206" t="s">
        <v>125</v>
      </c>
      <c r="E100" s="207" t="s">
        <v>532</v>
      </c>
      <c r="F100" s="208" t="s">
        <v>533</v>
      </c>
      <c r="G100" s="209" t="s">
        <v>359</v>
      </c>
      <c r="H100" s="210">
        <v>20</v>
      </c>
      <c r="I100" s="211"/>
      <c r="J100" s="212">
        <f>ROUND(I100*H100,2)</f>
        <v>0</v>
      </c>
      <c r="K100" s="208" t="s">
        <v>129</v>
      </c>
      <c r="L100" s="46"/>
      <c r="M100" s="213" t="s">
        <v>19</v>
      </c>
      <c r="N100" s="214" t="s">
        <v>46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130</v>
      </c>
      <c r="AT100" s="217" t="s">
        <v>125</v>
      </c>
      <c r="AU100" s="217" t="s">
        <v>85</v>
      </c>
      <c r="AY100" s="19" t="s">
        <v>122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83</v>
      </c>
      <c r="BK100" s="218">
        <f>ROUND(I100*H100,2)</f>
        <v>0</v>
      </c>
      <c r="BL100" s="19" t="s">
        <v>130</v>
      </c>
      <c r="BM100" s="217" t="s">
        <v>534</v>
      </c>
    </row>
    <row r="101" s="2" customFormat="1">
      <c r="A101" s="40"/>
      <c r="B101" s="41"/>
      <c r="C101" s="42"/>
      <c r="D101" s="219" t="s">
        <v>132</v>
      </c>
      <c r="E101" s="42"/>
      <c r="F101" s="220" t="s">
        <v>535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132</v>
      </c>
      <c r="AU101" s="19" t="s">
        <v>85</v>
      </c>
    </row>
    <row r="102" s="2" customFormat="1" ht="37.8" customHeight="1">
      <c r="A102" s="40"/>
      <c r="B102" s="41"/>
      <c r="C102" s="206" t="s">
        <v>536</v>
      </c>
      <c r="D102" s="206" t="s">
        <v>125</v>
      </c>
      <c r="E102" s="207" t="s">
        <v>537</v>
      </c>
      <c r="F102" s="208" t="s">
        <v>538</v>
      </c>
      <c r="G102" s="209" t="s">
        <v>128</v>
      </c>
      <c r="H102" s="210">
        <v>76</v>
      </c>
      <c r="I102" s="211"/>
      <c r="J102" s="212">
        <f>ROUND(I102*H102,2)</f>
        <v>0</v>
      </c>
      <c r="K102" s="208" t="s">
        <v>129</v>
      </c>
      <c r="L102" s="46"/>
      <c r="M102" s="213" t="s">
        <v>19</v>
      </c>
      <c r="N102" s="214" t="s">
        <v>46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0.23499999999999999</v>
      </c>
      <c r="T102" s="216">
        <f>S102*H102</f>
        <v>17.859999999999999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130</v>
      </c>
      <c r="AT102" s="217" t="s">
        <v>125</v>
      </c>
      <c r="AU102" s="217" t="s">
        <v>85</v>
      </c>
      <c r="AY102" s="19" t="s">
        <v>122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83</v>
      </c>
      <c r="BK102" s="218">
        <f>ROUND(I102*H102,2)</f>
        <v>0</v>
      </c>
      <c r="BL102" s="19" t="s">
        <v>130</v>
      </c>
      <c r="BM102" s="217" t="s">
        <v>539</v>
      </c>
    </row>
    <row r="103" s="2" customFormat="1">
      <c r="A103" s="40"/>
      <c r="B103" s="41"/>
      <c r="C103" s="42"/>
      <c r="D103" s="219" t="s">
        <v>132</v>
      </c>
      <c r="E103" s="42"/>
      <c r="F103" s="220" t="s">
        <v>540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132</v>
      </c>
      <c r="AU103" s="19" t="s">
        <v>85</v>
      </c>
    </row>
    <row r="104" s="13" customFormat="1">
      <c r="A104" s="13"/>
      <c r="B104" s="224"/>
      <c r="C104" s="225"/>
      <c r="D104" s="226" t="s">
        <v>134</v>
      </c>
      <c r="E104" s="227" t="s">
        <v>19</v>
      </c>
      <c r="F104" s="228" t="s">
        <v>541</v>
      </c>
      <c r="G104" s="225"/>
      <c r="H104" s="229">
        <v>36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134</v>
      </c>
      <c r="AU104" s="235" t="s">
        <v>85</v>
      </c>
      <c r="AV104" s="13" t="s">
        <v>85</v>
      </c>
      <c r="AW104" s="13" t="s">
        <v>37</v>
      </c>
      <c r="AX104" s="13" t="s">
        <v>75</v>
      </c>
      <c r="AY104" s="235" t="s">
        <v>122</v>
      </c>
    </row>
    <row r="105" s="13" customFormat="1">
      <c r="A105" s="13"/>
      <c r="B105" s="224"/>
      <c r="C105" s="225"/>
      <c r="D105" s="226" t="s">
        <v>134</v>
      </c>
      <c r="E105" s="227" t="s">
        <v>19</v>
      </c>
      <c r="F105" s="228" t="s">
        <v>542</v>
      </c>
      <c r="G105" s="225"/>
      <c r="H105" s="229">
        <v>40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134</v>
      </c>
      <c r="AU105" s="235" t="s">
        <v>85</v>
      </c>
      <c r="AV105" s="13" t="s">
        <v>85</v>
      </c>
      <c r="AW105" s="13" t="s">
        <v>37</v>
      </c>
      <c r="AX105" s="13" t="s">
        <v>75</v>
      </c>
      <c r="AY105" s="235" t="s">
        <v>122</v>
      </c>
    </row>
    <row r="106" s="15" customFormat="1">
      <c r="A106" s="15"/>
      <c r="B106" s="246"/>
      <c r="C106" s="247"/>
      <c r="D106" s="226" t="s">
        <v>134</v>
      </c>
      <c r="E106" s="248" t="s">
        <v>19</v>
      </c>
      <c r="F106" s="249" t="s">
        <v>151</v>
      </c>
      <c r="G106" s="247"/>
      <c r="H106" s="250">
        <v>76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6" t="s">
        <v>134</v>
      </c>
      <c r="AU106" s="256" t="s">
        <v>85</v>
      </c>
      <c r="AV106" s="15" t="s">
        <v>130</v>
      </c>
      <c r="AW106" s="15" t="s">
        <v>37</v>
      </c>
      <c r="AX106" s="15" t="s">
        <v>83</v>
      </c>
      <c r="AY106" s="256" t="s">
        <v>122</v>
      </c>
    </row>
    <row r="107" s="2" customFormat="1" ht="37.8" customHeight="1">
      <c r="A107" s="40"/>
      <c r="B107" s="41"/>
      <c r="C107" s="206" t="s">
        <v>389</v>
      </c>
      <c r="D107" s="206" t="s">
        <v>125</v>
      </c>
      <c r="E107" s="207" t="s">
        <v>543</v>
      </c>
      <c r="F107" s="208" t="s">
        <v>544</v>
      </c>
      <c r="G107" s="209" t="s">
        <v>128</v>
      </c>
      <c r="H107" s="210">
        <v>662</v>
      </c>
      <c r="I107" s="211"/>
      <c r="J107" s="212">
        <f>ROUND(I107*H107,2)</f>
        <v>0</v>
      </c>
      <c r="K107" s="208" t="s">
        <v>129</v>
      </c>
      <c r="L107" s="46"/>
      <c r="M107" s="213" t="s">
        <v>19</v>
      </c>
      <c r="N107" s="214" t="s">
        <v>46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0.26000000000000001</v>
      </c>
      <c r="T107" s="216">
        <f>S107*H107</f>
        <v>172.12000000000001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130</v>
      </c>
      <c r="AT107" s="217" t="s">
        <v>125</v>
      </c>
      <c r="AU107" s="217" t="s">
        <v>85</v>
      </c>
      <c r="AY107" s="19" t="s">
        <v>122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83</v>
      </c>
      <c r="BK107" s="218">
        <f>ROUND(I107*H107,2)</f>
        <v>0</v>
      </c>
      <c r="BL107" s="19" t="s">
        <v>130</v>
      </c>
      <c r="BM107" s="217" t="s">
        <v>545</v>
      </c>
    </row>
    <row r="108" s="2" customFormat="1">
      <c r="A108" s="40"/>
      <c r="B108" s="41"/>
      <c r="C108" s="42"/>
      <c r="D108" s="219" t="s">
        <v>132</v>
      </c>
      <c r="E108" s="42"/>
      <c r="F108" s="220" t="s">
        <v>546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132</v>
      </c>
      <c r="AU108" s="19" t="s">
        <v>85</v>
      </c>
    </row>
    <row r="109" s="13" customFormat="1">
      <c r="A109" s="13"/>
      <c r="B109" s="224"/>
      <c r="C109" s="225"/>
      <c r="D109" s="226" t="s">
        <v>134</v>
      </c>
      <c r="E109" s="227" t="s">
        <v>19</v>
      </c>
      <c r="F109" s="228" t="s">
        <v>547</v>
      </c>
      <c r="G109" s="225"/>
      <c r="H109" s="229">
        <v>662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134</v>
      </c>
      <c r="AU109" s="235" t="s">
        <v>85</v>
      </c>
      <c r="AV109" s="13" t="s">
        <v>85</v>
      </c>
      <c r="AW109" s="13" t="s">
        <v>37</v>
      </c>
      <c r="AX109" s="13" t="s">
        <v>83</v>
      </c>
      <c r="AY109" s="235" t="s">
        <v>122</v>
      </c>
    </row>
    <row r="110" s="2" customFormat="1" ht="33" customHeight="1">
      <c r="A110" s="40"/>
      <c r="B110" s="41"/>
      <c r="C110" s="206" t="s">
        <v>229</v>
      </c>
      <c r="D110" s="206" t="s">
        <v>125</v>
      </c>
      <c r="E110" s="207" t="s">
        <v>548</v>
      </c>
      <c r="F110" s="208" t="s">
        <v>549</v>
      </c>
      <c r="G110" s="209" t="s">
        <v>128</v>
      </c>
      <c r="H110" s="210">
        <v>4</v>
      </c>
      <c r="I110" s="211"/>
      <c r="J110" s="212">
        <f>ROUND(I110*H110,2)</f>
        <v>0</v>
      </c>
      <c r="K110" s="208" t="s">
        <v>129</v>
      </c>
      <c r="L110" s="46"/>
      <c r="M110" s="213" t="s">
        <v>19</v>
      </c>
      <c r="N110" s="214" t="s">
        <v>46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0.625</v>
      </c>
      <c r="T110" s="216">
        <f>S110*H110</f>
        <v>2.5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130</v>
      </c>
      <c r="AT110" s="217" t="s">
        <v>125</v>
      </c>
      <c r="AU110" s="217" t="s">
        <v>85</v>
      </c>
      <c r="AY110" s="19" t="s">
        <v>122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83</v>
      </c>
      <c r="BK110" s="218">
        <f>ROUND(I110*H110,2)</f>
        <v>0</v>
      </c>
      <c r="BL110" s="19" t="s">
        <v>130</v>
      </c>
      <c r="BM110" s="217" t="s">
        <v>550</v>
      </c>
    </row>
    <row r="111" s="2" customFormat="1">
      <c r="A111" s="40"/>
      <c r="B111" s="41"/>
      <c r="C111" s="42"/>
      <c r="D111" s="219" t="s">
        <v>132</v>
      </c>
      <c r="E111" s="42"/>
      <c r="F111" s="220" t="s">
        <v>551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132</v>
      </c>
      <c r="AU111" s="19" t="s">
        <v>85</v>
      </c>
    </row>
    <row r="112" s="13" customFormat="1">
      <c r="A112" s="13"/>
      <c r="B112" s="224"/>
      <c r="C112" s="225"/>
      <c r="D112" s="226" t="s">
        <v>134</v>
      </c>
      <c r="E112" s="227" t="s">
        <v>19</v>
      </c>
      <c r="F112" s="228" t="s">
        <v>552</v>
      </c>
      <c r="G112" s="225"/>
      <c r="H112" s="229">
        <v>4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134</v>
      </c>
      <c r="AU112" s="235" t="s">
        <v>85</v>
      </c>
      <c r="AV112" s="13" t="s">
        <v>85</v>
      </c>
      <c r="AW112" s="13" t="s">
        <v>37</v>
      </c>
      <c r="AX112" s="13" t="s">
        <v>83</v>
      </c>
      <c r="AY112" s="235" t="s">
        <v>122</v>
      </c>
    </row>
    <row r="113" s="2" customFormat="1" ht="24.15" customHeight="1">
      <c r="A113" s="40"/>
      <c r="B113" s="41"/>
      <c r="C113" s="206" t="s">
        <v>124</v>
      </c>
      <c r="D113" s="206" t="s">
        <v>125</v>
      </c>
      <c r="E113" s="207" t="s">
        <v>144</v>
      </c>
      <c r="F113" s="208" t="s">
        <v>145</v>
      </c>
      <c r="G113" s="209" t="s">
        <v>139</v>
      </c>
      <c r="H113" s="210">
        <v>374</v>
      </c>
      <c r="I113" s="211"/>
      <c r="J113" s="212">
        <f>ROUND(I113*H113,2)</f>
        <v>0</v>
      </c>
      <c r="K113" s="208" t="s">
        <v>129</v>
      </c>
      <c r="L113" s="46"/>
      <c r="M113" s="213" t="s">
        <v>19</v>
      </c>
      <c r="N113" s="214" t="s">
        <v>46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0.20499999999999999</v>
      </c>
      <c r="T113" s="216">
        <f>S113*H113</f>
        <v>76.670000000000002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130</v>
      </c>
      <c r="AT113" s="217" t="s">
        <v>125</v>
      </c>
      <c r="AU113" s="217" t="s">
        <v>85</v>
      </c>
      <c r="AY113" s="19" t="s">
        <v>122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83</v>
      </c>
      <c r="BK113" s="218">
        <f>ROUND(I113*H113,2)</f>
        <v>0</v>
      </c>
      <c r="BL113" s="19" t="s">
        <v>130</v>
      </c>
      <c r="BM113" s="217" t="s">
        <v>553</v>
      </c>
    </row>
    <row r="114" s="2" customFormat="1">
      <c r="A114" s="40"/>
      <c r="B114" s="41"/>
      <c r="C114" s="42"/>
      <c r="D114" s="219" t="s">
        <v>132</v>
      </c>
      <c r="E114" s="42"/>
      <c r="F114" s="220" t="s">
        <v>147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132</v>
      </c>
      <c r="AU114" s="19" t="s">
        <v>85</v>
      </c>
    </row>
    <row r="115" s="14" customFormat="1">
      <c r="A115" s="14"/>
      <c r="B115" s="236"/>
      <c r="C115" s="237"/>
      <c r="D115" s="226" t="s">
        <v>134</v>
      </c>
      <c r="E115" s="238" t="s">
        <v>19</v>
      </c>
      <c r="F115" s="239" t="s">
        <v>148</v>
      </c>
      <c r="G115" s="237"/>
      <c r="H115" s="238" t="s">
        <v>19</v>
      </c>
      <c r="I115" s="240"/>
      <c r="J115" s="237"/>
      <c r="K115" s="237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134</v>
      </c>
      <c r="AU115" s="245" t="s">
        <v>85</v>
      </c>
      <c r="AV115" s="14" t="s">
        <v>83</v>
      </c>
      <c r="AW115" s="14" t="s">
        <v>37</v>
      </c>
      <c r="AX115" s="14" t="s">
        <v>75</v>
      </c>
      <c r="AY115" s="245" t="s">
        <v>122</v>
      </c>
    </row>
    <row r="116" s="13" customFormat="1">
      <c r="A116" s="13"/>
      <c r="B116" s="224"/>
      <c r="C116" s="225"/>
      <c r="D116" s="226" t="s">
        <v>134</v>
      </c>
      <c r="E116" s="227" t="s">
        <v>19</v>
      </c>
      <c r="F116" s="228" t="s">
        <v>554</v>
      </c>
      <c r="G116" s="225"/>
      <c r="H116" s="229">
        <v>374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134</v>
      </c>
      <c r="AU116" s="235" t="s">
        <v>85</v>
      </c>
      <c r="AV116" s="13" t="s">
        <v>85</v>
      </c>
      <c r="AW116" s="13" t="s">
        <v>37</v>
      </c>
      <c r="AX116" s="13" t="s">
        <v>75</v>
      </c>
      <c r="AY116" s="235" t="s">
        <v>122</v>
      </c>
    </row>
    <row r="117" s="15" customFormat="1">
      <c r="A117" s="15"/>
      <c r="B117" s="246"/>
      <c r="C117" s="247"/>
      <c r="D117" s="226" t="s">
        <v>134</v>
      </c>
      <c r="E117" s="248" t="s">
        <v>19</v>
      </c>
      <c r="F117" s="249" t="s">
        <v>151</v>
      </c>
      <c r="G117" s="247"/>
      <c r="H117" s="250">
        <v>374</v>
      </c>
      <c r="I117" s="251"/>
      <c r="J117" s="247"/>
      <c r="K117" s="247"/>
      <c r="L117" s="252"/>
      <c r="M117" s="253"/>
      <c r="N117" s="254"/>
      <c r="O117" s="254"/>
      <c r="P117" s="254"/>
      <c r="Q117" s="254"/>
      <c r="R117" s="254"/>
      <c r="S117" s="254"/>
      <c r="T117" s="25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6" t="s">
        <v>134</v>
      </c>
      <c r="AU117" s="256" t="s">
        <v>85</v>
      </c>
      <c r="AV117" s="15" t="s">
        <v>130</v>
      </c>
      <c r="AW117" s="15" t="s">
        <v>37</v>
      </c>
      <c r="AX117" s="15" t="s">
        <v>83</v>
      </c>
      <c r="AY117" s="256" t="s">
        <v>122</v>
      </c>
    </row>
    <row r="118" s="2" customFormat="1" ht="21.75" customHeight="1">
      <c r="A118" s="40"/>
      <c r="B118" s="41"/>
      <c r="C118" s="206" t="s">
        <v>136</v>
      </c>
      <c r="D118" s="206" t="s">
        <v>125</v>
      </c>
      <c r="E118" s="207" t="s">
        <v>153</v>
      </c>
      <c r="F118" s="208" t="s">
        <v>154</v>
      </c>
      <c r="G118" s="209" t="s">
        <v>155</v>
      </c>
      <c r="H118" s="210">
        <v>321.64999999999998</v>
      </c>
      <c r="I118" s="211"/>
      <c r="J118" s="212">
        <f>ROUND(I118*H118,2)</f>
        <v>0</v>
      </c>
      <c r="K118" s="208" t="s">
        <v>129</v>
      </c>
      <c r="L118" s="46"/>
      <c r="M118" s="213" t="s">
        <v>19</v>
      </c>
      <c r="N118" s="214" t="s">
        <v>46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130</v>
      </c>
      <c r="AT118" s="217" t="s">
        <v>125</v>
      </c>
      <c r="AU118" s="217" t="s">
        <v>85</v>
      </c>
      <c r="AY118" s="19" t="s">
        <v>122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83</v>
      </c>
      <c r="BK118" s="218">
        <f>ROUND(I118*H118,2)</f>
        <v>0</v>
      </c>
      <c r="BL118" s="19" t="s">
        <v>130</v>
      </c>
      <c r="BM118" s="217" t="s">
        <v>555</v>
      </c>
    </row>
    <row r="119" s="2" customFormat="1">
      <c r="A119" s="40"/>
      <c r="B119" s="41"/>
      <c r="C119" s="42"/>
      <c r="D119" s="219" t="s">
        <v>132</v>
      </c>
      <c r="E119" s="42"/>
      <c r="F119" s="220" t="s">
        <v>157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132</v>
      </c>
      <c r="AU119" s="19" t="s">
        <v>85</v>
      </c>
    </row>
    <row r="120" s="14" customFormat="1">
      <c r="A120" s="14"/>
      <c r="B120" s="236"/>
      <c r="C120" s="237"/>
      <c r="D120" s="226" t="s">
        <v>134</v>
      </c>
      <c r="E120" s="238" t="s">
        <v>19</v>
      </c>
      <c r="F120" s="239" t="s">
        <v>158</v>
      </c>
      <c r="G120" s="237"/>
      <c r="H120" s="238" t="s">
        <v>19</v>
      </c>
      <c r="I120" s="240"/>
      <c r="J120" s="237"/>
      <c r="K120" s="237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134</v>
      </c>
      <c r="AU120" s="245" t="s">
        <v>85</v>
      </c>
      <c r="AV120" s="14" t="s">
        <v>83</v>
      </c>
      <c r="AW120" s="14" t="s">
        <v>37</v>
      </c>
      <c r="AX120" s="14" t="s">
        <v>75</v>
      </c>
      <c r="AY120" s="245" t="s">
        <v>122</v>
      </c>
    </row>
    <row r="121" s="13" customFormat="1">
      <c r="A121" s="13"/>
      <c r="B121" s="224"/>
      <c r="C121" s="225"/>
      <c r="D121" s="226" t="s">
        <v>134</v>
      </c>
      <c r="E121" s="227" t="s">
        <v>19</v>
      </c>
      <c r="F121" s="228" t="s">
        <v>556</v>
      </c>
      <c r="G121" s="225"/>
      <c r="H121" s="229">
        <v>183.80000000000001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134</v>
      </c>
      <c r="AU121" s="235" t="s">
        <v>85</v>
      </c>
      <c r="AV121" s="13" t="s">
        <v>85</v>
      </c>
      <c r="AW121" s="13" t="s">
        <v>37</v>
      </c>
      <c r="AX121" s="13" t="s">
        <v>75</v>
      </c>
      <c r="AY121" s="235" t="s">
        <v>122</v>
      </c>
    </row>
    <row r="122" s="16" customFormat="1">
      <c r="A122" s="16"/>
      <c r="B122" s="257"/>
      <c r="C122" s="258"/>
      <c r="D122" s="226" t="s">
        <v>134</v>
      </c>
      <c r="E122" s="259" t="s">
        <v>19</v>
      </c>
      <c r="F122" s="260" t="s">
        <v>162</v>
      </c>
      <c r="G122" s="258"/>
      <c r="H122" s="261">
        <v>183.80000000000001</v>
      </c>
      <c r="I122" s="262"/>
      <c r="J122" s="258"/>
      <c r="K122" s="258"/>
      <c r="L122" s="263"/>
      <c r="M122" s="264"/>
      <c r="N122" s="265"/>
      <c r="O122" s="265"/>
      <c r="P122" s="265"/>
      <c r="Q122" s="265"/>
      <c r="R122" s="265"/>
      <c r="S122" s="265"/>
      <c r="T122" s="26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67" t="s">
        <v>134</v>
      </c>
      <c r="AU122" s="267" t="s">
        <v>85</v>
      </c>
      <c r="AV122" s="16" t="s">
        <v>163</v>
      </c>
      <c r="AW122" s="16" t="s">
        <v>37</v>
      </c>
      <c r="AX122" s="16" t="s">
        <v>75</v>
      </c>
      <c r="AY122" s="267" t="s">
        <v>122</v>
      </c>
    </row>
    <row r="123" s="14" customFormat="1">
      <c r="A123" s="14"/>
      <c r="B123" s="236"/>
      <c r="C123" s="237"/>
      <c r="D123" s="226" t="s">
        <v>134</v>
      </c>
      <c r="E123" s="238" t="s">
        <v>19</v>
      </c>
      <c r="F123" s="239" t="s">
        <v>164</v>
      </c>
      <c r="G123" s="237"/>
      <c r="H123" s="238" t="s">
        <v>19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134</v>
      </c>
      <c r="AU123" s="245" t="s">
        <v>85</v>
      </c>
      <c r="AV123" s="14" t="s">
        <v>83</v>
      </c>
      <c r="AW123" s="14" t="s">
        <v>37</v>
      </c>
      <c r="AX123" s="14" t="s">
        <v>75</v>
      </c>
      <c r="AY123" s="245" t="s">
        <v>122</v>
      </c>
    </row>
    <row r="124" s="13" customFormat="1">
      <c r="A124" s="13"/>
      <c r="B124" s="224"/>
      <c r="C124" s="225"/>
      <c r="D124" s="226" t="s">
        <v>134</v>
      </c>
      <c r="E124" s="227" t="s">
        <v>19</v>
      </c>
      <c r="F124" s="228" t="s">
        <v>557</v>
      </c>
      <c r="G124" s="225"/>
      <c r="H124" s="229">
        <v>137.84999999999999</v>
      </c>
      <c r="I124" s="230"/>
      <c r="J124" s="225"/>
      <c r="K124" s="225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134</v>
      </c>
      <c r="AU124" s="235" t="s">
        <v>85</v>
      </c>
      <c r="AV124" s="13" t="s">
        <v>85</v>
      </c>
      <c r="AW124" s="13" t="s">
        <v>37</v>
      </c>
      <c r="AX124" s="13" t="s">
        <v>75</v>
      </c>
      <c r="AY124" s="235" t="s">
        <v>122</v>
      </c>
    </row>
    <row r="125" s="16" customFormat="1">
      <c r="A125" s="16"/>
      <c r="B125" s="257"/>
      <c r="C125" s="258"/>
      <c r="D125" s="226" t="s">
        <v>134</v>
      </c>
      <c r="E125" s="259" t="s">
        <v>19</v>
      </c>
      <c r="F125" s="260" t="s">
        <v>162</v>
      </c>
      <c r="G125" s="258"/>
      <c r="H125" s="261">
        <v>137.84999999999999</v>
      </c>
      <c r="I125" s="262"/>
      <c r="J125" s="258"/>
      <c r="K125" s="258"/>
      <c r="L125" s="263"/>
      <c r="M125" s="264"/>
      <c r="N125" s="265"/>
      <c r="O125" s="265"/>
      <c r="P125" s="265"/>
      <c r="Q125" s="265"/>
      <c r="R125" s="265"/>
      <c r="S125" s="265"/>
      <c r="T125" s="26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67" t="s">
        <v>134</v>
      </c>
      <c r="AU125" s="267" t="s">
        <v>85</v>
      </c>
      <c r="AV125" s="16" t="s">
        <v>163</v>
      </c>
      <c r="AW125" s="16" t="s">
        <v>37</v>
      </c>
      <c r="AX125" s="16" t="s">
        <v>75</v>
      </c>
      <c r="AY125" s="267" t="s">
        <v>122</v>
      </c>
    </row>
    <row r="126" s="15" customFormat="1">
      <c r="A126" s="15"/>
      <c r="B126" s="246"/>
      <c r="C126" s="247"/>
      <c r="D126" s="226" t="s">
        <v>134</v>
      </c>
      <c r="E126" s="248" t="s">
        <v>19</v>
      </c>
      <c r="F126" s="249" t="s">
        <v>151</v>
      </c>
      <c r="G126" s="247"/>
      <c r="H126" s="250">
        <v>321.64999999999998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6" t="s">
        <v>134</v>
      </c>
      <c r="AU126" s="256" t="s">
        <v>85</v>
      </c>
      <c r="AV126" s="15" t="s">
        <v>130</v>
      </c>
      <c r="AW126" s="15" t="s">
        <v>37</v>
      </c>
      <c r="AX126" s="15" t="s">
        <v>83</v>
      </c>
      <c r="AY126" s="256" t="s">
        <v>122</v>
      </c>
    </row>
    <row r="127" s="2" customFormat="1" ht="37.8" customHeight="1">
      <c r="A127" s="40"/>
      <c r="B127" s="41"/>
      <c r="C127" s="206" t="s">
        <v>143</v>
      </c>
      <c r="D127" s="206" t="s">
        <v>125</v>
      </c>
      <c r="E127" s="207" t="s">
        <v>180</v>
      </c>
      <c r="F127" s="208" t="s">
        <v>181</v>
      </c>
      <c r="G127" s="209" t="s">
        <v>155</v>
      </c>
      <c r="H127" s="210">
        <v>321.64999999999998</v>
      </c>
      <c r="I127" s="211"/>
      <c r="J127" s="212">
        <f>ROUND(I127*H127,2)</f>
        <v>0</v>
      </c>
      <c r="K127" s="208" t="s">
        <v>129</v>
      </c>
      <c r="L127" s="46"/>
      <c r="M127" s="213" t="s">
        <v>19</v>
      </c>
      <c r="N127" s="214" t="s">
        <v>46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130</v>
      </c>
      <c r="AT127" s="217" t="s">
        <v>125</v>
      </c>
      <c r="AU127" s="217" t="s">
        <v>85</v>
      </c>
      <c r="AY127" s="19" t="s">
        <v>122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83</v>
      </c>
      <c r="BK127" s="218">
        <f>ROUND(I127*H127,2)</f>
        <v>0</v>
      </c>
      <c r="BL127" s="19" t="s">
        <v>130</v>
      </c>
      <c r="BM127" s="217" t="s">
        <v>558</v>
      </c>
    </row>
    <row r="128" s="2" customFormat="1">
      <c r="A128" s="40"/>
      <c r="B128" s="41"/>
      <c r="C128" s="42"/>
      <c r="D128" s="219" t="s">
        <v>132</v>
      </c>
      <c r="E128" s="42"/>
      <c r="F128" s="220" t="s">
        <v>183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132</v>
      </c>
      <c r="AU128" s="19" t="s">
        <v>85</v>
      </c>
    </row>
    <row r="129" s="13" customFormat="1">
      <c r="A129" s="13"/>
      <c r="B129" s="224"/>
      <c r="C129" s="225"/>
      <c r="D129" s="226" t="s">
        <v>134</v>
      </c>
      <c r="E129" s="227" t="s">
        <v>19</v>
      </c>
      <c r="F129" s="228" t="s">
        <v>559</v>
      </c>
      <c r="G129" s="225"/>
      <c r="H129" s="229">
        <v>183.80000000000001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134</v>
      </c>
      <c r="AU129" s="235" t="s">
        <v>85</v>
      </c>
      <c r="AV129" s="13" t="s">
        <v>85</v>
      </c>
      <c r="AW129" s="13" t="s">
        <v>37</v>
      </c>
      <c r="AX129" s="13" t="s">
        <v>75</v>
      </c>
      <c r="AY129" s="235" t="s">
        <v>122</v>
      </c>
    </row>
    <row r="130" s="13" customFormat="1">
      <c r="A130" s="13"/>
      <c r="B130" s="224"/>
      <c r="C130" s="225"/>
      <c r="D130" s="226" t="s">
        <v>134</v>
      </c>
      <c r="E130" s="227" t="s">
        <v>19</v>
      </c>
      <c r="F130" s="228" t="s">
        <v>560</v>
      </c>
      <c r="G130" s="225"/>
      <c r="H130" s="229">
        <v>137.84999999999999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134</v>
      </c>
      <c r="AU130" s="235" t="s">
        <v>85</v>
      </c>
      <c r="AV130" s="13" t="s">
        <v>85</v>
      </c>
      <c r="AW130" s="13" t="s">
        <v>37</v>
      </c>
      <c r="AX130" s="13" t="s">
        <v>75</v>
      </c>
      <c r="AY130" s="235" t="s">
        <v>122</v>
      </c>
    </row>
    <row r="131" s="15" customFormat="1">
      <c r="A131" s="15"/>
      <c r="B131" s="246"/>
      <c r="C131" s="247"/>
      <c r="D131" s="226" t="s">
        <v>134</v>
      </c>
      <c r="E131" s="248" t="s">
        <v>19</v>
      </c>
      <c r="F131" s="249" t="s">
        <v>151</v>
      </c>
      <c r="G131" s="247"/>
      <c r="H131" s="250">
        <v>321.64999999999998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6" t="s">
        <v>134</v>
      </c>
      <c r="AU131" s="256" t="s">
        <v>85</v>
      </c>
      <c r="AV131" s="15" t="s">
        <v>130</v>
      </c>
      <c r="AW131" s="15" t="s">
        <v>37</v>
      </c>
      <c r="AX131" s="15" t="s">
        <v>83</v>
      </c>
      <c r="AY131" s="256" t="s">
        <v>122</v>
      </c>
    </row>
    <row r="132" s="2" customFormat="1" ht="37.8" customHeight="1">
      <c r="A132" s="40"/>
      <c r="B132" s="41"/>
      <c r="C132" s="206" t="s">
        <v>152</v>
      </c>
      <c r="D132" s="206" t="s">
        <v>125</v>
      </c>
      <c r="E132" s="207" t="s">
        <v>189</v>
      </c>
      <c r="F132" s="208" t="s">
        <v>190</v>
      </c>
      <c r="G132" s="209" t="s">
        <v>155</v>
      </c>
      <c r="H132" s="210">
        <v>1608.25</v>
      </c>
      <c r="I132" s="211"/>
      <c r="J132" s="212">
        <f>ROUND(I132*H132,2)</f>
        <v>0</v>
      </c>
      <c r="K132" s="208" t="s">
        <v>129</v>
      </c>
      <c r="L132" s="46"/>
      <c r="M132" s="213" t="s">
        <v>19</v>
      </c>
      <c r="N132" s="214" t="s">
        <v>46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130</v>
      </c>
      <c r="AT132" s="217" t="s">
        <v>125</v>
      </c>
      <c r="AU132" s="217" t="s">
        <v>85</v>
      </c>
      <c r="AY132" s="19" t="s">
        <v>122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83</v>
      </c>
      <c r="BK132" s="218">
        <f>ROUND(I132*H132,2)</f>
        <v>0</v>
      </c>
      <c r="BL132" s="19" t="s">
        <v>130</v>
      </c>
      <c r="BM132" s="217" t="s">
        <v>561</v>
      </c>
    </row>
    <row r="133" s="2" customFormat="1">
      <c r="A133" s="40"/>
      <c r="B133" s="41"/>
      <c r="C133" s="42"/>
      <c r="D133" s="219" t="s">
        <v>132</v>
      </c>
      <c r="E133" s="42"/>
      <c r="F133" s="220" t="s">
        <v>192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132</v>
      </c>
      <c r="AU133" s="19" t="s">
        <v>85</v>
      </c>
    </row>
    <row r="134" s="14" customFormat="1">
      <c r="A134" s="14"/>
      <c r="B134" s="236"/>
      <c r="C134" s="237"/>
      <c r="D134" s="226" t="s">
        <v>134</v>
      </c>
      <c r="E134" s="238" t="s">
        <v>19</v>
      </c>
      <c r="F134" s="239" t="s">
        <v>193</v>
      </c>
      <c r="G134" s="237"/>
      <c r="H134" s="238" t="s">
        <v>19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134</v>
      </c>
      <c r="AU134" s="245" t="s">
        <v>85</v>
      </c>
      <c r="AV134" s="14" t="s">
        <v>83</v>
      </c>
      <c r="AW134" s="14" t="s">
        <v>37</v>
      </c>
      <c r="AX134" s="14" t="s">
        <v>75</v>
      </c>
      <c r="AY134" s="245" t="s">
        <v>122</v>
      </c>
    </row>
    <row r="135" s="13" customFormat="1">
      <c r="A135" s="13"/>
      <c r="B135" s="224"/>
      <c r="C135" s="225"/>
      <c r="D135" s="226" t="s">
        <v>134</v>
      </c>
      <c r="E135" s="227" t="s">
        <v>19</v>
      </c>
      <c r="F135" s="228" t="s">
        <v>562</v>
      </c>
      <c r="G135" s="225"/>
      <c r="H135" s="229">
        <v>919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134</v>
      </c>
      <c r="AU135" s="235" t="s">
        <v>85</v>
      </c>
      <c r="AV135" s="13" t="s">
        <v>85</v>
      </c>
      <c r="AW135" s="13" t="s">
        <v>37</v>
      </c>
      <c r="AX135" s="13" t="s">
        <v>75</v>
      </c>
      <c r="AY135" s="235" t="s">
        <v>122</v>
      </c>
    </row>
    <row r="136" s="13" customFormat="1">
      <c r="A136" s="13"/>
      <c r="B136" s="224"/>
      <c r="C136" s="225"/>
      <c r="D136" s="226" t="s">
        <v>134</v>
      </c>
      <c r="E136" s="227" t="s">
        <v>19</v>
      </c>
      <c r="F136" s="228" t="s">
        <v>563</v>
      </c>
      <c r="G136" s="225"/>
      <c r="H136" s="229">
        <v>689.25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134</v>
      </c>
      <c r="AU136" s="235" t="s">
        <v>85</v>
      </c>
      <c r="AV136" s="13" t="s">
        <v>85</v>
      </c>
      <c r="AW136" s="13" t="s">
        <v>37</v>
      </c>
      <c r="AX136" s="13" t="s">
        <v>75</v>
      </c>
      <c r="AY136" s="235" t="s">
        <v>122</v>
      </c>
    </row>
    <row r="137" s="15" customFormat="1">
      <c r="A137" s="15"/>
      <c r="B137" s="246"/>
      <c r="C137" s="247"/>
      <c r="D137" s="226" t="s">
        <v>134</v>
      </c>
      <c r="E137" s="248" t="s">
        <v>19</v>
      </c>
      <c r="F137" s="249" t="s">
        <v>151</v>
      </c>
      <c r="G137" s="247"/>
      <c r="H137" s="250">
        <v>1608.25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6" t="s">
        <v>134</v>
      </c>
      <c r="AU137" s="256" t="s">
        <v>85</v>
      </c>
      <c r="AV137" s="15" t="s">
        <v>130</v>
      </c>
      <c r="AW137" s="15" t="s">
        <v>37</v>
      </c>
      <c r="AX137" s="15" t="s">
        <v>83</v>
      </c>
      <c r="AY137" s="256" t="s">
        <v>122</v>
      </c>
    </row>
    <row r="138" s="2" customFormat="1" ht="24.15" customHeight="1">
      <c r="A138" s="40"/>
      <c r="B138" s="41"/>
      <c r="C138" s="206" t="s">
        <v>168</v>
      </c>
      <c r="D138" s="206" t="s">
        <v>125</v>
      </c>
      <c r="E138" s="207" t="s">
        <v>199</v>
      </c>
      <c r="F138" s="208" t="s">
        <v>200</v>
      </c>
      <c r="G138" s="209" t="s">
        <v>201</v>
      </c>
      <c r="H138" s="210">
        <v>578.97000000000003</v>
      </c>
      <c r="I138" s="211"/>
      <c r="J138" s="212">
        <f>ROUND(I138*H138,2)</f>
        <v>0</v>
      </c>
      <c r="K138" s="208" t="s">
        <v>129</v>
      </c>
      <c r="L138" s="46"/>
      <c r="M138" s="213" t="s">
        <v>19</v>
      </c>
      <c r="N138" s="214" t="s">
        <v>46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130</v>
      </c>
      <c r="AT138" s="217" t="s">
        <v>125</v>
      </c>
      <c r="AU138" s="217" t="s">
        <v>85</v>
      </c>
      <c r="AY138" s="19" t="s">
        <v>122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83</v>
      </c>
      <c r="BK138" s="218">
        <f>ROUND(I138*H138,2)</f>
        <v>0</v>
      </c>
      <c r="BL138" s="19" t="s">
        <v>130</v>
      </c>
      <c r="BM138" s="217" t="s">
        <v>564</v>
      </c>
    </row>
    <row r="139" s="2" customFormat="1">
      <c r="A139" s="40"/>
      <c r="B139" s="41"/>
      <c r="C139" s="42"/>
      <c r="D139" s="219" t="s">
        <v>132</v>
      </c>
      <c r="E139" s="42"/>
      <c r="F139" s="220" t="s">
        <v>203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132</v>
      </c>
      <c r="AU139" s="19" t="s">
        <v>85</v>
      </c>
    </row>
    <row r="140" s="13" customFormat="1">
      <c r="A140" s="13"/>
      <c r="B140" s="224"/>
      <c r="C140" s="225"/>
      <c r="D140" s="226" t="s">
        <v>134</v>
      </c>
      <c r="E140" s="227" t="s">
        <v>19</v>
      </c>
      <c r="F140" s="228" t="s">
        <v>565</v>
      </c>
      <c r="G140" s="225"/>
      <c r="H140" s="229">
        <v>330.83999999999997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134</v>
      </c>
      <c r="AU140" s="235" t="s">
        <v>85</v>
      </c>
      <c r="AV140" s="13" t="s">
        <v>85</v>
      </c>
      <c r="AW140" s="13" t="s">
        <v>37</v>
      </c>
      <c r="AX140" s="13" t="s">
        <v>75</v>
      </c>
      <c r="AY140" s="235" t="s">
        <v>122</v>
      </c>
    </row>
    <row r="141" s="13" customFormat="1">
      <c r="A141" s="13"/>
      <c r="B141" s="224"/>
      <c r="C141" s="225"/>
      <c r="D141" s="226" t="s">
        <v>134</v>
      </c>
      <c r="E141" s="227" t="s">
        <v>19</v>
      </c>
      <c r="F141" s="228" t="s">
        <v>566</v>
      </c>
      <c r="G141" s="225"/>
      <c r="H141" s="229">
        <v>248.13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134</v>
      </c>
      <c r="AU141" s="235" t="s">
        <v>85</v>
      </c>
      <c r="AV141" s="13" t="s">
        <v>85</v>
      </c>
      <c r="AW141" s="13" t="s">
        <v>37</v>
      </c>
      <c r="AX141" s="13" t="s">
        <v>75</v>
      </c>
      <c r="AY141" s="235" t="s">
        <v>122</v>
      </c>
    </row>
    <row r="142" s="15" customFormat="1">
      <c r="A142" s="15"/>
      <c r="B142" s="246"/>
      <c r="C142" s="247"/>
      <c r="D142" s="226" t="s">
        <v>134</v>
      </c>
      <c r="E142" s="248" t="s">
        <v>19</v>
      </c>
      <c r="F142" s="249" t="s">
        <v>151</v>
      </c>
      <c r="G142" s="247"/>
      <c r="H142" s="250">
        <v>578.97000000000003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6" t="s">
        <v>134</v>
      </c>
      <c r="AU142" s="256" t="s">
        <v>85</v>
      </c>
      <c r="AV142" s="15" t="s">
        <v>130</v>
      </c>
      <c r="AW142" s="15" t="s">
        <v>37</v>
      </c>
      <c r="AX142" s="15" t="s">
        <v>83</v>
      </c>
      <c r="AY142" s="256" t="s">
        <v>122</v>
      </c>
    </row>
    <row r="143" s="2" customFormat="1" ht="24.15" customHeight="1">
      <c r="A143" s="40"/>
      <c r="B143" s="41"/>
      <c r="C143" s="206" t="s">
        <v>174</v>
      </c>
      <c r="D143" s="206" t="s">
        <v>125</v>
      </c>
      <c r="E143" s="207" t="s">
        <v>209</v>
      </c>
      <c r="F143" s="208" t="s">
        <v>210</v>
      </c>
      <c r="G143" s="209" t="s">
        <v>155</v>
      </c>
      <c r="H143" s="210">
        <v>321.64999999999998</v>
      </c>
      <c r="I143" s="211"/>
      <c r="J143" s="212">
        <f>ROUND(I143*H143,2)</f>
        <v>0</v>
      </c>
      <c r="K143" s="208" t="s">
        <v>129</v>
      </c>
      <c r="L143" s="46"/>
      <c r="M143" s="213" t="s">
        <v>19</v>
      </c>
      <c r="N143" s="214" t="s">
        <v>46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130</v>
      </c>
      <c r="AT143" s="217" t="s">
        <v>125</v>
      </c>
      <c r="AU143" s="217" t="s">
        <v>85</v>
      </c>
      <c r="AY143" s="19" t="s">
        <v>122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83</v>
      </c>
      <c r="BK143" s="218">
        <f>ROUND(I143*H143,2)</f>
        <v>0</v>
      </c>
      <c r="BL143" s="19" t="s">
        <v>130</v>
      </c>
      <c r="BM143" s="217" t="s">
        <v>567</v>
      </c>
    </row>
    <row r="144" s="2" customFormat="1">
      <c r="A144" s="40"/>
      <c r="B144" s="41"/>
      <c r="C144" s="42"/>
      <c r="D144" s="219" t="s">
        <v>132</v>
      </c>
      <c r="E144" s="42"/>
      <c r="F144" s="220" t="s">
        <v>212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132</v>
      </c>
      <c r="AU144" s="19" t="s">
        <v>85</v>
      </c>
    </row>
    <row r="145" s="13" customFormat="1">
      <c r="A145" s="13"/>
      <c r="B145" s="224"/>
      <c r="C145" s="225"/>
      <c r="D145" s="226" t="s">
        <v>134</v>
      </c>
      <c r="E145" s="227" t="s">
        <v>19</v>
      </c>
      <c r="F145" s="228" t="s">
        <v>559</v>
      </c>
      <c r="G145" s="225"/>
      <c r="H145" s="229">
        <v>183.80000000000001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134</v>
      </c>
      <c r="AU145" s="235" t="s">
        <v>85</v>
      </c>
      <c r="AV145" s="13" t="s">
        <v>85</v>
      </c>
      <c r="AW145" s="13" t="s">
        <v>37</v>
      </c>
      <c r="AX145" s="13" t="s">
        <v>75</v>
      </c>
      <c r="AY145" s="235" t="s">
        <v>122</v>
      </c>
    </row>
    <row r="146" s="13" customFormat="1">
      <c r="A146" s="13"/>
      <c r="B146" s="224"/>
      <c r="C146" s="225"/>
      <c r="D146" s="226" t="s">
        <v>134</v>
      </c>
      <c r="E146" s="227" t="s">
        <v>19</v>
      </c>
      <c r="F146" s="228" t="s">
        <v>560</v>
      </c>
      <c r="G146" s="225"/>
      <c r="H146" s="229">
        <v>137.84999999999999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134</v>
      </c>
      <c r="AU146" s="235" t="s">
        <v>85</v>
      </c>
      <c r="AV146" s="13" t="s">
        <v>85</v>
      </c>
      <c r="AW146" s="13" t="s">
        <v>37</v>
      </c>
      <c r="AX146" s="13" t="s">
        <v>75</v>
      </c>
      <c r="AY146" s="235" t="s">
        <v>122</v>
      </c>
    </row>
    <row r="147" s="15" customFormat="1">
      <c r="A147" s="15"/>
      <c r="B147" s="246"/>
      <c r="C147" s="247"/>
      <c r="D147" s="226" t="s">
        <v>134</v>
      </c>
      <c r="E147" s="248" t="s">
        <v>19</v>
      </c>
      <c r="F147" s="249" t="s">
        <v>151</v>
      </c>
      <c r="G147" s="247"/>
      <c r="H147" s="250">
        <v>321.64999999999998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6" t="s">
        <v>134</v>
      </c>
      <c r="AU147" s="256" t="s">
        <v>85</v>
      </c>
      <c r="AV147" s="15" t="s">
        <v>130</v>
      </c>
      <c r="AW147" s="15" t="s">
        <v>37</v>
      </c>
      <c r="AX147" s="15" t="s">
        <v>83</v>
      </c>
      <c r="AY147" s="256" t="s">
        <v>122</v>
      </c>
    </row>
    <row r="148" s="2" customFormat="1" ht="24.15" customHeight="1">
      <c r="A148" s="40"/>
      <c r="B148" s="41"/>
      <c r="C148" s="206" t="s">
        <v>8</v>
      </c>
      <c r="D148" s="206" t="s">
        <v>125</v>
      </c>
      <c r="E148" s="207" t="s">
        <v>568</v>
      </c>
      <c r="F148" s="208" t="s">
        <v>569</v>
      </c>
      <c r="G148" s="209" t="s">
        <v>128</v>
      </c>
      <c r="H148" s="210">
        <v>820</v>
      </c>
      <c r="I148" s="211"/>
      <c r="J148" s="212">
        <f>ROUND(I148*H148,2)</f>
        <v>0</v>
      </c>
      <c r="K148" s="208" t="s">
        <v>129</v>
      </c>
      <c r="L148" s="46"/>
      <c r="M148" s="213" t="s">
        <v>19</v>
      </c>
      <c r="N148" s="214" t="s">
        <v>46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130</v>
      </c>
      <c r="AT148" s="217" t="s">
        <v>125</v>
      </c>
      <c r="AU148" s="217" t="s">
        <v>85</v>
      </c>
      <c r="AY148" s="19" t="s">
        <v>122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83</v>
      </c>
      <c r="BK148" s="218">
        <f>ROUND(I148*H148,2)</f>
        <v>0</v>
      </c>
      <c r="BL148" s="19" t="s">
        <v>130</v>
      </c>
      <c r="BM148" s="217" t="s">
        <v>570</v>
      </c>
    </row>
    <row r="149" s="2" customFormat="1">
      <c r="A149" s="40"/>
      <c r="B149" s="41"/>
      <c r="C149" s="42"/>
      <c r="D149" s="219" t="s">
        <v>132</v>
      </c>
      <c r="E149" s="42"/>
      <c r="F149" s="220" t="s">
        <v>571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132</v>
      </c>
      <c r="AU149" s="19" t="s">
        <v>85</v>
      </c>
    </row>
    <row r="150" s="14" customFormat="1">
      <c r="A150" s="14"/>
      <c r="B150" s="236"/>
      <c r="C150" s="237"/>
      <c r="D150" s="226" t="s">
        <v>134</v>
      </c>
      <c r="E150" s="238" t="s">
        <v>19</v>
      </c>
      <c r="F150" s="239" t="s">
        <v>422</v>
      </c>
      <c r="G150" s="237"/>
      <c r="H150" s="238" t="s">
        <v>19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134</v>
      </c>
      <c r="AU150" s="245" t="s">
        <v>85</v>
      </c>
      <c r="AV150" s="14" t="s">
        <v>83</v>
      </c>
      <c r="AW150" s="14" t="s">
        <v>37</v>
      </c>
      <c r="AX150" s="14" t="s">
        <v>75</v>
      </c>
      <c r="AY150" s="245" t="s">
        <v>122</v>
      </c>
    </row>
    <row r="151" s="13" customFormat="1">
      <c r="A151" s="13"/>
      <c r="B151" s="224"/>
      <c r="C151" s="225"/>
      <c r="D151" s="226" t="s">
        <v>134</v>
      </c>
      <c r="E151" s="227" t="s">
        <v>19</v>
      </c>
      <c r="F151" s="228" t="s">
        <v>572</v>
      </c>
      <c r="G151" s="225"/>
      <c r="H151" s="229">
        <v>820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134</v>
      </c>
      <c r="AU151" s="235" t="s">
        <v>85</v>
      </c>
      <c r="AV151" s="13" t="s">
        <v>85</v>
      </c>
      <c r="AW151" s="13" t="s">
        <v>37</v>
      </c>
      <c r="AX151" s="13" t="s">
        <v>83</v>
      </c>
      <c r="AY151" s="235" t="s">
        <v>122</v>
      </c>
    </row>
    <row r="152" s="2" customFormat="1" ht="16.5" customHeight="1">
      <c r="A152" s="40"/>
      <c r="B152" s="41"/>
      <c r="C152" s="268" t="s">
        <v>188</v>
      </c>
      <c r="D152" s="268" t="s">
        <v>226</v>
      </c>
      <c r="E152" s="269" t="s">
        <v>573</v>
      </c>
      <c r="F152" s="270" t="s">
        <v>574</v>
      </c>
      <c r="G152" s="271" t="s">
        <v>201</v>
      </c>
      <c r="H152" s="272">
        <v>295.19999999999999</v>
      </c>
      <c r="I152" s="273"/>
      <c r="J152" s="274">
        <f>ROUND(I152*H152,2)</f>
        <v>0</v>
      </c>
      <c r="K152" s="270" t="s">
        <v>129</v>
      </c>
      <c r="L152" s="275"/>
      <c r="M152" s="276" t="s">
        <v>19</v>
      </c>
      <c r="N152" s="277" t="s">
        <v>46</v>
      </c>
      <c r="O152" s="86"/>
      <c r="P152" s="215">
        <f>O152*H152</f>
        <v>0</v>
      </c>
      <c r="Q152" s="215">
        <v>1</v>
      </c>
      <c r="R152" s="215">
        <f>Q152*H152</f>
        <v>295.19999999999999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229</v>
      </c>
      <c r="AT152" s="217" t="s">
        <v>226</v>
      </c>
      <c r="AU152" s="217" t="s">
        <v>85</v>
      </c>
      <c r="AY152" s="19" t="s">
        <v>122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83</v>
      </c>
      <c r="BK152" s="218">
        <f>ROUND(I152*H152,2)</f>
        <v>0</v>
      </c>
      <c r="BL152" s="19" t="s">
        <v>130</v>
      </c>
      <c r="BM152" s="217" t="s">
        <v>575</v>
      </c>
    </row>
    <row r="153" s="14" customFormat="1">
      <c r="A153" s="14"/>
      <c r="B153" s="236"/>
      <c r="C153" s="237"/>
      <c r="D153" s="226" t="s">
        <v>134</v>
      </c>
      <c r="E153" s="238" t="s">
        <v>19</v>
      </c>
      <c r="F153" s="239" t="s">
        <v>422</v>
      </c>
      <c r="G153" s="237"/>
      <c r="H153" s="238" t="s">
        <v>19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134</v>
      </c>
      <c r="AU153" s="245" t="s">
        <v>85</v>
      </c>
      <c r="AV153" s="14" t="s">
        <v>83</v>
      </c>
      <c r="AW153" s="14" t="s">
        <v>37</v>
      </c>
      <c r="AX153" s="14" t="s">
        <v>75</v>
      </c>
      <c r="AY153" s="245" t="s">
        <v>122</v>
      </c>
    </row>
    <row r="154" s="13" customFormat="1">
      <c r="A154" s="13"/>
      <c r="B154" s="224"/>
      <c r="C154" s="225"/>
      <c r="D154" s="226" t="s">
        <v>134</v>
      </c>
      <c r="E154" s="227" t="s">
        <v>19</v>
      </c>
      <c r="F154" s="228" t="s">
        <v>576</v>
      </c>
      <c r="G154" s="225"/>
      <c r="H154" s="229">
        <v>295.19999999999999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134</v>
      </c>
      <c r="AU154" s="235" t="s">
        <v>85</v>
      </c>
      <c r="AV154" s="13" t="s">
        <v>85</v>
      </c>
      <c r="AW154" s="13" t="s">
        <v>37</v>
      </c>
      <c r="AX154" s="13" t="s">
        <v>83</v>
      </c>
      <c r="AY154" s="235" t="s">
        <v>122</v>
      </c>
    </row>
    <row r="155" s="2" customFormat="1" ht="24.15" customHeight="1">
      <c r="A155" s="40"/>
      <c r="B155" s="41"/>
      <c r="C155" s="206" t="s">
        <v>198</v>
      </c>
      <c r="D155" s="206" t="s">
        <v>125</v>
      </c>
      <c r="E155" s="207" t="s">
        <v>577</v>
      </c>
      <c r="F155" s="208" t="s">
        <v>578</v>
      </c>
      <c r="G155" s="209" t="s">
        <v>128</v>
      </c>
      <c r="H155" s="210">
        <v>820</v>
      </c>
      <c r="I155" s="211"/>
      <c r="J155" s="212">
        <f>ROUND(I155*H155,2)</f>
        <v>0</v>
      </c>
      <c r="K155" s="208" t="s">
        <v>129</v>
      </c>
      <c r="L155" s="46"/>
      <c r="M155" s="213" t="s">
        <v>19</v>
      </c>
      <c r="N155" s="214" t="s">
        <v>46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130</v>
      </c>
      <c r="AT155" s="217" t="s">
        <v>125</v>
      </c>
      <c r="AU155" s="217" t="s">
        <v>85</v>
      </c>
      <c r="AY155" s="19" t="s">
        <v>122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83</v>
      </c>
      <c r="BK155" s="218">
        <f>ROUND(I155*H155,2)</f>
        <v>0</v>
      </c>
      <c r="BL155" s="19" t="s">
        <v>130</v>
      </c>
      <c r="BM155" s="217" t="s">
        <v>579</v>
      </c>
    </row>
    <row r="156" s="2" customFormat="1">
      <c r="A156" s="40"/>
      <c r="B156" s="41"/>
      <c r="C156" s="42"/>
      <c r="D156" s="219" t="s">
        <v>132</v>
      </c>
      <c r="E156" s="42"/>
      <c r="F156" s="220" t="s">
        <v>580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132</v>
      </c>
      <c r="AU156" s="19" t="s">
        <v>85</v>
      </c>
    </row>
    <row r="157" s="14" customFormat="1">
      <c r="A157" s="14"/>
      <c r="B157" s="236"/>
      <c r="C157" s="237"/>
      <c r="D157" s="226" t="s">
        <v>134</v>
      </c>
      <c r="E157" s="238" t="s">
        <v>19</v>
      </c>
      <c r="F157" s="239" t="s">
        <v>422</v>
      </c>
      <c r="G157" s="237"/>
      <c r="H157" s="238" t="s">
        <v>19</v>
      </c>
      <c r="I157" s="240"/>
      <c r="J157" s="237"/>
      <c r="K157" s="237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134</v>
      </c>
      <c r="AU157" s="245" t="s">
        <v>85</v>
      </c>
      <c r="AV157" s="14" t="s">
        <v>83</v>
      </c>
      <c r="AW157" s="14" t="s">
        <v>37</v>
      </c>
      <c r="AX157" s="14" t="s">
        <v>75</v>
      </c>
      <c r="AY157" s="245" t="s">
        <v>122</v>
      </c>
    </row>
    <row r="158" s="13" customFormat="1">
      <c r="A158" s="13"/>
      <c r="B158" s="224"/>
      <c r="C158" s="225"/>
      <c r="D158" s="226" t="s">
        <v>134</v>
      </c>
      <c r="E158" s="227" t="s">
        <v>19</v>
      </c>
      <c r="F158" s="228" t="s">
        <v>581</v>
      </c>
      <c r="G158" s="225"/>
      <c r="H158" s="229">
        <v>820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134</v>
      </c>
      <c r="AU158" s="235" t="s">
        <v>85</v>
      </c>
      <c r="AV158" s="13" t="s">
        <v>85</v>
      </c>
      <c r="AW158" s="13" t="s">
        <v>37</v>
      </c>
      <c r="AX158" s="13" t="s">
        <v>83</v>
      </c>
      <c r="AY158" s="235" t="s">
        <v>122</v>
      </c>
    </row>
    <row r="159" s="2" customFormat="1" ht="16.5" customHeight="1">
      <c r="A159" s="40"/>
      <c r="B159" s="41"/>
      <c r="C159" s="268" t="s">
        <v>208</v>
      </c>
      <c r="D159" s="268" t="s">
        <v>226</v>
      </c>
      <c r="E159" s="269" t="s">
        <v>582</v>
      </c>
      <c r="F159" s="270" t="s">
        <v>583</v>
      </c>
      <c r="G159" s="271" t="s">
        <v>584</v>
      </c>
      <c r="H159" s="272">
        <v>41</v>
      </c>
      <c r="I159" s="273"/>
      <c r="J159" s="274">
        <f>ROUND(I159*H159,2)</f>
        <v>0</v>
      </c>
      <c r="K159" s="270" t="s">
        <v>129</v>
      </c>
      <c r="L159" s="275"/>
      <c r="M159" s="276" t="s">
        <v>19</v>
      </c>
      <c r="N159" s="277" t="s">
        <v>46</v>
      </c>
      <c r="O159" s="86"/>
      <c r="P159" s="215">
        <f>O159*H159</f>
        <v>0</v>
      </c>
      <c r="Q159" s="215">
        <v>0.001</v>
      </c>
      <c r="R159" s="215">
        <f>Q159*H159</f>
        <v>0.041000000000000002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229</v>
      </c>
      <c r="AT159" s="217" t="s">
        <v>226</v>
      </c>
      <c r="AU159" s="217" t="s">
        <v>85</v>
      </c>
      <c r="AY159" s="19" t="s">
        <v>122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83</v>
      </c>
      <c r="BK159" s="218">
        <f>ROUND(I159*H159,2)</f>
        <v>0</v>
      </c>
      <c r="BL159" s="19" t="s">
        <v>130</v>
      </c>
      <c r="BM159" s="217" t="s">
        <v>585</v>
      </c>
    </row>
    <row r="160" s="14" customFormat="1">
      <c r="A160" s="14"/>
      <c r="B160" s="236"/>
      <c r="C160" s="237"/>
      <c r="D160" s="226" t="s">
        <v>134</v>
      </c>
      <c r="E160" s="238" t="s">
        <v>19</v>
      </c>
      <c r="F160" s="239" t="s">
        <v>422</v>
      </c>
      <c r="G160" s="237"/>
      <c r="H160" s="238" t="s">
        <v>19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134</v>
      </c>
      <c r="AU160" s="245" t="s">
        <v>85</v>
      </c>
      <c r="AV160" s="14" t="s">
        <v>83</v>
      </c>
      <c r="AW160" s="14" t="s">
        <v>37</v>
      </c>
      <c r="AX160" s="14" t="s">
        <v>75</v>
      </c>
      <c r="AY160" s="245" t="s">
        <v>122</v>
      </c>
    </row>
    <row r="161" s="13" customFormat="1">
      <c r="A161" s="13"/>
      <c r="B161" s="224"/>
      <c r="C161" s="225"/>
      <c r="D161" s="226" t="s">
        <v>134</v>
      </c>
      <c r="E161" s="227" t="s">
        <v>19</v>
      </c>
      <c r="F161" s="228" t="s">
        <v>586</v>
      </c>
      <c r="G161" s="225"/>
      <c r="H161" s="229">
        <v>41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134</v>
      </c>
      <c r="AU161" s="235" t="s">
        <v>85</v>
      </c>
      <c r="AV161" s="13" t="s">
        <v>85</v>
      </c>
      <c r="AW161" s="13" t="s">
        <v>37</v>
      </c>
      <c r="AX161" s="13" t="s">
        <v>83</v>
      </c>
      <c r="AY161" s="235" t="s">
        <v>122</v>
      </c>
    </row>
    <row r="162" s="2" customFormat="1" ht="21.75" customHeight="1">
      <c r="A162" s="40"/>
      <c r="B162" s="41"/>
      <c r="C162" s="206" t="s">
        <v>213</v>
      </c>
      <c r="D162" s="206" t="s">
        <v>125</v>
      </c>
      <c r="E162" s="207" t="s">
        <v>234</v>
      </c>
      <c r="F162" s="208" t="s">
        <v>235</v>
      </c>
      <c r="G162" s="209" t="s">
        <v>128</v>
      </c>
      <c r="H162" s="210">
        <v>919</v>
      </c>
      <c r="I162" s="211"/>
      <c r="J162" s="212">
        <f>ROUND(I162*H162,2)</f>
        <v>0</v>
      </c>
      <c r="K162" s="208" t="s">
        <v>129</v>
      </c>
      <c r="L162" s="46"/>
      <c r="M162" s="213" t="s">
        <v>19</v>
      </c>
      <c r="N162" s="214" t="s">
        <v>46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130</v>
      </c>
      <c r="AT162" s="217" t="s">
        <v>125</v>
      </c>
      <c r="AU162" s="217" t="s">
        <v>85</v>
      </c>
      <c r="AY162" s="19" t="s">
        <v>122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83</v>
      </c>
      <c r="BK162" s="218">
        <f>ROUND(I162*H162,2)</f>
        <v>0</v>
      </c>
      <c r="BL162" s="19" t="s">
        <v>130</v>
      </c>
      <c r="BM162" s="217" t="s">
        <v>587</v>
      </c>
    </row>
    <row r="163" s="2" customFormat="1">
      <c r="A163" s="40"/>
      <c r="B163" s="41"/>
      <c r="C163" s="42"/>
      <c r="D163" s="219" t="s">
        <v>132</v>
      </c>
      <c r="E163" s="42"/>
      <c r="F163" s="220" t="s">
        <v>237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132</v>
      </c>
      <c r="AU163" s="19" t="s">
        <v>85</v>
      </c>
    </row>
    <row r="164" s="13" customFormat="1">
      <c r="A164" s="13"/>
      <c r="B164" s="224"/>
      <c r="C164" s="225"/>
      <c r="D164" s="226" t="s">
        <v>134</v>
      </c>
      <c r="E164" s="227" t="s">
        <v>19</v>
      </c>
      <c r="F164" s="228" t="s">
        <v>588</v>
      </c>
      <c r="G164" s="225"/>
      <c r="H164" s="229">
        <v>919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134</v>
      </c>
      <c r="AU164" s="235" t="s">
        <v>85</v>
      </c>
      <c r="AV164" s="13" t="s">
        <v>85</v>
      </c>
      <c r="AW164" s="13" t="s">
        <v>37</v>
      </c>
      <c r="AX164" s="13" t="s">
        <v>83</v>
      </c>
      <c r="AY164" s="235" t="s">
        <v>122</v>
      </c>
    </row>
    <row r="165" s="12" customFormat="1" ht="22.8" customHeight="1">
      <c r="A165" s="12"/>
      <c r="B165" s="190"/>
      <c r="C165" s="191"/>
      <c r="D165" s="192" t="s">
        <v>74</v>
      </c>
      <c r="E165" s="204" t="s">
        <v>255</v>
      </c>
      <c r="F165" s="204" t="s">
        <v>256</v>
      </c>
      <c r="G165" s="191"/>
      <c r="H165" s="191"/>
      <c r="I165" s="194"/>
      <c r="J165" s="205">
        <f>BK165</f>
        <v>0</v>
      </c>
      <c r="K165" s="191"/>
      <c r="L165" s="196"/>
      <c r="M165" s="197"/>
      <c r="N165" s="198"/>
      <c r="O165" s="198"/>
      <c r="P165" s="199">
        <f>SUM(P166:P188)</f>
        <v>0</v>
      </c>
      <c r="Q165" s="198"/>
      <c r="R165" s="199">
        <f>SUM(R166:R188)</f>
        <v>204.78996000000001</v>
      </c>
      <c r="S165" s="198"/>
      <c r="T165" s="200">
        <f>SUM(T166:T188)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1" t="s">
        <v>83</v>
      </c>
      <c r="AT165" s="202" t="s">
        <v>74</v>
      </c>
      <c r="AU165" s="202" t="s">
        <v>83</v>
      </c>
      <c r="AY165" s="201" t="s">
        <v>122</v>
      </c>
      <c r="BK165" s="203">
        <f>SUM(BK166:BK188)</f>
        <v>0</v>
      </c>
    </row>
    <row r="166" s="2" customFormat="1" ht="21.75" customHeight="1">
      <c r="A166" s="40"/>
      <c r="B166" s="41"/>
      <c r="C166" s="206" t="s">
        <v>220</v>
      </c>
      <c r="D166" s="206" t="s">
        <v>125</v>
      </c>
      <c r="E166" s="207" t="s">
        <v>258</v>
      </c>
      <c r="F166" s="208" t="s">
        <v>259</v>
      </c>
      <c r="G166" s="209" t="s">
        <v>128</v>
      </c>
      <c r="H166" s="210">
        <v>919</v>
      </c>
      <c r="I166" s="211"/>
      <c r="J166" s="212">
        <f>ROUND(I166*H166,2)</f>
        <v>0</v>
      </c>
      <c r="K166" s="208" t="s">
        <v>129</v>
      </c>
      <c r="L166" s="46"/>
      <c r="M166" s="213" t="s">
        <v>19</v>
      </c>
      <c r="N166" s="214" t="s">
        <v>46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130</v>
      </c>
      <c r="AT166" s="217" t="s">
        <v>125</v>
      </c>
      <c r="AU166" s="217" t="s">
        <v>85</v>
      </c>
      <c r="AY166" s="19" t="s">
        <v>122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83</v>
      </c>
      <c r="BK166" s="218">
        <f>ROUND(I166*H166,2)</f>
        <v>0</v>
      </c>
      <c r="BL166" s="19" t="s">
        <v>130</v>
      </c>
      <c r="BM166" s="217" t="s">
        <v>589</v>
      </c>
    </row>
    <row r="167" s="2" customFormat="1">
      <c r="A167" s="40"/>
      <c r="B167" s="41"/>
      <c r="C167" s="42"/>
      <c r="D167" s="219" t="s">
        <v>132</v>
      </c>
      <c r="E167" s="42"/>
      <c r="F167" s="220" t="s">
        <v>261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132</v>
      </c>
      <c r="AU167" s="19" t="s">
        <v>85</v>
      </c>
    </row>
    <row r="168" s="14" customFormat="1">
      <c r="A168" s="14"/>
      <c r="B168" s="236"/>
      <c r="C168" s="237"/>
      <c r="D168" s="226" t="s">
        <v>134</v>
      </c>
      <c r="E168" s="238" t="s">
        <v>19</v>
      </c>
      <c r="F168" s="239" t="s">
        <v>590</v>
      </c>
      <c r="G168" s="237"/>
      <c r="H168" s="238" t="s">
        <v>19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5" t="s">
        <v>134</v>
      </c>
      <c r="AU168" s="245" t="s">
        <v>85</v>
      </c>
      <c r="AV168" s="14" t="s">
        <v>83</v>
      </c>
      <c r="AW168" s="14" t="s">
        <v>37</v>
      </c>
      <c r="AX168" s="14" t="s">
        <v>75</v>
      </c>
      <c r="AY168" s="245" t="s">
        <v>122</v>
      </c>
    </row>
    <row r="169" s="13" customFormat="1">
      <c r="A169" s="13"/>
      <c r="B169" s="224"/>
      <c r="C169" s="225"/>
      <c r="D169" s="226" t="s">
        <v>134</v>
      </c>
      <c r="E169" s="227" t="s">
        <v>19</v>
      </c>
      <c r="F169" s="228" t="s">
        <v>588</v>
      </c>
      <c r="G169" s="225"/>
      <c r="H169" s="229">
        <v>919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134</v>
      </c>
      <c r="AU169" s="235" t="s">
        <v>85</v>
      </c>
      <c r="AV169" s="13" t="s">
        <v>85</v>
      </c>
      <c r="AW169" s="13" t="s">
        <v>37</v>
      </c>
      <c r="AX169" s="13" t="s">
        <v>83</v>
      </c>
      <c r="AY169" s="235" t="s">
        <v>122</v>
      </c>
    </row>
    <row r="170" s="2" customFormat="1" ht="21.75" customHeight="1">
      <c r="A170" s="40"/>
      <c r="B170" s="41"/>
      <c r="C170" s="206" t="s">
        <v>7</v>
      </c>
      <c r="D170" s="206" t="s">
        <v>125</v>
      </c>
      <c r="E170" s="207" t="s">
        <v>265</v>
      </c>
      <c r="F170" s="208" t="s">
        <v>266</v>
      </c>
      <c r="G170" s="209" t="s">
        <v>128</v>
      </c>
      <c r="H170" s="210">
        <v>919</v>
      </c>
      <c r="I170" s="211"/>
      <c r="J170" s="212">
        <f>ROUND(I170*H170,2)</f>
        <v>0</v>
      </c>
      <c r="K170" s="208" t="s">
        <v>129</v>
      </c>
      <c r="L170" s="46"/>
      <c r="M170" s="213" t="s">
        <v>19</v>
      </c>
      <c r="N170" s="214" t="s">
        <v>46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130</v>
      </c>
      <c r="AT170" s="217" t="s">
        <v>125</v>
      </c>
      <c r="AU170" s="217" t="s">
        <v>85</v>
      </c>
      <c r="AY170" s="19" t="s">
        <v>122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83</v>
      </c>
      <c r="BK170" s="218">
        <f>ROUND(I170*H170,2)</f>
        <v>0</v>
      </c>
      <c r="BL170" s="19" t="s">
        <v>130</v>
      </c>
      <c r="BM170" s="217" t="s">
        <v>591</v>
      </c>
    </row>
    <row r="171" s="2" customFormat="1">
      <c r="A171" s="40"/>
      <c r="B171" s="41"/>
      <c r="C171" s="42"/>
      <c r="D171" s="219" t="s">
        <v>132</v>
      </c>
      <c r="E171" s="42"/>
      <c r="F171" s="220" t="s">
        <v>268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132</v>
      </c>
      <c r="AU171" s="19" t="s">
        <v>85</v>
      </c>
    </row>
    <row r="172" s="13" customFormat="1">
      <c r="A172" s="13"/>
      <c r="B172" s="224"/>
      <c r="C172" s="225"/>
      <c r="D172" s="226" t="s">
        <v>134</v>
      </c>
      <c r="E172" s="227" t="s">
        <v>19</v>
      </c>
      <c r="F172" s="228" t="s">
        <v>588</v>
      </c>
      <c r="G172" s="225"/>
      <c r="H172" s="229">
        <v>919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134</v>
      </c>
      <c r="AU172" s="235" t="s">
        <v>85</v>
      </c>
      <c r="AV172" s="13" t="s">
        <v>85</v>
      </c>
      <c r="AW172" s="13" t="s">
        <v>37</v>
      </c>
      <c r="AX172" s="13" t="s">
        <v>83</v>
      </c>
      <c r="AY172" s="235" t="s">
        <v>122</v>
      </c>
    </row>
    <row r="173" s="2" customFormat="1" ht="44.25" customHeight="1">
      <c r="A173" s="40"/>
      <c r="B173" s="41"/>
      <c r="C173" s="206" t="s">
        <v>592</v>
      </c>
      <c r="D173" s="206" t="s">
        <v>125</v>
      </c>
      <c r="E173" s="207" t="s">
        <v>593</v>
      </c>
      <c r="F173" s="208" t="s">
        <v>594</v>
      </c>
      <c r="G173" s="209" t="s">
        <v>128</v>
      </c>
      <c r="H173" s="210">
        <v>919</v>
      </c>
      <c r="I173" s="211"/>
      <c r="J173" s="212">
        <f>ROUND(I173*H173,2)</f>
        <v>0</v>
      </c>
      <c r="K173" s="208" t="s">
        <v>129</v>
      </c>
      <c r="L173" s="46"/>
      <c r="M173" s="213" t="s">
        <v>19</v>
      </c>
      <c r="N173" s="214" t="s">
        <v>46</v>
      </c>
      <c r="O173" s="86"/>
      <c r="P173" s="215">
        <f>O173*H173</f>
        <v>0</v>
      </c>
      <c r="Q173" s="215">
        <v>0.089219999999999994</v>
      </c>
      <c r="R173" s="215">
        <f>Q173*H173</f>
        <v>81.993179999999995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130</v>
      </c>
      <c r="AT173" s="217" t="s">
        <v>125</v>
      </c>
      <c r="AU173" s="217" t="s">
        <v>85</v>
      </c>
      <c r="AY173" s="19" t="s">
        <v>122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83</v>
      </c>
      <c r="BK173" s="218">
        <f>ROUND(I173*H173,2)</f>
        <v>0</v>
      </c>
      <c r="BL173" s="19" t="s">
        <v>130</v>
      </c>
      <c r="BM173" s="217" t="s">
        <v>595</v>
      </c>
    </row>
    <row r="174" s="2" customFormat="1">
      <c r="A174" s="40"/>
      <c r="B174" s="41"/>
      <c r="C174" s="42"/>
      <c r="D174" s="219" t="s">
        <v>132</v>
      </c>
      <c r="E174" s="42"/>
      <c r="F174" s="220" t="s">
        <v>596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132</v>
      </c>
      <c r="AU174" s="19" t="s">
        <v>85</v>
      </c>
    </row>
    <row r="175" s="14" customFormat="1">
      <c r="A175" s="14"/>
      <c r="B175" s="236"/>
      <c r="C175" s="237"/>
      <c r="D175" s="226" t="s">
        <v>134</v>
      </c>
      <c r="E175" s="238" t="s">
        <v>19</v>
      </c>
      <c r="F175" s="239" t="s">
        <v>280</v>
      </c>
      <c r="G175" s="237"/>
      <c r="H175" s="238" t="s">
        <v>19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134</v>
      </c>
      <c r="AU175" s="245" t="s">
        <v>85</v>
      </c>
      <c r="AV175" s="14" t="s">
        <v>83</v>
      </c>
      <c r="AW175" s="14" t="s">
        <v>37</v>
      </c>
      <c r="AX175" s="14" t="s">
        <v>75</v>
      </c>
      <c r="AY175" s="245" t="s">
        <v>122</v>
      </c>
    </row>
    <row r="176" s="13" customFormat="1">
      <c r="A176" s="13"/>
      <c r="B176" s="224"/>
      <c r="C176" s="225"/>
      <c r="D176" s="226" t="s">
        <v>134</v>
      </c>
      <c r="E176" s="227" t="s">
        <v>19</v>
      </c>
      <c r="F176" s="228" t="s">
        <v>597</v>
      </c>
      <c r="G176" s="225"/>
      <c r="H176" s="229">
        <v>833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134</v>
      </c>
      <c r="AU176" s="235" t="s">
        <v>85</v>
      </c>
      <c r="AV176" s="13" t="s">
        <v>85</v>
      </c>
      <c r="AW176" s="13" t="s">
        <v>37</v>
      </c>
      <c r="AX176" s="13" t="s">
        <v>75</v>
      </c>
      <c r="AY176" s="235" t="s">
        <v>122</v>
      </c>
    </row>
    <row r="177" s="13" customFormat="1">
      <c r="A177" s="13"/>
      <c r="B177" s="224"/>
      <c r="C177" s="225"/>
      <c r="D177" s="226" t="s">
        <v>134</v>
      </c>
      <c r="E177" s="227" t="s">
        <v>19</v>
      </c>
      <c r="F177" s="228" t="s">
        <v>598</v>
      </c>
      <c r="G177" s="225"/>
      <c r="H177" s="229">
        <v>59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134</v>
      </c>
      <c r="AU177" s="235" t="s">
        <v>85</v>
      </c>
      <c r="AV177" s="13" t="s">
        <v>85</v>
      </c>
      <c r="AW177" s="13" t="s">
        <v>37</v>
      </c>
      <c r="AX177" s="13" t="s">
        <v>75</v>
      </c>
      <c r="AY177" s="235" t="s">
        <v>122</v>
      </c>
    </row>
    <row r="178" s="13" customFormat="1">
      <c r="A178" s="13"/>
      <c r="B178" s="224"/>
      <c r="C178" s="225"/>
      <c r="D178" s="226" t="s">
        <v>134</v>
      </c>
      <c r="E178" s="227" t="s">
        <v>19</v>
      </c>
      <c r="F178" s="228" t="s">
        <v>599</v>
      </c>
      <c r="G178" s="225"/>
      <c r="H178" s="229">
        <v>27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134</v>
      </c>
      <c r="AU178" s="235" t="s">
        <v>85</v>
      </c>
      <c r="AV178" s="13" t="s">
        <v>85</v>
      </c>
      <c r="AW178" s="13" t="s">
        <v>37</v>
      </c>
      <c r="AX178" s="13" t="s">
        <v>75</v>
      </c>
      <c r="AY178" s="235" t="s">
        <v>122</v>
      </c>
    </row>
    <row r="179" s="15" customFormat="1">
      <c r="A179" s="15"/>
      <c r="B179" s="246"/>
      <c r="C179" s="247"/>
      <c r="D179" s="226" t="s">
        <v>134</v>
      </c>
      <c r="E179" s="248" t="s">
        <v>19</v>
      </c>
      <c r="F179" s="249" t="s">
        <v>151</v>
      </c>
      <c r="G179" s="247"/>
      <c r="H179" s="250">
        <v>919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6" t="s">
        <v>134</v>
      </c>
      <c r="AU179" s="256" t="s">
        <v>85</v>
      </c>
      <c r="AV179" s="15" t="s">
        <v>130</v>
      </c>
      <c r="AW179" s="15" t="s">
        <v>37</v>
      </c>
      <c r="AX179" s="15" t="s">
        <v>83</v>
      </c>
      <c r="AY179" s="256" t="s">
        <v>122</v>
      </c>
    </row>
    <row r="180" s="2" customFormat="1" ht="16.5" customHeight="1">
      <c r="A180" s="40"/>
      <c r="B180" s="41"/>
      <c r="C180" s="268" t="s">
        <v>600</v>
      </c>
      <c r="D180" s="268" t="s">
        <v>226</v>
      </c>
      <c r="E180" s="269" t="s">
        <v>601</v>
      </c>
      <c r="F180" s="270" t="s">
        <v>602</v>
      </c>
      <c r="G180" s="271" t="s">
        <v>128</v>
      </c>
      <c r="H180" s="272">
        <v>909.84000000000003</v>
      </c>
      <c r="I180" s="273"/>
      <c r="J180" s="274">
        <f>ROUND(I180*H180,2)</f>
        <v>0</v>
      </c>
      <c r="K180" s="270" t="s">
        <v>129</v>
      </c>
      <c r="L180" s="275"/>
      <c r="M180" s="276" t="s">
        <v>19</v>
      </c>
      <c r="N180" s="277" t="s">
        <v>46</v>
      </c>
      <c r="O180" s="86"/>
      <c r="P180" s="215">
        <f>O180*H180</f>
        <v>0</v>
      </c>
      <c r="Q180" s="215">
        <v>0.13100000000000001</v>
      </c>
      <c r="R180" s="215">
        <f>Q180*H180</f>
        <v>119.18904000000001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229</v>
      </c>
      <c r="AT180" s="217" t="s">
        <v>226</v>
      </c>
      <c r="AU180" s="217" t="s">
        <v>85</v>
      </c>
      <c r="AY180" s="19" t="s">
        <v>122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83</v>
      </c>
      <c r="BK180" s="218">
        <f>ROUND(I180*H180,2)</f>
        <v>0</v>
      </c>
      <c r="BL180" s="19" t="s">
        <v>130</v>
      </c>
      <c r="BM180" s="217" t="s">
        <v>603</v>
      </c>
    </row>
    <row r="181" s="13" customFormat="1">
      <c r="A181" s="13"/>
      <c r="B181" s="224"/>
      <c r="C181" s="225"/>
      <c r="D181" s="226" t="s">
        <v>134</v>
      </c>
      <c r="E181" s="227" t="s">
        <v>19</v>
      </c>
      <c r="F181" s="228" t="s">
        <v>597</v>
      </c>
      <c r="G181" s="225"/>
      <c r="H181" s="229">
        <v>833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134</v>
      </c>
      <c r="AU181" s="235" t="s">
        <v>85</v>
      </c>
      <c r="AV181" s="13" t="s">
        <v>85</v>
      </c>
      <c r="AW181" s="13" t="s">
        <v>37</v>
      </c>
      <c r="AX181" s="13" t="s">
        <v>75</v>
      </c>
      <c r="AY181" s="235" t="s">
        <v>122</v>
      </c>
    </row>
    <row r="182" s="13" customFormat="1">
      <c r="A182" s="13"/>
      <c r="B182" s="224"/>
      <c r="C182" s="225"/>
      <c r="D182" s="226" t="s">
        <v>134</v>
      </c>
      <c r="E182" s="227" t="s">
        <v>19</v>
      </c>
      <c r="F182" s="228" t="s">
        <v>598</v>
      </c>
      <c r="G182" s="225"/>
      <c r="H182" s="229">
        <v>59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134</v>
      </c>
      <c r="AU182" s="235" t="s">
        <v>85</v>
      </c>
      <c r="AV182" s="13" t="s">
        <v>85</v>
      </c>
      <c r="AW182" s="13" t="s">
        <v>37</v>
      </c>
      <c r="AX182" s="13" t="s">
        <v>75</v>
      </c>
      <c r="AY182" s="235" t="s">
        <v>122</v>
      </c>
    </row>
    <row r="183" s="16" customFormat="1">
      <c r="A183" s="16"/>
      <c r="B183" s="257"/>
      <c r="C183" s="258"/>
      <c r="D183" s="226" t="s">
        <v>134</v>
      </c>
      <c r="E183" s="259" t="s">
        <v>19</v>
      </c>
      <c r="F183" s="260" t="s">
        <v>162</v>
      </c>
      <c r="G183" s="258"/>
      <c r="H183" s="261">
        <v>892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67" t="s">
        <v>134</v>
      </c>
      <c r="AU183" s="267" t="s">
        <v>85</v>
      </c>
      <c r="AV183" s="16" t="s">
        <v>163</v>
      </c>
      <c r="AW183" s="16" t="s">
        <v>37</v>
      </c>
      <c r="AX183" s="16" t="s">
        <v>75</v>
      </c>
      <c r="AY183" s="267" t="s">
        <v>122</v>
      </c>
    </row>
    <row r="184" s="13" customFormat="1">
      <c r="A184" s="13"/>
      <c r="B184" s="224"/>
      <c r="C184" s="225"/>
      <c r="D184" s="226" t="s">
        <v>134</v>
      </c>
      <c r="E184" s="227" t="s">
        <v>19</v>
      </c>
      <c r="F184" s="228" t="s">
        <v>604</v>
      </c>
      <c r="G184" s="225"/>
      <c r="H184" s="229">
        <v>909.84000000000003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134</v>
      </c>
      <c r="AU184" s="235" t="s">
        <v>85</v>
      </c>
      <c r="AV184" s="13" t="s">
        <v>85</v>
      </c>
      <c r="AW184" s="13" t="s">
        <v>37</v>
      </c>
      <c r="AX184" s="13" t="s">
        <v>83</v>
      </c>
      <c r="AY184" s="235" t="s">
        <v>122</v>
      </c>
    </row>
    <row r="185" s="2" customFormat="1" ht="16.5" customHeight="1">
      <c r="A185" s="40"/>
      <c r="B185" s="41"/>
      <c r="C185" s="268" t="s">
        <v>605</v>
      </c>
      <c r="D185" s="268" t="s">
        <v>226</v>
      </c>
      <c r="E185" s="269" t="s">
        <v>606</v>
      </c>
      <c r="F185" s="270" t="s">
        <v>607</v>
      </c>
      <c r="G185" s="271" t="s">
        <v>128</v>
      </c>
      <c r="H185" s="272">
        <v>27.539999999999999</v>
      </c>
      <c r="I185" s="273"/>
      <c r="J185" s="274">
        <f>ROUND(I185*H185,2)</f>
        <v>0</v>
      </c>
      <c r="K185" s="270" t="s">
        <v>129</v>
      </c>
      <c r="L185" s="275"/>
      <c r="M185" s="276" t="s">
        <v>19</v>
      </c>
      <c r="N185" s="277" t="s">
        <v>46</v>
      </c>
      <c r="O185" s="86"/>
      <c r="P185" s="215">
        <f>O185*H185</f>
        <v>0</v>
      </c>
      <c r="Q185" s="215">
        <v>0.13100000000000001</v>
      </c>
      <c r="R185" s="215">
        <f>Q185*H185</f>
        <v>3.6077400000000002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229</v>
      </c>
      <c r="AT185" s="217" t="s">
        <v>226</v>
      </c>
      <c r="AU185" s="217" t="s">
        <v>85</v>
      </c>
      <c r="AY185" s="19" t="s">
        <v>122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83</v>
      </c>
      <c r="BK185" s="218">
        <f>ROUND(I185*H185,2)</f>
        <v>0</v>
      </c>
      <c r="BL185" s="19" t="s">
        <v>130</v>
      </c>
      <c r="BM185" s="217" t="s">
        <v>608</v>
      </c>
    </row>
    <row r="186" s="13" customFormat="1">
      <c r="A186" s="13"/>
      <c r="B186" s="224"/>
      <c r="C186" s="225"/>
      <c r="D186" s="226" t="s">
        <v>134</v>
      </c>
      <c r="E186" s="227" t="s">
        <v>19</v>
      </c>
      <c r="F186" s="228" t="s">
        <v>599</v>
      </c>
      <c r="G186" s="225"/>
      <c r="H186" s="229">
        <v>27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134</v>
      </c>
      <c r="AU186" s="235" t="s">
        <v>85</v>
      </c>
      <c r="AV186" s="13" t="s">
        <v>85</v>
      </c>
      <c r="AW186" s="13" t="s">
        <v>37</v>
      </c>
      <c r="AX186" s="13" t="s">
        <v>75</v>
      </c>
      <c r="AY186" s="235" t="s">
        <v>122</v>
      </c>
    </row>
    <row r="187" s="16" customFormat="1">
      <c r="A187" s="16"/>
      <c r="B187" s="257"/>
      <c r="C187" s="258"/>
      <c r="D187" s="226" t="s">
        <v>134</v>
      </c>
      <c r="E187" s="259" t="s">
        <v>19</v>
      </c>
      <c r="F187" s="260" t="s">
        <v>162</v>
      </c>
      <c r="G187" s="258"/>
      <c r="H187" s="261">
        <v>27</v>
      </c>
      <c r="I187" s="262"/>
      <c r="J187" s="258"/>
      <c r="K187" s="258"/>
      <c r="L187" s="263"/>
      <c r="M187" s="264"/>
      <c r="N187" s="265"/>
      <c r="O187" s="265"/>
      <c r="P187" s="265"/>
      <c r="Q187" s="265"/>
      <c r="R187" s="265"/>
      <c r="S187" s="265"/>
      <c r="T187" s="26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67" t="s">
        <v>134</v>
      </c>
      <c r="AU187" s="267" t="s">
        <v>85</v>
      </c>
      <c r="AV187" s="16" t="s">
        <v>163</v>
      </c>
      <c r="AW187" s="16" t="s">
        <v>37</v>
      </c>
      <c r="AX187" s="16" t="s">
        <v>75</v>
      </c>
      <c r="AY187" s="267" t="s">
        <v>122</v>
      </c>
    </row>
    <row r="188" s="13" customFormat="1">
      <c r="A188" s="13"/>
      <c r="B188" s="224"/>
      <c r="C188" s="225"/>
      <c r="D188" s="226" t="s">
        <v>134</v>
      </c>
      <c r="E188" s="227" t="s">
        <v>19</v>
      </c>
      <c r="F188" s="228" t="s">
        <v>609</v>
      </c>
      <c r="G188" s="225"/>
      <c r="H188" s="229">
        <v>27.539999999999999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134</v>
      </c>
      <c r="AU188" s="235" t="s">
        <v>85</v>
      </c>
      <c r="AV188" s="13" t="s">
        <v>85</v>
      </c>
      <c r="AW188" s="13" t="s">
        <v>37</v>
      </c>
      <c r="AX188" s="13" t="s">
        <v>83</v>
      </c>
      <c r="AY188" s="235" t="s">
        <v>122</v>
      </c>
    </row>
    <row r="189" s="12" customFormat="1" ht="22.8" customHeight="1">
      <c r="A189" s="12"/>
      <c r="B189" s="190"/>
      <c r="C189" s="191"/>
      <c r="D189" s="192" t="s">
        <v>74</v>
      </c>
      <c r="E189" s="204" t="s">
        <v>124</v>
      </c>
      <c r="F189" s="204" t="s">
        <v>405</v>
      </c>
      <c r="G189" s="191"/>
      <c r="H189" s="191"/>
      <c r="I189" s="194"/>
      <c r="J189" s="205">
        <f>BK189</f>
        <v>0</v>
      </c>
      <c r="K189" s="191"/>
      <c r="L189" s="196"/>
      <c r="M189" s="197"/>
      <c r="N189" s="198"/>
      <c r="O189" s="198"/>
      <c r="P189" s="199">
        <f>SUM(P190:P278)</f>
        <v>0</v>
      </c>
      <c r="Q189" s="198"/>
      <c r="R189" s="199">
        <f>SUM(R190:R278)</f>
        <v>104.99366243359999</v>
      </c>
      <c r="S189" s="198"/>
      <c r="T189" s="200">
        <f>SUM(T190:T278)</f>
        <v>2.6230000000000002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1" t="s">
        <v>83</v>
      </c>
      <c r="AT189" s="202" t="s">
        <v>74</v>
      </c>
      <c r="AU189" s="202" t="s">
        <v>83</v>
      </c>
      <c r="AY189" s="201" t="s">
        <v>122</v>
      </c>
      <c r="BK189" s="203">
        <f>SUM(BK190:BK278)</f>
        <v>0</v>
      </c>
    </row>
    <row r="190" s="2" customFormat="1" ht="16.5" customHeight="1">
      <c r="A190" s="40"/>
      <c r="B190" s="41"/>
      <c r="C190" s="206" t="s">
        <v>610</v>
      </c>
      <c r="D190" s="206" t="s">
        <v>125</v>
      </c>
      <c r="E190" s="207" t="s">
        <v>611</v>
      </c>
      <c r="F190" s="208" t="s">
        <v>612</v>
      </c>
      <c r="G190" s="209" t="s">
        <v>359</v>
      </c>
      <c r="H190" s="210">
        <v>19</v>
      </c>
      <c r="I190" s="211"/>
      <c r="J190" s="212">
        <f>ROUND(I190*H190,2)</f>
        <v>0</v>
      </c>
      <c r="K190" s="208" t="s">
        <v>129</v>
      </c>
      <c r="L190" s="46"/>
      <c r="M190" s="213" t="s">
        <v>19</v>
      </c>
      <c r="N190" s="214" t="s">
        <v>46</v>
      </c>
      <c r="O190" s="86"/>
      <c r="P190" s="215">
        <f>O190*H190</f>
        <v>0</v>
      </c>
      <c r="Q190" s="215">
        <v>1.3334400000000001E-05</v>
      </c>
      <c r="R190" s="215">
        <f>Q190*H190</f>
        <v>0.00025335359999999999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130</v>
      </c>
      <c r="AT190" s="217" t="s">
        <v>125</v>
      </c>
      <c r="AU190" s="217" t="s">
        <v>85</v>
      </c>
      <c r="AY190" s="19" t="s">
        <v>122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83</v>
      </c>
      <c r="BK190" s="218">
        <f>ROUND(I190*H190,2)</f>
        <v>0</v>
      </c>
      <c r="BL190" s="19" t="s">
        <v>130</v>
      </c>
      <c r="BM190" s="217" t="s">
        <v>613</v>
      </c>
    </row>
    <row r="191" s="2" customFormat="1">
      <c r="A191" s="40"/>
      <c r="B191" s="41"/>
      <c r="C191" s="42"/>
      <c r="D191" s="219" t="s">
        <v>132</v>
      </c>
      <c r="E191" s="42"/>
      <c r="F191" s="220" t="s">
        <v>614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132</v>
      </c>
      <c r="AU191" s="19" t="s">
        <v>85</v>
      </c>
    </row>
    <row r="192" s="14" customFormat="1">
      <c r="A192" s="14"/>
      <c r="B192" s="236"/>
      <c r="C192" s="237"/>
      <c r="D192" s="226" t="s">
        <v>134</v>
      </c>
      <c r="E192" s="238" t="s">
        <v>19</v>
      </c>
      <c r="F192" s="239" t="s">
        <v>615</v>
      </c>
      <c r="G192" s="237"/>
      <c r="H192" s="238" t="s">
        <v>19</v>
      </c>
      <c r="I192" s="240"/>
      <c r="J192" s="237"/>
      <c r="K192" s="237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134</v>
      </c>
      <c r="AU192" s="245" t="s">
        <v>85</v>
      </c>
      <c r="AV192" s="14" t="s">
        <v>83</v>
      </c>
      <c r="AW192" s="14" t="s">
        <v>37</v>
      </c>
      <c r="AX192" s="14" t="s">
        <v>75</v>
      </c>
      <c r="AY192" s="245" t="s">
        <v>122</v>
      </c>
    </row>
    <row r="193" s="13" customFormat="1">
      <c r="A193" s="13"/>
      <c r="B193" s="224"/>
      <c r="C193" s="225"/>
      <c r="D193" s="226" t="s">
        <v>134</v>
      </c>
      <c r="E193" s="227" t="s">
        <v>19</v>
      </c>
      <c r="F193" s="228" t="s">
        <v>616</v>
      </c>
      <c r="G193" s="225"/>
      <c r="H193" s="229">
        <v>5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134</v>
      </c>
      <c r="AU193" s="235" t="s">
        <v>85</v>
      </c>
      <c r="AV193" s="13" t="s">
        <v>85</v>
      </c>
      <c r="AW193" s="13" t="s">
        <v>37</v>
      </c>
      <c r="AX193" s="13" t="s">
        <v>75</v>
      </c>
      <c r="AY193" s="235" t="s">
        <v>122</v>
      </c>
    </row>
    <row r="194" s="13" customFormat="1">
      <c r="A194" s="13"/>
      <c r="B194" s="224"/>
      <c r="C194" s="225"/>
      <c r="D194" s="226" t="s">
        <v>134</v>
      </c>
      <c r="E194" s="227" t="s">
        <v>19</v>
      </c>
      <c r="F194" s="228" t="s">
        <v>617</v>
      </c>
      <c r="G194" s="225"/>
      <c r="H194" s="229">
        <v>4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134</v>
      </c>
      <c r="AU194" s="235" t="s">
        <v>85</v>
      </c>
      <c r="AV194" s="13" t="s">
        <v>85</v>
      </c>
      <c r="AW194" s="13" t="s">
        <v>37</v>
      </c>
      <c r="AX194" s="13" t="s">
        <v>75</v>
      </c>
      <c r="AY194" s="235" t="s">
        <v>122</v>
      </c>
    </row>
    <row r="195" s="13" customFormat="1">
      <c r="A195" s="13"/>
      <c r="B195" s="224"/>
      <c r="C195" s="225"/>
      <c r="D195" s="226" t="s">
        <v>134</v>
      </c>
      <c r="E195" s="227" t="s">
        <v>19</v>
      </c>
      <c r="F195" s="228" t="s">
        <v>618</v>
      </c>
      <c r="G195" s="225"/>
      <c r="H195" s="229">
        <v>2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134</v>
      </c>
      <c r="AU195" s="235" t="s">
        <v>85</v>
      </c>
      <c r="AV195" s="13" t="s">
        <v>85</v>
      </c>
      <c r="AW195" s="13" t="s">
        <v>37</v>
      </c>
      <c r="AX195" s="13" t="s">
        <v>75</v>
      </c>
      <c r="AY195" s="235" t="s">
        <v>122</v>
      </c>
    </row>
    <row r="196" s="13" customFormat="1">
      <c r="A196" s="13"/>
      <c r="B196" s="224"/>
      <c r="C196" s="225"/>
      <c r="D196" s="226" t="s">
        <v>134</v>
      </c>
      <c r="E196" s="227" t="s">
        <v>19</v>
      </c>
      <c r="F196" s="228" t="s">
        <v>619</v>
      </c>
      <c r="G196" s="225"/>
      <c r="H196" s="229">
        <v>2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134</v>
      </c>
      <c r="AU196" s="235" t="s">
        <v>85</v>
      </c>
      <c r="AV196" s="13" t="s">
        <v>85</v>
      </c>
      <c r="AW196" s="13" t="s">
        <v>37</v>
      </c>
      <c r="AX196" s="13" t="s">
        <v>75</v>
      </c>
      <c r="AY196" s="235" t="s">
        <v>122</v>
      </c>
    </row>
    <row r="197" s="13" customFormat="1">
      <c r="A197" s="13"/>
      <c r="B197" s="224"/>
      <c r="C197" s="225"/>
      <c r="D197" s="226" t="s">
        <v>134</v>
      </c>
      <c r="E197" s="227" t="s">
        <v>19</v>
      </c>
      <c r="F197" s="228" t="s">
        <v>620</v>
      </c>
      <c r="G197" s="225"/>
      <c r="H197" s="229">
        <v>2</v>
      </c>
      <c r="I197" s="230"/>
      <c r="J197" s="225"/>
      <c r="K197" s="225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134</v>
      </c>
      <c r="AU197" s="235" t="s">
        <v>85</v>
      </c>
      <c r="AV197" s="13" t="s">
        <v>85</v>
      </c>
      <c r="AW197" s="13" t="s">
        <v>37</v>
      </c>
      <c r="AX197" s="13" t="s">
        <v>75</v>
      </c>
      <c r="AY197" s="235" t="s">
        <v>122</v>
      </c>
    </row>
    <row r="198" s="13" customFormat="1">
      <c r="A198" s="13"/>
      <c r="B198" s="224"/>
      <c r="C198" s="225"/>
      <c r="D198" s="226" t="s">
        <v>134</v>
      </c>
      <c r="E198" s="227" t="s">
        <v>19</v>
      </c>
      <c r="F198" s="228" t="s">
        <v>621</v>
      </c>
      <c r="G198" s="225"/>
      <c r="H198" s="229">
        <v>2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134</v>
      </c>
      <c r="AU198" s="235" t="s">
        <v>85</v>
      </c>
      <c r="AV198" s="13" t="s">
        <v>85</v>
      </c>
      <c r="AW198" s="13" t="s">
        <v>37</v>
      </c>
      <c r="AX198" s="13" t="s">
        <v>75</v>
      </c>
      <c r="AY198" s="235" t="s">
        <v>122</v>
      </c>
    </row>
    <row r="199" s="13" customFormat="1">
      <c r="A199" s="13"/>
      <c r="B199" s="224"/>
      <c r="C199" s="225"/>
      <c r="D199" s="226" t="s">
        <v>134</v>
      </c>
      <c r="E199" s="227" t="s">
        <v>19</v>
      </c>
      <c r="F199" s="228" t="s">
        <v>622</v>
      </c>
      <c r="G199" s="225"/>
      <c r="H199" s="229">
        <v>2</v>
      </c>
      <c r="I199" s="230"/>
      <c r="J199" s="225"/>
      <c r="K199" s="225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134</v>
      </c>
      <c r="AU199" s="235" t="s">
        <v>85</v>
      </c>
      <c r="AV199" s="13" t="s">
        <v>85</v>
      </c>
      <c r="AW199" s="13" t="s">
        <v>37</v>
      </c>
      <c r="AX199" s="13" t="s">
        <v>75</v>
      </c>
      <c r="AY199" s="235" t="s">
        <v>122</v>
      </c>
    </row>
    <row r="200" s="15" customFormat="1">
      <c r="A200" s="15"/>
      <c r="B200" s="246"/>
      <c r="C200" s="247"/>
      <c r="D200" s="226" t="s">
        <v>134</v>
      </c>
      <c r="E200" s="248" t="s">
        <v>19</v>
      </c>
      <c r="F200" s="249" t="s">
        <v>151</v>
      </c>
      <c r="G200" s="247"/>
      <c r="H200" s="250">
        <v>19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6" t="s">
        <v>134</v>
      </c>
      <c r="AU200" s="256" t="s">
        <v>85</v>
      </c>
      <c r="AV200" s="15" t="s">
        <v>130</v>
      </c>
      <c r="AW200" s="15" t="s">
        <v>37</v>
      </c>
      <c r="AX200" s="15" t="s">
        <v>83</v>
      </c>
      <c r="AY200" s="256" t="s">
        <v>122</v>
      </c>
    </row>
    <row r="201" s="2" customFormat="1" ht="16.5" customHeight="1">
      <c r="A201" s="40"/>
      <c r="B201" s="41"/>
      <c r="C201" s="268" t="s">
        <v>233</v>
      </c>
      <c r="D201" s="268" t="s">
        <v>226</v>
      </c>
      <c r="E201" s="269" t="s">
        <v>623</v>
      </c>
      <c r="F201" s="270" t="s">
        <v>624</v>
      </c>
      <c r="G201" s="271" t="s">
        <v>359</v>
      </c>
      <c r="H201" s="272">
        <v>8</v>
      </c>
      <c r="I201" s="273"/>
      <c r="J201" s="274">
        <f>ROUND(I201*H201,2)</f>
        <v>0</v>
      </c>
      <c r="K201" s="270" t="s">
        <v>129</v>
      </c>
      <c r="L201" s="275"/>
      <c r="M201" s="276" t="s">
        <v>19</v>
      </c>
      <c r="N201" s="277" t="s">
        <v>46</v>
      </c>
      <c r="O201" s="86"/>
      <c r="P201" s="215">
        <f>O201*H201</f>
        <v>0</v>
      </c>
      <c r="Q201" s="215">
        <v>0.0035000000000000001</v>
      </c>
      <c r="R201" s="215">
        <f>Q201*H201</f>
        <v>0.028000000000000001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229</v>
      </c>
      <c r="AT201" s="217" t="s">
        <v>226</v>
      </c>
      <c r="AU201" s="217" t="s">
        <v>85</v>
      </c>
      <c r="AY201" s="19" t="s">
        <v>122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83</v>
      </c>
      <c r="BK201" s="218">
        <f>ROUND(I201*H201,2)</f>
        <v>0</v>
      </c>
      <c r="BL201" s="19" t="s">
        <v>130</v>
      </c>
      <c r="BM201" s="217" t="s">
        <v>625</v>
      </c>
    </row>
    <row r="202" s="14" customFormat="1">
      <c r="A202" s="14"/>
      <c r="B202" s="236"/>
      <c r="C202" s="237"/>
      <c r="D202" s="226" t="s">
        <v>134</v>
      </c>
      <c r="E202" s="238" t="s">
        <v>19</v>
      </c>
      <c r="F202" s="239" t="s">
        <v>615</v>
      </c>
      <c r="G202" s="237"/>
      <c r="H202" s="238" t="s">
        <v>19</v>
      </c>
      <c r="I202" s="240"/>
      <c r="J202" s="237"/>
      <c r="K202" s="237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134</v>
      </c>
      <c r="AU202" s="245" t="s">
        <v>85</v>
      </c>
      <c r="AV202" s="14" t="s">
        <v>83</v>
      </c>
      <c r="AW202" s="14" t="s">
        <v>37</v>
      </c>
      <c r="AX202" s="14" t="s">
        <v>75</v>
      </c>
      <c r="AY202" s="245" t="s">
        <v>122</v>
      </c>
    </row>
    <row r="203" s="13" customFormat="1">
      <c r="A203" s="13"/>
      <c r="B203" s="224"/>
      <c r="C203" s="225"/>
      <c r="D203" s="226" t="s">
        <v>134</v>
      </c>
      <c r="E203" s="227" t="s">
        <v>19</v>
      </c>
      <c r="F203" s="228" t="s">
        <v>616</v>
      </c>
      <c r="G203" s="225"/>
      <c r="H203" s="229">
        <v>5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134</v>
      </c>
      <c r="AU203" s="235" t="s">
        <v>85</v>
      </c>
      <c r="AV203" s="13" t="s">
        <v>85</v>
      </c>
      <c r="AW203" s="13" t="s">
        <v>37</v>
      </c>
      <c r="AX203" s="13" t="s">
        <v>75</v>
      </c>
      <c r="AY203" s="235" t="s">
        <v>122</v>
      </c>
    </row>
    <row r="204" s="13" customFormat="1">
      <c r="A204" s="13"/>
      <c r="B204" s="224"/>
      <c r="C204" s="225"/>
      <c r="D204" s="226" t="s">
        <v>134</v>
      </c>
      <c r="E204" s="227" t="s">
        <v>19</v>
      </c>
      <c r="F204" s="228" t="s">
        <v>626</v>
      </c>
      <c r="G204" s="225"/>
      <c r="H204" s="229">
        <v>2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134</v>
      </c>
      <c r="AU204" s="235" t="s">
        <v>85</v>
      </c>
      <c r="AV204" s="13" t="s">
        <v>85</v>
      </c>
      <c r="AW204" s="13" t="s">
        <v>37</v>
      </c>
      <c r="AX204" s="13" t="s">
        <v>75</v>
      </c>
      <c r="AY204" s="235" t="s">
        <v>122</v>
      </c>
    </row>
    <row r="205" s="13" customFormat="1">
      <c r="A205" s="13"/>
      <c r="B205" s="224"/>
      <c r="C205" s="225"/>
      <c r="D205" s="226" t="s">
        <v>134</v>
      </c>
      <c r="E205" s="227" t="s">
        <v>19</v>
      </c>
      <c r="F205" s="228" t="s">
        <v>627</v>
      </c>
      <c r="G205" s="225"/>
      <c r="H205" s="229">
        <v>1</v>
      </c>
      <c r="I205" s="230"/>
      <c r="J205" s="225"/>
      <c r="K205" s="225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134</v>
      </c>
      <c r="AU205" s="235" t="s">
        <v>85</v>
      </c>
      <c r="AV205" s="13" t="s">
        <v>85</v>
      </c>
      <c r="AW205" s="13" t="s">
        <v>37</v>
      </c>
      <c r="AX205" s="13" t="s">
        <v>75</v>
      </c>
      <c r="AY205" s="235" t="s">
        <v>122</v>
      </c>
    </row>
    <row r="206" s="15" customFormat="1">
      <c r="A206" s="15"/>
      <c r="B206" s="246"/>
      <c r="C206" s="247"/>
      <c r="D206" s="226" t="s">
        <v>134</v>
      </c>
      <c r="E206" s="248" t="s">
        <v>19</v>
      </c>
      <c r="F206" s="249" t="s">
        <v>151</v>
      </c>
      <c r="G206" s="247"/>
      <c r="H206" s="250">
        <v>8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6" t="s">
        <v>134</v>
      </c>
      <c r="AU206" s="256" t="s">
        <v>85</v>
      </c>
      <c r="AV206" s="15" t="s">
        <v>130</v>
      </c>
      <c r="AW206" s="15" t="s">
        <v>37</v>
      </c>
      <c r="AX206" s="15" t="s">
        <v>83</v>
      </c>
      <c r="AY206" s="256" t="s">
        <v>122</v>
      </c>
    </row>
    <row r="207" s="2" customFormat="1" ht="16.5" customHeight="1">
      <c r="A207" s="40"/>
      <c r="B207" s="41"/>
      <c r="C207" s="268" t="s">
        <v>243</v>
      </c>
      <c r="D207" s="268" t="s">
        <v>226</v>
      </c>
      <c r="E207" s="269" t="s">
        <v>628</v>
      </c>
      <c r="F207" s="270" t="s">
        <v>629</v>
      </c>
      <c r="G207" s="271" t="s">
        <v>359</v>
      </c>
      <c r="H207" s="272">
        <v>1</v>
      </c>
      <c r="I207" s="273"/>
      <c r="J207" s="274">
        <f>ROUND(I207*H207,2)</f>
        <v>0</v>
      </c>
      <c r="K207" s="270" t="s">
        <v>129</v>
      </c>
      <c r="L207" s="275"/>
      <c r="M207" s="276" t="s">
        <v>19</v>
      </c>
      <c r="N207" s="277" t="s">
        <v>46</v>
      </c>
      <c r="O207" s="86"/>
      <c r="P207" s="215">
        <f>O207*H207</f>
        <v>0</v>
      </c>
      <c r="Q207" s="215">
        <v>0.0025999999999999999</v>
      </c>
      <c r="R207" s="215">
        <f>Q207*H207</f>
        <v>0.0025999999999999999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229</v>
      </c>
      <c r="AT207" s="217" t="s">
        <v>226</v>
      </c>
      <c r="AU207" s="217" t="s">
        <v>85</v>
      </c>
      <c r="AY207" s="19" t="s">
        <v>122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83</v>
      </c>
      <c r="BK207" s="218">
        <f>ROUND(I207*H207,2)</f>
        <v>0</v>
      </c>
      <c r="BL207" s="19" t="s">
        <v>130</v>
      </c>
      <c r="BM207" s="217" t="s">
        <v>630</v>
      </c>
    </row>
    <row r="208" s="14" customFormat="1">
      <c r="A208" s="14"/>
      <c r="B208" s="236"/>
      <c r="C208" s="237"/>
      <c r="D208" s="226" t="s">
        <v>134</v>
      </c>
      <c r="E208" s="238" t="s">
        <v>19</v>
      </c>
      <c r="F208" s="239" t="s">
        <v>615</v>
      </c>
      <c r="G208" s="237"/>
      <c r="H208" s="238" t="s">
        <v>19</v>
      </c>
      <c r="I208" s="240"/>
      <c r="J208" s="237"/>
      <c r="K208" s="237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134</v>
      </c>
      <c r="AU208" s="245" t="s">
        <v>85</v>
      </c>
      <c r="AV208" s="14" t="s">
        <v>83</v>
      </c>
      <c r="AW208" s="14" t="s">
        <v>37</v>
      </c>
      <c r="AX208" s="14" t="s">
        <v>75</v>
      </c>
      <c r="AY208" s="245" t="s">
        <v>122</v>
      </c>
    </row>
    <row r="209" s="13" customFormat="1">
      <c r="A209" s="13"/>
      <c r="B209" s="224"/>
      <c r="C209" s="225"/>
      <c r="D209" s="226" t="s">
        <v>134</v>
      </c>
      <c r="E209" s="227" t="s">
        <v>19</v>
      </c>
      <c r="F209" s="228" t="s">
        <v>631</v>
      </c>
      <c r="G209" s="225"/>
      <c r="H209" s="229">
        <v>1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134</v>
      </c>
      <c r="AU209" s="235" t="s">
        <v>85</v>
      </c>
      <c r="AV209" s="13" t="s">
        <v>85</v>
      </c>
      <c r="AW209" s="13" t="s">
        <v>37</v>
      </c>
      <c r="AX209" s="13" t="s">
        <v>83</v>
      </c>
      <c r="AY209" s="235" t="s">
        <v>122</v>
      </c>
    </row>
    <row r="210" s="2" customFormat="1" ht="16.5" customHeight="1">
      <c r="A210" s="40"/>
      <c r="B210" s="41"/>
      <c r="C210" s="268" t="s">
        <v>249</v>
      </c>
      <c r="D210" s="268" t="s">
        <v>226</v>
      </c>
      <c r="E210" s="269" t="s">
        <v>632</v>
      </c>
      <c r="F210" s="270" t="s">
        <v>633</v>
      </c>
      <c r="G210" s="271" t="s">
        <v>359</v>
      </c>
      <c r="H210" s="272">
        <v>7</v>
      </c>
      <c r="I210" s="273"/>
      <c r="J210" s="274">
        <f>ROUND(I210*H210,2)</f>
        <v>0</v>
      </c>
      <c r="K210" s="270" t="s">
        <v>129</v>
      </c>
      <c r="L210" s="275"/>
      <c r="M210" s="276" t="s">
        <v>19</v>
      </c>
      <c r="N210" s="277" t="s">
        <v>46</v>
      </c>
      <c r="O210" s="86"/>
      <c r="P210" s="215">
        <f>O210*H210</f>
        <v>0</v>
      </c>
      <c r="Q210" s="215">
        <v>0.00089999999999999998</v>
      </c>
      <c r="R210" s="215">
        <f>Q210*H210</f>
        <v>0.0063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229</v>
      </c>
      <c r="AT210" s="217" t="s">
        <v>226</v>
      </c>
      <c r="AU210" s="217" t="s">
        <v>85</v>
      </c>
      <c r="AY210" s="19" t="s">
        <v>122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83</v>
      </c>
      <c r="BK210" s="218">
        <f>ROUND(I210*H210,2)</f>
        <v>0</v>
      </c>
      <c r="BL210" s="19" t="s">
        <v>130</v>
      </c>
      <c r="BM210" s="217" t="s">
        <v>634</v>
      </c>
    </row>
    <row r="211" s="13" customFormat="1">
      <c r="A211" s="13"/>
      <c r="B211" s="224"/>
      <c r="C211" s="225"/>
      <c r="D211" s="226" t="s">
        <v>134</v>
      </c>
      <c r="E211" s="227" t="s">
        <v>19</v>
      </c>
      <c r="F211" s="228" t="s">
        <v>626</v>
      </c>
      <c r="G211" s="225"/>
      <c r="H211" s="229">
        <v>2</v>
      </c>
      <c r="I211" s="230"/>
      <c r="J211" s="225"/>
      <c r="K211" s="225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134</v>
      </c>
      <c r="AU211" s="235" t="s">
        <v>85</v>
      </c>
      <c r="AV211" s="13" t="s">
        <v>85</v>
      </c>
      <c r="AW211" s="13" t="s">
        <v>37</v>
      </c>
      <c r="AX211" s="13" t="s">
        <v>75</v>
      </c>
      <c r="AY211" s="235" t="s">
        <v>122</v>
      </c>
    </row>
    <row r="212" s="13" customFormat="1">
      <c r="A212" s="13"/>
      <c r="B212" s="224"/>
      <c r="C212" s="225"/>
      <c r="D212" s="226" t="s">
        <v>134</v>
      </c>
      <c r="E212" s="227" t="s">
        <v>19</v>
      </c>
      <c r="F212" s="228" t="s">
        <v>627</v>
      </c>
      <c r="G212" s="225"/>
      <c r="H212" s="229">
        <v>1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134</v>
      </c>
      <c r="AU212" s="235" t="s">
        <v>85</v>
      </c>
      <c r="AV212" s="13" t="s">
        <v>85</v>
      </c>
      <c r="AW212" s="13" t="s">
        <v>37</v>
      </c>
      <c r="AX212" s="13" t="s">
        <v>75</v>
      </c>
      <c r="AY212" s="235" t="s">
        <v>122</v>
      </c>
    </row>
    <row r="213" s="13" customFormat="1">
      <c r="A213" s="13"/>
      <c r="B213" s="224"/>
      <c r="C213" s="225"/>
      <c r="D213" s="226" t="s">
        <v>134</v>
      </c>
      <c r="E213" s="227" t="s">
        <v>19</v>
      </c>
      <c r="F213" s="228" t="s">
        <v>631</v>
      </c>
      <c r="G213" s="225"/>
      <c r="H213" s="229">
        <v>1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134</v>
      </c>
      <c r="AU213" s="235" t="s">
        <v>85</v>
      </c>
      <c r="AV213" s="13" t="s">
        <v>85</v>
      </c>
      <c r="AW213" s="13" t="s">
        <v>37</v>
      </c>
      <c r="AX213" s="13" t="s">
        <v>75</v>
      </c>
      <c r="AY213" s="235" t="s">
        <v>122</v>
      </c>
    </row>
    <row r="214" s="13" customFormat="1">
      <c r="A214" s="13"/>
      <c r="B214" s="224"/>
      <c r="C214" s="225"/>
      <c r="D214" s="226" t="s">
        <v>134</v>
      </c>
      <c r="E214" s="227" t="s">
        <v>19</v>
      </c>
      <c r="F214" s="228" t="s">
        <v>635</v>
      </c>
      <c r="G214" s="225"/>
      <c r="H214" s="229">
        <v>1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134</v>
      </c>
      <c r="AU214" s="235" t="s">
        <v>85</v>
      </c>
      <c r="AV214" s="13" t="s">
        <v>85</v>
      </c>
      <c r="AW214" s="13" t="s">
        <v>37</v>
      </c>
      <c r="AX214" s="13" t="s">
        <v>75</v>
      </c>
      <c r="AY214" s="235" t="s">
        <v>122</v>
      </c>
    </row>
    <row r="215" s="13" customFormat="1">
      <c r="A215" s="13"/>
      <c r="B215" s="224"/>
      <c r="C215" s="225"/>
      <c r="D215" s="226" t="s">
        <v>134</v>
      </c>
      <c r="E215" s="227" t="s">
        <v>19</v>
      </c>
      <c r="F215" s="228" t="s">
        <v>636</v>
      </c>
      <c r="G215" s="225"/>
      <c r="H215" s="229">
        <v>1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134</v>
      </c>
      <c r="AU215" s="235" t="s">
        <v>85</v>
      </c>
      <c r="AV215" s="13" t="s">
        <v>85</v>
      </c>
      <c r="AW215" s="13" t="s">
        <v>37</v>
      </c>
      <c r="AX215" s="13" t="s">
        <v>75</v>
      </c>
      <c r="AY215" s="235" t="s">
        <v>122</v>
      </c>
    </row>
    <row r="216" s="13" customFormat="1">
      <c r="A216" s="13"/>
      <c r="B216" s="224"/>
      <c r="C216" s="225"/>
      <c r="D216" s="226" t="s">
        <v>134</v>
      </c>
      <c r="E216" s="227" t="s">
        <v>19</v>
      </c>
      <c r="F216" s="228" t="s">
        <v>637</v>
      </c>
      <c r="G216" s="225"/>
      <c r="H216" s="229">
        <v>1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134</v>
      </c>
      <c r="AU216" s="235" t="s">
        <v>85</v>
      </c>
      <c r="AV216" s="13" t="s">
        <v>85</v>
      </c>
      <c r="AW216" s="13" t="s">
        <v>37</v>
      </c>
      <c r="AX216" s="13" t="s">
        <v>75</v>
      </c>
      <c r="AY216" s="235" t="s">
        <v>122</v>
      </c>
    </row>
    <row r="217" s="15" customFormat="1">
      <c r="A217" s="15"/>
      <c r="B217" s="246"/>
      <c r="C217" s="247"/>
      <c r="D217" s="226" t="s">
        <v>134</v>
      </c>
      <c r="E217" s="248" t="s">
        <v>19</v>
      </c>
      <c r="F217" s="249" t="s">
        <v>151</v>
      </c>
      <c r="G217" s="247"/>
      <c r="H217" s="250">
        <v>7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6" t="s">
        <v>134</v>
      </c>
      <c r="AU217" s="256" t="s">
        <v>85</v>
      </c>
      <c r="AV217" s="15" t="s">
        <v>130</v>
      </c>
      <c r="AW217" s="15" t="s">
        <v>37</v>
      </c>
      <c r="AX217" s="15" t="s">
        <v>83</v>
      </c>
      <c r="AY217" s="256" t="s">
        <v>122</v>
      </c>
    </row>
    <row r="218" s="2" customFormat="1" ht="16.5" customHeight="1">
      <c r="A218" s="40"/>
      <c r="B218" s="41"/>
      <c r="C218" s="268" t="s">
        <v>257</v>
      </c>
      <c r="D218" s="268" t="s">
        <v>226</v>
      </c>
      <c r="E218" s="269" t="s">
        <v>638</v>
      </c>
      <c r="F218" s="270" t="s">
        <v>639</v>
      </c>
      <c r="G218" s="271" t="s">
        <v>359</v>
      </c>
      <c r="H218" s="272">
        <v>3</v>
      </c>
      <c r="I218" s="273"/>
      <c r="J218" s="274">
        <f>ROUND(I218*H218,2)</f>
        <v>0</v>
      </c>
      <c r="K218" s="270" t="s">
        <v>129</v>
      </c>
      <c r="L218" s="275"/>
      <c r="M218" s="276" t="s">
        <v>19</v>
      </c>
      <c r="N218" s="277" t="s">
        <v>46</v>
      </c>
      <c r="O218" s="86"/>
      <c r="P218" s="215">
        <f>O218*H218</f>
        <v>0</v>
      </c>
      <c r="Q218" s="215">
        <v>0.0012999999999999999</v>
      </c>
      <c r="R218" s="215">
        <f>Q218*H218</f>
        <v>0.0038999999999999998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229</v>
      </c>
      <c r="AT218" s="217" t="s">
        <v>226</v>
      </c>
      <c r="AU218" s="217" t="s">
        <v>85</v>
      </c>
      <c r="AY218" s="19" t="s">
        <v>122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83</v>
      </c>
      <c r="BK218" s="218">
        <f>ROUND(I218*H218,2)</f>
        <v>0</v>
      </c>
      <c r="BL218" s="19" t="s">
        <v>130</v>
      </c>
      <c r="BM218" s="217" t="s">
        <v>640</v>
      </c>
    </row>
    <row r="219" s="13" customFormat="1">
      <c r="A219" s="13"/>
      <c r="B219" s="224"/>
      <c r="C219" s="225"/>
      <c r="D219" s="226" t="s">
        <v>134</v>
      </c>
      <c r="E219" s="227" t="s">
        <v>19</v>
      </c>
      <c r="F219" s="228" t="s">
        <v>635</v>
      </c>
      <c r="G219" s="225"/>
      <c r="H219" s="229">
        <v>1</v>
      </c>
      <c r="I219" s="230"/>
      <c r="J219" s="225"/>
      <c r="K219" s="225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134</v>
      </c>
      <c r="AU219" s="235" t="s">
        <v>85</v>
      </c>
      <c r="AV219" s="13" t="s">
        <v>85</v>
      </c>
      <c r="AW219" s="13" t="s">
        <v>37</v>
      </c>
      <c r="AX219" s="13" t="s">
        <v>75</v>
      </c>
      <c r="AY219" s="235" t="s">
        <v>122</v>
      </c>
    </row>
    <row r="220" s="13" customFormat="1">
      <c r="A220" s="13"/>
      <c r="B220" s="224"/>
      <c r="C220" s="225"/>
      <c r="D220" s="226" t="s">
        <v>134</v>
      </c>
      <c r="E220" s="227" t="s">
        <v>19</v>
      </c>
      <c r="F220" s="228" t="s">
        <v>636</v>
      </c>
      <c r="G220" s="225"/>
      <c r="H220" s="229">
        <v>1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134</v>
      </c>
      <c r="AU220" s="235" t="s">
        <v>85</v>
      </c>
      <c r="AV220" s="13" t="s">
        <v>85</v>
      </c>
      <c r="AW220" s="13" t="s">
        <v>37</v>
      </c>
      <c r="AX220" s="13" t="s">
        <v>75</v>
      </c>
      <c r="AY220" s="235" t="s">
        <v>122</v>
      </c>
    </row>
    <row r="221" s="13" customFormat="1">
      <c r="A221" s="13"/>
      <c r="B221" s="224"/>
      <c r="C221" s="225"/>
      <c r="D221" s="226" t="s">
        <v>134</v>
      </c>
      <c r="E221" s="227" t="s">
        <v>19</v>
      </c>
      <c r="F221" s="228" t="s">
        <v>637</v>
      </c>
      <c r="G221" s="225"/>
      <c r="H221" s="229">
        <v>1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134</v>
      </c>
      <c r="AU221" s="235" t="s">
        <v>85</v>
      </c>
      <c r="AV221" s="13" t="s">
        <v>85</v>
      </c>
      <c r="AW221" s="13" t="s">
        <v>37</v>
      </c>
      <c r="AX221" s="13" t="s">
        <v>75</v>
      </c>
      <c r="AY221" s="235" t="s">
        <v>122</v>
      </c>
    </row>
    <row r="222" s="15" customFormat="1">
      <c r="A222" s="15"/>
      <c r="B222" s="246"/>
      <c r="C222" s="247"/>
      <c r="D222" s="226" t="s">
        <v>134</v>
      </c>
      <c r="E222" s="248" t="s">
        <v>19</v>
      </c>
      <c r="F222" s="249" t="s">
        <v>151</v>
      </c>
      <c r="G222" s="247"/>
      <c r="H222" s="250">
        <v>3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6" t="s">
        <v>134</v>
      </c>
      <c r="AU222" s="256" t="s">
        <v>85</v>
      </c>
      <c r="AV222" s="15" t="s">
        <v>130</v>
      </c>
      <c r="AW222" s="15" t="s">
        <v>37</v>
      </c>
      <c r="AX222" s="15" t="s">
        <v>83</v>
      </c>
      <c r="AY222" s="256" t="s">
        <v>122</v>
      </c>
    </row>
    <row r="223" s="2" customFormat="1" ht="21.75" customHeight="1">
      <c r="A223" s="40"/>
      <c r="B223" s="41"/>
      <c r="C223" s="206" t="s">
        <v>264</v>
      </c>
      <c r="D223" s="206" t="s">
        <v>125</v>
      </c>
      <c r="E223" s="207" t="s">
        <v>641</v>
      </c>
      <c r="F223" s="208" t="s">
        <v>642</v>
      </c>
      <c r="G223" s="209" t="s">
        <v>139</v>
      </c>
      <c r="H223" s="210">
        <v>52</v>
      </c>
      <c r="I223" s="211"/>
      <c r="J223" s="212">
        <f>ROUND(I223*H223,2)</f>
        <v>0</v>
      </c>
      <c r="K223" s="208" t="s">
        <v>129</v>
      </c>
      <c r="L223" s="46"/>
      <c r="M223" s="213" t="s">
        <v>19</v>
      </c>
      <c r="N223" s="214" t="s">
        <v>46</v>
      </c>
      <c r="O223" s="86"/>
      <c r="P223" s="215">
        <f>O223*H223</f>
        <v>0</v>
      </c>
      <c r="Q223" s="215">
        <v>6.6000000000000005E-05</v>
      </c>
      <c r="R223" s="215">
        <f>Q223*H223</f>
        <v>0.0034320000000000002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130</v>
      </c>
      <c r="AT223" s="217" t="s">
        <v>125</v>
      </c>
      <c r="AU223" s="217" t="s">
        <v>85</v>
      </c>
      <c r="AY223" s="19" t="s">
        <v>122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83</v>
      </c>
      <c r="BK223" s="218">
        <f>ROUND(I223*H223,2)</f>
        <v>0</v>
      </c>
      <c r="BL223" s="19" t="s">
        <v>130</v>
      </c>
      <c r="BM223" s="217" t="s">
        <v>643</v>
      </c>
    </row>
    <row r="224" s="2" customFormat="1">
      <c r="A224" s="40"/>
      <c r="B224" s="41"/>
      <c r="C224" s="42"/>
      <c r="D224" s="219" t="s">
        <v>132</v>
      </c>
      <c r="E224" s="42"/>
      <c r="F224" s="220" t="s">
        <v>644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132</v>
      </c>
      <c r="AU224" s="19" t="s">
        <v>85</v>
      </c>
    </row>
    <row r="225" s="13" customFormat="1">
      <c r="A225" s="13"/>
      <c r="B225" s="224"/>
      <c r="C225" s="225"/>
      <c r="D225" s="226" t="s">
        <v>134</v>
      </c>
      <c r="E225" s="227" t="s">
        <v>19</v>
      </c>
      <c r="F225" s="228" t="s">
        <v>645</v>
      </c>
      <c r="G225" s="225"/>
      <c r="H225" s="229">
        <v>16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134</v>
      </c>
      <c r="AU225" s="235" t="s">
        <v>85</v>
      </c>
      <c r="AV225" s="13" t="s">
        <v>85</v>
      </c>
      <c r="AW225" s="13" t="s">
        <v>37</v>
      </c>
      <c r="AX225" s="13" t="s">
        <v>75</v>
      </c>
      <c r="AY225" s="235" t="s">
        <v>122</v>
      </c>
    </row>
    <row r="226" s="13" customFormat="1">
      <c r="A226" s="13"/>
      <c r="B226" s="224"/>
      <c r="C226" s="225"/>
      <c r="D226" s="226" t="s">
        <v>134</v>
      </c>
      <c r="E226" s="227" t="s">
        <v>19</v>
      </c>
      <c r="F226" s="228" t="s">
        <v>646</v>
      </c>
      <c r="G226" s="225"/>
      <c r="H226" s="229">
        <v>36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134</v>
      </c>
      <c r="AU226" s="235" t="s">
        <v>85</v>
      </c>
      <c r="AV226" s="13" t="s">
        <v>85</v>
      </c>
      <c r="AW226" s="13" t="s">
        <v>37</v>
      </c>
      <c r="AX226" s="13" t="s">
        <v>75</v>
      </c>
      <c r="AY226" s="235" t="s">
        <v>122</v>
      </c>
    </row>
    <row r="227" s="15" customFormat="1">
      <c r="A227" s="15"/>
      <c r="B227" s="246"/>
      <c r="C227" s="247"/>
      <c r="D227" s="226" t="s">
        <v>134</v>
      </c>
      <c r="E227" s="248" t="s">
        <v>19</v>
      </c>
      <c r="F227" s="249" t="s">
        <v>151</v>
      </c>
      <c r="G227" s="247"/>
      <c r="H227" s="250">
        <v>52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6" t="s">
        <v>134</v>
      </c>
      <c r="AU227" s="256" t="s">
        <v>85</v>
      </c>
      <c r="AV227" s="15" t="s">
        <v>130</v>
      </c>
      <c r="AW227" s="15" t="s">
        <v>37</v>
      </c>
      <c r="AX227" s="15" t="s">
        <v>83</v>
      </c>
      <c r="AY227" s="256" t="s">
        <v>122</v>
      </c>
    </row>
    <row r="228" s="2" customFormat="1" ht="16.5" customHeight="1">
      <c r="A228" s="40"/>
      <c r="B228" s="41"/>
      <c r="C228" s="206" t="s">
        <v>270</v>
      </c>
      <c r="D228" s="206" t="s">
        <v>125</v>
      </c>
      <c r="E228" s="207" t="s">
        <v>647</v>
      </c>
      <c r="F228" s="208" t="s">
        <v>648</v>
      </c>
      <c r="G228" s="209" t="s">
        <v>128</v>
      </c>
      <c r="H228" s="210">
        <v>11.5</v>
      </c>
      <c r="I228" s="211"/>
      <c r="J228" s="212">
        <f>ROUND(I228*H228,2)</f>
        <v>0</v>
      </c>
      <c r="K228" s="208" t="s">
        <v>129</v>
      </c>
      <c r="L228" s="46"/>
      <c r="M228" s="213" t="s">
        <v>19</v>
      </c>
      <c r="N228" s="214" t="s">
        <v>46</v>
      </c>
      <c r="O228" s="86"/>
      <c r="P228" s="215">
        <f>O228*H228</f>
        <v>0</v>
      </c>
      <c r="Q228" s="215">
        <v>0.0014499999999999999</v>
      </c>
      <c r="R228" s="215">
        <f>Q228*H228</f>
        <v>0.016674999999999999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130</v>
      </c>
      <c r="AT228" s="217" t="s">
        <v>125</v>
      </c>
      <c r="AU228" s="217" t="s">
        <v>85</v>
      </c>
      <c r="AY228" s="19" t="s">
        <v>122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83</v>
      </c>
      <c r="BK228" s="218">
        <f>ROUND(I228*H228,2)</f>
        <v>0</v>
      </c>
      <c r="BL228" s="19" t="s">
        <v>130</v>
      </c>
      <c r="BM228" s="217" t="s">
        <v>649</v>
      </c>
    </row>
    <row r="229" s="2" customFormat="1">
      <c r="A229" s="40"/>
      <c r="B229" s="41"/>
      <c r="C229" s="42"/>
      <c r="D229" s="219" t="s">
        <v>132</v>
      </c>
      <c r="E229" s="42"/>
      <c r="F229" s="220" t="s">
        <v>650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132</v>
      </c>
      <c r="AU229" s="19" t="s">
        <v>85</v>
      </c>
    </row>
    <row r="230" s="13" customFormat="1">
      <c r="A230" s="13"/>
      <c r="B230" s="224"/>
      <c r="C230" s="225"/>
      <c r="D230" s="226" t="s">
        <v>134</v>
      </c>
      <c r="E230" s="227" t="s">
        <v>19</v>
      </c>
      <c r="F230" s="228" t="s">
        <v>651</v>
      </c>
      <c r="G230" s="225"/>
      <c r="H230" s="229">
        <v>7.5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134</v>
      </c>
      <c r="AU230" s="235" t="s">
        <v>85</v>
      </c>
      <c r="AV230" s="13" t="s">
        <v>85</v>
      </c>
      <c r="AW230" s="13" t="s">
        <v>37</v>
      </c>
      <c r="AX230" s="13" t="s">
        <v>75</v>
      </c>
      <c r="AY230" s="235" t="s">
        <v>122</v>
      </c>
    </row>
    <row r="231" s="13" customFormat="1">
      <c r="A231" s="13"/>
      <c r="B231" s="224"/>
      <c r="C231" s="225"/>
      <c r="D231" s="226" t="s">
        <v>134</v>
      </c>
      <c r="E231" s="227" t="s">
        <v>19</v>
      </c>
      <c r="F231" s="228" t="s">
        <v>652</v>
      </c>
      <c r="G231" s="225"/>
      <c r="H231" s="229">
        <v>4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134</v>
      </c>
      <c r="AU231" s="235" t="s">
        <v>85</v>
      </c>
      <c r="AV231" s="13" t="s">
        <v>85</v>
      </c>
      <c r="AW231" s="13" t="s">
        <v>37</v>
      </c>
      <c r="AX231" s="13" t="s">
        <v>75</v>
      </c>
      <c r="AY231" s="235" t="s">
        <v>122</v>
      </c>
    </row>
    <row r="232" s="15" customFormat="1">
      <c r="A232" s="15"/>
      <c r="B232" s="246"/>
      <c r="C232" s="247"/>
      <c r="D232" s="226" t="s">
        <v>134</v>
      </c>
      <c r="E232" s="248" t="s">
        <v>19</v>
      </c>
      <c r="F232" s="249" t="s">
        <v>151</v>
      </c>
      <c r="G232" s="247"/>
      <c r="H232" s="250">
        <v>11.5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6" t="s">
        <v>134</v>
      </c>
      <c r="AU232" s="256" t="s">
        <v>85</v>
      </c>
      <c r="AV232" s="15" t="s">
        <v>130</v>
      </c>
      <c r="AW232" s="15" t="s">
        <v>37</v>
      </c>
      <c r="AX232" s="15" t="s">
        <v>83</v>
      </c>
      <c r="AY232" s="256" t="s">
        <v>122</v>
      </c>
    </row>
    <row r="233" s="2" customFormat="1" ht="24.15" customHeight="1">
      <c r="A233" s="40"/>
      <c r="B233" s="41"/>
      <c r="C233" s="206" t="s">
        <v>275</v>
      </c>
      <c r="D233" s="206" t="s">
        <v>125</v>
      </c>
      <c r="E233" s="207" t="s">
        <v>653</v>
      </c>
      <c r="F233" s="208" t="s">
        <v>654</v>
      </c>
      <c r="G233" s="209" t="s">
        <v>139</v>
      </c>
      <c r="H233" s="210">
        <v>52</v>
      </c>
      <c r="I233" s="211"/>
      <c r="J233" s="212">
        <f>ROUND(I233*H233,2)</f>
        <v>0</v>
      </c>
      <c r="K233" s="208" t="s">
        <v>129</v>
      </c>
      <c r="L233" s="46"/>
      <c r="M233" s="213" t="s">
        <v>19</v>
      </c>
      <c r="N233" s="214" t="s">
        <v>46</v>
      </c>
      <c r="O233" s="86"/>
      <c r="P233" s="215">
        <f>O233*H233</f>
        <v>0</v>
      </c>
      <c r="Q233" s="215">
        <v>4.8799999999999999E-06</v>
      </c>
      <c r="R233" s="215">
        <f>Q233*H233</f>
        <v>0.00025376000000000001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130</v>
      </c>
      <c r="AT233" s="217" t="s">
        <v>125</v>
      </c>
      <c r="AU233" s="217" t="s">
        <v>85</v>
      </c>
      <c r="AY233" s="19" t="s">
        <v>122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83</v>
      </c>
      <c r="BK233" s="218">
        <f>ROUND(I233*H233,2)</f>
        <v>0</v>
      </c>
      <c r="BL233" s="19" t="s">
        <v>130</v>
      </c>
      <c r="BM233" s="217" t="s">
        <v>655</v>
      </c>
    </row>
    <row r="234" s="2" customFormat="1">
      <c r="A234" s="40"/>
      <c r="B234" s="41"/>
      <c r="C234" s="42"/>
      <c r="D234" s="219" t="s">
        <v>132</v>
      </c>
      <c r="E234" s="42"/>
      <c r="F234" s="220" t="s">
        <v>656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132</v>
      </c>
      <c r="AU234" s="19" t="s">
        <v>85</v>
      </c>
    </row>
    <row r="235" s="13" customFormat="1">
      <c r="A235" s="13"/>
      <c r="B235" s="224"/>
      <c r="C235" s="225"/>
      <c r="D235" s="226" t="s">
        <v>134</v>
      </c>
      <c r="E235" s="227" t="s">
        <v>19</v>
      </c>
      <c r="F235" s="228" t="s">
        <v>645</v>
      </c>
      <c r="G235" s="225"/>
      <c r="H235" s="229">
        <v>16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134</v>
      </c>
      <c r="AU235" s="235" t="s">
        <v>85</v>
      </c>
      <c r="AV235" s="13" t="s">
        <v>85</v>
      </c>
      <c r="AW235" s="13" t="s">
        <v>37</v>
      </c>
      <c r="AX235" s="13" t="s">
        <v>75</v>
      </c>
      <c r="AY235" s="235" t="s">
        <v>122</v>
      </c>
    </row>
    <row r="236" s="13" customFormat="1">
      <c r="A236" s="13"/>
      <c r="B236" s="224"/>
      <c r="C236" s="225"/>
      <c r="D236" s="226" t="s">
        <v>134</v>
      </c>
      <c r="E236" s="227" t="s">
        <v>19</v>
      </c>
      <c r="F236" s="228" t="s">
        <v>646</v>
      </c>
      <c r="G236" s="225"/>
      <c r="H236" s="229">
        <v>36</v>
      </c>
      <c r="I236" s="230"/>
      <c r="J236" s="225"/>
      <c r="K236" s="225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134</v>
      </c>
      <c r="AU236" s="235" t="s">
        <v>85</v>
      </c>
      <c r="AV236" s="13" t="s">
        <v>85</v>
      </c>
      <c r="AW236" s="13" t="s">
        <v>37</v>
      </c>
      <c r="AX236" s="13" t="s">
        <v>75</v>
      </c>
      <c r="AY236" s="235" t="s">
        <v>122</v>
      </c>
    </row>
    <row r="237" s="15" customFormat="1">
      <c r="A237" s="15"/>
      <c r="B237" s="246"/>
      <c r="C237" s="247"/>
      <c r="D237" s="226" t="s">
        <v>134</v>
      </c>
      <c r="E237" s="248" t="s">
        <v>19</v>
      </c>
      <c r="F237" s="249" t="s">
        <v>151</v>
      </c>
      <c r="G237" s="247"/>
      <c r="H237" s="250">
        <v>52</v>
      </c>
      <c r="I237" s="251"/>
      <c r="J237" s="247"/>
      <c r="K237" s="247"/>
      <c r="L237" s="252"/>
      <c r="M237" s="253"/>
      <c r="N237" s="254"/>
      <c r="O237" s="254"/>
      <c r="P237" s="254"/>
      <c r="Q237" s="254"/>
      <c r="R237" s="254"/>
      <c r="S237" s="254"/>
      <c r="T237" s="25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6" t="s">
        <v>134</v>
      </c>
      <c r="AU237" s="256" t="s">
        <v>85</v>
      </c>
      <c r="AV237" s="15" t="s">
        <v>130</v>
      </c>
      <c r="AW237" s="15" t="s">
        <v>37</v>
      </c>
      <c r="AX237" s="15" t="s">
        <v>83</v>
      </c>
      <c r="AY237" s="256" t="s">
        <v>122</v>
      </c>
    </row>
    <row r="238" s="2" customFormat="1" ht="24.15" customHeight="1">
      <c r="A238" s="40"/>
      <c r="B238" s="41"/>
      <c r="C238" s="206" t="s">
        <v>282</v>
      </c>
      <c r="D238" s="206" t="s">
        <v>125</v>
      </c>
      <c r="E238" s="207" t="s">
        <v>657</v>
      </c>
      <c r="F238" s="208" t="s">
        <v>658</v>
      </c>
      <c r="G238" s="209" t="s">
        <v>128</v>
      </c>
      <c r="H238" s="210">
        <v>11.5</v>
      </c>
      <c r="I238" s="211"/>
      <c r="J238" s="212">
        <f>ROUND(I238*H238,2)</f>
        <v>0</v>
      </c>
      <c r="K238" s="208" t="s">
        <v>129</v>
      </c>
      <c r="L238" s="46"/>
      <c r="M238" s="213" t="s">
        <v>19</v>
      </c>
      <c r="N238" s="214" t="s">
        <v>46</v>
      </c>
      <c r="O238" s="86"/>
      <c r="P238" s="215">
        <f>O238*H238</f>
        <v>0</v>
      </c>
      <c r="Q238" s="215">
        <v>1.22E-05</v>
      </c>
      <c r="R238" s="215">
        <f>Q238*H238</f>
        <v>0.0001403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130</v>
      </c>
      <c r="AT238" s="217" t="s">
        <v>125</v>
      </c>
      <c r="AU238" s="217" t="s">
        <v>85</v>
      </c>
      <c r="AY238" s="19" t="s">
        <v>122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83</v>
      </c>
      <c r="BK238" s="218">
        <f>ROUND(I238*H238,2)</f>
        <v>0</v>
      </c>
      <c r="BL238" s="19" t="s">
        <v>130</v>
      </c>
      <c r="BM238" s="217" t="s">
        <v>659</v>
      </c>
    </row>
    <row r="239" s="2" customFormat="1">
      <c r="A239" s="40"/>
      <c r="B239" s="41"/>
      <c r="C239" s="42"/>
      <c r="D239" s="219" t="s">
        <v>132</v>
      </c>
      <c r="E239" s="42"/>
      <c r="F239" s="220" t="s">
        <v>660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132</v>
      </c>
      <c r="AU239" s="19" t="s">
        <v>85</v>
      </c>
    </row>
    <row r="240" s="13" customFormat="1">
      <c r="A240" s="13"/>
      <c r="B240" s="224"/>
      <c r="C240" s="225"/>
      <c r="D240" s="226" t="s">
        <v>134</v>
      </c>
      <c r="E240" s="227" t="s">
        <v>19</v>
      </c>
      <c r="F240" s="228" t="s">
        <v>651</v>
      </c>
      <c r="G240" s="225"/>
      <c r="H240" s="229">
        <v>7.5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134</v>
      </c>
      <c r="AU240" s="235" t="s">
        <v>85</v>
      </c>
      <c r="AV240" s="13" t="s">
        <v>85</v>
      </c>
      <c r="AW240" s="13" t="s">
        <v>37</v>
      </c>
      <c r="AX240" s="13" t="s">
        <v>75</v>
      </c>
      <c r="AY240" s="235" t="s">
        <v>122</v>
      </c>
    </row>
    <row r="241" s="13" customFormat="1">
      <c r="A241" s="13"/>
      <c r="B241" s="224"/>
      <c r="C241" s="225"/>
      <c r="D241" s="226" t="s">
        <v>134</v>
      </c>
      <c r="E241" s="227" t="s">
        <v>19</v>
      </c>
      <c r="F241" s="228" t="s">
        <v>652</v>
      </c>
      <c r="G241" s="225"/>
      <c r="H241" s="229">
        <v>4</v>
      </c>
      <c r="I241" s="230"/>
      <c r="J241" s="225"/>
      <c r="K241" s="225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134</v>
      </c>
      <c r="AU241" s="235" t="s">
        <v>85</v>
      </c>
      <c r="AV241" s="13" t="s">
        <v>85</v>
      </c>
      <c r="AW241" s="13" t="s">
        <v>37</v>
      </c>
      <c r="AX241" s="13" t="s">
        <v>75</v>
      </c>
      <c r="AY241" s="235" t="s">
        <v>122</v>
      </c>
    </row>
    <row r="242" s="15" customFormat="1">
      <c r="A242" s="15"/>
      <c r="B242" s="246"/>
      <c r="C242" s="247"/>
      <c r="D242" s="226" t="s">
        <v>134</v>
      </c>
      <c r="E242" s="248" t="s">
        <v>19</v>
      </c>
      <c r="F242" s="249" t="s">
        <v>151</v>
      </c>
      <c r="G242" s="247"/>
      <c r="H242" s="250">
        <v>11.5</v>
      </c>
      <c r="I242" s="251"/>
      <c r="J242" s="247"/>
      <c r="K242" s="247"/>
      <c r="L242" s="252"/>
      <c r="M242" s="253"/>
      <c r="N242" s="254"/>
      <c r="O242" s="254"/>
      <c r="P242" s="254"/>
      <c r="Q242" s="254"/>
      <c r="R242" s="254"/>
      <c r="S242" s="254"/>
      <c r="T242" s="25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6" t="s">
        <v>134</v>
      </c>
      <c r="AU242" s="256" t="s">
        <v>85</v>
      </c>
      <c r="AV242" s="15" t="s">
        <v>130</v>
      </c>
      <c r="AW242" s="15" t="s">
        <v>37</v>
      </c>
      <c r="AX242" s="15" t="s">
        <v>83</v>
      </c>
      <c r="AY242" s="256" t="s">
        <v>122</v>
      </c>
    </row>
    <row r="243" s="2" customFormat="1" ht="24.15" customHeight="1">
      <c r="A243" s="40"/>
      <c r="B243" s="41"/>
      <c r="C243" s="206" t="s">
        <v>288</v>
      </c>
      <c r="D243" s="206" t="s">
        <v>125</v>
      </c>
      <c r="E243" s="207" t="s">
        <v>418</v>
      </c>
      <c r="F243" s="208" t="s">
        <v>419</v>
      </c>
      <c r="G243" s="209" t="s">
        <v>139</v>
      </c>
      <c r="H243" s="210">
        <v>20</v>
      </c>
      <c r="I243" s="211"/>
      <c r="J243" s="212">
        <f>ROUND(I243*H243,2)</f>
        <v>0</v>
      </c>
      <c r="K243" s="208" t="s">
        <v>129</v>
      </c>
      <c r="L243" s="46"/>
      <c r="M243" s="213" t="s">
        <v>19</v>
      </c>
      <c r="N243" s="214" t="s">
        <v>46</v>
      </c>
      <c r="O243" s="86"/>
      <c r="P243" s="215">
        <f>O243*H243</f>
        <v>0</v>
      </c>
      <c r="Q243" s="215">
        <v>0.15539952000000001</v>
      </c>
      <c r="R243" s="215">
        <f>Q243*H243</f>
        <v>3.1079904000000003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130</v>
      </c>
      <c r="AT243" s="217" t="s">
        <v>125</v>
      </c>
      <c r="AU243" s="217" t="s">
        <v>85</v>
      </c>
      <c r="AY243" s="19" t="s">
        <v>122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83</v>
      </c>
      <c r="BK243" s="218">
        <f>ROUND(I243*H243,2)</f>
        <v>0</v>
      </c>
      <c r="BL243" s="19" t="s">
        <v>130</v>
      </c>
      <c r="BM243" s="217" t="s">
        <v>661</v>
      </c>
    </row>
    <row r="244" s="2" customFormat="1">
      <c r="A244" s="40"/>
      <c r="B244" s="41"/>
      <c r="C244" s="42"/>
      <c r="D244" s="219" t="s">
        <v>132</v>
      </c>
      <c r="E244" s="42"/>
      <c r="F244" s="220" t="s">
        <v>421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132</v>
      </c>
      <c r="AU244" s="19" t="s">
        <v>85</v>
      </c>
    </row>
    <row r="245" s="14" customFormat="1">
      <c r="A245" s="14"/>
      <c r="B245" s="236"/>
      <c r="C245" s="237"/>
      <c r="D245" s="226" t="s">
        <v>134</v>
      </c>
      <c r="E245" s="238" t="s">
        <v>19</v>
      </c>
      <c r="F245" s="239" t="s">
        <v>422</v>
      </c>
      <c r="G245" s="237"/>
      <c r="H245" s="238" t="s">
        <v>19</v>
      </c>
      <c r="I245" s="240"/>
      <c r="J245" s="237"/>
      <c r="K245" s="237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134</v>
      </c>
      <c r="AU245" s="245" t="s">
        <v>85</v>
      </c>
      <c r="AV245" s="14" t="s">
        <v>83</v>
      </c>
      <c r="AW245" s="14" t="s">
        <v>37</v>
      </c>
      <c r="AX245" s="14" t="s">
        <v>75</v>
      </c>
      <c r="AY245" s="245" t="s">
        <v>122</v>
      </c>
    </row>
    <row r="246" s="13" customFormat="1">
      <c r="A246" s="13"/>
      <c r="B246" s="224"/>
      <c r="C246" s="225"/>
      <c r="D246" s="226" t="s">
        <v>134</v>
      </c>
      <c r="E246" s="227" t="s">
        <v>19</v>
      </c>
      <c r="F246" s="228" t="s">
        <v>662</v>
      </c>
      <c r="G246" s="225"/>
      <c r="H246" s="229">
        <v>20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134</v>
      </c>
      <c r="AU246" s="235" t="s">
        <v>85</v>
      </c>
      <c r="AV246" s="13" t="s">
        <v>85</v>
      </c>
      <c r="AW246" s="13" t="s">
        <v>37</v>
      </c>
      <c r="AX246" s="13" t="s">
        <v>83</v>
      </c>
      <c r="AY246" s="235" t="s">
        <v>122</v>
      </c>
    </row>
    <row r="247" s="2" customFormat="1" ht="16.5" customHeight="1">
      <c r="A247" s="40"/>
      <c r="B247" s="41"/>
      <c r="C247" s="268" t="s">
        <v>294</v>
      </c>
      <c r="D247" s="268" t="s">
        <v>226</v>
      </c>
      <c r="E247" s="269" t="s">
        <v>663</v>
      </c>
      <c r="F247" s="270" t="s">
        <v>664</v>
      </c>
      <c r="G247" s="271" t="s">
        <v>139</v>
      </c>
      <c r="H247" s="272">
        <v>20</v>
      </c>
      <c r="I247" s="273"/>
      <c r="J247" s="274">
        <f>ROUND(I247*H247,2)</f>
        <v>0</v>
      </c>
      <c r="K247" s="270" t="s">
        <v>129</v>
      </c>
      <c r="L247" s="275"/>
      <c r="M247" s="276" t="s">
        <v>19</v>
      </c>
      <c r="N247" s="277" t="s">
        <v>46</v>
      </c>
      <c r="O247" s="86"/>
      <c r="P247" s="215">
        <f>O247*H247</f>
        <v>0</v>
      </c>
      <c r="Q247" s="215">
        <v>0.056120000000000003</v>
      </c>
      <c r="R247" s="215">
        <f>Q247*H247</f>
        <v>1.1224000000000001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229</v>
      </c>
      <c r="AT247" s="217" t="s">
        <v>226</v>
      </c>
      <c r="AU247" s="217" t="s">
        <v>85</v>
      </c>
      <c r="AY247" s="19" t="s">
        <v>122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83</v>
      </c>
      <c r="BK247" s="218">
        <f>ROUND(I247*H247,2)</f>
        <v>0</v>
      </c>
      <c r="BL247" s="19" t="s">
        <v>130</v>
      </c>
      <c r="BM247" s="217" t="s">
        <v>665</v>
      </c>
    </row>
    <row r="248" s="2" customFormat="1" ht="24.15" customHeight="1">
      <c r="A248" s="40"/>
      <c r="B248" s="41"/>
      <c r="C248" s="206" t="s">
        <v>300</v>
      </c>
      <c r="D248" s="206" t="s">
        <v>125</v>
      </c>
      <c r="E248" s="207" t="s">
        <v>666</v>
      </c>
      <c r="F248" s="208" t="s">
        <v>667</v>
      </c>
      <c r="G248" s="209" t="s">
        <v>139</v>
      </c>
      <c r="H248" s="210">
        <v>537</v>
      </c>
      <c r="I248" s="211"/>
      <c r="J248" s="212">
        <f>ROUND(I248*H248,2)</f>
        <v>0</v>
      </c>
      <c r="K248" s="208" t="s">
        <v>129</v>
      </c>
      <c r="L248" s="46"/>
      <c r="M248" s="213" t="s">
        <v>19</v>
      </c>
      <c r="N248" s="214" t="s">
        <v>46</v>
      </c>
      <c r="O248" s="86"/>
      <c r="P248" s="215">
        <f>O248*H248</f>
        <v>0</v>
      </c>
      <c r="Q248" s="215">
        <v>0.12949959999999999</v>
      </c>
      <c r="R248" s="215">
        <f>Q248*H248</f>
        <v>69.54128519999999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130</v>
      </c>
      <c r="AT248" s="217" t="s">
        <v>125</v>
      </c>
      <c r="AU248" s="217" t="s">
        <v>85</v>
      </c>
      <c r="AY248" s="19" t="s">
        <v>122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83</v>
      </c>
      <c r="BK248" s="218">
        <f>ROUND(I248*H248,2)</f>
        <v>0</v>
      </c>
      <c r="BL248" s="19" t="s">
        <v>130</v>
      </c>
      <c r="BM248" s="217" t="s">
        <v>668</v>
      </c>
    </row>
    <row r="249" s="2" customFormat="1">
      <c r="A249" s="40"/>
      <c r="B249" s="41"/>
      <c r="C249" s="42"/>
      <c r="D249" s="219" t="s">
        <v>132</v>
      </c>
      <c r="E249" s="42"/>
      <c r="F249" s="220" t="s">
        <v>669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132</v>
      </c>
      <c r="AU249" s="19" t="s">
        <v>85</v>
      </c>
    </row>
    <row r="250" s="13" customFormat="1">
      <c r="A250" s="13"/>
      <c r="B250" s="224"/>
      <c r="C250" s="225"/>
      <c r="D250" s="226" t="s">
        <v>134</v>
      </c>
      <c r="E250" s="227" t="s">
        <v>19</v>
      </c>
      <c r="F250" s="228" t="s">
        <v>670</v>
      </c>
      <c r="G250" s="225"/>
      <c r="H250" s="229">
        <v>537</v>
      </c>
      <c r="I250" s="230"/>
      <c r="J250" s="225"/>
      <c r="K250" s="225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134</v>
      </c>
      <c r="AU250" s="235" t="s">
        <v>85</v>
      </c>
      <c r="AV250" s="13" t="s">
        <v>85</v>
      </c>
      <c r="AW250" s="13" t="s">
        <v>37</v>
      </c>
      <c r="AX250" s="13" t="s">
        <v>83</v>
      </c>
      <c r="AY250" s="235" t="s">
        <v>122</v>
      </c>
    </row>
    <row r="251" s="2" customFormat="1" ht="16.5" customHeight="1">
      <c r="A251" s="40"/>
      <c r="B251" s="41"/>
      <c r="C251" s="268" t="s">
        <v>306</v>
      </c>
      <c r="D251" s="268" t="s">
        <v>226</v>
      </c>
      <c r="E251" s="269" t="s">
        <v>671</v>
      </c>
      <c r="F251" s="270" t="s">
        <v>672</v>
      </c>
      <c r="G251" s="271" t="s">
        <v>139</v>
      </c>
      <c r="H251" s="272">
        <v>547.74000000000001</v>
      </c>
      <c r="I251" s="273"/>
      <c r="J251" s="274">
        <f>ROUND(I251*H251,2)</f>
        <v>0</v>
      </c>
      <c r="K251" s="270" t="s">
        <v>129</v>
      </c>
      <c r="L251" s="275"/>
      <c r="M251" s="276" t="s">
        <v>19</v>
      </c>
      <c r="N251" s="277" t="s">
        <v>46</v>
      </c>
      <c r="O251" s="86"/>
      <c r="P251" s="215">
        <f>O251*H251</f>
        <v>0</v>
      </c>
      <c r="Q251" s="215">
        <v>0.028000000000000001</v>
      </c>
      <c r="R251" s="215">
        <f>Q251*H251</f>
        <v>15.33672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229</v>
      </c>
      <c r="AT251" s="217" t="s">
        <v>226</v>
      </c>
      <c r="AU251" s="217" t="s">
        <v>85</v>
      </c>
      <c r="AY251" s="19" t="s">
        <v>122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83</v>
      </c>
      <c r="BK251" s="218">
        <f>ROUND(I251*H251,2)</f>
        <v>0</v>
      </c>
      <c r="BL251" s="19" t="s">
        <v>130</v>
      </c>
      <c r="BM251" s="217" t="s">
        <v>673</v>
      </c>
    </row>
    <row r="252" s="13" customFormat="1">
      <c r="A252" s="13"/>
      <c r="B252" s="224"/>
      <c r="C252" s="225"/>
      <c r="D252" s="226" t="s">
        <v>134</v>
      </c>
      <c r="E252" s="227" t="s">
        <v>19</v>
      </c>
      <c r="F252" s="228" t="s">
        <v>670</v>
      </c>
      <c r="G252" s="225"/>
      <c r="H252" s="229">
        <v>537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134</v>
      </c>
      <c r="AU252" s="235" t="s">
        <v>85</v>
      </c>
      <c r="AV252" s="13" t="s">
        <v>85</v>
      </c>
      <c r="AW252" s="13" t="s">
        <v>37</v>
      </c>
      <c r="AX252" s="13" t="s">
        <v>75</v>
      </c>
      <c r="AY252" s="235" t="s">
        <v>122</v>
      </c>
    </row>
    <row r="253" s="16" customFormat="1">
      <c r="A253" s="16"/>
      <c r="B253" s="257"/>
      <c r="C253" s="258"/>
      <c r="D253" s="226" t="s">
        <v>134</v>
      </c>
      <c r="E253" s="259" t="s">
        <v>19</v>
      </c>
      <c r="F253" s="260" t="s">
        <v>162</v>
      </c>
      <c r="G253" s="258"/>
      <c r="H253" s="261">
        <v>537</v>
      </c>
      <c r="I253" s="262"/>
      <c r="J253" s="258"/>
      <c r="K253" s="258"/>
      <c r="L253" s="263"/>
      <c r="M253" s="264"/>
      <c r="N253" s="265"/>
      <c r="O253" s="265"/>
      <c r="P253" s="265"/>
      <c r="Q253" s="265"/>
      <c r="R253" s="265"/>
      <c r="S253" s="265"/>
      <c r="T253" s="26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67" t="s">
        <v>134</v>
      </c>
      <c r="AU253" s="267" t="s">
        <v>85</v>
      </c>
      <c r="AV253" s="16" t="s">
        <v>163</v>
      </c>
      <c r="AW253" s="16" t="s">
        <v>37</v>
      </c>
      <c r="AX253" s="16" t="s">
        <v>75</v>
      </c>
      <c r="AY253" s="267" t="s">
        <v>122</v>
      </c>
    </row>
    <row r="254" s="13" customFormat="1">
      <c r="A254" s="13"/>
      <c r="B254" s="224"/>
      <c r="C254" s="225"/>
      <c r="D254" s="226" t="s">
        <v>134</v>
      </c>
      <c r="E254" s="227" t="s">
        <v>19</v>
      </c>
      <c r="F254" s="228" t="s">
        <v>674</v>
      </c>
      <c r="G254" s="225"/>
      <c r="H254" s="229">
        <v>547.74000000000001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134</v>
      </c>
      <c r="AU254" s="235" t="s">
        <v>85</v>
      </c>
      <c r="AV254" s="13" t="s">
        <v>85</v>
      </c>
      <c r="AW254" s="13" t="s">
        <v>37</v>
      </c>
      <c r="AX254" s="13" t="s">
        <v>83</v>
      </c>
      <c r="AY254" s="235" t="s">
        <v>122</v>
      </c>
    </row>
    <row r="255" s="2" customFormat="1" ht="16.5" customHeight="1">
      <c r="A255" s="40"/>
      <c r="B255" s="41"/>
      <c r="C255" s="206" t="s">
        <v>312</v>
      </c>
      <c r="D255" s="206" t="s">
        <v>125</v>
      </c>
      <c r="E255" s="207" t="s">
        <v>442</v>
      </c>
      <c r="F255" s="208" t="s">
        <v>443</v>
      </c>
      <c r="G255" s="209" t="s">
        <v>155</v>
      </c>
      <c r="H255" s="210">
        <v>7.0129999999999999</v>
      </c>
      <c r="I255" s="211"/>
      <c r="J255" s="212">
        <f>ROUND(I255*H255,2)</f>
        <v>0</v>
      </c>
      <c r="K255" s="208" t="s">
        <v>129</v>
      </c>
      <c r="L255" s="46"/>
      <c r="M255" s="213" t="s">
        <v>19</v>
      </c>
      <c r="N255" s="214" t="s">
        <v>46</v>
      </c>
      <c r="O255" s="86"/>
      <c r="P255" s="215">
        <f>O255*H255</f>
        <v>0</v>
      </c>
      <c r="Q255" s="215">
        <v>2.2563399999999998</v>
      </c>
      <c r="R255" s="215">
        <f>Q255*H255</f>
        <v>15.823712419999998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130</v>
      </c>
      <c r="AT255" s="217" t="s">
        <v>125</v>
      </c>
      <c r="AU255" s="217" t="s">
        <v>85</v>
      </c>
      <c r="AY255" s="19" t="s">
        <v>122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83</v>
      </c>
      <c r="BK255" s="218">
        <f>ROUND(I255*H255,2)</f>
        <v>0</v>
      </c>
      <c r="BL255" s="19" t="s">
        <v>130</v>
      </c>
      <c r="BM255" s="217" t="s">
        <v>675</v>
      </c>
    </row>
    <row r="256" s="2" customFormat="1">
      <c r="A256" s="40"/>
      <c r="B256" s="41"/>
      <c r="C256" s="42"/>
      <c r="D256" s="219" t="s">
        <v>132</v>
      </c>
      <c r="E256" s="42"/>
      <c r="F256" s="220" t="s">
        <v>445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132</v>
      </c>
      <c r="AU256" s="19" t="s">
        <v>85</v>
      </c>
    </row>
    <row r="257" s="13" customFormat="1">
      <c r="A257" s="13"/>
      <c r="B257" s="224"/>
      <c r="C257" s="225"/>
      <c r="D257" s="226" t="s">
        <v>134</v>
      </c>
      <c r="E257" s="227" t="s">
        <v>19</v>
      </c>
      <c r="F257" s="228" t="s">
        <v>676</v>
      </c>
      <c r="G257" s="225"/>
      <c r="H257" s="229">
        <v>0.29999999999999999</v>
      </c>
      <c r="I257" s="230"/>
      <c r="J257" s="225"/>
      <c r="K257" s="225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134</v>
      </c>
      <c r="AU257" s="235" t="s">
        <v>85</v>
      </c>
      <c r="AV257" s="13" t="s">
        <v>85</v>
      </c>
      <c r="AW257" s="13" t="s">
        <v>37</v>
      </c>
      <c r="AX257" s="13" t="s">
        <v>75</v>
      </c>
      <c r="AY257" s="235" t="s">
        <v>122</v>
      </c>
    </row>
    <row r="258" s="13" customFormat="1">
      <c r="A258" s="13"/>
      <c r="B258" s="224"/>
      <c r="C258" s="225"/>
      <c r="D258" s="226" t="s">
        <v>134</v>
      </c>
      <c r="E258" s="227" t="s">
        <v>19</v>
      </c>
      <c r="F258" s="228" t="s">
        <v>677</v>
      </c>
      <c r="G258" s="225"/>
      <c r="H258" s="229">
        <v>6.7130000000000001</v>
      </c>
      <c r="I258" s="230"/>
      <c r="J258" s="225"/>
      <c r="K258" s="225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134</v>
      </c>
      <c r="AU258" s="235" t="s">
        <v>85</v>
      </c>
      <c r="AV258" s="13" t="s">
        <v>85</v>
      </c>
      <c r="AW258" s="13" t="s">
        <v>37</v>
      </c>
      <c r="AX258" s="13" t="s">
        <v>75</v>
      </c>
      <c r="AY258" s="235" t="s">
        <v>122</v>
      </c>
    </row>
    <row r="259" s="15" customFormat="1">
      <c r="A259" s="15"/>
      <c r="B259" s="246"/>
      <c r="C259" s="247"/>
      <c r="D259" s="226" t="s">
        <v>134</v>
      </c>
      <c r="E259" s="248" t="s">
        <v>19</v>
      </c>
      <c r="F259" s="249" t="s">
        <v>151</v>
      </c>
      <c r="G259" s="247"/>
      <c r="H259" s="250">
        <v>7.0129999999999999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6" t="s">
        <v>134</v>
      </c>
      <c r="AU259" s="256" t="s">
        <v>85</v>
      </c>
      <c r="AV259" s="15" t="s">
        <v>130</v>
      </c>
      <c r="AW259" s="15" t="s">
        <v>37</v>
      </c>
      <c r="AX259" s="15" t="s">
        <v>83</v>
      </c>
      <c r="AY259" s="256" t="s">
        <v>122</v>
      </c>
    </row>
    <row r="260" s="2" customFormat="1" ht="16.5" customHeight="1">
      <c r="A260" s="40"/>
      <c r="B260" s="41"/>
      <c r="C260" s="206" t="s">
        <v>678</v>
      </c>
      <c r="D260" s="206" t="s">
        <v>125</v>
      </c>
      <c r="E260" s="207" t="s">
        <v>679</v>
      </c>
      <c r="F260" s="208" t="s">
        <v>680</v>
      </c>
      <c r="G260" s="209" t="s">
        <v>359</v>
      </c>
      <c r="H260" s="210">
        <v>2</v>
      </c>
      <c r="I260" s="211"/>
      <c r="J260" s="212">
        <f>ROUND(I260*H260,2)</f>
        <v>0</v>
      </c>
      <c r="K260" s="208" t="s">
        <v>129</v>
      </c>
      <c r="L260" s="46"/>
      <c r="M260" s="213" t="s">
        <v>19</v>
      </c>
      <c r="N260" s="214" t="s">
        <v>46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0.48199999999999998</v>
      </c>
      <c r="T260" s="216">
        <f>S260*H260</f>
        <v>0.96399999999999997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130</v>
      </c>
      <c r="AT260" s="217" t="s">
        <v>125</v>
      </c>
      <c r="AU260" s="217" t="s">
        <v>85</v>
      </c>
      <c r="AY260" s="19" t="s">
        <v>122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83</v>
      </c>
      <c r="BK260" s="218">
        <f>ROUND(I260*H260,2)</f>
        <v>0</v>
      </c>
      <c r="BL260" s="19" t="s">
        <v>130</v>
      </c>
      <c r="BM260" s="217" t="s">
        <v>681</v>
      </c>
    </row>
    <row r="261" s="2" customFormat="1">
      <c r="A261" s="40"/>
      <c r="B261" s="41"/>
      <c r="C261" s="42"/>
      <c r="D261" s="219" t="s">
        <v>132</v>
      </c>
      <c r="E261" s="42"/>
      <c r="F261" s="220" t="s">
        <v>682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132</v>
      </c>
      <c r="AU261" s="19" t="s">
        <v>85</v>
      </c>
    </row>
    <row r="262" s="2" customFormat="1" ht="16.5" customHeight="1">
      <c r="A262" s="40"/>
      <c r="B262" s="41"/>
      <c r="C262" s="206" t="s">
        <v>683</v>
      </c>
      <c r="D262" s="206" t="s">
        <v>125</v>
      </c>
      <c r="E262" s="207" t="s">
        <v>684</v>
      </c>
      <c r="F262" s="208" t="s">
        <v>685</v>
      </c>
      <c r="G262" s="209" t="s">
        <v>359</v>
      </c>
      <c r="H262" s="210">
        <v>1</v>
      </c>
      <c r="I262" s="211"/>
      <c r="J262" s="212">
        <f>ROUND(I262*H262,2)</f>
        <v>0</v>
      </c>
      <c r="K262" s="208" t="s">
        <v>129</v>
      </c>
      <c r="L262" s="46"/>
      <c r="M262" s="213" t="s">
        <v>19</v>
      </c>
      <c r="N262" s="214" t="s">
        <v>46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0.086999999999999994</v>
      </c>
      <c r="T262" s="216">
        <f>S262*H262</f>
        <v>0.086999999999999994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130</v>
      </c>
      <c r="AT262" s="217" t="s">
        <v>125</v>
      </c>
      <c r="AU262" s="217" t="s">
        <v>85</v>
      </c>
      <c r="AY262" s="19" t="s">
        <v>122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83</v>
      </c>
      <c r="BK262" s="218">
        <f>ROUND(I262*H262,2)</f>
        <v>0</v>
      </c>
      <c r="BL262" s="19" t="s">
        <v>130</v>
      </c>
      <c r="BM262" s="217" t="s">
        <v>686</v>
      </c>
    </row>
    <row r="263" s="2" customFormat="1">
      <c r="A263" s="40"/>
      <c r="B263" s="41"/>
      <c r="C263" s="42"/>
      <c r="D263" s="219" t="s">
        <v>132</v>
      </c>
      <c r="E263" s="42"/>
      <c r="F263" s="220" t="s">
        <v>687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132</v>
      </c>
      <c r="AU263" s="19" t="s">
        <v>85</v>
      </c>
    </row>
    <row r="264" s="2" customFormat="1" ht="16.5" customHeight="1">
      <c r="A264" s="40"/>
      <c r="B264" s="41"/>
      <c r="C264" s="206" t="s">
        <v>688</v>
      </c>
      <c r="D264" s="206" t="s">
        <v>125</v>
      </c>
      <c r="E264" s="207" t="s">
        <v>689</v>
      </c>
      <c r="F264" s="208" t="s">
        <v>690</v>
      </c>
      <c r="G264" s="209" t="s">
        <v>359</v>
      </c>
      <c r="H264" s="210">
        <v>4</v>
      </c>
      <c r="I264" s="211"/>
      <c r="J264" s="212">
        <f>ROUND(I264*H264,2)</f>
        <v>0</v>
      </c>
      <c r="K264" s="208" t="s">
        <v>129</v>
      </c>
      <c r="L264" s="46"/>
      <c r="M264" s="213" t="s">
        <v>19</v>
      </c>
      <c r="N264" s="214" t="s">
        <v>46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0.025000000000000001</v>
      </c>
      <c r="T264" s="216">
        <f>S264*H264</f>
        <v>0.10000000000000001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130</v>
      </c>
      <c r="AT264" s="217" t="s">
        <v>125</v>
      </c>
      <c r="AU264" s="217" t="s">
        <v>85</v>
      </c>
      <c r="AY264" s="19" t="s">
        <v>122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83</v>
      </c>
      <c r="BK264" s="218">
        <f>ROUND(I264*H264,2)</f>
        <v>0</v>
      </c>
      <c r="BL264" s="19" t="s">
        <v>130</v>
      </c>
      <c r="BM264" s="217" t="s">
        <v>691</v>
      </c>
    </row>
    <row r="265" s="2" customFormat="1">
      <c r="A265" s="40"/>
      <c r="B265" s="41"/>
      <c r="C265" s="42"/>
      <c r="D265" s="219" t="s">
        <v>132</v>
      </c>
      <c r="E265" s="42"/>
      <c r="F265" s="220" t="s">
        <v>692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132</v>
      </c>
      <c r="AU265" s="19" t="s">
        <v>85</v>
      </c>
    </row>
    <row r="266" s="2" customFormat="1" ht="44.25" customHeight="1">
      <c r="A266" s="40"/>
      <c r="B266" s="41"/>
      <c r="C266" s="206" t="s">
        <v>316</v>
      </c>
      <c r="D266" s="206" t="s">
        <v>125</v>
      </c>
      <c r="E266" s="207" t="s">
        <v>693</v>
      </c>
      <c r="F266" s="208" t="s">
        <v>694</v>
      </c>
      <c r="G266" s="209" t="s">
        <v>139</v>
      </c>
      <c r="H266" s="210">
        <v>28</v>
      </c>
      <c r="I266" s="211"/>
      <c r="J266" s="212">
        <f>ROUND(I266*H266,2)</f>
        <v>0</v>
      </c>
      <c r="K266" s="208" t="s">
        <v>129</v>
      </c>
      <c r="L266" s="46"/>
      <c r="M266" s="213" t="s">
        <v>19</v>
      </c>
      <c r="N266" s="214" t="s">
        <v>46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0.035000000000000003</v>
      </c>
      <c r="T266" s="216">
        <f>S266*H266</f>
        <v>0.98000000000000009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130</v>
      </c>
      <c r="AT266" s="217" t="s">
        <v>125</v>
      </c>
      <c r="AU266" s="217" t="s">
        <v>85</v>
      </c>
      <c r="AY266" s="19" t="s">
        <v>122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83</v>
      </c>
      <c r="BK266" s="218">
        <f>ROUND(I266*H266,2)</f>
        <v>0</v>
      </c>
      <c r="BL266" s="19" t="s">
        <v>130</v>
      </c>
      <c r="BM266" s="217" t="s">
        <v>695</v>
      </c>
    </row>
    <row r="267" s="2" customFormat="1">
      <c r="A267" s="40"/>
      <c r="B267" s="41"/>
      <c r="C267" s="42"/>
      <c r="D267" s="219" t="s">
        <v>132</v>
      </c>
      <c r="E267" s="42"/>
      <c r="F267" s="220" t="s">
        <v>696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132</v>
      </c>
      <c r="AU267" s="19" t="s">
        <v>85</v>
      </c>
    </row>
    <row r="268" s="13" customFormat="1">
      <c r="A268" s="13"/>
      <c r="B268" s="224"/>
      <c r="C268" s="225"/>
      <c r="D268" s="226" t="s">
        <v>134</v>
      </c>
      <c r="E268" s="227" t="s">
        <v>19</v>
      </c>
      <c r="F268" s="228" t="s">
        <v>697</v>
      </c>
      <c r="G268" s="225"/>
      <c r="H268" s="229">
        <v>28</v>
      </c>
      <c r="I268" s="230"/>
      <c r="J268" s="225"/>
      <c r="K268" s="225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134</v>
      </c>
      <c r="AU268" s="235" t="s">
        <v>85</v>
      </c>
      <c r="AV268" s="13" t="s">
        <v>85</v>
      </c>
      <c r="AW268" s="13" t="s">
        <v>37</v>
      </c>
      <c r="AX268" s="13" t="s">
        <v>83</v>
      </c>
      <c r="AY268" s="235" t="s">
        <v>122</v>
      </c>
    </row>
    <row r="269" s="2" customFormat="1" ht="33" customHeight="1">
      <c r="A269" s="40"/>
      <c r="B269" s="41"/>
      <c r="C269" s="206" t="s">
        <v>322</v>
      </c>
      <c r="D269" s="206" t="s">
        <v>125</v>
      </c>
      <c r="E269" s="207" t="s">
        <v>698</v>
      </c>
      <c r="F269" s="208" t="s">
        <v>699</v>
      </c>
      <c r="G269" s="209" t="s">
        <v>359</v>
      </c>
      <c r="H269" s="210">
        <v>6</v>
      </c>
      <c r="I269" s="211"/>
      <c r="J269" s="212">
        <f>ROUND(I269*H269,2)</f>
        <v>0</v>
      </c>
      <c r="K269" s="208" t="s">
        <v>129</v>
      </c>
      <c r="L269" s="46"/>
      <c r="M269" s="213" t="s">
        <v>19</v>
      </c>
      <c r="N269" s="214" t="s">
        <v>46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0.082000000000000003</v>
      </c>
      <c r="T269" s="216">
        <f>S269*H269</f>
        <v>0.49199999999999999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130</v>
      </c>
      <c r="AT269" s="217" t="s">
        <v>125</v>
      </c>
      <c r="AU269" s="217" t="s">
        <v>85</v>
      </c>
      <c r="AY269" s="19" t="s">
        <v>122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83</v>
      </c>
      <c r="BK269" s="218">
        <f>ROUND(I269*H269,2)</f>
        <v>0</v>
      </c>
      <c r="BL269" s="19" t="s">
        <v>130</v>
      </c>
      <c r="BM269" s="217" t="s">
        <v>700</v>
      </c>
    </row>
    <row r="270" s="2" customFormat="1">
      <c r="A270" s="40"/>
      <c r="B270" s="41"/>
      <c r="C270" s="42"/>
      <c r="D270" s="219" t="s">
        <v>132</v>
      </c>
      <c r="E270" s="42"/>
      <c r="F270" s="220" t="s">
        <v>701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132</v>
      </c>
      <c r="AU270" s="19" t="s">
        <v>85</v>
      </c>
    </row>
    <row r="271" s="14" customFormat="1">
      <c r="A271" s="14"/>
      <c r="B271" s="236"/>
      <c r="C271" s="237"/>
      <c r="D271" s="226" t="s">
        <v>134</v>
      </c>
      <c r="E271" s="238" t="s">
        <v>19</v>
      </c>
      <c r="F271" s="239" t="s">
        <v>702</v>
      </c>
      <c r="G271" s="237"/>
      <c r="H271" s="238" t="s">
        <v>19</v>
      </c>
      <c r="I271" s="240"/>
      <c r="J271" s="237"/>
      <c r="K271" s="237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134</v>
      </c>
      <c r="AU271" s="245" t="s">
        <v>85</v>
      </c>
      <c r="AV271" s="14" t="s">
        <v>83</v>
      </c>
      <c r="AW271" s="14" t="s">
        <v>37</v>
      </c>
      <c r="AX271" s="14" t="s">
        <v>75</v>
      </c>
      <c r="AY271" s="245" t="s">
        <v>122</v>
      </c>
    </row>
    <row r="272" s="13" customFormat="1">
      <c r="A272" s="13"/>
      <c r="B272" s="224"/>
      <c r="C272" s="225"/>
      <c r="D272" s="226" t="s">
        <v>134</v>
      </c>
      <c r="E272" s="227" t="s">
        <v>19</v>
      </c>
      <c r="F272" s="228" t="s">
        <v>703</v>
      </c>
      <c r="G272" s="225"/>
      <c r="H272" s="229">
        <v>1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134</v>
      </c>
      <c r="AU272" s="235" t="s">
        <v>85</v>
      </c>
      <c r="AV272" s="13" t="s">
        <v>85</v>
      </c>
      <c r="AW272" s="13" t="s">
        <v>37</v>
      </c>
      <c r="AX272" s="13" t="s">
        <v>75</v>
      </c>
      <c r="AY272" s="235" t="s">
        <v>122</v>
      </c>
    </row>
    <row r="273" s="13" customFormat="1">
      <c r="A273" s="13"/>
      <c r="B273" s="224"/>
      <c r="C273" s="225"/>
      <c r="D273" s="226" t="s">
        <v>134</v>
      </c>
      <c r="E273" s="227" t="s">
        <v>19</v>
      </c>
      <c r="F273" s="228" t="s">
        <v>704</v>
      </c>
      <c r="G273" s="225"/>
      <c r="H273" s="229">
        <v>1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134</v>
      </c>
      <c r="AU273" s="235" t="s">
        <v>85</v>
      </c>
      <c r="AV273" s="13" t="s">
        <v>85</v>
      </c>
      <c r="AW273" s="13" t="s">
        <v>37</v>
      </c>
      <c r="AX273" s="13" t="s">
        <v>75</v>
      </c>
      <c r="AY273" s="235" t="s">
        <v>122</v>
      </c>
    </row>
    <row r="274" s="13" customFormat="1">
      <c r="A274" s="13"/>
      <c r="B274" s="224"/>
      <c r="C274" s="225"/>
      <c r="D274" s="226" t="s">
        <v>134</v>
      </c>
      <c r="E274" s="227" t="s">
        <v>19</v>
      </c>
      <c r="F274" s="228" t="s">
        <v>705</v>
      </c>
      <c r="G274" s="225"/>
      <c r="H274" s="229">
        <v>1</v>
      </c>
      <c r="I274" s="230"/>
      <c r="J274" s="225"/>
      <c r="K274" s="225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134</v>
      </c>
      <c r="AU274" s="235" t="s">
        <v>85</v>
      </c>
      <c r="AV274" s="13" t="s">
        <v>85</v>
      </c>
      <c r="AW274" s="13" t="s">
        <v>37</v>
      </c>
      <c r="AX274" s="13" t="s">
        <v>75</v>
      </c>
      <c r="AY274" s="235" t="s">
        <v>122</v>
      </c>
    </row>
    <row r="275" s="13" customFormat="1">
      <c r="A275" s="13"/>
      <c r="B275" s="224"/>
      <c r="C275" s="225"/>
      <c r="D275" s="226" t="s">
        <v>134</v>
      </c>
      <c r="E275" s="227" t="s">
        <v>19</v>
      </c>
      <c r="F275" s="228" t="s">
        <v>706</v>
      </c>
      <c r="G275" s="225"/>
      <c r="H275" s="229">
        <v>1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134</v>
      </c>
      <c r="AU275" s="235" t="s">
        <v>85</v>
      </c>
      <c r="AV275" s="13" t="s">
        <v>85</v>
      </c>
      <c r="AW275" s="13" t="s">
        <v>37</v>
      </c>
      <c r="AX275" s="13" t="s">
        <v>75</v>
      </c>
      <c r="AY275" s="235" t="s">
        <v>122</v>
      </c>
    </row>
    <row r="276" s="13" customFormat="1">
      <c r="A276" s="13"/>
      <c r="B276" s="224"/>
      <c r="C276" s="225"/>
      <c r="D276" s="226" t="s">
        <v>134</v>
      </c>
      <c r="E276" s="227" t="s">
        <v>19</v>
      </c>
      <c r="F276" s="228" t="s">
        <v>707</v>
      </c>
      <c r="G276" s="225"/>
      <c r="H276" s="229">
        <v>1</v>
      </c>
      <c r="I276" s="230"/>
      <c r="J276" s="225"/>
      <c r="K276" s="225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134</v>
      </c>
      <c r="AU276" s="235" t="s">
        <v>85</v>
      </c>
      <c r="AV276" s="13" t="s">
        <v>85</v>
      </c>
      <c r="AW276" s="13" t="s">
        <v>37</v>
      </c>
      <c r="AX276" s="13" t="s">
        <v>75</v>
      </c>
      <c r="AY276" s="235" t="s">
        <v>122</v>
      </c>
    </row>
    <row r="277" s="13" customFormat="1">
      <c r="A277" s="13"/>
      <c r="B277" s="224"/>
      <c r="C277" s="225"/>
      <c r="D277" s="226" t="s">
        <v>134</v>
      </c>
      <c r="E277" s="227" t="s">
        <v>19</v>
      </c>
      <c r="F277" s="228" t="s">
        <v>708</v>
      </c>
      <c r="G277" s="225"/>
      <c r="H277" s="229">
        <v>1</v>
      </c>
      <c r="I277" s="230"/>
      <c r="J277" s="225"/>
      <c r="K277" s="225"/>
      <c r="L277" s="231"/>
      <c r="M277" s="232"/>
      <c r="N277" s="233"/>
      <c r="O277" s="233"/>
      <c r="P277" s="233"/>
      <c r="Q277" s="233"/>
      <c r="R277" s="233"/>
      <c r="S277" s="233"/>
      <c r="T277" s="23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134</v>
      </c>
      <c r="AU277" s="235" t="s">
        <v>85</v>
      </c>
      <c r="AV277" s="13" t="s">
        <v>85</v>
      </c>
      <c r="AW277" s="13" t="s">
        <v>37</v>
      </c>
      <c r="AX277" s="13" t="s">
        <v>75</v>
      </c>
      <c r="AY277" s="235" t="s">
        <v>122</v>
      </c>
    </row>
    <row r="278" s="15" customFormat="1">
      <c r="A278" s="15"/>
      <c r="B278" s="246"/>
      <c r="C278" s="247"/>
      <c r="D278" s="226" t="s">
        <v>134</v>
      </c>
      <c r="E278" s="248" t="s">
        <v>19</v>
      </c>
      <c r="F278" s="249" t="s">
        <v>151</v>
      </c>
      <c r="G278" s="247"/>
      <c r="H278" s="250">
        <v>6</v>
      </c>
      <c r="I278" s="251"/>
      <c r="J278" s="247"/>
      <c r="K278" s="247"/>
      <c r="L278" s="252"/>
      <c r="M278" s="253"/>
      <c r="N278" s="254"/>
      <c r="O278" s="254"/>
      <c r="P278" s="254"/>
      <c r="Q278" s="254"/>
      <c r="R278" s="254"/>
      <c r="S278" s="254"/>
      <c r="T278" s="25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6" t="s">
        <v>134</v>
      </c>
      <c r="AU278" s="256" t="s">
        <v>85</v>
      </c>
      <c r="AV278" s="15" t="s">
        <v>130</v>
      </c>
      <c r="AW278" s="15" t="s">
        <v>37</v>
      </c>
      <c r="AX278" s="15" t="s">
        <v>83</v>
      </c>
      <c r="AY278" s="256" t="s">
        <v>122</v>
      </c>
    </row>
    <row r="279" s="12" customFormat="1" ht="22.8" customHeight="1">
      <c r="A279" s="12"/>
      <c r="B279" s="190"/>
      <c r="C279" s="191"/>
      <c r="D279" s="192" t="s">
        <v>74</v>
      </c>
      <c r="E279" s="204" t="s">
        <v>463</v>
      </c>
      <c r="F279" s="204" t="s">
        <v>464</v>
      </c>
      <c r="G279" s="191"/>
      <c r="H279" s="191"/>
      <c r="I279" s="194"/>
      <c r="J279" s="205">
        <f>BK279</f>
        <v>0</v>
      </c>
      <c r="K279" s="191"/>
      <c r="L279" s="196"/>
      <c r="M279" s="197"/>
      <c r="N279" s="198"/>
      <c r="O279" s="198"/>
      <c r="P279" s="199">
        <f>SUM(P280:P294)</f>
        <v>0</v>
      </c>
      <c r="Q279" s="198"/>
      <c r="R279" s="199">
        <f>SUM(R280:R294)</f>
        <v>0</v>
      </c>
      <c r="S279" s="198"/>
      <c r="T279" s="200">
        <f>SUM(T280:T294)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1" t="s">
        <v>83</v>
      </c>
      <c r="AT279" s="202" t="s">
        <v>74</v>
      </c>
      <c r="AU279" s="202" t="s">
        <v>83</v>
      </c>
      <c r="AY279" s="201" t="s">
        <v>122</v>
      </c>
      <c r="BK279" s="203">
        <f>SUM(BK280:BK294)</f>
        <v>0</v>
      </c>
    </row>
    <row r="280" s="2" customFormat="1" ht="24.15" customHeight="1">
      <c r="A280" s="40"/>
      <c r="B280" s="41"/>
      <c r="C280" s="206" t="s">
        <v>327</v>
      </c>
      <c r="D280" s="206" t="s">
        <v>125</v>
      </c>
      <c r="E280" s="207" t="s">
        <v>479</v>
      </c>
      <c r="F280" s="208" t="s">
        <v>480</v>
      </c>
      <c r="G280" s="209" t="s">
        <v>201</v>
      </c>
      <c r="H280" s="210">
        <v>271.77300000000002</v>
      </c>
      <c r="I280" s="211"/>
      <c r="J280" s="212">
        <f>ROUND(I280*H280,2)</f>
        <v>0</v>
      </c>
      <c r="K280" s="208" t="s">
        <v>129</v>
      </c>
      <c r="L280" s="46"/>
      <c r="M280" s="213" t="s">
        <v>19</v>
      </c>
      <c r="N280" s="214" t="s">
        <v>46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130</v>
      </c>
      <c r="AT280" s="217" t="s">
        <v>125</v>
      </c>
      <c r="AU280" s="217" t="s">
        <v>85</v>
      </c>
      <c r="AY280" s="19" t="s">
        <v>122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83</v>
      </c>
      <c r="BK280" s="218">
        <f>ROUND(I280*H280,2)</f>
        <v>0</v>
      </c>
      <c r="BL280" s="19" t="s">
        <v>130</v>
      </c>
      <c r="BM280" s="217" t="s">
        <v>709</v>
      </c>
    </row>
    <row r="281" s="2" customFormat="1">
      <c r="A281" s="40"/>
      <c r="B281" s="41"/>
      <c r="C281" s="42"/>
      <c r="D281" s="219" t="s">
        <v>132</v>
      </c>
      <c r="E281" s="42"/>
      <c r="F281" s="220" t="s">
        <v>482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132</v>
      </c>
      <c r="AU281" s="19" t="s">
        <v>85</v>
      </c>
    </row>
    <row r="282" s="13" customFormat="1">
      <c r="A282" s="13"/>
      <c r="B282" s="224"/>
      <c r="C282" s="225"/>
      <c r="D282" s="226" t="s">
        <v>134</v>
      </c>
      <c r="E282" s="227" t="s">
        <v>19</v>
      </c>
      <c r="F282" s="228" t="s">
        <v>710</v>
      </c>
      <c r="G282" s="225"/>
      <c r="H282" s="229">
        <v>271.77300000000002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134</v>
      </c>
      <c r="AU282" s="235" t="s">
        <v>85</v>
      </c>
      <c r="AV282" s="13" t="s">
        <v>85</v>
      </c>
      <c r="AW282" s="13" t="s">
        <v>37</v>
      </c>
      <c r="AX282" s="13" t="s">
        <v>75</v>
      </c>
      <c r="AY282" s="235" t="s">
        <v>122</v>
      </c>
    </row>
    <row r="283" s="15" customFormat="1">
      <c r="A283" s="15"/>
      <c r="B283" s="246"/>
      <c r="C283" s="247"/>
      <c r="D283" s="226" t="s">
        <v>134</v>
      </c>
      <c r="E283" s="248" t="s">
        <v>19</v>
      </c>
      <c r="F283" s="249" t="s">
        <v>151</v>
      </c>
      <c r="G283" s="247"/>
      <c r="H283" s="250">
        <v>271.77300000000002</v>
      </c>
      <c r="I283" s="251"/>
      <c r="J283" s="247"/>
      <c r="K283" s="247"/>
      <c r="L283" s="252"/>
      <c r="M283" s="253"/>
      <c r="N283" s="254"/>
      <c r="O283" s="254"/>
      <c r="P283" s="254"/>
      <c r="Q283" s="254"/>
      <c r="R283" s="254"/>
      <c r="S283" s="254"/>
      <c r="T283" s="25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56" t="s">
        <v>134</v>
      </c>
      <c r="AU283" s="256" t="s">
        <v>85</v>
      </c>
      <c r="AV283" s="15" t="s">
        <v>130</v>
      </c>
      <c r="AW283" s="15" t="s">
        <v>37</v>
      </c>
      <c r="AX283" s="15" t="s">
        <v>83</v>
      </c>
      <c r="AY283" s="256" t="s">
        <v>122</v>
      </c>
    </row>
    <row r="284" s="2" customFormat="1" ht="24.15" customHeight="1">
      <c r="A284" s="40"/>
      <c r="B284" s="41"/>
      <c r="C284" s="206" t="s">
        <v>334</v>
      </c>
      <c r="D284" s="206" t="s">
        <v>125</v>
      </c>
      <c r="E284" s="207" t="s">
        <v>485</v>
      </c>
      <c r="F284" s="208" t="s">
        <v>473</v>
      </c>
      <c r="G284" s="209" t="s">
        <v>201</v>
      </c>
      <c r="H284" s="210">
        <v>3804.8220000000001</v>
      </c>
      <c r="I284" s="211"/>
      <c r="J284" s="212">
        <f>ROUND(I284*H284,2)</f>
        <v>0</v>
      </c>
      <c r="K284" s="208" t="s">
        <v>129</v>
      </c>
      <c r="L284" s="46"/>
      <c r="M284" s="213" t="s">
        <v>19</v>
      </c>
      <c r="N284" s="214" t="s">
        <v>46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130</v>
      </c>
      <c r="AT284" s="217" t="s">
        <v>125</v>
      </c>
      <c r="AU284" s="217" t="s">
        <v>85</v>
      </c>
      <c r="AY284" s="19" t="s">
        <v>122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83</v>
      </c>
      <c r="BK284" s="218">
        <f>ROUND(I284*H284,2)</f>
        <v>0</v>
      </c>
      <c r="BL284" s="19" t="s">
        <v>130</v>
      </c>
      <c r="BM284" s="217" t="s">
        <v>711</v>
      </c>
    </row>
    <row r="285" s="2" customFormat="1">
      <c r="A285" s="40"/>
      <c r="B285" s="41"/>
      <c r="C285" s="42"/>
      <c r="D285" s="219" t="s">
        <v>132</v>
      </c>
      <c r="E285" s="42"/>
      <c r="F285" s="220" t="s">
        <v>487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132</v>
      </c>
      <c r="AU285" s="19" t="s">
        <v>85</v>
      </c>
    </row>
    <row r="286" s="14" customFormat="1">
      <c r="A286" s="14"/>
      <c r="B286" s="236"/>
      <c r="C286" s="237"/>
      <c r="D286" s="226" t="s">
        <v>134</v>
      </c>
      <c r="E286" s="238" t="s">
        <v>19</v>
      </c>
      <c r="F286" s="239" t="s">
        <v>476</v>
      </c>
      <c r="G286" s="237"/>
      <c r="H286" s="238" t="s">
        <v>19</v>
      </c>
      <c r="I286" s="240"/>
      <c r="J286" s="237"/>
      <c r="K286" s="237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134</v>
      </c>
      <c r="AU286" s="245" t="s">
        <v>85</v>
      </c>
      <c r="AV286" s="14" t="s">
        <v>83</v>
      </c>
      <c r="AW286" s="14" t="s">
        <v>37</v>
      </c>
      <c r="AX286" s="14" t="s">
        <v>75</v>
      </c>
      <c r="AY286" s="245" t="s">
        <v>122</v>
      </c>
    </row>
    <row r="287" s="13" customFormat="1">
      <c r="A287" s="13"/>
      <c r="B287" s="224"/>
      <c r="C287" s="225"/>
      <c r="D287" s="226" t="s">
        <v>134</v>
      </c>
      <c r="E287" s="227" t="s">
        <v>19</v>
      </c>
      <c r="F287" s="228" t="s">
        <v>712</v>
      </c>
      <c r="G287" s="225"/>
      <c r="H287" s="229">
        <v>3804.8220000000001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134</v>
      </c>
      <c r="AU287" s="235" t="s">
        <v>85</v>
      </c>
      <c r="AV287" s="13" t="s">
        <v>85</v>
      </c>
      <c r="AW287" s="13" t="s">
        <v>37</v>
      </c>
      <c r="AX287" s="13" t="s">
        <v>75</v>
      </c>
      <c r="AY287" s="235" t="s">
        <v>122</v>
      </c>
    </row>
    <row r="288" s="15" customFormat="1">
      <c r="A288" s="15"/>
      <c r="B288" s="246"/>
      <c r="C288" s="247"/>
      <c r="D288" s="226" t="s">
        <v>134</v>
      </c>
      <c r="E288" s="248" t="s">
        <v>19</v>
      </c>
      <c r="F288" s="249" t="s">
        <v>151</v>
      </c>
      <c r="G288" s="247"/>
      <c r="H288" s="250">
        <v>3804.8220000000001</v>
      </c>
      <c r="I288" s="251"/>
      <c r="J288" s="247"/>
      <c r="K288" s="247"/>
      <c r="L288" s="252"/>
      <c r="M288" s="253"/>
      <c r="N288" s="254"/>
      <c r="O288" s="254"/>
      <c r="P288" s="254"/>
      <c r="Q288" s="254"/>
      <c r="R288" s="254"/>
      <c r="S288" s="254"/>
      <c r="T288" s="25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6" t="s">
        <v>134</v>
      </c>
      <c r="AU288" s="256" t="s">
        <v>85</v>
      </c>
      <c r="AV288" s="15" t="s">
        <v>130</v>
      </c>
      <c r="AW288" s="15" t="s">
        <v>37</v>
      </c>
      <c r="AX288" s="15" t="s">
        <v>83</v>
      </c>
      <c r="AY288" s="256" t="s">
        <v>122</v>
      </c>
    </row>
    <row r="289" s="2" customFormat="1" ht="16.5" customHeight="1">
      <c r="A289" s="40"/>
      <c r="B289" s="41"/>
      <c r="C289" s="206" t="s">
        <v>339</v>
      </c>
      <c r="D289" s="206" t="s">
        <v>125</v>
      </c>
      <c r="E289" s="207" t="s">
        <v>490</v>
      </c>
      <c r="F289" s="208" t="s">
        <v>491</v>
      </c>
      <c r="G289" s="209" t="s">
        <v>201</v>
      </c>
      <c r="H289" s="210">
        <v>271.77300000000002</v>
      </c>
      <c r="I289" s="211"/>
      <c r="J289" s="212">
        <f>ROUND(I289*H289,2)</f>
        <v>0</v>
      </c>
      <c r="K289" s="208" t="s">
        <v>129</v>
      </c>
      <c r="L289" s="46"/>
      <c r="M289" s="213" t="s">
        <v>19</v>
      </c>
      <c r="N289" s="214" t="s">
        <v>46</v>
      </c>
      <c r="O289" s="86"/>
      <c r="P289" s="215">
        <f>O289*H289</f>
        <v>0</v>
      </c>
      <c r="Q289" s="215">
        <v>0</v>
      </c>
      <c r="R289" s="215">
        <f>Q289*H289</f>
        <v>0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130</v>
      </c>
      <c r="AT289" s="217" t="s">
        <v>125</v>
      </c>
      <c r="AU289" s="217" t="s">
        <v>85</v>
      </c>
      <c r="AY289" s="19" t="s">
        <v>122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83</v>
      </c>
      <c r="BK289" s="218">
        <f>ROUND(I289*H289,2)</f>
        <v>0</v>
      </c>
      <c r="BL289" s="19" t="s">
        <v>130</v>
      </c>
      <c r="BM289" s="217" t="s">
        <v>713</v>
      </c>
    </row>
    <row r="290" s="2" customFormat="1">
      <c r="A290" s="40"/>
      <c r="B290" s="41"/>
      <c r="C290" s="42"/>
      <c r="D290" s="219" t="s">
        <v>132</v>
      </c>
      <c r="E290" s="42"/>
      <c r="F290" s="220" t="s">
        <v>493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132</v>
      </c>
      <c r="AU290" s="19" t="s">
        <v>85</v>
      </c>
    </row>
    <row r="291" s="13" customFormat="1">
      <c r="A291" s="13"/>
      <c r="B291" s="224"/>
      <c r="C291" s="225"/>
      <c r="D291" s="226" t="s">
        <v>134</v>
      </c>
      <c r="E291" s="227" t="s">
        <v>19</v>
      </c>
      <c r="F291" s="228" t="s">
        <v>710</v>
      </c>
      <c r="G291" s="225"/>
      <c r="H291" s="229">
        <v>271.77300000000002</v>
      </c>
      <c r="I291" s="230"/>
      <c r="J291" s="225"/>
      <c r="K291" s="225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134</v>
      </c>
      <c r="AU291" s="235" t="s">
        <v>85</v>
      </c>
      <c r="AV291" s="13" t="s">
        <v>85</v>
      </c>
      <c r="AW291" s="13" t="s">
        <v>37</v>
      </c>
      <c r="AX291" s="13" t="s">
        <v>83</v>
      </c>
      <c r="AY291" s="235" t="s">
        <v>122</v>
      </c>
    </row>
    <row r="292" s="2" customFormat="1" ht="24.15" customHeight="1">
      <c r="A292" s="40"/>
      <c r="B292" s="41"/>
      <c r="C292" s="206" t="s">
        <v>345</v>
      </c>
      <c r="D292" s="206" t="s">
        <v>125</v>
      </c>
      <c r="E292" s="207" t="s">
        <v>495</v>
      </c>
      <c r="F292" s="208" t="s">
        <v>496</v>
      </c>
      <c r="G292" s="209" t="s">
        <v>201</v>
      </c>
      <c r="H292" s="210">
        <v>271.77300000000002</v>
      </c>
      <c r="I292" s="211"/>
      <c r="J292" s="212">
        <f>ROUND(I292*H292,2)</f>
        <v>0</v>
      </c>
      <c r="K292" s="208" t="s">
        <v>129</v>
      </c>
      <c r="L292" s="46"/>
      <c r="M292" s="213" t="s">
        <v>19</v>
      </c>
      <c r="N292" s="214" t="s">
        <v>46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130</v>
      </c>
      <c r="AT292" s="217" t="s">
        <v>125</v>
      </c>
      <c r="AU292" s="217" t="s">
        <v>85</v>
      </c>
      <c r="AY292" s="19" t="s">
        <v>122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83</v>
      </c>
      <c r="BK292" s="218">
        <f>ROUND(I292*H292,2)</f>
        <v>0</v>
      </c>
      <c r="BL292" s="19" t="s">
        <v>130</v>
      </c>
      <c r="BM292" s="217" t="s">
        <v>714</v>
      </c>
    </row>
    <row r="293" s="2" customFormat="1">
      <c r="A293" s="40"/>
      <c r="B293" s="41"/>
      <c r="C293" s="42"/>
      <c r="D293" s="219" t="s">
        <v>132</v>
      </c>
      <c r="E293" s="42"/>
      <c r="F293" s="220" t="s">
        <v>498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132</v>
      </c>
      <c r="AU293" s="19" t="s">
        <v>85</v>
      </c>
    </row>
    <row r="294" s="13" customFormat="1">
      <c r="A294" s="13"/>
      <c r="B294" s="224"/>
      <c r="C294" s="225"/>
      <c r="D294" s="226" t="s">
        <v>134</v>
      </c>
      <c r="E294" s="227" t="s">
        <v>19</v>
      </c>
      <c r="F294" s="228" t="s">
        <v>710</v>
      </c>
      <c r="G294" s="225"/>
      <c r="H294" s="229">
        <v>271.77300000000002</v>
      </c>
      <c r="I294" s="230"/>
      <c r="J294" s="225"/>
      <c r="K294" s="225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134</v>
      </c>
      <c r="AU294" s="235" t="s">
        <v>85</v>
      </c>
      <c r="AV294" s="13" t="s">
        <v>85</v>
      </c>
      <c r="AW294" s="13" t="s">
        <v>37</v>
      </c>
      <c r="AX294" s="13" t="s">
        <v>83</v>
      </c>
      <c r="AY294" s="235" t="s">
        <v>122</v>
      </c>
    </row>
    <row r="295" s="12" customFormat="1" ht="22.8" customHeight="1">
      <c r="A295" s="12"/>
      <c r="B295" s="190"/>
      <c r="C295" s="191"/>
      <c r="D295" s="192" t="s">
        <v>74</v>
      </c>
      <c r="E295" s="204" t="s">
        <v>504</v>
      </c>
      <c r="F295" s="204" t="s">
        <v>505</v>
      </c>
      <c r="G295" s="191"/>
      <c r="H295" s="191"/>
      <c r="I295" s="194"/>
      <c r="J295" s="205">
        <f>BK295</f>
        <v>0</v>
      </c>
      <c r="K295" s="191"/>
      <c r="L295" s="196"/>
      <c r="M295" s="197"/>
      <c r="N295" s="198"/>
      <c r="O295" s="198"/>
      <c r="P295" s="199">
        <f>SUM(P296:P297)</f>
        <v>0</v>
      </c>
      <c r="Q295" s="198"/>
      <c r="R295" s="199">
        <f>SUM(R296:R297)</f>
        <v>0</v>
      </c>
      <c r="S295" s="198"/>
      <c r="T295" s="200">
        <f>SUM(T296:T297)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1" t="s">
        <v>83</v>
      </c>
      <c r="AT295" s="202" t="s">
        <v>74</v>
      </c>
      <c r="AU295" s="202" t="s">
        <v>83</v>
      </c>
      <c r="AY295" s="201" t="s">
        <v>122</v>
      </c>
      <c r="BK295" s="203">
        <f>SUM(BK296:BK297)</f>
        <v>0</v>
      </c>
    </row>
    <row r="296" s="2" customFormat="1" ht="24.15" customHeight="1">
      <c r="A296" s="40"/>
      <c r="B296" s="41"/>
      <c r="C296" s="206" t="s">
        <v>351</v>
      </c>
      <c r="D296" s="206" t="s">
        <v>125</v>
      </c>
      <c r="E296" s="207" t="s">
        <v>715</v>
      </c>
      <c r="F296" s="208" t="s">
        <v>716</v>
      </c>
      <c r="G296" s="209" t="s">
        <v>201</v>
      </c>
      <c r="H296" s="210">
        <v>605.02499999999998</v>
      </c>
      <c r="I296" s="211"/>
      <c r="J296" s="212">
        <f>ROUND(I296*H296,2)</f>
        <v>0</v>
      </c>
      <c r="K296" s="208" t="s">
        <v>129</v>
      </c>
      <c r="L296" s="46"/>
      <c r="M296" s="213" t="s">
        <v>19</v>
      </c>
      <c r="N296" s="214" t="s">
        <v>46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130</v>
      </c>
      <c r="AT296" s="217" t="s">
        <v>125</v>
      </c>
      <c r="AU296" s="217" t="s">
        <v>85</v>
      </c>
      <c r="AY296" s="19" t="s">
        <v>122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83</v>
      </c>
      <c r="BK296" s="218">
        <f>ROUND(I296*H296,2)</f>
        <v>0</v>
      </c>
      <c r="BL296" s="19" t="s">
        <v>130</v>
      </c>
      <c r="BM296" s="217" t="s">
        <v>717</v>
      </c>
    </row>
    <row r="297" s="2" customFormat="1">
      <c r="A297" s="40"/>
      <c r="B297" s="41"/>
      <c r="C297" s="42"/>
      <c r="D297" s="219" t="s">
        <v>132</v>
      </c>
      <c r="E297" s="42"/>
      <c r="F297" s="220" t="s">
        <v>718</v>
      </c>
      <c r="G297" s="42"/>
      <c r="H297" s="42"/>
      <c r="I297" s="221"/>
      <c r="J297" s="42"/>
      <c r="K297" s="42"/>
      <c r="L297" s="46"/>
      <c r="M297" s="278"/>
      <c r="N297" s="279"/>
      <c r="O297" s="280"/>
      <c r="P297" s="280"/>
      <c r="Q297" s="280"/>
      <c r="R297" s="280"/>
      <c r="S297" s="280"/>
      <c r="T297" s="281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132</v>
      </c>
      <c r="AU297" s="19" t="s">
        <v>85</v>
      </c>
    </row>
    <row r="298" s="2" customFormat="1" ht="6.96" customHeight="1">
      <c r="A298" s="40"/>
      <c r="B298" s="61"/>
      <c r="C298" s="62"/>
      <c r="D298" s="62"/>
      <c r="E298" s="62"/>
      <c r="F298" s="62"/>
      <c r="G298" s="62"/>
      <c r="H298" s="62"/>
      <c r="I298" s="62"/>
      <c r="J298" s="62"/>
      <c r="K298" s="62"/>
      <c r="L298" s="46"/>
      <c r="M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</row>
  </sheetData>
  <sheetProtection sheet="1" autoFilter="0" formatColumns="0" formatRows="0" objects="1" scenarios="1" spinCount="100000" saltValue="mnbbqflOaZlWfe3Fx4DwWvOMcNt2TOn4sb6v1F5aF610ugh9s93OmengdV9DprUvdkYtF3YQe43wq4ne9MWOGg==" hashValue="AC0LzxTF6SU7pQ+aJN+GPXT20hWy2Bx3XK/y8LA3krmaYfFzB5ER378GRHkmDQWh7nFpuZEPlRG+dMxhnan4BA==" algorithmName="SHA-512" password="CC35"/>
  <autoFilter ref="C84:K29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3_01/111211101"/>
    <hyperlink ref="F92" r:id="rId2" display="https://podminky.urs.cz/item/CS_URS_2023_01/111301111"/>
    <hyperlink ref="F95" r:id="rId3" display="https://podminky.urs.cz/item/CS_URS_2023_01/112101102"/>
    <hyperlink ref="F98" r:id="rId4" display="https://podminky.urs.cz/item/CS_URS_2023_01/112101122"/>
    <hyperlink ref="F101" r:id="rId5" display="https://podminky.urs.cz/item/CS_URS_2023_01/112251102"/>
    <hyperlink ref="F103" r:id="rId6" display="https://podminky.urs.cz/item/CS_URS_2023_01/113106022"/>
    <hyperlink ref="F108" r:id="rId7" display="https://podminky.urs.cz/item/CS_URS_2023_01/113106123"/>
    <hyperlink ref="F111" r:id="rId8" display="https://podminky.urs.cz/item/CS_URS_2023_01/113107332"/>
    <hyperlink ref="F114" r:id="rId9" display="https://podminky.urs.cz/item/CS_URS_2023_01/113202111"/>
    <hyperlink ref="F119" r:id="rId10" display="https://podminky.urs.cz/item/CS_URS_2023_01/122251103"/>
    <hyperlink ref="F128" r:id="rId11" display="https://podminky.urs.cz/item/CS_URS_2023_01/162751117"/>
    <hyperlink ref="F133" r:id="rId12" display="https://podminky.urs.cz/item/CS_URS_2023_01/162751119"/>
    <hyperlink ref="F139" r:id="rId13" display="https://podminky.urs.cz/item/CS_URS_2023_01/171201231"/>
    <hyperlink ref="F144" r:id="rId14" display="https://podminky.urs.cz/item/CS_URS_2023_01/171251201"/>
    <hyperlink ref="F149" r:id="rId15" display="https://podminky.urs.cz/item/CS_URS_2023_01/181311103"/>
    <hyperlink ref="F156" r:id="rId16" display="https://podminky.urs.cz/item/CS_URS_2023_01/181411121"/>
    <hyperlink ref="F163" r:id="rId17" display="https://podminky.urs.cz/item/CS_URS_2023_01/181951112"/>
    <hyperlink ref="F167" r:id="rId18" display="https://podminky.urs.cz/item/CS_URS_2023_01/564851111"/>
    <hyperlink ref="F171" r:id="rId19" display="https://podminky.urs.cz/item/CS_URS_2023_01/564861111"/>
    <hyperlink ref="F174" r:id="rId20" display="https://podminky.urs.cz/item/CS_URS_2023_01/596211111"/>
    <hyperlink ref="F191" r:id="rId21" display="https://podminky.urs.cz/item/CS_URS_2023_01/914111112"/>
    <hyperlink ref="F224" r:id="rId22" display="https://podminky.urs.cz/item/CS_URS_2023_01/915111126"/>
    <hyperlink ref="F229" r:id="rId23" display="https://podminky.urs.cz/item/CS_URS_2023_01/915131112"/>
    <hyperlink ref="F234" r:id="rId24" display="https://podminky.urs.cz/item/CS_URS_2023_01/915611111"/>
    <hyperlink ref="F239" r:id="rId25" display="https://podminky.urs.cz/item/CS_URS_2023_01/915621111"/>
    <hyperlink ref="F244" r:id="rId26" display="https://podminky.urs.cz/item/CS_URS_2023_01/916131213"/>
    <hyperlink ref="F249" r:id="rId27" display="https://podminky.urs.cz/item/CS_URS_2023_01/916231213"/>
    <hyperlink ref="F256" r:id="rId28" display="https://podminky.urs.cz/item/CS_URS_2023_01/916991121"/>
    <hyperlink ref="F261" r:id="rId29" display="https://podminky.urs.cz/item/CS_URS_2023_01/966001211"/>
    <hyperlink ref="F263" r:id="rId30" display="https://podminky.urs.cz/item/CS_URS_2023_01/966001311"/>
    <hyperlink ref="F265" r:id="rId31" display="https://podminky.urs.cz/item/CS_URS_2023_01/966001411"/>
    <hyperlink ref="F267" r:id="rId32" display="https://podminky.urs.cz/item/CS_URS_2023_01/966005111"/>
    <hyperlink ref="F270" r:id="rId33" display="https://podminky.urs.cz/item/CS_URS_2023_01/966006132"/>
    <hyperlink ref="F281" r:id="rId34" display="https://podminky.urs.cz/item/CS_URS_2023_01/997221561"/>
    <hyperlink ref="F285" r:id="rId35" display="https://podminky.urs.cz/item/CS_URS_2023_01/997221569"/>
    <hyperlink ref="F290" r:id="rId36" display="https://podminky.urs.cz/item/CS_URS_2023_01/997221611"/>
    <hyperlink ref="F293" r:id="rId37" display="https://podminky.urs.cz/item/CS_URS_2023_01/997221861"/>
    <hyperlink ref="F297" r:id="rId38" display="https://podminky.urs.cz/item/CS_URS_2023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Rekonstrukce ul. Smetanova, Opatovice nad Labem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719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12. 4. 2023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ROUND((SUM(BE80:BE88)),  2)</f>
        <v>0</v>
      </c>
      <c r="G33" s="40"/>
      <c r="H33" s="40"/>
      <c r="I33" s="150">
        <v>0.20999999999999999</v>
      </c>
      <c r="J33" s="149">
        <f>ROUND(((SUM(BE80:BE88))*I33),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ROUND((SUM(BF80:BF88)),  2)</f>
        <v>0</v>
      </c>
      <c r="G34" s="40"/>
      <c r="H34" s="40"/>
      <c r="I34" s="150">
        <v>0.14999999999999999</v>
      </c>
      <c r="J34" s="149">
        <f>ROUND(((SUM(BF80:BF88))*I34),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ROUND((SUM(BG80:BG88)),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ROUND((SUM(BH80:BH88)),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ROUND((SUM(BI80:BI88)),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Rekonstrukce ul. Smetanova, Opatovice nad Labem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076/2022_3 -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Opatovice nad Labem</v>
      </c>
      <c r="G52" s="42"/>
      <c r="H52" s="42"/>
      <c r="I52" s="34" t="s">
        <v>23</v>
      </c>
      <c r="J52" s="74" t="str">
        <f>IF(J12="","",J12)</f>
        <v>12. 4. 2023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Opatovice nad Labem</v>
      </c>
      <c r="G54" s="42"/>
      <c r="H54" s="42"/>
      <c r="I54" s="34" t="s">
        <v>33</v>
      </c>
      <c r="J54" s="38" t="str">
        <f>E21</f>
        <v>DI 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DI PROJEKT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720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107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Rekonstrukce ul. Smetanova, Opatovice nad Labem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93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076/2022_3 - Vedlejší rozpočtové náklady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>Opatovice nad Labem</v>
      </c>
      <c r="G74" s="42"/>
      <c r="H74" s="42"/>
      <c r="I74" s="34" t="s">
        <v>23</v>
      </c>
      <c r="J74" s="74" t="str">
        <f>IF(J12="","",J12)</f>
        <v>12. 4. 2023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25</v>
      </c>
      <c r="D76" s="42"/>
      <c r="E76" s="42"/>
      <c r="F76" s="29" t="str">
        <f>E15</f>
        <v>Obec Opatovice nad Labem</v>
      </c>
      <c r="G76" s="42"/>
      <c r="H76" s="42"/>
      <c r="I76" s="34" t="s">
        <v>33</v>
      </c>
      <c r="J76" s="38" t="str">
        <f>E21</f>
        <v>DI PROJEKT s.r.o.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31</v>
      </c>
      <c r="D77" s="42"/>
      <c r="E77" s="42"/>
      <c r="F77" s="29" t="str">
        <f>IF(E18="","",E18)</f>
        <v>Vyplň údaj</v>
      </c>
      <c r="G77" s="42"/>
      <c r="H77" s="42"/>
      <c r="I77" s="34" t="s">
        <v>38</v>
      </c>
      <c r="J77" s="38" t="str">
        <f>E24</f>
        <v>DI PROJEKT s.r.o.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79"/>
      <c r="B79" s="180"/>
      <c r="C79" s="181" t="s">
        <v>108</v>
      </c>
      <c r="D79" s="182" t="s">
        <v>60</v>
      </c>
      <c r="E79" s="182" t="s">
        <v>56</v>
      </c>
      <c r="F79" s="182" t="s">
        <v>57</v>
      </c>
      <c r="G79" s="182" t="s">
        <v>109</v>
      </c>
      <c r="H79" s="182" t="s">
        <v>110</v>
      </c>
      <c r="I79" s="182" t="s">
        <v>111</v>
      </c>
      <c r="J79" s="182" t="s">
        <v>97</v>
      </c>
      <c r="K79" s="183" t="s">
        <v>112</v>
      </c>
      <c r="L79" s="184"/>
      <c r="M79" s="94" t="s">
        <v>19</v>
      </c>
      <c r="N79" s="95" t="s">
        <v>45</v>
      </c>
      <c r="O79" s="95" t="s">
        <v>113</v>
      </c>
      <c r="P79" s="95" t="s">
        <v>114</v>
      </c>
      <c r="Q79" s="95" t="s">
        <v>115</v>
      </c>
      <c r="R79" s="95" t="s">
        <v>116</v>
      </c>
      <c r="S79" s="95" t="s">
        <v>117</v>
      </c>
      <c r="T79" s="96" t="s">
        <v>118</v>
      </c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0" s="2" customFormat="1" ht="22.8" customHeight="1">
      <c r="A80" s="40"/>
      <c r="B80" s="41"/>
      <c r="C80" s="101" t="s">
        <v>119</v>
      </c>
      <c r="D80" s="42"/>
      <c r="E80" s="42"/>
      <c r="F80" s="42"/>
      <c r="G80" s="42"/>
      <c r="H80" s="42"/>
      <c r="I80" s="42"/>
      <c r="J80" s="185">
        <f>BK80</f>
        <v>0</v>
      </c>
      <c r="K80" s="42"/>
      <c r="L80" s="46"/>
      <c r="M80" s="97"/>
      <c r="N80" s="186"/>
      <c r="O80" s="98"/>
      <c r="P80" s="187">
        <f>P81</f>
        <v>0</v>
      </c>
      <c r="Q80" s="98"/>
      <c r="R80" s="187">
        <f>R81</f>
        <v>0</v>
      </c>
      <c r="S80" s="98"/>
      <c r="T80" s="188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74</v>
      </c>
      <c r="AU80" s="19" t="s">
        <v>98</v>
      </c>
      <c r="BK80" s="189">
        <f>BK81</f>
        <v>0</v>
      </c>
    </row>
    <row r="81" s="12" customFormat="1" ht="25.92" customHeight="1">
      <c r="A81" s="12"/>
      <c r="B81" s="190"/>
      <c r="C81" s="191"/>
      <c r="D81" s="192" t="s">
        <v>74</v>
      </c>
      <c r="E81" s="193" t="s">
        <v>721</v>
      </c>
      <c r="F81" s="193" t="s">
        <v>90</v>
      </c>
      <c r="G81" s="191"/>
      <c r="H81" s="191"/>
      <c r="I81" s="194"/>
      <c r="J81" s="195">
        <f>BK81</f>
        <v>0</v>
      </c>
      <c r="K81" s="191"/>
      <c r="L81" s="196"/>
      <c r="M81" s="197"/>
      <c r="N81" s="198"/>
      <c r="O81" s="198"/>
      <c r="P81" s="199">
        <f>SUM(P82:P88)</f>
        <v>0</v>
      </c>
      <c r="Q81" s="198"/>
      <c r="R81" s="199">
        <f>SUM(R82:R88)</f>
        <v>0</v>
      </c>
      <c r="S81" s="198"/>
      <c r="T81" s="200">
        <f>SUM(T82:T88)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1" t="s">
        <v>255</v>
      </c>
      <c r="AT81" s="202" t="s">
        <v>74</v>
      </c>
      <c r="AU81" s="202" t="s">
        <v>75</v>
      </c>
      <c r="AY81" s="201" t="s">
        <v>122</v>
      </c>
      <c r="BK81" s="203">
        <f>SUM(BK82:BK88)</f>
        <v>0</v>
      </c>
    </row>
    <row r="82" s="2" customFormat="1" ht="16.5" customHeight="1">
      <c r="A82" s="40"/>
      <c r="B82" s="41"/>
      <c r="C82" s="206" t="s">
        <v>83</v>
      </c>
      <c r="D82" s="206" t="s">
        <v>125</v>
      </c>
      <c r="E82" s="207" t="s">
        <v>722</v>
      </c>
      <c r="F82" s="208" t="s">
        <v>723</v>
      </c>
      <c r="G82" s="209" t="s">
        <v>724</v>
      </c>
      <c r="H82" s="210">
        <v>1</v>
      </c>
      <c r="I82" s="211"/>
      <c r="J82" s="212">
        <f>ROUND(I82*H82,2)</f>
        <v>0</v>
      </c>
      <c r="K82" s="208" t="s">
        <v>19</v>
      </c>
      <c r="L82" s="46"/>
      <c r="M82" s="213" t="s">
        <v>19</v>
      </c>
      <c r="N82" s="214" t="s">
        <v>46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130</v>
      </c>
      <c r="AT82" s="217" t="s">
        <v>125</v>
      </c>
      <c r="AU82" s="217" t="s">
        <v>83</v>
      </c>
      <c r="AY82" s="19" t="s">
        <v>122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83</v>
      </c>
      <c r="BK82" s="218">
        <f>ROUND(I82*H82,2)</f>
        <v>0</v>
      </c>
      <c r="BL82" s="19" t="s">
        <v>130</v>
      </c>
      <c r="BM82" s="217" t="s">
        <v>725</v>
      </c>
    </row>
    <row r="83" s="2" customFormat="1" ht="16.5" customHeight="1">
      <c r="A83" s="40"/>
      <c r="B83" s="41"/>
      <c r="C83" s="206" t="s">
        <v>85</v>
      </c>
      <c r="D83" s="206" t="s">
        <v>125</v>
      </c>
      <c r="E83" s="207" t="s">
        <v>726</v>
      </c>
      <c r="F83" s="208" t="s">
        <v>727</v>
      </c>
      <c r="G83" s="209" t="s">
        <v>724</v>
      </c>
      <c r="H83" s="210">
        <v>1</v>
      </c>
      <c r="I83" s="211"/>
      <c r="J83" s="212">
        <f>ROUND(I83*H83,2)</f>
        <v>0</v>
      </c>
      <c r="K83" s="208" t="s">
        <v>19</v>
      </c>
      <c r="L83" s="46"/>
      <c r="M83" s="213" t="s">
        <v>19</v>
      </c>
      <c r="N83" s="214" t="s">
        <v>46</v>
      </c>
      <c r="O83" s="86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7" t="s">
        <v>130</v>
      </c>
      <c r="AT83" s="217" t="s">
        <v>125</v>
      </c>
      <c r="AU83" s="217" t="s">
        <v>83</v>
      </c>
      <c r="AY83" s="19" t="s">
        <v>122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9" t="s">
        <v>83</v>
      </c>
      <c r="BK83" s="218">
        <f>ROUND(I83*H83,2)</f>
        <v>0</v>
      </c>
      <c r="BL83" s="19" t="s">
        <v>130</v>
      </c>
      <c r="BM83" s="217" t="s">
        <v>728</v>
      </c>
    </row>
    <row r="84" s="2" customFormat="1" ht="66.75" customHeight="1">
      <c r="A84" s="40"/>
      <c r="B84" s="41"/>
      <c r="C84" s="206" t="s">
        <v>163</v>
      </c>
      <c r="D84" s="206" t="s">
        <v>125</v>
      </c>
      <c r="E84" s="207" t="s">
        <v>729</v>
      </c>
      <c r="F84" s="208" t="s">
        <v>730</v>
      </c>
      <c r="G84" s="209" t="s">
        <v>724</v>
      </c>
      <c r="H84" s="210">
        <v>1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46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130</v>
      </c>
      <c r="AT84" s="217" t="s">
        <v>125</v>
      </c>
      <c r="AU84" s="217" t="s">
        <v>83</v>
      </c>
      <c r="AY84" s="19" t="s">
        <v>122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83</v>
      </c>
      <c r="BK84" s="218">
        <f>ROUND(I84*H84,2)</f>
        <v>0</v>
      </c>
      <c r="BL84" s="19" t="s">
        <v>130</v>
      </c>
      <c r="BM84" s="217" t="s">
        <v>731</v>
      </c>
    </row>
    <row r="85" s="2" customFormat="1" ht="16.5" customHeight="1">
      <c r="A85" s="40"/>
      <c r="B85" s="41"/>
      <c r="C85" s="206" t="s">
        <v>130</v>
      </c>
      <c r="D85" s="206" t="s">
        <v>125</v>
      </c>
      <c r="E85" s="207" t="s">
        <v>732</v>
      </c>
      <c r="F85" s="208" t="s">
        <v>733</v>
      </c>
      <c r="G85" s="209" t="s">
        <v>724</v>
      </c>
      <c r="H85" s="210">
        <v>1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46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130</v>
      </c>
      <c r="AT85" s="217" t="s">
        <v>125</v>
      </c>
      <c r="AU85" s="217" t="s">
        <v>83</v>
      </c>
      <c r="AY85" s="19" t="s">
        <v>122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83</v>
      </c>
      <c r="BK85" s="218">
        <f>ROUND(I85*H85,2)</f>
        <v>0</v>
      </c>
      <c r="BL85" s="19" t="s">
        <v>130</v>
      </c>
      <c r="BM85" s="217" t="s">
        <v>734</v>
      </c>
    </row>
    <row r="86" s="2" customFormat="1" ht="16.5" customHeight="1">
      <c r="A86" s="40"/>
      <c r="B86" s="41"/>
      <c r="C86" s="206" t="s">
        <v>255</v>
      </c>
      <c r="D86" s="206" t="s">
        <v>125</v>
      </c>
      <c r="E86" s="207" t="s">
        <v>735</v>
      </c>
      <c r="F86" s="208" t="s">
        <v>736</v>
      </c>
      <c r="G86" s="209" t="s">
        <v>359</v>
      </c>
      <c r="H86" s="210">
        <v>12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46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130</v>
      </c>
      <c r="AT86" s="217" t="s">
        <v>125</v>
      </c>
      <c r="AU86" s="217" t="s">
        <v>83</v>
      </c>
      <c r="AY86" s="19" t="s">
        <v>122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83</v>
      </c>
      <c r="BK86" s="218">
        <f>ROUND(I86*H86,2)</f>
        <v>0</v>
      </c>
      <c r="BL86" s="19" t="s">
        <v>130</v>
      </c>
      <c r="BM86" s="217" t="s">
        <v>737</v>
      </c>
    </row>
    <row r="87" s="2" customFormat="1" ht="37.8" customHeight="1">
      <c r="A87" s="40"/>
      <c r="B87" s="41"/>
      <c r="C87" s="206" t="s">
        <v>536</v>
      </c>
      <c r="D87" s="206" t="s">
        <v>125</v>
      </c>
      <c r="E87" s="207" t="s">
        <v>738</v>
      </c>
      <c r="F87" s="208" t="s">
        <v>739</v>
      </c>
      <c r="G87" s="209" t="s">
        <v>724</v>
      </c>
      <c r="H87" s="210">
        <v>1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46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130</v>
      </c>
      <c r="AT87" s="217" t="s">
        <v>125</v>
      </c>
      <c r="AU87" s="217" t="s">
        <v>83</v>
      </c>
      <c r="AY87" s="19" t="s">
        <v>122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83</v>
      </c>
      <c r="BK87" s="218">
        <f>ROUND(I87*H87,2)</f>
        <v>0</v>
      </c>
      <c r="BL87" s="19" t="s">
        <v>130</v>
      </c>
      <c r="BM87" s="217" t="s">
        <v>740</v>
      </c>
    </row>
    <row r="88" s="2" customFormat="1" ht="16.5" customHeight="1">
      <c r="A88" s="40"/>
      <c r="B88" s="41"/>
      <c r="C88" s="206" t="s">
        <v>389</v>
      </c>
      <c r="D88" s="206" t="s">
        <v>125</v>
      </c>
      <c r="E88" s="207" t="s">
        <v>741</v>
      </c>
      <c r="F88" s="208" t="s">
        <v>742</v>
      </c>
      <c r="G88" s="209" t="s">
        <v>724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82" t="s">
        <v>19</v>
      </c>
      <c r="N88" s="283" t="s">
        <v>46</v>
      </c>
      <c r="O88" s="280"/>
      <c r="P88" s="284">
        <f>O88*H88</f>
        <v>0</v>
      </c>
      <c r="Q88" s="284">
        <v>0</v>
      </c>
      <c r="R88" s="284">
        <f>Q88*H88</f>
        <v>0</v>
      </c>
      <c r="S88" s="284">
        <v>0</v>
      </c>
      <c r="T88" s="285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130</v>
      </c>
      <c r="AT88" s="217" t="s">
        <v>125</v>
      </c>
      <c r="AU88" s="217" t="s">
        <v>83</v>
      </c>
      <c r="AY88" s="19" t="s">
        <v>122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83</v>
      </c>
      <c r="BK88" s="218">
        <f>ROUND(I88*H88,2)</f>
        <v>0</v>
      </c>
      <c r="BL88" s="19" t="s">
        <v>130</v>
      </c>
      <c r="BM88" s="217" t="s">
        <v>743</v>
      </c>
    </row>
    <row r="89" s="2" customFormat="1" ht="6.96" customHeight="1">
      <c r="A89" s="40"/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46"/>
      <c r="M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</sheetData>
  <sheetProtection sheet="1" autoFilter="0" formatColumns="0" formatRows="0" objects="1" scenarios="1" spinCount="100000" saltValue="gslDsYnSUsu/h70E+cKDm2lFcZo/8EDVj403yAZEOfLhiZshOUBYnqKNhYbp63VQJwV32XADMfVKFNEkf0x3uw==" hashValue="OkeK0RgjRbKisr8wlHpKLHuePZdLEbz/r9iUcSMIJTm7DlCHAEFQSizdSDuds10NWs3rTYaOSpE54H5y2TWt9A==" algorithmName="SHA-512" password="CC35"/>
  <autoFilter ref="C79:K88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6" customWidth="1"/>
    <col min="2" max="2" width="1.667969" style="286" customWidth="1"/>
    <col min="3" max="4" width="5" style="286" customWidth="1"/>
    <col min="5" max="5" width="11.66016" style="286" customWidth="1"/>
    <col min="6" max="6" width="9.160156" style="286" customWidth="1"/>
    <col min="7" max="7" width="5" style="286" customWidth="1"/>
    <col min="8" max="8" width="77.83203" style="286" customWidth="1"/>
    <col min="9" max="10" width="20" style="286" customWidth="1"/>
    <col min="11" max="11" width="1.667969" style="286" customWidth="1"/>
  </cols>
  <sheetData>
    <row r="1" s="1" customFormat="1" ht="37.5" customHeight="1"/>
    <row r="2" s="1" customFormat="1" ht="7.5" customHeight="1">
      <c r="B2" s="287"/>
      <c r="C2" s="288"/>
      <c r="D2" s="288"/>
      <c r="E2" s="288"/>
      <c r="F2" s="288"/>
      <c r="G2" s="288"/>
      <c r="H2" s="288"/>
      <c r="I2" s="288"/>
      <c r="J2" s="288"/>
      <c r="K2" s="289"/>
    </row>
    <row r="3" s="17" customFormat="1" ht="45" customHeight="1">
      <c r="B3" s="290"/>
      <c r="C3" s="291" t="s">
        <v>744</v>
      </c>
      <c r="D3" s="291"/>
      <c r="E3" s="291"/>
      <c r="F3" s="291"/>
      <c r="G3" s="291"/>
      <c r="H3" s="291"/>
      <c r="I3" s="291"/>
      <c r="J3" s="291"/>
      <c r="K3" s="292"/>
    </row>
    <row r="4" s="1" customFormat="1" ht="25.5" customHeight="1">
      <c r="B4" s="293"/>
      <c r="C4" s="294" t="s">
        <v>745</v>
      </c>
      <c r="D4" s="294"/>
      <c r="E4" s="294"/>
      <c r="F4" s="294"/>
      <c r="G4" s="294"/>
      <c r="H4" s="294"/>
      <c r="I4" s="294"/>
      <c r="J4" s="294"/>
      <c r="K4" s="295"/>
    </row>
    <row r="5" s="1" customFormat="1" ht="5.25" customHeight="1">
      <c r="B5" s="293"/>
      <c r="C5" s="296"/>
      <c r="D5" s="296"/>
      <c r="E5" s="296"/>
      <c r="F5" s="296"/>
      <c r="G5" s="296"/>
      <c r="H5" s="296"/>
      <c r="I5" s="296"/>
      <c r="J5" s="296"/>
      <c r="K5" s="295"/>
    </row>
    <row r="6" s="1" customFormat="1" ht="15" customHeight="1">
      <c r="B6" s="293"/>
      <c r="C6" s="297" t="s">
        <v>746</v>
      </c>
      <c r="D6" s="297"/>
      <c r="E6" s="297"/>
      <c r="F6" s="297"/>
      <c r="G6" s="297"/>
      <c r="H6" s="297"/>
      <c r="I6" s="297"/>
      <c r="J6" s="297"/>
      <c r="K6" s="295"/>
    </row>
    <row r="7" s="1" customFormat="1" ht="15" customHeight="1">
      <c r="B7" s="298"/>
      <c r="C7" s="297" t="s">
        <v>747</v>
      </c>
      <c r="D7" s="297"/>
      <c r="E7" s="297"/>
      <c r="F7" s="297"/>
      <c r="G7" s="297"/>
      <c r="H7" s="297"/>
      <c r="I7" s="297"/>
      <c r="J7" s="297"/>
      <c r="K7" s="295"/>
    </row>
    <row r="8" s="1" customFormat="1" ht="12.75" customHeight="1">
      <c r="B8" s="298"/>
      <c r="C8" s="297"/>
      <c r="D8" s="297"/>
      <c r="E8" s="297"/>
      <c r="F8" s="297"/>
      <c r="G8" s="297"/>
      <c r="H8" s="297"/>
      <c r="I8" s="297"/>
      <c r="J8" s="297"/>
      <c r="K8" s="295"/>
    </row>
    <row r="9" s="1" customFormat="1" ht="15" customHeight="1">
      <c r="B9" s="298"/>
      <c r="C9" s="297" t="s">
        <v>748</v>
      </c>
      <c r="D9" s="297"/>
      <c r="E9" s="297"/>
      <c r="F9" s="297"/>
      <c r="G9" s="297"/>
      <c r="H9" s="297"/>
      <c r="I9" s="297"/>
      <c r="J9" s="297"/>
      <c r="K9" s="295"/>
    </row>
    <row r="10" s="1" customFormat="1" ht="15" customHeight="1">
      <c r="B10" s="298"/>
      <c r="C10" s="297"/>
      <c r="D10" s="297" t="s">
        <v>749</v>
      </c>
      <c r="E10" s="297"/>
      <c r="F10" s="297"/>
      <c r="G10" s="297"/>
      <c r="H10" s="297"/>
      <c r="I10" s="297"/>
      <c r="J10" s="297"/>
      <c r="K10" s="295"/>
    </row>
    <row r="11" s="1" customFormat="1" ht="15" customHeight="1">
      <c r="B11" s="298"/>
      <c r="C11" s="299"/>
      <c r="D11" s="297" t="s">
        <v>750</v>
      </c>
      <c r="E11" s="297"/>
      <c r="F11" s="297"/>
      <c r="G11" s="297"/>
      <c r="H11" s="297"/>
      <c r="I11" s="297"/>
      <c r="J11" s="297"/>
      <c r="K11" s="295"/>
    </row>
    <row r="12" s="1" customFormat="1" ht="15" customHeight="1">
      <c r="B12" s="298"/>
      <c r="C12" s="299"/>
      <c r="D12" s="297"/>
      <c r="E12" s="297"/>
      <c r="F12" s="297"/>
      <c r="G12" s="297"/>
      <c r="H12" s="297"/>
      <c r="I12" s="297"/>
      <c r="J12" s="297"/>
      <c r="K12" s="295"/>
    </row>
    <row r="13" s="1" customFormat="1" ht="15" customHeight="1">
      <c r="B13" s="298"/>
      <c r="C13" s="299"/>
      <c r="D13" s="300" t="s">
        <v>751</v>
      </c>
      <c r="E13" s="297"/>
      <c r="F13" s="297"/>
      <c r="G13" s="297"/>
      <c r="H13" s="297"/>
      <c r="I13" s="297"/>
      <c r="J13" s="297"/>
      <c r="K13" s="295"/>
    </row>
    <row r="14" s="1" customFormat="1" ht="12.75" customHeight="1">
      <c r="B14" s="298"/>
      <c r="C14" s="299"/>
      <c r="D14" s="299"/>
      <c r="E14" s="299"/>
      <c r="F14" s="299"/>
      <c r="G14" s="299"/>
      <c r="H14" s="299"/>
      <c r="I14" s="299"/>
      <c r="J14" s="299"/>
      <c r="K14" s="295"/>
    </row>
    <row r="15" s="1" customFormat="1" ht="15" customHeight="1">
      <c r="B15" s="298"/>
      <c r="C15" s="299"/>
      <c r="D15" s="297" t="s">
        <v>752</v>
      </c>
      <c r="E15" s="297"/>
      <c r="F15" s="297"/>
      <c r="G15" s="297"/>
      <c r="H15" s="297"/>
      <c r="I15" s="297"/>
      <c r="J15" s="297"/>
      <c r="K15" s="295"/>
    </row>
    <row r="16" s="1" customFormat="1" ht="15" customHeight="1">
      <c r="B16" s="298"/>
      <c r="C16" s="299"/>
      <c r="D16" s="297" t="s">
        <v>753</v>
      </c>
      <c r="E16" s="297"/>
      <c r="F16" s="297"/>
      <c r="G16" s="297"/>
      <c r="H16" s="297"/>
      <c r="I16" s="297"/>
      <c r="J16" s="297"/>
      <c r="K16" s="295"/>
    </row>
    <row r="17" s="1" customFormat="1" ht="15" customHeight="1">
      <c r="B17" s="298"/>
      <c r="C17" s="299"/>
      <c r="D17" s="297" t="s">
        <v>754</v>
      </c>
      <c r="E17" s="297"/>
      <c r="F17" s="297"/>
      <c r="G17" s="297"/>
      <c r="H17" s="297"/>
      <c r="I17" s="297"/>
      <c r="J17" s="297"/>
      <c r="K17" s="295"/>
    </row>
    <row r="18" s="1" customFormat="1" ht="15" customHeight="1">
      <c r="B18" s="298"/>
      <c r="C18" s="299"/>
      <c r="D18" s="299"/>
      <c r="E18" s="301" t="s">
        <v>82</v>
      </c>
      <c r="F18" s="297" t="s">
        <v>755</v>
      </c>
      <c r="G18" s="297"/>
      <c r="H18" s="297"/>
      <c r="I18" s="297"/>
      <c r="J18" s="297"/>
      <c r="K18" s="295"/>
    </row>
    <row r="19" s="1" customFormat="1" ht="15" customHeight="1">
      <c r="B19" s="298"/>
      <c r="C19" s="299"/>
      <c r="D19" s="299"/>
      <c r="E19" s="301" t="s">
        <v>756</v>
      </c>
      <c r="F19" s="297" t="s">
        <v>757</v>
      </c>
      <c r="G19" s="297"/>
      <c r="H19" s="297"/>
      <c r="I19" s="297"/>
      <c r="J19" s="297"/>
      <c r="K19" s="295"/>
    </row>
    <row r="20" s="1" customFormat="1" ht="15" customHeight="1">
      <c r="B20" s="298"/>
      <c r="C20" s="299"/>
      <c r="D20" s="299"/>
      <c r="E20" s="301" t="s">
        <v>758</v>
      </c>
      <c r="F20" s="297" t="s">
        <v>759</v>
      </c>
      <c r="G20" s="297"/>
      <c r="H20" s="297"/>
      <c r="I20" s="297"/>
      <c r="J20" s="297"/>
      <c r="K20" s="295"/>
    </row>
    <row r="21" s="1" customFormat="1" ht="15" customHeight="1">
      <c r="B21" s="298"/>
      <c r="C21" s="299"/>
      <c r="D21" s="299"/>
      <c r="E21" s="301" t="s">
        <v>760</v>
      </c>
      <c r="F21" s="297" t="s">
        <v>761</v>
      </c>
      <c r="G21" s="297"/>
      <c r="H21" s="297"/>
      <c r="I21" s="297"/>
      <c r="J21" s="297"/>
      <c r="K21" s="295"/>
    </row>
    <row r="22" s="1" customFormat="1" ht="15" customHeight="1">
      <c r="B22" s="298"/>
      <c r="C22" s="299"/>
      <c r="D22" s="299"/>
      <c r="E22" s="301" t="s">
        <v>762</v>
      </c>
      <c r="F22" s="297" t="s">
        <v>763</v>
      </c>
      <c r="G22" s="297"/>
      <c r="H22" s="297"/>
      <c r="I22" s="297"/>
      <c r="J22" s="297"/>
      <c r="K22" s="295"/>
    </row>
    <row r="23" s="1" customFormat="1" ht="15" customHeight="1">
      <c r="B23" s="298"/>
      <c r="C23" s="299"/>
      <c r="D23" s="299"/>
      <c r="E23" s="301" t="s">
        <v>764</v>
      </c>
      <c r="F23" s="297" t="s">
        <v>765</v>
      </c>
      <c r="G23" s="297"/>
      <c r="H23" s="297"/>
      <c r="I23" s="297"/>
      <c r="J23" s="297"/>
      <c r="K23" s="295"/>
    </row>
    <row r="24" s="1" customFormat="1" ht="12.75" customHeight="1">
      <c r="B24" s="298"/>
      <c r="C24" s="299"/>
      <c r="D24" s="299"/>
      <c r="E24" s="299"/>
      <c r="F24" s="299"/>
      <c r="G24" s="299"/>
      <c r="H24" s="299"/>
      <c r="I24" s="299"/>
      <c r="J24" s="299"/>
      <c r="K24" s="295"/>
    </row>
    <row r="25" s="1" customFormat="1" ht="15" customHeight="1">
      <c r="B25" s="298"/>
      <c r="C25" s="297" t="s">
        <v>766</v>
      </c>
      <c r="D25" s="297"/>
      <c r="E25" s="297"/>
      <c r="F25" s="297"/>
      <c r="G25" s="297"/>
      <c r="H25" s="297"/>
      <c r="I25" s="297"/>
      <c r="J25" s="297"/>
      <c r="K25" s="295"/>
    </row>
    <row r="26" s="1" customFormat="1" ht="15" customHeight="1">
      <c r="B26" s="298"/>
      <c r="C26" s="297" t="s">
        <v>767</v>
      </c>
      <c r="D26" s="297"/>
      <c r="E26" s="297"/>
      <c r="F26" s="297"/>
      <c r="G26" s="297"/>
      <c r="H26" s="297"/>
      <c r="I26" s="297"/>
      <c r="J26" s="297"/>
      <c r="K26" s="295"/>
    </row>
    <row r="27" s="1" customFormat="1" ht="15" customHeight="1">
      <c r="B27" s="298"/>
      <c r="C27" s="297"/>
      <c r="D27" s="297" t="s">
        <v>768</v>
      </c>
      <c r="E27" s="297"/>
      <c r="F27" s="297"/>
      <c r="G27" s="297"/>
      <c r="H27" s="297"/>
      <c r="I27" s="297"/>
      <c r="J27" s="297"/>
      <c r="K27" s="295"/>
    </row>
    <row r="28" s="1" customFormat="1" ht="15" customHeight="1">
      <c r="B28" s="298"/>
      <c r="C28" s="299"/>
      <c r="D28" s="297" t="s">
        <v>769</v>
      </c>
      <c r="E28" s="297"/>
      <c r="F28" s="297"/>
      <c r="G28" s="297"/>
      <c r="H28" s="297"/>
      <c r="I28" s="297"/>
      <c r="J28" s="297"/>
      <c r="K28" s="295"/>
    </row>
    <row r="29" s="1" customFormat="1" ht="12.75" customHeight="1">
      <c r="B29" s="298"/>
      <c r="C29" s="299"/>
      <c r="D29" s="299"/>
      <c r="E29" s="299"/>
      <c r="F29" s="299"/>
      <c r="G29" s="299"/>
      <c r="H29" s="299"/>
      <c r="I29" s="299"/>
      <c r="J29" s="299"/>
      <c r="K29" s="295"/>
    </row>
    <row r="30" s="1" customFormat="1" ht="15" customHeight="1">
      <c r="B30" s="298"/>
      <c r="C30" s="299"/>
      <c r="D30" s="297" t="s">
        <v>770</v>
      </c>
      <c r="E30" s="297"/>
      <c r="F30" s="297"/>
      <c r="G30" s="297"/>
      <c r="H30" s="297"/>
      <c r="I30" s="297"/>
      <c r="J30" s="297"/>
      <c r="K30" s="295"/>
    </row>
    <row r="31" s="1" customFormat="1" ht="15" customHeight="1">
      <c r="B31" s="298"/>
      <c r="C31" s="299"/>
      <c r="D31" s="297" t="s">
        <v>771</v>
      </c>
      <c r="E31" s="297"/>
      <c r="F31" s="297"/>
      <c r="G31" s="297"/>
      <c r="H31" s="297"/>
      <c r="I31" s="297"/>
      <c r="J31" s="297"/>
      <c r="K31" s="295"/>
    </row>
    <row r="32" s="1" customFormat="1" ht="12.75" customHeight="1">
      <c r="B32" s="298"/>
      <c r="C32" s="299"/>
      <c r="D32" s="299"/>
      <c r="E32" s="299"/>
      <c r="F32" s="299"/>
      <c r="G32" s="299"/>
      <c r="H32" s="299"/>
      <c r="I32" s="299"/>
      <c r="J32" s="299"/>
      <c r="K32" s="295"/>
    </row>
    <row r="33" s="1" customFormat="1" ht="15" customHeight="1">
      <c r="B33" s="298"/>
      <c r="C33" s="299"/>
      <c r="D33" s="297" t="s">
        <v>772</v>
      </c>
      <c r="E33" s="297"/>
      <c r="F33" s="297"/>
      <c r="G33" s="297"/>
      <c r="H33" s="297"/>
      <c r="I33" s="297"/>
      <c r="J33" s="297"/>
      <c r="K33" s="295"/>
    </row>
    <row r="34" s="1" customFormat="1" ht="15" customHeight="1">
      <c r="B34" s="298"/>
      <c r="C34" s="299"/>
      <c r="D34" s="297" t="s">
        <v>773</v>
      </c>
      <c r="E34" s="297"/>
      <c r="F34" s="297"/>
      <c r="G34" s="297"/>
      <c r="H34" s="297"/>
      <c r="I34" s="297"/>
      <c r="J34" s="297"/>
      <c r="K34" s="295"/>
    </row>
    <row r="35" s="1" customFormat="1" ht="15" customHeight="1">
      <c r="B35" s="298"/>
      <c r="C35" s="299"/>
      <c r="D35" s="297" t="s">
        <v>774</v>
      </c>
      <c r="E35" s="297"/>
      <c r="F35" s="297"/>
      <c r="G35" s="297"/>
      <c r="H35" s="297"/>
      <c r="I35" s="297"/>
      <c r="J35" s="297"/>
      <c r="K35" s="295"/>
    </row>
    <row r="36" s="1" customFormat="1" ht="15" customHeight="1">
      <c r="B36" s="298"/>
      <c r="C36" s="299"/>
      <c r="D36" s="297"/>
      <c r="E36" s="300" t="s">
        <v>108</v>
      </c>
      <c r="F36" s="297"/>
      <c r="G36" s="297" t="s">
        <v>775</v>
      </c>
      <c r="H36" s="297"/>
      <c r="I36" s="297"/>
      <c r="J36" s="297"/>
      <c r="K36" s="295"/>
    </row>
    <row r="37" s="1" customFormat="1" ht="30.75" customHeight="1">
      <c r="B37" s="298"/>
      <c r="C37" s="299"/>
      <c r="D37" s="297"/>
      <c r="E37" s="300" t="s">
        <v>776</v>
      </c>
      <c r="F37" s="297"/>
      <c r="G37" s="297" t="s">
        <v>777</v>
      </c>
      <c r="H37" s="297"/>
      <c r="I37" s="297"/>
      <c r="J37" s="297"/>
      <c r="K37" s="295"/>
    </row>
    <row r="38" s="1" customFormat="1" ht="15" customHeight="1">
      <c r="B38" s="298"/>
      <c r="C38" s="299"/>
      <c r="D38" s="297"/>
      <c r="E38" s="300" t="s">
        <v>56</v>
      </c>
      <c r="F38" s="297"/>
      <c r="G38" s="297" t="s">
        <v>778</v>
      </c>
      <c r="H38" s="297"/>
      <c r="I38" s="297"/>
      <c r="J38" s="297"/>
      <c r="K38" s="295"/>
    </row>
    <row r="39" s="1" customFormat="1" ht="15" customHeight="1">
      <c r="B39" s="298"/>
      <c r="C39" s="299"/>
      <c r="D39" s="297"/>
      <c r="E39" s="300" t="s">
        <v>57</v>
      </c>
      <c r="F39" s="297"/>
      <c r="G39" s="297" t="s">
        <v>779</v>
      </c>
      <c r="H39" s="297"/>
      <c r="I39" s="297"/>
      <c r="J39" s="297"/>
      <c r="K39" s="295"/>
    </row>
    <row r="40" s="1" customFormat="1" ht="15" customHeight="1">
      <c r="B40" s="298"/>
      <c r="C40" s="299"/>
      <c r="D40" s="297"/>
      <c r="E40" s="300" t="s">
        <v>109</v>
      </c>
      <c r="F40" s="297"/>
      <c r="G40" s="297" t="s">
        <v>780</v>
      </c>
      <c r="H40" s="297"/>
      <c r="I40" s="297"/>
      <c r="J40" s="297"/>
      <c r="K40" s="295"/>
    </row>
    <row r="41" s="1" customFormat="1" ht="15" customHeight="1">
      <c r="B41" s="298"/>
      <c r="C41" s="299"/>
      <c r="D41" s="297"/>
      <c r="E41" s="300" t="s">
        <v>110</v>
      </c>
      <c r="F41" s="297"/>
      <c r="G41" s="297" t="s">
        <v>781</v>
      </c>
      <c r="H41" s="297"/>
      <c r="I41" s="297"/>
      <c r="J41" s="297"/>
      <c r="K41" s="295"/>
    </row>
    <row r="42" s="1" customFormat="1" ht="15" customHeight="1">
      <c r="B42" s="298"/>
      <c r="C42" s="299"/>
      <c r="D42" s="297"/>
      <c r="E42" s="300" t="s">
        <v>782</v>
      </c>
      <c r="F42" s="297"/>
      <c r="G42" s="297" t="s">
        <v>783</v>
      </c>
      <c r="H42" s="297"/>
      <c r="I42" s="297"/>
      <c r="J42" s="297"/>
      <c r="K42" s="295"/>
    </row>
    <row r="43" s="1" customFormat="1" ht="15" customHeight="1">
      <c r="B43" s="298"/>
      <c r="C43" s="299"/>
      <c r="D43" s="297"/>
      <c r="E43" s="300"/>
      <c r="F43" s="297"/>
      <c r="G43" s="297" t="s">
        <v>784</v>
      </c>
      <c r="H43" s="297"/>
      <c r="I43" s="297"/>
      <c r="J43" s="297"/>
      <c r="K43" s="295"/>
    </row>
    <row r="44" s="1" customFormat="1" ht="15" customHeight="1">
      <c r="B44" s="298"/>
      <c r="C44" s="299"/>
      <c r="D44" s="297"/>
      <c r="E44" s="300" t="s">
        <v>785</v>
      </c>
      <c r="F44" s="297"/>
      <c r="G44" s="297" t="s">
        <v>786</v>
      </c>
      <c r="H44" s="297"/>
      <c r="I44" s="297"/>
      <c r="J44" s="297"/>
      <c r="K44" s="295"/>
    </row>
    <row r="45" s="1" customFormat="1" ht="15" customHeight="1">
      <c r="B45" s="298"/>
      <c r="C45" s="299"/>
      <c r="D45" s="297"/>
      <c r="E45" s="300" t="s">
        <v>112</v>
      </c>
      <c r="F45" s="297"/>
      <c r="G45" s="297" t="s">
        <v>787</v>
      </c>
      <c r="H45" s="297"/>
      <c r="I45" s="297"/>
      <c r="J45" s="297"/>
      <c r="K45" s="295"/>
    </row>
    <row r="46" s="1" customFormat="1" ht="12.75" customHeight="1">
      <c r="B46" s="298"/>
      <c r="C46" s="299"/>
      <c r="D46" s="297"/>
      <c r="E46" s="297"/>
      <c r="F46" s="297"/>
      <c r="G46" s="297"/>
      <c r="H46" s="297"/>
      <c r="I46" s="297"/>
      <c r="J46" s="297"/>
      <c r="K46" s="295"/>
    </row>
    <row r="47" s="1" customFormat="1" ht="15" customHeight="1">
      <c r="B47" s="298"/>
      <c r="C47" s="299"/>
      <c r="D47" s="297" t="s">
        <v>788</v>
      </c>
      <c r="E47" s="297"/>
      <c r="F47" s="297"/>
      <c r="G47" s="297"/>
      <c r="H47" s="297"/>
      <c r="I47" s="297"/>
      <c r="J47" s="297"/>
      <c r="K47" s="295"/>
    </row>
    <row r="48" s="1" customFormat="1" ht="15" customHeight="1">
      <c r="B48" s="298"/>
      <c r="C48" s="299"/>
      <c r="D48" s="299"/>
      <c r="E48" s="297" t="s">
        <v>789</v>
      </c>
      <c r="F48" s="297"/>
      <c r="G48" s="297"/>
      <c r="H48" s="297"/>
      <c r="I48" s="297"/>
      <c r="J48" s="297"/>
      <c r="K48" s="295"/>
    </row>
    <row r="49" s="1" customFormat="1" ht="15" customHeight="1">
      <c r="B49" s="298"/>
      <c r="C49" s="299"/>
      <c r="D49" s="299"/>
      <c r="E49" s="297" t="s">
        <v>790</v>
      </c>
      <c r="F49" s="297"/>
      <c r="G49" s="297"/>
      <c r="H49" s="297"/>
      <c r="I49" s="297"/>
      <c r="J49" s="297"/>
      <c r="K49" s="295"/>
    </row>
    <row r="50" s="1" customFormat="1" ht="15" customHeight="1">
      <c r="B50" s="298"/>
      <c r="C50" s="299"/>
      <c r="D50" s="299"/>
      <c r="E50" s="297" t="s">
        <v>791</v>
      </c>
      <c r="F50" s="297"/>
      <c r="G50" s="297"/>
      <c r="H50" s="297"/>
      <c r="I50" s="297"/>
      <c r="J50" s="297"/>
      <c r="K50" s="295"/>
    </row>
    <row r="51" s="1" customFormat="1" ht="15" customHeight="1">
      <c r="B51" s="298"/>
      <c r="C51" s="299"/>
      <c r="D51" s="297" t="s">
        <v>792</v>
      </c>
      <c r="E51" s="297"/>
      <c r="F51" s="297"/>
      <c r="G51" s="297"/>
      <c r="H51" s="297"/>
      <c r="I51" s="297"/>
      <c r="J51" s="297"/>
      <c r="K51" s="295"/>
    </row>
    <row r="52" s="1" customFormat="1" ht="25.5" customHeight="1">
      <c r="B52" s="293"/>
      <c r="C52" s="294" t="s">
        <v>793</v>
      </c>
      <c r="D52" s="294"/>
      <c r="E52" s="294"/>
      <c r="F52" s="294"/>
      <c r="G52" s="294"/>
      <c r="H52" s="294"/>
      <c r="I52" s="294"/>
      <c r="J52" s="294"/>
      <c r="K52" s="295"/>
    </row>
    <row r="53" s="1" customFormat="1" ht="5.25" customHeight="1">
      <c r="B53" s="293"/>
      <c r="C53" s="296"/>
      <c r="D53" s="296"/>
      <c r="E53" s="296"/>
      <c r="F53" s="296"/>
      <c r="G53" s="296"/>
      <c r="H53" s="296"/>
      <c r="I53" s="296"/>
      <c r="J53" s="296"/>
      <c r="K53" s="295"/>
    </row>
    <row r="54" s="1" customFormat="1" ht="15" customHeight="1">
      <c r="B54" s="293"/>
      <c r="C54" s="297" t="s">
        <v>794</v>
      </c>
      <c r="D54" s="297"/>
      <c r="E54" s="297"/>
      <c r="F54" s="297"/>
      <c r="G54" s="297"/>
      <c r="H54" s="297"/>
      <c r="I54" s="297"/>
      <c r="J54" s="297"/>
      <c r="K54" s="295"/>
    </row>
    <row r="55" s="1" customFormat="1" ht="15" customHeight="1">
      <c r="B55" s="293"/>
      <c r="C55" s="297" t="s">
        <v>795</v>
      </c>
      <c r="D55" s="297"/>
      <c r="E55" s="297"/>
      <c r="F55" s="297"/>
      <c r="G55" s="297"/>
      <c r="H55" s="297"/>
      <c r="I55" s="297"/>
      <c r="J55" s="297"/>
      <c r="K55" s="295"/>
    </row>
    <row r="56" s="1" customFormat="1" ht="12.75" customHeight="1">
      <c r="B56" s="293"/>
      <c r="C56" s="297"/>
      <c r="D56" s="297"/>
      <c r="E56" s="297"/>
      <c r="F56" s="297"/>
      <c r="G56" s="297"/>
      <c r="H56" s="297"/>
      <c r="I56" s="297"/>
      <c r="J56" s="297"/>
      <c r="K56" s="295"/>
    </row>
    <row r="57" s="1" customFormat="1" ht="15" customHeight="1">
      <c r="B57" s="293"/>
      <c r="C57" s="297" t="s">
        <v>796</v>
      </c>
      <c r="D57" s="297"/>
      <c r="E57" s="297"/>
      <c r="F57" s="297"/>
      <c r="G57" s="297"/>
      <c r="H57" s="297"/>
      <c r="I57" s="297"/>
      <c r="J57" s="297"/>
      <c r="K57" s="295"/>
    </row>
    <row r="58" s="1" customFormat="1" ht="15" customHeight="1">
      <c r="B58" s="293"/>
      <c r="C58" s="299"/>
      <c r="D58" s="297" t="s">
        <v>797</v>
      </c>
      <c r="E58" s="297"/>
      <c r="F58" s="297"/>
      <c r="G58" s="297"/>
      <c r="H58" s="297"/>
      <c r="I58" s="297"/>
      <c r="J58" s="297"/>
      <c r="K58" s="295"/>
    </row>
    <row r="59" s="1" customFormat="1" ht="15" customHeight="1">
      <c r="B59" s="293"/>
      <c r="C59" s="299"/>
      <c r="D59" s="297" t="s">
        <v>798</v>
      </c>
      <c r="E59" s="297"/>
      <c r="F59" s="297"/>
      <c r="G59" s="297"/>
      <c r="H59" s="297"/>
      <c r="I59" s="297"/>
      <c r="J59" s="297"/>
      <c r="K59" s="295"/>
    </row>
    <row r="60" s="1" customFormat="1" ht="15" customHeight="1">
      <c r="B60" s="293"/>
      <c r="C60" s="299"/>
      <c r="D60" s="297" t="s">
        <v>799</v>
      </c>
      <c r="E60" s="297"/>
      <c r="F60" s="297"/>
      <c r="G60" s="297"/>
      <c r="H60" s="297"/>
      <c r="I60" s="297"/>
      <c r="J60" s="297"/>
      <c r="K60" s="295"/>
    </row>
    <row r="61" s="1" customFormat="1" ht="15" customHeight="1">
      <c r="B61" s="293"/>
      <c r="C61" s="299"/>
      <c r="D61" s="297" t="s">
        <v>800</v>
      </c>
      <c r="E61" s="297"/>
      <c r="F61" s="297"/>
      <c r="G61" s="297"/>
      <c r="H61" s="297"/>
      <c r="I61" s="297"/>
      <c r="J61" s="297"/>
      <c r="K61" s="295"/>
    </row>
    <row r="62" s="1" customFormat="1" ht="15" customHeight="1">
      <c r="B62" s="293"/>
      <c r="C62" s="299"/>
      <c r="D62" s="302" t="s">
        <v>801</v>
      </c>
      <c r="E62" s="302"/>
      <c r="F62" s="302"/>
      <c r="G62" s="302"/>
      <c r="H62" s="302"/>
      <c r="I62" s="302"/>
      <c r="J62" s="302"/>
      <c r="K62" s="295"/>
    </row>
    <row r="63" s="1" customFormat="1" ht="15" customHeight="1">
      <c r="B63" s="293"/>
      <c r="C63" s="299"/>
      <c r="D63" s="297" t="s">
        <v>802</v>
      </c>
      <c r="E63" s="297"/>
      <c r="F63" s="297"/>
      <c r="G63" s="297"/>
      <c r="H63" s="297"/>
      <c r="I63" s="297"/>
      <c r="J63" s="297"/>
      <c r="K63" s="295"/>
    </row>
    <row r="64" s="1" customFormat="1" ht="12.75" customHeight="1">
      <c r="B64" s="293"/>
      <c r="C64" s="299"/>
      <c r="D64" s="299"/>
      <c r="E64" s="303"/>
      <c r="F64" s="299"/>
      <c r="G64" s="299"/>
      <c r="H64" s="299"/>
      <c r="I64" s="299"/>
      <c r="J64" s="299"/>
      <c r="K64" s="295"/>
    </row>
    <row r="65" s="1" customFormat="1" ht="15" customHeight="1">
      <c r="B65" s="293"/>
      <c r="C65" s="299"/>
      <c r="D65" s="297" t="s">
        <v>803</v>
      </c>
      <c r="E65" s="297"/>
      <c r="F65" s="297"/>
      <c r="G65" s="297"/>
      <c r="H65" s="297"/>
      <c r="I65" s="297"/>
      <c r="J65" s="297"/>
      <c r="K65" s="295"/>
    </row>
    <row r="66" s="1" customFormat="1" ht="15" customHeight="1">
      <c r="B66" s="293"/>
      <c r="C66" s="299"/>
      <c r="D66" s="302" t="s">
        <v>804</v>
      </c>
      <c r="E66" s="302"/>
      <c r="F66" s="302"/>
      <c r="G66" s="302"/>
      <c r="H66" s="302"/>
      <c r="I66" s="302"/>
      <c r="J66" s="302"/>
      <c r="K66" s="295"/>
    </row>
    <row r="67" s="1" customFormat="1" ht="15" customHeight="1">
      <c r="B67" s="293"/>
      <c r="C67" s="299"/>
      <c r="D67" s="297" t="s">
        <v>805</v>
      </c>
      <c r="E67" s="297"/>
      <c r="F67" s="297"/>
      <c r="G67" s="297"/>
      <c r="H67" s="297"/>
      <c r="I67" s="297"/>
      <c r="J67" s="297"/>
      <c r="K67" s="295"/>
    </row>
    <row r="68" s="1" customFormat="1" ht="15" customHeight="1">
      <c r="B68" s="293"/>
      <c r="C68" s="299"/>
      <c r="D68" s="297" t="s">
        <v>806</v>
      </c>
      <c r="E68" s="297"/>
      <c r="F68" s="297"/>
      <c r="G68" s="297"/>
      <c r="H68" s="297"/>
      <c r="I68" s="297"/>
      <c r="J68" s="297"/>
      <c r="K68" s="295"/>
    </row>
    <row r="69" s="1" customFormat="1" ht="15" customHeight="1">
      <c r="B69" s="293"/>
      <c r="C69" s="299"/>
      <c r="D69" s="297" t="s">
        <v>807</v>
      </c>
      <c r="E69" s="297"/>
      <c r="F69" s="297"/>
      <c r="G69" s="297"/>
      <c r="H69" s="297"/>
      <c r="I69" s="297"/>
      <c r="J69" s="297"/>
      <c r="K69" s="295"/>
    </row>
    <row r="70" s="1" customFormat="1" ht="15" customHeight="1">
      <c r="B70" s="293"/>
      <c r="C70" s="299"/>
      <c r="D70" s="297" t="s">
        <v>808</v>
      </c>
      <c r="E70" s="297"/>
      <c r="F70" s="297"/>
      <c r="G70" s="297"/>
      <c r="H70" s="297"/>
      <c r="I70" s="297"/>
      <c r="J70" s="297"/>
      <c r="K70" s="295"/>
    </row>
    <row r="71" s="1" customFormat="1" ht="12.75" customHeight="1">
      <c r="B71" s="304"/>
      <c r="C71" s="305"/>
      <c r="D71" s="305"/>
      <c r="E71" s="305"/>
      <c r="F71" s="305"/>
      <c r="G71" s="305"/>
      <c r="H71" s="305"/>
      <c r="I71" s="305"/>
      <c r="J71" s="305"/>
      <c r="K71" s="306"/>
    </row>
    <row r="72" s="1" customFormat="1" ht="18.75" customHeight="1">
      <c r="B72" s="307"/>
      <c r="C72" s="307"/>
      <c r="D72" s="307"/>
      <c r="E72" s="307"/>
      <c r="F72" s="307"/>
      <c r="G72" s="307"/>
      <c r="H72" s="307"/>
      <c r="I72" s="307"/>
      <c r="J72" s="307"/>
      <c r="K72" s="308"/>
    </row>
    <row r="73" s="1" customFormat="1" ht="18.75" customHeight="1">
      <c r="B73" s="308"/>
      <c r="C73" s="308"/>
      <c r="D73" s="308"/>
      <c r="E73" s="308"/>
      <c r="F73" s="308"/>
      <c r="G73" s="308"/>
      <c r="H73" s="308"/>
      <c r="I73" s="308"/>
      <c r="J73" s="308"/>
      <c r="K73" s="308"/>
    </row>
    <row r="74" s="1" customFormat="1" ht="7.5" customHeight="1">
      <c r="B74" s="309"/>
      <c r="C74" s="310"/>
      <c r="D74" s="310"/>
      <c r="E74" s="310"/>
      <c r="F74" s="310"/>
      <c r="G74" s="310"/>
      <c r="H74" s="310"/>
      <c r="I74" s="310"/>
      <c r="J74" s="310"/>
      <c r="K74" s="311"/>
    </row>
    <row r="75" s="1" customFormat="1" ht="45" customHeight="1">
      <c r="B75" s="312"/>
      <c r="C75" s="313" t="s">
        <v>809</v>
      </c>
      <c r="D75" s="313"/>
      <c r="E75" s="313"/>
      <c r="F75" s="313"/>
      <c r="G75" s="313"/>
      <c r="H75" s="313"/>
      <c r="I75" s="313"/>
      <c r="J75" s="313"/>
      <c r="K75" s="314"/>
    </row>
    <row r="76" s="1" customFormat="1" ht="17.25" customHeight="1">
      <c r="B76" s="312"/>
      <c r="C76" s="315" t="s">
        <v>810</v>
      </c>
      <c r="D76" s="315"/>
      <c r="E76" s="315"/>
      <c r="F76" s="315" t="s">
        <v>811</v>
      </c>
      <c r="G76" s="316"/>
      <c r="H76" s="315" t="s">
        <v>57</v>
      </c>
      <c r="I76" s="315" t="s">
        <v>60</v>
      </c>
      <c r="J76" s="315" t="s">
        <v>812</v>
      </c>
      <c r="K76" s="314"/>
    </row>
    <row r="77" s="1" customFormat="1" ht="17.25" customHeight="1">
      <c r="B77" s="312"/>
      <c r="C77" s="317" t="s">
        <v>813</v>
      </c>
      <c r="D77" s="317"/>
      <c r="E77" s="317"/>
      <c r="F77" s="318" t="s">
        <v>814</v>
      </c>
      <c r="G77" s="319"/>
      <c r="H77" s="317"/>
      <c r="I77" s="317"/>
      <c r="J77" s="317" t="s">
        <v>815</v>
      </c>
      <c r="K77" s="314"/>
    </row>
    <row r="78" s="1" customFormat="1" ht="5.25" customHeight="1">
      <c r="B78" s="312"/>
      <c r="C78" s="320"/>
      <c r="D78" s="320"/>
      <c r="E78" s="320"/>
      <c r="F78" s="320"/>
      <c r="G78" s="321"/>
      <c r="H78" s="320"/>
      <c r="I78" s="320"/>
      <c r="J78" s="320"/>
      <c r="K78" s="314"/>
    </row>
    <row r="79" s="1" customFormat="1" ht="15" customHeight="1">
      <c r="B79" s="312"/>
      <c r="C79" s="300" t="s">
        <v>56</v>
      </c>
      <c r="D79" s="322"/>
      <c r="E79" s="322"/>
      <c r="F79" s="323" t="s">
        <v>816</v>
      </c>
      <c r="G79" s="324"/>
      <c r="H79" s="300" t="s">
        <v>817</v>
      </c>
      <c r="I79" s="300" t="s">
        <v>818</v>
      </c>
      <c r="J79" s="300">
        <v>20</v>
      </c>
      <c r="K79" s="314"/>
    </row>
    <row r="80" s="1" customFormat="1" ht="15" customHeight="1">
      <c r="B80" s="312"/>
      <c r="C80" s="300" t="s">
        <v>819</v>
      </c>
      <c r="D80" s="300"/>
      <c r="E80" s="300"/>
      <c r="F80" s="323" t="s">
        <v>816</v>
      </c>
      <c r="G80" s="324"/>
      <c r="H80" s="300" t="s">
        <v>820</v>
      </c>
      <c r="I80" s="300" t="s">
        <v>818</v>
      </c>
      <c r="J80" s="300">
        <v>120</v>
      </c>
      <c r="K80" s="314"/>
    </row>
    <row r="81" s="1" customFormat="1" ht="15" customHeight="1">
      <c r="B81" s="325"/>
      <c r="C81" s="300" t="s">
        <v>821</v>
      </c>
      <c r="D81" s="300"/>
      <c r="E81" s="300"/>
      <c r="F81" s="323" t="s">
        <v>822</v>
      </c>
      <c r="G81" s="324"/>
      <c r="H81" s="300" t="s">
        <v>823</v>
      </c>
      <c r="I81" s="300" t="s">
        <v>818</v>
      </c>
      <c r="J81" s="300">
        <v>50</v>
      </c>
      <c r="K81" s="314"/>
    </row>
    <row r="82" s="1" customFormat="1" ht="15" customHeight="1">
      <c r="B82" s="325"/>
      <c r="C82" s="300" t="s">
        <v>824</v>
      </c>
      <c r="D82" s="300"/>
      <c r="E82" s="300"/>
      <c r="F82" s="323" t="s">
        <v>816</v>
      </c>
      <c r="G82" s="324"/>
      <c r="H82" s="300" t="s">
        <v>825</v>
      </c>
      <c r="I82" s="300" t="s">
        <v>826</v>
      </c>
      <c r="J82" s="300"/>
      <c r="K82" s="314"/>
    </row>
    <row r="83" s="1" customFormat="1" ht="15" customHeight="1">
      <c r="B83" s="325"/>
      <c r="C83" s="326" t="s">
        <v>827</v>
      </c>
      <c r="D83" s="326"/>
      <c r="E83" s="326"/>
      <c r="F83" s="327" t="s">
        <v>822</v>
      </c>
      <c r="G83" s="326"/>
      <c r="H83" s="326" t="s">
        <v>828</v>
      </c>
      <c r="I83" s="326" t="s">
        <v>818</v>
      </c>
      <c r="J83" s="326">
        <v>15</v>
      </c>
      <c r="K83" s="314"/>
    </row>
    <row r="84" s="1" customFormat="1" ht="15" customHeight="1">
      <c r="B84" s="325"/>
      <c r="C84" s="326" t="s">
        <v>829</v>
      </c>
      <c r="D84" s="326"/>
      <c r="E84" s="326"/>
      <c r="F84" s="327" t="s">
        <v>822</v>
      </c>
      <c r="G84" s="326"/>
      <c r="H84" s="326" t="s">
        <v>830</v>
      </c>
      <c r="I84" s="326" t="s">
        <v>818</v>
      </c>
      <c r="J84" s="326">
        <v>15</v>
      </c>
      <c r="K84" s="314"/>
    </row>
    <row r="85" s="1" customFormat="1" ht="15" customHeight="1">
      <c r="B85" s="325"/>
      <c r="C85" s="326" t="s">
        <v>831</v>
      </c>
      <c r="D85" s="326"/>
      <c r="E85" s="326"/>
      <c r="F85" s="327" t="s">
        <v>822</v>
      </c>
      <c r="G85" s="326"/>
      <c r="H85" s="326" t="s">
        <v>832</v>
      </c>
      <c r="I85" s="326" t="s">
        <v>818</v>
      </c>
      <c r="J85" s="326">
        <v>20</v>
      </c>
      <c r="K85" s="314"/>
    </row>
    <row r="86" s="1" customFormat="1" ht="15" customHeight="1">
      <c r="B86" s="325"/>
      <c r="C86" s="326" t="s">
        <v>833</v>
      </c>
      <c r="D86" s="326"/>
      <c r="E86" s="326"/>
      <c r="F86" s="327" t="s">
        <v>822</v>
      </c>
      <c r="G86" s="326"/>
      <c r="H86" s="326" t="s">
        <v>834</v>
      </c>
      <c r="I86" s="326" t="s">
        <v>818</v>
      </c>
      <c r="J86" s="326">
        <v>20</v>
      </c>
      <c r="K86" s="314"/>
    </row>
    <row r="87" s="1" customFormat="1" ht="15" customHeight="1">
      <c r="B87" s="325"/>
      <c r="C87" s="300" t="s">
        <v>835</v>
      </c>
      <c r="D87" s="300"/>
      <c r="E87" s="300"/>
      <c r="F87" s="323" t="s">
        <v>822</v>
      </c>
      <c r="G87" s="324"/>
      <c r="H87" s="300" t="s">
        <v>836</v>
      </c>
      <c r="I87" s="300" t="s">
        <v>818</v>
      </c>
      <c r="J87" s="300">
        <v>50</v>
      </c>
      <c r="K87" s="314"/>
    </row>
    <row r="88" s="1" customFormat="1" ht="15" customHeight="1">
      <c r="B88" s="325"/>
      <c r="C88" s="300" t="s">
        <v>837</v>
      </c>
      <c r="D88" s="300"/>
      <c r="E88" s="300"/>
      <c r="F88" s="323" t="s">
        <v>822</v>
      </c>
      <c r="G88" s="324"/>
      <c r="H88" s="300" t="s">
        <v>838</v>
      </c>
      <c r="I88" s="300" t="s">
        <v>818</v>
      </c>
      <c r="J88" s="300">
        <v>20</v>
      </c>
      <c r="K88" s="314"/>
    </row>
    <row r="89" s="1" customFormat="1" ht="15" customHeight="1">
      <c r="B89" s="325"/>
      <c r="C89" s="300" t="s">
        <v>839</v>
      </c>
      <c r="D89" s="300"/>
      <c r="E89" s="300"/>
      <c r="F89" s="323" t="s">
        <v>822</v>
      </c>
      <c r="G89" s="324"/>
      <c r="H89" s="300" t="s">
        <v>840</v>
      </c>
      <c r="I89" s="300" t="s">
        <v>818</v>
      </c>
      <c r="J89" s="300">
        <v>20</v>
      </c>
      <c r="K89" s="314"/>
    </row>
    <row r="90" s="1" customFormat="1" ht="15" customHeight="1">
      <c r="B90" s="325"/>
      <c r="C90" s="300" t="s">
        <v>841</v>
      </c>
      <c r="D90" s="300"/>
      <c r="E90" s="300"/>
      <c r="F90" s="323" t="s">
        <v>822</v>
      </c>
      <c r="G90" s="324"/>
      <c r="H90" s="300" t="s">
        <v>842</v>
      </c>
      <c r="I90" s="300" t="s">
        <v>818</v>
      </c>
      <c r="J90" s="300">
        <v>50</v>
      </c>
      <c r="K90" s="314"/>
    </row>
    <row r="91" s="1" customFormat="1" ht="15" customHeight="1">
      <c r="B91" s="325"/>
      <c r="C91" s="300" t="s">
        <v>843</v>
      </c>
      <c r="D91" s="300"/>
      <c r="E91" s="300"/>
      <c r="F91" s="323" t="s">
        <v>822</v>
      </c>
      <c r="G91" s="324"/>
      <c r="H91" s="300" t="s">
        <v>843</v>
      </c>
      <c r="I91" s="300" t="s">
        <v>818</v>
      </c>
      <c r="J91" s="300">
        <v>50</v>
      </c>
      <c r="K91" s="314"/>
    </row>
    <row r="92" s="1" customFormat="1" ht="15" customHeight="1">
      <c r="B92" s="325"/>
      <c r="C92" s="300" t="s">
        <v>844</v>
      </c>
      <c r="D92" s="300"/>
      <c r="E92" s="300"/>
      <c r="F92" s="323" t="s">
        <v>822</v>
      </c>
      <c r="G92" s="324"/>
      <c r="H92" s="300" t="s">
        <v>845</v>
      </c>
      <c r="I92" s="300" t="s">
        <v>818</v>
      </c>
      <c r="J92" s="300">
        <v>255</v>
      </c>
      <c r="K92" s="314"/>
    </row>
    <row r="93" s="1" customFormat="1" ht="15" customHeight="1">
      <c r="B93" s="325"/>
      <c r="C93" s="300" t="s">
        <v>846</v>
      </c>
      <c r="D93" s="300"/>
      <c r="E93" s="300"/>
      <c r="F93" s="323" t="s">
        <v>816</v>
      </c>
      <c r="G93" s="324"/>
      <c r="H93" s="300" t="s">
        <v>847</v>
      </c>
      <c r="I93" s="300" t="s">
        <v>848</v>
      </c>
      <c r="J93" s="300"/>
      <c r="K93" s="314"/>
    </row>
    <row r="94" s="1" customFormat="1" ht="15" customHeight="1">
      <c r="B94" s="325"/>
      <c r="C94" s="300" t="s">
        <v>849</v>
      </c>
      <c r="D94" s="300"/>
      <c r="E94" s="300"/>
      <c r="F94" s="323" t="s">
        <v>816</v>
      </c>
      <c r="G94" s="324"/>
      <c r="H94" s="300" t="s">
        <v>850</v>
      </c>
      <c r="I94" s="300" t="s">
        <v>851</v>
      </c>
      <c r="J94" s="300"/>
      <c r="K94" s="314"/>
    </row>
    <row r="95" s="1" customFormat="1" ht="15" customHeight="1">
      <c r="B95" s="325"/>
      <c r="C95" s="300" t="s">
        <v>852</v>
      </c>
      <c r="D95" s="300"/>
      <c r="E95" s="300"/>
      <c r="F95" s="323" t="s">
        <v>816</v>
      </c>
      <c r="G95" s="324"/>
      <c r="H95" s="300" t="s">
        <v>852</v>
      </c>
      <c r="I95" s="300" t="s">
        <v>851</v>
      </c>
      <c r="J95" s="300"/>
      <c r="K95" s="314"/>
    </row>
    <row r="96" s="1" customFormat="1" ht="15" customHeight="1">
      <c r="B96" s="325"/>
      <c r="C96" s="300" t="s">
        <v>41</v>
      </c>
      <c r="D96" s="300"/>
      <c r="E96" s="300"/>
      <c r="F96" s="323" t="s">
        <v>816</v>
      </c>
      <c r="G96" s="324"/>
      <c r="H96" s="300" t="s">
        <v>853</v>
      </c>
      <c r="I96" s="300" t="s">
        <v>851</v>
      </c>
      <c r="J96" s="300"/>
      <c r="K96" s="314"/>
    </row>
    <row r="97" s="1" customFormat="1" ht="15" customHeight="1">
      <c r="B97" s="325"/>
      <c r="C97" s="300" t="s">
        <v>51</v>
      </c>
      <c r="D97" s="300"/>
      <c r="E97" s="300"/>
      <c r="F97" s="323" t="s">
        <v>816</v>
      </c>
      <c r="G97" s="324"/>
      <c r="H97" s="300" t="s">
        <v>854</v>
      </c>
      <c r="I97" s="300" t="s">
        <v>851</v>
      </c>
      <c r="J97" s="300"/>
      <c r="K97" s="314"/>
    </row>
    <row r="98" s="1" customFormat="1" ht="15" customHeight="1">
      <c r="B98" s="328"/>
      <c r="C98" s="329"/>
      <c r="D98" s="329"/>
      <c r="E98" s="329"/>
      <c r="F98" s="329"/>
      <c r="G98" s="329"/>
      <c r="H98" s="329"/>
      <c r="I98" s="329"/>
      <c r="J98" s="329"/>
      <c r="K98" s="330"/>
    </row>
    <row r="99" s="1" customFormat="1" ht="18.75" customHeight="1">
      <c r="B99" s="331"/>
      <c r="C99" s="332"/>
      <c r="D99" s="332"/>
      <c r="E99" s="332"/>
      <c r="F99" s="332"/>
      <c r="G99" s="332"/>
      <c r="H99" s="332"/>
      <c r="I99" s="332"/>
      <c r="J99" s="332"/>
      <c r="K99" s="331"/>
    </row>
    <row r="100" s="1" customFormat="1" ht="18.75" customHeight="1">
      <c r="B100" s="308"/>
      <c r="C100" s="308"/>
      <c r="D100" s="308"/>
      <c r="E100" s="308"/>
      <c r="F100" s="308"/>
      <c r="G100" s="308"/>
      <c r="H100" s="308"/>
      <c r="I100" s="308"/>
      <c r="J100" s="308"/>
      <c r="K100" s="308"/>
    </row>
    <row r="101" s="1" customFormat="1" ht="7.5" customHeight="1">
      <c r="B101" s="309"/>
      <c r="C101" s="310"/>
      <c r="D101" s="310"/>
      <c r="E101" s="310"/>
      <c r="F101" s="310"/>
      <c r="G101" s="310"/>
      <c r="H101" s="310"/>
      <c r="I101" s="310"/>
      <c r="J101" s="310"/>
      <c r="K101" s="311"/>
    </row>
    <row r="102" s="1" customFormat="1" ht="45" customHeight="1">
      <c r="B102" s="312"/>
      <c r="C102" s="313" t="s">
        <v>855</v>
      </c>
      <c r="D102" s="313"/>
      <c r="E102" s="313"/>
      <c r="F102" s="313"/>
      <c r="G102" s="313"/>
      <c r="H102" s="313"/>
      <c r="I102" s="313"/>
      <c r="J102" s="313"/>
      <c r="K102" s="314"/>
    </row>
    <row r="103" s="1" customFormat="1" ht="17.25" customHeight="1">
      <c r="B103" s="312"/>
      <c r="C103" s="315" t="s">
        <v>810</v>
      </c>
      <c r="D103" s="315"/>
      <c r="E103" s="315"/>
      <c r="F103" s="315" t="s">
        <v>811</v>
      </c>
      <c r="G103" s="316"/>
      <c r="H103" s="315" t="s">
        <v>57</v>
      </c>
      <c r="I103" s="315" t="s">
        <v>60</v>
      </c>
      <c r="J103" s="315" t="s">
        <v>812</v>
      </c>
      <c r="K103" s="314"/>
    </row>
    <row r="104" s="1" customFormat="1" ht="17.25" customHeight="1">
      <c r="B104" s="312"/>
      <c r="C104" s="317" t="s">
        <v>813</v>
      </c>
      <c r="D104" s="317"/>
      <c r="E104" s="317"/>
      <c r="F104" s="318" t="s">
        <v>814</v>
      </c>
      <c r="G104" s="319"/>
      <c r="H104" s="317"/>
      <c r="I104" s="317"/>
      <c r="J104" s="317" t="s">
        <v>815</v>
      </c>
      <c r="K104" s="314"/>
    </row>
    <row r="105" s="1" customFormat="1" ht="5.25" customHeight="1">
      <c r="B105" s="312"/>
      <c r="C105" s="315"/>
      <c r="D105" s="315"/>
      <c r="E105" s="315"/>
      <c r="F105" s="315"/>
      <c r="G105" s="333"/>
      <c r="H105" s="315"/>
      <c r="I105" s="315"/>
      <c r="J105" s="315"/>
      <c r="K105" s="314"/>
    </row>
    <row r="106" s="1" customFormat="1" ht="15" customHeight="1">
      <c r="B106" s="312"/>
      <c r="C106" s="300" t="s">
        <v>56</v>
      </c>
      <c r="D106" s="322"/>
      <c r="E106" s="322"/>
      <c r="F106" s="323" t="s">
        <v>816</v>
      </c>
      <c r="G106" s="300"/>
      <c r="H106" s="300" t="s">
        <v>856</v>
      </c>
      <c r="I106" s="300" t="s">
        <v>818</v>
      </c>
      <c r="J106" s="300">
        <v>20</v>
      </c>
      <c r="K106" s="314"/>
    </row>
    <row r="107" s="1" customFormat="1" ht="15" customHeight="1">
      <c r="B107" s="312"/>
      <c r="C107" s="300" t="s">
        <v>819</v>
      </c>
      <c r="D107" s="300"/>
      <c r="E107" s="300"/>
      <c r="F107" s="323" t="s">
        <v>816</v>
      </c>
      <c r="G107" s="300"/>
      <c r="H107" s="300" t="s">
        <v>856</v>
      </c>
      <c r="I107" s="300" t="s">
        <v>818</v>
      </c>
      <c r="J107" s="300">
        <v>120</v>
      </c>
      <c r="K107" s="314"/>
    </row>
    <row r="108" s="1" customFormat="1" ht="15" customHeight="1">
      <c r="B108" s="325"/>
      <c r="C108" s="300" t="s">
        <v>821</v>
      </c>
      <c r="D108" s="300"/>
      <c r="E108" s="300"/>
      <c r="F108" s="323" t="s">
        <v>822</v>
      </c>
      <c r="G108" s="300"/>
      <c r="H108" s="300" t="s">
        <v>856</v>
      </c>
      <c r="I108" s="300" t="s">
        <v>818</v>
      </c>
      <c r="J108" s="300">
        <v>50</v>
      </c>
      <c r="K108" s="314"/>
    </row>
    <row r="109" s="1" customFormat="1" ht="15" customHeight="1">
      <c r="B109" s="325"/>
      <c r="C109" s="300" t="s">
        <v>824</v>
      </c>
      <c r="D109" s="300"/>
      <c r="E109" s="300"/>
      <c r="F109" s="323" t="s">
        <v>816</v>
      </c>
      <c r="G109" s="300"/>
      <c r="H109" s="300" t="s">
        <v>856</v>
      </c>
      <c r="I109" s="300" t="s">
        <v>826</v>
      </c>
      <c r="J109" s="300"/>
      <c r="K109" s="314"/>
    </row>
    <row r="110" s="1" customFormat="1" ht="15" customHeight="1">
      <c r="B110" s="325"/>
      <c r="C110" s="300" t="s">
        <v>835</v>
      </c>
      <c r="D110" s="300"/>
      <c r="E110" s="300"/>
      <c r="F110" s="323" t="s">
        <v>822</v>
      </c>
      <c r="G110" s="300"/>
      <c r="H110" s="300" t="s">
        <v>856</v>
      </c>
      <c r="I110" s="300" t="s">
        <v>818</v>
      </c>
      <c r="J110" s="300">
        <v>50</v>
      </c>
      <c r="K110" s="314"/>
    </row>
    <row r="111" s="1" customFormat="1" ht="15" customHeight="1">
      <c r="B111" s="325"/>
      <c r="C111" s="300" t="s">
        <v>843</v>
      </c>
      <c r="D111" s="300"/>
      <c r="E111" s="300"/>
      <c r="F111" s="323" t="s">
        <v>822</v>
      </c>
      <c r="G111" s="300"/>
      <c r="H111" s="300" t="s">
        <v>856</v>
      </c>
      <c r="I111" s="300" t="s">
        <v>818</v>
      </c>
      <c r="J111" s="300">
        <v>50</v>
      </c>
      <c r="K111" s="314"/>
    </row>
    <row r="112" s="1" customFormat="1" ht="15" customHeight="1">
      <c r="B112" s="325"/>
      <c r="C112" s="300" t="s">
        <v>841</v>
      </c>
      <c r="D112" s="300"/>
      <c r="E112" s="300"/>
      <c r="F112" s="323" t="s">
        <v>822</v>
      </c>
      <c r="G112" s="300"/>
      <c r="H112" s="300" t="s">
        <v>856</v>
      </c>
      <c r="I112" s="300" t="s">
        <v>818</v>
      </c>
      <c r="J112" s="300">
        <v>50</v>
      </c>
      <c r="K112" s="314"/>
    </row>
    <row r="113" s="1" customFormat="1" ht="15" customHeight="1">
      <c r="B113" s="325"/>
      <c r="C113" s="300" t="s">
        <v>56</v>
      </c>
      <c r="D113" s="300"/>
      <c r="E113" s="300"/>
      <c r="F113" s="323" t="s">
        <v>816</v>
      </c>
      <c r="G113" s="300"/>
      <c r="H113" s="300" t="s">
        <v>857</v>
      </c>
      <c r="I113" s="300" t="s">
        <v>818</v>
      </c>
      <c r="J113" s="300">
        <v>20</v>
      </c>
      <c r="K113" s="314"/>
    </row>
    <row r="114" s="1" customFormat="1" ht="15" customHeight="1">
      <c r="B114" s="325"/>
      <c r="C114" s="300" t="s">
        <v>858</v>
      </c>
      <c r="D114" s="300"/>
      <c r="E114" s="300"/>
      <c r="F114" s="323" t="s">
        <v>816</v>
      </c>
      <c r="G114" s="300"/>
      <c r="H114" s="300" t="s">
        <v>859</v>
      </c>
      <c r="I114" s="300" t="s">
        <v>818</v>
      </c>
      <c r="J114" s="300">
        <v>120</v>
      </c>
      <c r="K114" s="314"/>
    </row>
    <row r="115" s="1" customFormat="1" ht="15" customHeight="1">
      <c r="B115" s="325"/>
      <c r="C115" s="300" t="s">
        <v>41</v>
      </c>
      <c r="D115" s="300"/>
      <c r="E115" s="300"/>
      <c r="F115" s="323" t="s">
        <v>816</v>
      </c>
      <c r="G115" s="300"/>
      <c r="H115" s="300" t="s">
        <v>860</v>
      </c>
      <c r="I115" s="300" t="s">
        <v>851</v>
      </c>
      <c r="J115" s="300"/>
      <c r="K115" s="314"/>
    </row>
    <row r="116" s="1" customFormat="1" ht="15" customHeight="1">
      <c r="B116" s="325"/>
      <c r="C116" s="300" t="s">
        <v>51</v>
      </c>
      <c r="D116" s="300"/>
      <c r="E116" s="300"/>
      <c r="F116" s="323" t="s">
        <v>816</v>
      </c>
      <c r="G116" s="300"/>
      <c r="H116" s="300" t="s">
        <v>861</v>
      </c>
      <c r="I116" s="300" t="s">
        <v>851</v>
      </c>
      <c r="J116" s="300"/>
      <c r="K116" s="314"/>
    </row>
    <row r="117" s="1" customFormat="1" ht="15" customHeight="1">
      <c r="B117" s="325"/>
      <c r="C117" s="300" t="s">
        <v>60</v>
      </c>
      <c r="D117" s="300"/>
      <c r="E117" s="300"/>
      <c r="F117" s="323" t="s">
        <v>816</v>
      </c>
      <c r="G117" s="300"/>
      <c r="H117" s="300" t="s">
        <v>862</v>
      </c>
      <c r="I117" s="300" t="s">
        <v>863</v>
      </c>
      <c r="J117" s="300"/>
      <c r="K117" s="314"/>
    </row>
    <row r="118" s="1" customFormat="1" ht="15" customHeight="1">
      <c r="B118" s="328"/>
      <c r="C118" s="334"/>
      <c r="D118" s="334"/>
      <c r="E118" s="334"/>
      <c r="F118" s="334"/>
      <c r="G118" s="334"/>
      <c r="H118" s="334"/>
      <c r="I118" s="334"/>
      <c r="J118" s="334"/>
      <c r="K118" s="330"/>
    </row>
    <row r="119" s="1" customFormat="1" ht="18.75" customHeight="1">
      <c r="B119" s="335"/>
      <c r="C119" s="336"/>
      <c r="D119" s="336"/>
      <c r="E119" s="336"/>
      <c r="F119" s="337"/>
      <c r="G119" s="336"/>
      <c r="H119" s="336"/>
      <c r="I119" s="336"/>
      <c r="J119" s="336"/>
      <c r="K119" s="335"/>
    </row>
    <row r="120" s="1" customFormat="1" ht="18.75" customHeight="1">
      <c r="B120" s="308"/>
      <c r="C120" s="308"/>
      <c r="D120" s="308"/>
      <c r="E120" s="308"/>
      <c r="F120" s="308"/>
      <c r="G120" s="308"/>
      <c r="H120" s="308"/>
      <c r="I120" s="308"/>
      <c r="J120" s="308"/>
      <c r="K120" s="308"/>
    </row>
    <row r="121" s="1" customFormat="1" ht="7.5" customHeight="1">
      <c r="B121" s="338"/>
      <c r="C121" s="339"/>
      <c r="D121" s="339"/>
      <c r="E121" s="339"/>
      <c r="F121" s="339"/>
      <c r="G121" s="339"/>
      <c r="H121" s="339"/>
      <c r="I121" s="339"/>
      <c r="J121" s="339"/>
      <c r="K121" s="340"/>
    </row>
    <row r="122" s="1" customFormat="1" ht="45" customHeight="1">
      <c r="B122" s="341"/>
      <c r="C122" s="291" t="s">
        <v>864</v>
      </c>
      <c r="D122" s="291"/>
      <c r="E122" s="291"/>
      <c r="F122" s="291"/>
      <c r="G122" s="291"/>
      <c r="H122" s="291"/>
      <c r="I122" s="291"/>
      <c r="J122" s="291"/>
      <c r="K122" s="342"/>
    </row>
    <row r="123" s="1" customFormat="1" ht="17.25" customHeight="1">
      <c r="B123" s="343"/>
      <c r="C123" s="315" t="s">
        <v>810</v>
      </c>
      <c r="D123" s="315"/>
      <c r="E123" s="315"/>
      <c r="F123" s="315" t="s">
        <v>811</v>
      </c>
      <c r="G123" s="316"/>
      <c r="H123" s="315" t="s">
        <v>57</v>
      </c>
      <c r="I123" s="315" t="s">
        <v>60</v>
      </c>
      <c r="J123" s="315" t="s">
        <v>812</v>
      </c>
      <c r="K123" s="344"/>
    </row>
    <row r="124" s="1" customFormat="1" ht="17.25" customHeight="1">
      <c r="B124" s="343"/>
      <c r="C124" s="317" t="s">
        <v>813</v>
      </c>
      <c r="D124" s="317"/>
      <c r="E124" s="317"/>
      <c r="F124" s="318" t="s">
        <v>814</v>
      </c>
      <c r="G124" s="319"/>
      <c r="H124" s="317"/>
      <c r="I124" s="317"/>
      <c r="J124" s="317" t="s">
        <v>815</v>
      </c>
      <c r="K124" s="344"/>
    </row>
    <row r="125" s="1" customFormat="1" ht="5.25" customHeight="1">
      <c r="B125" s="345"/>
      <c r="C125" s="320"/>
      <c r="D125" s="320"/>
      <c r="E125" s="320"/>
      <c r="F125" s="320"/>
      <c r="G125" s="346"/>
      <c r="H125" s="320"/>
      <c r="I125" s="320"/>
      <c r="J125" s="320"/>
      <c r="K125" s="347"/>
    </row>
    <row r="126" s="1" customFormat="1" ht="15" customHeight="1">
      <c r="B126" s="345"/>
      <c r="C126" s="300" t="s">
        <v>819</v>
      </c>
      <c r="D126" s="322"/>
      <c r="E126" s="322"/>
      <c r="F126" s="323" t="s">
        <v>816</v>
      </c>
      <c r="G126" s="300"/>
      <c r="H126" s="300" t="s">
        <v>856</v>
      </c>
      <c r="I126" s="300" t="s">
        <v>818</v>
      </c>
      <c r="J126" s="300">
        <v>120</v>
      </c>
      <c r="K126" s="348"/>
    </row>
    <row r="127" s="1" customFormat="1" ht="15" customHeight="1">
      <c r="B127" s="345"/>
      <c r="C127" s="300" t="s">
        <v>865</v>
      </c>
      <c r="D127" s="300"/>
      <c r="E127" s="300"/>
      <c r="F127" s="323" t="s">
        <v>816</v>
      </c>
      <c r="G127" s="300"/>
      <c r="H127" s="300" t="s">
        <v>866</v>
      </c>
      <c r="I127" s="300" t="s">
        <v>818</v>
      </c>
      <c r="J127" s="300" t="s">
        <v>867</v>
      </c>
      <c r="K127" s="348"/>
    </row>
    <row r="128" s="1" customFormat="1" ht="15" customHeight="1">
      <c r="B128" s="345"/>
      <c r="C128" s="300" t="s">
        <v>764</v>
      </c>
      <c r="D128" s="300"/>
      <c r="E128" s="300"/>
      <c r="F128" s="323" t="s">
        <v>816</v>
      </c>
      <c r="G128" s="300"/>
      <c r="H128" s="300" t="s">
        <v>868</v>
      </c>
      <c r="I128" s="300" t="s">
        <v>818</v>
      </c>
      <c r="J128" s="300" t="s">
        <v>867</v>
      </c>
      <c r="K128" s="348"/>
    </row>
    <row r="129" s="1" customFormat="1" ht="15" customHeight="1">
      <c r="B129" s="345"/>
      <c r="C129" s="300" t="s">
        <v>827</v>
      </c>
      <c r="D129" s="300"/>
      <c r="E129" s="300"/>
      <c r="F129" s="323" t="s">
        <v>822</v>
      </c>
      <c r="G129" s="300"/>
      <c r="H129" s="300" t="s">
        <v>828</v>
      </c>
      <c r="I129" s="300" t="s">
        <v>818</v>
      </c>
      <c r="J129" s="300">
        <v>15</v>
      </c>
      <c r="K129" s="348"/>
    </row>
    <row r="130" s="1" customFormat="1" ht="15" customHeight="1">
      <c r="B130" s="345"/>
      <c r="C130" s="326" t="s">
        <v>829</v>
      </c>
      <c r="D130" s="326"/>
      <c r="E130" s="326"/>
      <c r="F130" s="327" t="s">
        <v>822</v>
      </c>
      <c r="G130" s="326"/>
      <c r="H130" s="326" t="s">
        <v>830</v>
      </c>
      <c r="I130" s="326" t="s">
        <v>818</v>
      </c>
      <c r="J130" s="326">
        <v>15</v>
      </c>
      <c r="K130" s="348"/>
    </row>
    <row r="131" s="1" customFormat="1" ht="15" customHeight="1">
      <c r="B131" s="345"/>
      <c r="C131" s="326" t="s">
        <v>831</v>
      </c>
      <c r="D131" s="326"/>
      <c r="E131" s="326"/>
      <c r="F131" s="327" t="s">
        <v>822</v>
      </c>
      <c r="G131" s="326"/>
      <c r="H131" s="326" t="s">
        <v>832</v>
      </c>
      <c r="I131" s="326" t="s">
        <v>818</v>
      </c>
      <c r="J131" s="326">
        <v>20</v>
      </c>
      <c r="K131" s="348"/>
    </row>
    <row r="132" s="1" customFormat="1" ht="15" customHeight="1">
      <c r="B132" s="345"/>
      <c r="C132" s="326" t="s">
        <v>833</v>
      </c>
      <c r="D132" s="326"/>
      <c r="E132" s="326"/>
      <c r="F132" s="327" t="s">
        <v>822</v>
      </c>
      <c r="G132" s="326"/>
      <c r="H132" s="326" t="s">
        <v>834</v>
      </c>
      <c r="I132" s="326" t="s">
        <v>818</v>
      </c>
      <c r="J132" s="326">
        <v>20</v>
      </c>
      <c r="K132" s="348"/>
    </row>
    <row r="133" s="1" customFormat="1" ht="15" customHeight="1">
      <c r="B133" s="345"/>
      <c r="C133" s="300" t="s">
        <v>821</v>
      </c>
      <c r="D133" s="300"/>
      <c r="E133" s="300"/>
      <c r="F133" s="323" t="s">
        <v>822</v>
      </c>
      <c r="G133" s="300"/>
      <c r="H133" s="300" t="s">
        <v>856</v>
      </c>
      <c r="I133" s="300" t="s">
        <v>818</v>
      </c>
      <c r="J133" s="300">
        <v>50</v>
      </c>
      <c r="K133" s="348"/>
    </row>
    <row r="134" s="1" customFormat="1" ht="15" customHeight="1">
      <c r="B134" s="345"/>
      <c r="C134" s="300" t="s">
        <v>835</v>
      </c>
      <c r="D134" s="300"/>
      <c r="E134" s="300"/>
      <c r="F134" s="323" t="s">
        <v>822</v>
      </c>
      <c r="G134" s="300"/>
      <c r="H134" s="300" t="s">
        <v>856</v>
      </c>
      <c r="I134" s="300" t="s">
        <v>818</v>
      </c>
      <c r="J134" s="300">
        <v>50</v>
      </c>
      <c r="K134" s="348"/>
    </row>
    <row r="135" s="1" customFormat="1" ht="15" customHeight="1">
      <c r="B135" s="345"/>
      <c r="C135" s="300" t="s">
        <v>841</v>
      </c>
      <c r="D135" s="300"/>
      <c r="E135" s="300"/>
      <c r="F135" s="323" t="s">
        <v>822</v>
      </c>
      <c r="G135" s="300"/>
      <c r="H135" s="300" t="s">
        <v>856</v>
      </c>
      <c r="I135" s="300" t="s">
        <v>818</v>
      </c>
      <c r="J135" s="300">
        <v>50</v>
      </c>
      <c r="K135" s="348"/>
    </row>
    <row r="136" s="1" customFormat="1" ht="15" customHeight="1">
      <c r="B136" s="345"/>
      <c r="C136" s="300" t="s">
        <v>843</v>
      </c>
      <c r="D136" s="300"/>
      <c r="E136" s="300"/>
      <c r="F136" s="323" t="s">
        <v>822</v>
      </c>
      <c r="G136" s="300"/>
      <c r="H136" s="300" t="s">
        <v>856</v>
      </c>
      <c r="I136" s="300" t="s">
        <v>818</v>
      </c>
      <c r="J136" s="300">
        <v>50</v>
      </c>
      <c r="K136" s="348"/>
    </row>
    <row r="137" s="1" customFormat="1" ht="15" customHeight="1">
      <c r="B137" s="345"/>
      <c r="C137" s="300" t="s">
        <v>844</v>
      </c>
      <c r="D137" s="300"/>
      <c r="E137" s="300"/>
      <c r="F137" s="323" t="s">
        <v>822</v>
      </c>
      <c r="G137" s="300"/>
      <c r="H137" s="300" t="s">
        <v>869</v>
      </c>
      <c r="I137" s="300" t="s">
        <v>818</v>
      </c>
      <c r="J137" s="300">
        <v>255</v>
      </c>
      <c r="K137" s="348"/>
    </row>
    <row r="138" s="1" customFormat="1" ht="15" customHeight="1">
      <c r="B138" s="345"/>
      <c r="C138" s="300" t="s">
        <v>846</v>
      </c>
      <c r="D138" s="300"/>
      <c r="E138" s="300"/>
      <c r="F138" s="323" t="s">
        <v>816</v>
      </c>
      <c r="G138" s="300"/>
      <c r="H138" s="300" t="s">
        <v>870</v>
      </c>
      <c r="I138" s="300" t="s">
        <v>848</v>
      </c>
      <c r="J138" s="300"/>
      <c r="K138" s="348"/>
    </row>
    <row r="139" s="1" customFormat="1" ht="15" customHeight="1">
      <c r="B139" s="345"/>
      <c r="C139" s="300" t="s">
        <v>849</v>
      </c>
      <c r="D139" s="300"/>
      <c r="E139" s="300"/>
      <c r="F139" s="323" t="s">
        <v>816</v>
      </c>
      <c r="G139" s="300"/>
      <c r="H139" s="300" t="s">
        <v>871</v>
      </c>
      <c r="I139" s="300" t="s">
        <v>851</v>
      </c>
      <c r="J139" s="300"/>
      <c r="K139" s="348"/>
    </row>
    <row r="140" s="1" customFormat="1" ht="15" customHeight="1">
      <c r="B140" s="345"/>
      <c r="C140" s="300" t="s">
        <v>852</v>
      </c>
      <c r="D140" s="300"/>
      <c r="E140" s="300"/>
      <c r="F140" s="323" t="s">
        <v>816</v>
      </c>
      <c r="G140" s="300"/>
      <c r="H140" s="300" t="s">
        <v>852</v>
      </c>
      <c r="I140" s="300" t="s">
        <v>851</v>
      </c>
      <c r="J140" s="300"/>
      <c r="K140" s="348"/>
    </row>
    <row r="141" s="1" customFormat="1" ht="15" customHeight="1">
      <c r="B141" s="345"/>
      <c r="C141" s="300" t="s">
        <v>41</v>
      </c>
      <c r="D141" s="300"/>
      <c r="E141" s="300"/>
      <c r="F141" s="323" t="s">
        <v>816</v>
      </c>
      <c r="G141" s="300"/>
      <c r="H141" s="300" t="s">
        <v>872</v>
      </c>
      <c r="I141" s="300" t="s">
        <v>851</v>
      </c>
      <c r="J141" s="300"/>
      <c r="K141" s="348"/>
    </row>
    <row r="142" s="1" customFormat="1" ht="15" customHeight="1">
      <c r="B142" s="345"/>
      <c r="C142" s="300" t="s">
        <v>873</v>
      </c>
      <c r="D142" s="300"/>
      <c r="E142" s="300"/>
      <c r="F142" s="323" t="s">
        <v>816</v>
      </c>
      <c r="G142" s="300"/>
      <c r="H142" s="300" t="s">
        <v>874</v>
      </c>
      <c r="I142" s="300" t="s">
        <v>851</v>
      </c>
      <c r="J142" s="300"/>
      <c r="K142" s="348"/>
    </row>
    <row r="143" s="1" customFormat="1" ht="15" customHeight="1">
      <c r="B143" s="349"/>
      <c r="C143" s="350"/>
      <c r="D143" s="350"/>
      <c r="E143" s="350"/>
      <c r="F143" s="350"/>
      <c r="G143" s="350"/>
      <c r="H143" s="350"/>
      <c r="I143" s="350"/>
      <c r="J143" s="350"/>
      <c r="K143" s="351"/>
    </row>
    <row r="144" s="1" customFormat="1" ht="18.75" customHeight="1">
      <c r="B144" s="336"/>
      <c r="C144" s="336"/>
      <c r="D144" s="336"/>
      <c r="E144" s="336"/>
      <c r="F144" s="337"/>
      <c r="G144" s="336"/>
      <c r="H144" s="336"/>
      <c r="I144" s="336"/>
      <c r="J144" s="336"/>
      <c r="K144" s="336"/>
    </row>
    <row r="145" s="1" customFormat="1" ht="18.75" customHeight="1">
      <c r="B145" s="308"/>
      <c r="C145" s="308"/>
      <c r="D145" s="308"/>
      <c r="E145" s="308"/>
      <c r="F145" s="308"/>
      <c r="G145" s="308"/>
      <c r="H145" s="308"/>
      <c r="I145" s="308"/>
      <c r="J145" s="308"/>
      <c r="K145" s="308"/>
    </row>
    <row r="146" s="1" customFormat="1" ht="7.5" customHeight="1">
      <c r="B146" s="309"/>
      <c r="C146" s="310"/>
      <c r="D146" s="310"/>
      <c r="E146" s="310"/>
      <c r="F146" s="310"/>
      <c r="G146" s="310"/>
      <c r="H146" s="310"/>
      <c r="I146" s="310"/>
      <c r="J146" s="310"/>
      <c r="K146" s="311"/>
    </row>
    <row r="147" s="1" customFormat="1" ht="45" customHeight="1">
      <c r="B147" s="312"/>
      <c r="C147" s="313" t="s">
        <v>875</v>
      </c>
      <c r="D147" s="313"/>
      <c r="E147" s="313"/>
      <c r="F147" s="313"/>
      <c r="G147" s="313"/>
      <c r="H147" s="313"/>
      <c r="I147" s="313"/>
      <c r="J147" s="313"/>
      <c r="K147" s="314"/>
    </row>
    <row r="148" s="1" customFormat="1" ht="17.25" customHeight="1">
      <c r="B148" s="312"/>
      <c r="C148" s="315" t="s">
        <v>810</v>
      </c>
      <c r="D148" s="315"/>
      <c r="E148" s="315"/>
      <c r="F148" s="315" t="s">
        <v>811</v>
      </c>
      <c r="G148" s="316"/>
      <c r="H148" s="315" t="s">
        <v>57</v>
      </c>
      <c r="I148" s="315" t="s">
        <v>60</v>
      </c>
      <c r="J148" s="315" t="s">
        <v>812</v>
      </c>
      <c r="K148" s="314"/>
    </row>
    <row r="149" s="1" customFormat="1" ht="17.25" customHeight="1">
      <c r="B149" s="312"/>
      <c r="C149" s="317" t="s">
        <v>813</v>
      </c>
      <c r="D149" s="317"/>
      <c r="E149" s="317"/>
      <c r="F149" s="318" t="s">
        <v>814</v>
      </c>
      <c r="G149" s="319"/>
      <c r="H149" s="317"/>
      <c r="I149" s="317"/>
      <c r="J149" s="317" t="s">
        <v>815</v>
      </c>
      <c r="K149" s="314"/>
    </row>
    <row r="150" s="1" customFormat="1" ht="5.25" customHeight="1">
      <c r="B150" s="325"/>
      <c r="C150" s="320"/>
      <c r="D150" s="320"/>
      <c r="E150" s="320"/>
      <c r="F150" s="320"/>
      <c r="G150" s="321"/>
      <c r="H150" s="320"/>
      <c r="I150" s="320"/>
      <c r="J150" s="320"/>
      <c r="K150" s="348"/>
    </row>
    <row r="151" s="1" customFormat="1" ht="15" customHeight="1">
      <c r="B151" s="325"/>
      <c r="C151" s="352" t="s">
        <v>819</v>
      </c>
      <c r="D151" s="300"/>
      <c r="E151" s="300"/>
      <c r="F151" s="353" t="s">
        <v>816</v>
      </c>
      <c r="G151" s="300"/>
      <c r="H151" s="352" t="s">
        <v>856</v>
      </c>
      <c r="I151" s="352" t="s">
        <v>818</v>
      </c>
      <c r="J151" s="352">
        <v>120</v>
      </c>
      <c r="K151" s="348"/>
    </row>
    <row r="152" s="1" customFormat="1" ht="15" customHeight="1">
      <c r="B152" s="325"/>
      <c r="C152" s="352" t="s">
        <v>865</v>
      </c>
      <c r="D152" s="300"/>
      <c r="E152" s="300"/>
      <c r="F152" s="353" t="s">
        <v>816</v>
      </c>
      <c r="G152" s="300"/>
      <c r="H152" s="352" t="s">
        <v>876</v>
      </c>
      <c r="I152" s="352" t="s">
        <v>818</v>
      </c>
      <c r="J152" s="352" t="s">
        <v>867</v>
      </c>
      <c r="K152" s="348"/>
    </row>
    <row r="153" s="1" customFormat="1" ht="15" customHeight="1">
      <c r="B153" s="325"/>
      <c r="C153" s="352" t="s">
        <v>764</v>
      </c>
      <c r="D153" s="300"/>
      <c r="E153" s="300"/>
      <c r="F153" s="353" t="s">
        <v>816</v>
      </c>
      <c r="G153" s="300"/>
      <c r="H153" s="352" t="s">
        <v>877</v>
      </c>
      <c r="I153" s="352" t="s">
        <v>818</v>
      </c>
      <c r="J153" s="352" t="s">
        <v>867</v>
      </c>
      <c r="K153" s="348"/>
    </row>
    <row r="154" s="1" customFormat="1" ht="15" customHeight="1">
      <c r="B154" s="325"/>
      <c r="C154" s="352" t="s">
        <v>821</v>
      </c>
      <c r="D154" s="300"/>
      <c r="E154" s="300"/>
      <c r="F154" s="353" t="s">
        <v>822</v>
      </c>
      <c r="G154" s="300"/>
      <c r="H154" s="352" t="s">
        <v>856</v>
      </c>
      <c r="I154" s="352" t="s">
        <v>818</v>
      </c>
      <c r="J154" s="352">
        <v>50</v>
      </c>
      <c r="K154" s="348"/>
    </row>
    <row r="155" s="1" customFormat="1" ht="15" customHeight="1">
      <c r="B155" s="325"/>
      <c r="C155" s="352" t="s">
        <v>824</v>
      </c>
      <c r="D155" s="300"/>
      <c r="E155" s="300"/>
      <c r="F155" s="353" t="s">
        <v>816</v>
      </c>
      <c r="G155" s="300"/>
      <c r="H155" s="352" t="s">
        <v>856</v>
      </c>
      <c r="I155" s="352" t="s">
        <v>826</v>
      </c>
      <c r="J155" s="352"/>
      <c r="K155" s="348"/>
    </row>
    <row r="156" s="1" customFormat="1" ht="15" customHeight="1">
      <c r="B156" s="325"/>
      <c r="C156" s="352" t="s">
        <v>835</v>
      </c>
      <c r="D156" s="300"/>
      <c r="E156" s="300"/>
      <c r="F156" s="353" t="s">
        <v>822</v>
      </c>
      <c r="G156" s="300"/>
      <c r="H156" s="352" t="s">
        <v>856</v>
      </c>
      <c r="I156" s="352" t="s">
        <v>818</v>
      </c>
      <c r="J156" s="352">
        <v>50</v>
      </c>
      <c r="K156" s="348"/>
    </row>
    <row r="157" s="1" customFormat="1" ht="15" customHeight="1">
      <c r="B157" s="325"/>
      <c r="C157" s="352" t="s">
        <v>843</v>
      </c>
      <c r="D157" s="300"/>
      <c r="E157" s="300"/>
      <c r="F157" s="353" t="s">
        <v>822</v>
      </c>
      <c r="G157" s="300"/>
      <c r="H157" s="352" t="s">
        <v>856</v>
      </c>
      <c r="I157" s="352" t="s">
        <v>818</v>
      </c>
      <c r="J157" s="352">
        <v>50</v>
      </c>
      <c r="K157" s="348"/>
    </row>
    <row r="158" s="1" customFormat="1" ht="15" customHeight="1">
      <c r="B158" s="325"/>
      <c r="C158" s="352" t="s">
        <v>841</v>
      </c>
      <c r="D158" s="300"/>
      <c r="E158" s="300"/>
      <c r="F158" s="353" t="s">
        <v>822</v>
      </c>
      <c r="G158" s="300"/>
      <c r="H158" s="352" t="s">
        <v>856</v>
      </c>
      <c r="I158" s="352" t="s">
        <v>818</v>
      </c>
      <c r="J158" s="352">
        <v>50</v>
      </c>
      <c r="K158" s="348"/>
    </row>
    <row r="159" s="1" customFormat="1" ht="15" customHeight="1">
      <c r="B159" s="325"/>
      <c r="C159" s="352" t="s">
        <v>96</v>
      </c>
      <c r="D159" s="300"/>
      <c r="E159" s="300"/>
      <c r="F159" s="353" t="s">
        <v>816</v>
      </c>
      <c r="G159" s="300"/>
      <c r="H159" s="352" t="s">
        <v>878</v>
      </c>
      <c r="I159" s="352" t="s">
        <v>818</v>
      </c>
      <c r="J159" s="352" t="s">
        <v>879</v>
      </c>
      <c r="K159" s="348"/>
    </row>
    <row r="160" s="1" customFormat="1" ht="15" customHeight="1">
      <c r="B160" s="325"/>
      <c r="C160" s="352" t="s">
        <v>880</v>
      </c>
      <c r="D160" s="300"/>
      <c r="E160" s="300"/>
      <c r="F160" s="353" t="s">
        <v>816</v>
      </c>
      <c r="G160" s="300"/>
      <c r="H160" s="352" t="s">
        <v>881</v>
      </c>
      <c r="I160" s="352" t="s">
        <v>851</v>
      </c>
      <c r="J160" s="352"/>
      <c r="K160" s="348"/>
    </row>
    <row r="161" s="1" customFormat="1" ht="15" customHeight="1">
      <c r="B161" s="354"/>
      <c r="C161" s="334"/>
      <c r="D161" s="334"/>
      <c r="E161" s="334"/>
      <c r="F161" s="334"/>
      <c r="G161" s="334"/>
      <c r="H161" s="334"/>
      <c r="I161" s="334"/>
      <c r="J161" s="334"/>
      <c r="K161" s="355"/>
    </row>
    <row r="162" s="1" customFormat="1" ht="18.75" customHeight="1">
      <c r="B162" s="336"/>
      <c r="C162" s="346"/>
      <c r="D162" s="346"/>
      <c r="E162" s="346"/>
      <c r="F162" s="356"/>
      <c r="G162" s="346"/>
      <c r="H162" s="346"/>
      <c r="I162" s="346"/>
      <c r="J162" s="346"/>
      <c r="K162" s="336"/>
    </row>
    <row r="163" s="1" customFormat="1" ht="18.75" customHeight="1">
      <c r="B163" s="308"/>
      <c r="C163" s="308"/>
      <c r="D163" s="308"/>
      <c r="E163" s="308"/>
      <c r="F163" s="308"/>
      <c r="G163" s="308"/>
      <c r="H163" s="308"/>
      <c r="I163" s="308"/>
      <c r="J163" s="308"/>
      <c r="K163" s="308"/>
    </row>
    <row r="164" s="1" customFormat="1" ht="7.5" customHeight="1">
      <c r="B164" s="287"/>
      <c r="C164" s="288"/>
      <c r="D164" s="288"/>
      <c r="E164" s="288"/>
      <c r="F164" s="288"/>
      <c r="G164" s="288"/>
      <c r="H164" s="288"/>
      <c r="I164" s="288"/>
      <c r="J164" s="288"/>
      <c r="K164" s="289"/>
    </row>
    <row r="165" s="1" customFormat="1" ht="45" customHeight="1">
      <c r="B165" s="290"/>
      <c r="C165" s="291" t="s">
        <v>882</v>
      </c>
      <c r="D165" s="291"/>
      <c r="E165" s="291"/>
      <c r="F165" s="291"/>
      <c r="G165" s="291"/>
      <c r="H165" s="291"/>
      <c r="I165" s="291"/>
      <c r="J165" s="291"/>
      <c r="K165" s="292"/>
    </row>
    <row r="166" s="1" customFormat="1" ht="17.25" customHeight="1">
      <c r="B166" s="290"/>
      <c r="C166" s="315" t="s">
        <v>810</v>
      </c>
      <c r="D166" s="315"/>
      <c r="E166" s="315"/>
      <c r="F166" s="315" t="s">
        <v>811</v>
      </c>
      <c r="G166" s="357"/>
      <c r="H166" s="358" t="s">
        <v>57</v>
      </c>
      <c r="I166" s="358" t="s">
        <v>60</v>
      </c>
      <c r="J166" s="315" t="s">
        <v>812</v>
      </c>
      <c r="K166" s="292"/>
    </row>
    <row r="167" s="1" customFormat="1" ht="17.25" customHeight="1">
      <c r="B167" s="293"/>
      <c r="C167" s="317" t="s">
        <v>813</v>
      </c>
      <c r="D167" s="317"/>
      <c r="E167" s="317"/>
      <c r="F167" s="318" t="s">
        <v>814</v>
      </c>
      <c r="G167" s="359"/>
      <c r="H167" s="360"/>
      <c r="I167" s="360"/>
      <c r="J167" s="317" t="s">
        <v>815</v>
      </c>
      <c r="K167" s="295"/>
    </row>
    <row r="168" s="1" customFormat="1" ht="5.25" customHeight="1">
      <c r="B168" s="325"/>
      <c r="C168" s="320"/>
      <c r="D168" s="320"/>
      <c r="E168" s="320"/>
      <c r="F168" s="320"/>
      <c r="G168" s="321"/>
      <c r="H168" s="320"/>
      <c r="I168" s="320"/>
      <c r="J168" s="320"/>
      <c r="K168" s="348"/>
    </row>
    <row r="169" s="1" customFormat="1" ht="15" customHeight="1">
      <c r="B169" s="325"/>
      <c r="C169" s="300" t="s">
        <v>819</v>
      </c>
      <c r="D169" s="300"/>
      <c r="E169" s="300"/>
      <c r="F169" s="323" t="s">
        <v>816</v>
      </c>
      <c r="G169" s="300"/>
      <c r="H169" s="300" t="s">
        <v>856</v>
      </c>
      <c r="I169" s="300" t="s">
        <v>818</v>
      </c>
      <c r="J169" s="300">
        <v>120</v>
      </c>
      <c r="K169" s="348"/>
    </row>
    <row r="170" s="1" customFormat="1" ht="15" customHeight="1">
      <c r="B170" s="325"/>
      <c r="C170" s="300" t="s">
        <v>865</v>
      </c>
      <c r="D170" s="300"/>
      <c r="E170" s="300"/>
      <c r="F170" s="323" t="s">
        <v>816</v>
      </c>
      <c r="G170" s="300"/>
      <c r="H170" s="300" t="s">
        <v>866</v>
      </c>
      <c r="I170" s="300" t="s">
        <v>818</v>
      </c>
      <c r="J170" s="300" t="s">
        <v>867</v>
      </c>
      <c r="K170" s="348"/>
    </row>
    <row r="171" s="1" customFormat="1" ht="15" customHeight="1">
      <c r="B171" s="325"/>
      <c r="C171" s="300" t="s">
        <v>764</v>
      </c>
      <c r="D171" s="300"/>
      <c r="E171" s="300"/>
      <c r="F171" s="323" t="s">
        <v>816</v>
      </c>
      <c r="G171" s="300"/>
      <c r="H171" s="300" t="s">
        <v>883</v>
      </c>
      <c r="I171" s="300" t="s">
        <v>818</v>
      </c>
      <c r="J171" s="300" t="s">
        <v>867</v>
      </c>
      <c r="K171" s="348"/>
    </row>
    <row r="172" s="1" customFormat="1" ht="15" customHeight="1">
      <c r="B172" s="325"/>
      <c r="C172" s="300" t="s">
        <v>821</v>
      </c>
      <c r="D172" s="300"/>
      <c r="E172" s="300"/>
      <c r="F172" s="323" t="s">
        <v>822</v>
      </c>
      <c r="G172" s="300"/>
      <c r="H172" s="300" t="s">
        <v>883</v>
      </c>
      <c r="I172" s="300" t="s">
        <v>818</v>
      </c>
      <c r="J172" s="300">
        <v>50</v>
      </c>
      <c r="K172" s="348"/>
    </row>
    <row r="173" s="1" customFormat="1" ht="15" customHeight="1">
      <c r="B173" s="325"/>
      <c r="C173" s="300" t="s">
        <v>824</v>
      </c>
      <c r="D173" s="300"/>
      <c r="E173" s="300"/>
      <c r="F173" s="323" t="s">
        <v>816</v>
      </c>
      <c r="G173" s="300"/>
      <c r="H173" s="300" t="s">
        <v>883</v>
      </c>
      <c r="I173" s="300" t="s">
        <v>826</v>
      </c>
      <c r="J173" s="300"/>
      <c r="K173" s="348"/>
    </row>
    <row r="174" s="1" customFormat="1" ht="15" customHeight="1">
      <c r="B174" s="325"/>
      <c r="C174" s="300" t="s">
        <v>835</v>
      </c>
      <c r="D174" s="300"/>
      <c r="E174" s="300"/>
      <c r="F174" s="323" t="s">
        <v>822</v>
      </c>
      <c r="G174" s="300"/>
      <c r="H174" s="300" t="s">
        <v>883</v>
      </c>
      <c r="I174" s="300" t="s">
        <v>818</v>
      </c>
      <c r="J174" s="300">
        <v>50</v>
      </c>
      <c r="K174" s="348"/>
    </row>
    <row r="175" s="1" customFormat="1" ht="15" customHeight="1">
      <c r="B175" s="325"/>
      <c r="C175" s="300" t="s">
        <v>843</v>
      </c>
      <c r="D175" s="300"/>
      <c r="E175" s="300"/>
      <c r="F175" s="323" t="s">
        <v>822</v>
      </c>
      <c r="G175" s="300"/>
      <c r="H175" s="300" t="s">
        <v>883</v>
      </c>
      <c r="I175" s="300" t="s">
        <v>818</v>
      </c>
      <c r="J175" s="300">
        <v>50</v>
      </c>
      <c r="K175" s="348"/>
    </row>
    <row r="176" s="1" customFormat="1" ht="15" customHeight="1">
      <c r="B176" s="325"/>
      <c r="C176" s="300" t="s">
        <v>841</v>
      </c>
      <c r="D176" s="300"/>
      <c r="E176" s="300"/>
      <c r="F176" s="323" t="s">
        <v>822</v>
      </c>
      <c r="G176" s="300"/>
      <c r="H176" s="300" t="s">
        <v>883</v>
      </c>
      <c r="I176" s="300" t="s">
        <v>818</v>
      </c>
      <c r="J176" s="300">
        <v>50</v>
      </c>
      <c r="K176" s="348"/>
    </row>
    <row r="177" s="1" customFormat="1" ht="15" customHeight="1">
      <c r="B177" s="325"/>
      <c r="C177" s="300" t="s">
        <v>108</v>
      </c>
      <c r="D177" s="300"/>
      <c r="E177" s="300"/>
      <c r="F177" s="323" t="s">
        <v>816</v>
      </c>
      <c r="G177" s="300"/>
      <c r="H177" s="300" t="s">
        <v>884</v>
      </c>
      <c r="I177" s="300" t="s">
        <v>885</v>
      </c>
      <c r="J177" s="300"/>
      <c r="K177" s="348"/>
    </row>
    <row r="178" s="1" customFormat="1" ht="15" customHeight="1">
      <c r="B178" s="325"/>
      <c r="C178" s="300" t="s">
        <v>60</v>
      </c>
      <c r="D178" s="300"/>
      <c r="E178" s="300"/>
      <c r="F178" s="323" t="s">
        <v>816</v>
      </c>
      <c r="G178" s="300"/>
      <c r="H178" s="300" t="s">
        <v>886</v>
      </c>
      <c r="I178" s="300" t="s">
        <v>887</v>
      </c>
      <c r="J178" s="300">
        <v>1</v>
      </c>
      <c r="K178" s="348"/>
    </row>
    <row r="179" s="1" customFormat="1" ht="15" customHeight="1">
      <c r="B179" s="325"/>
      <c r="C179" s="300" t="s">
        <v>56</v>
      </c>
      <c r="D179" s="300"/>
      <c r="E179" s="300"/>
      <c r="F179" s="323" t="s">
        <v>816</v>
      </c>
      <c r="G179" s="300"/>
      <c r="H179" s="300" t="s">
        <v>888</v>
      </c>
      <c r="I179" s="300" t="s">
        <v>818</v>
      </c>
      <c r="J179" s="300">
        <v>20</v>
      </c>
      <c r="K179" s="348"/>
    </row>
    <row r="180" s="1" customFormat="1" ht="15" customHeight="1">
      <c r="B180" s="325"/>
      <c r="C180" s="300" t="s">
        <v>57</v>
      </c>
      <c r="D180" s="300"/>
      <c r="E180" s="300"/>
      <c r="F180" s="323" t="s">
        <v>816</v>
      </c>
      <c r="G180" s="300"/>
      <c r="H180" s="300" t="s">
        <v>889</v>
      </c>
      <c r="I180" s="300" t="s">
        <v>818</v>
      </c>
      <c r="J180" s="300">
        <v>255</v>
      </c>
      <c r="K180" s="348"/>
    </row>
    <row r="181" s="1" customFormat="1" ht="15" customHeight="1">
      <c r="B181" s="325"/>
      <c r="C181" s="300" t="s">
        <v>109</v>
      </c>
      <c r="D181" s="300"/>
      <c r="E181" s="300"/>
      <c r="F181" s="323" t="s">
        <v>816</v>
      </c>
      <c r="G181" s="300"/>
      <c r="H181" s="300" t="s">
        <v>780</v>
      </c>
      <c r="I181" s="300" t="s">
        <v>818</v>
      </c>
      <c r="J181" s="300">
        <v>10</v>
      </c>
      <c r="K181" s="348"/>
    </row>
    <row r="182" s="1" customFormat="1" ht="15" customHeight="1">
      <c r="B182" s="325"/>
      <c r="C182" s="300" t="s">
        <v>110</v>
      </c>
      <c r="D182" s="300"/>
      <c r="E182" s="300"/>
      <c r="F182" s="323" t="s">
        <v>816</v>
      </c>
      <c r="G182" s="300"/>
      <c r="H182" s="300" t="s">
        <v>890</v>
      </c>
      <c r="I182" s="300" t="s">
        <v>851</v>
      </c>
      <c r="J182" s="300"/>
      <c r="K182" s="348"/>
    </row>
    <row r="183" s="1" customFormat="1" ht="15" customHeight="1">
      <c r="B183" s="325"/>
      <c r="C183" s="300" t="s">
        <v>891</v>
      </c>
      <c r="D183" s="300"/>
      <c r="E183" s="300"/>
      <c r="F183" s="323" t="s">
        <v>816</v>
      </c>
      <c r="G183" s="300"/>
      <c r="H183" s="300" t="s">
        <v>892</v>
      </c>
      <c r="I183" s="300" t="s">
        <v>851</v>
      </c>
      <c r="J183" s="300"/>
      <c r="K183" s="348"/>
    </row>
    <row r="184" s="1" customFormat="1" ht="15" customHeight="1">
      <c r="B184" s="325"/>
      <c r="C184" s="300" t="s">
        <v>880</v>
      </c>
      <c r="D184" s="300"/>
      <c r="E184" s="300"/>
      <c r="F184" s="323" t="s">
        <v>816</v>
      </c>
      <c r="G184" s="300"/>
      <c r="H184" s="300" t="s">
        <v>893</v>
      </c>
      <c r="I184" s="300" t="s">
        <v>851</v>
      </c>
      <c r="J184" s="300"/>
      <c r="K184" s="348"/>
    </row>
    <row r="185" s="1" customFormat="1" ht="15" customHeight="1">
      <c r="B185" s="325"/>
      <c r="C185" s="300" t="s">
        <v>112</v>
      </c>
      <c r="D185" s="300"/>
      <c r="E185" s="300"/>
      <c r="F185" s="323" t="s">
        <v>822</v>
      </c>
      <c r="G185" s="300"/>
      <c r="H185" s="300" t="s">
        <v>894</v>
      </c>
      <c r="I185" s="300" t="s">
        <v>818</v>
      </c>
      <c r="J185" s="300">
        <v>50</v>
      </c>
      <c r="K185" s="348"/>
    </row>
    <row r="186" s="1" customFormat="1" ht="15" customHeight="1">
      <c r="B186" s="325"/>
      <c r="C186" s="300" t="s">
        <v>895</v>
      </c>
      <c r="D186" s="300"/>
      <c r="E186" s="300"/>
      <c r="F186" s="323" t="s">
        <v>822</v>
      </c>
      <c r="G186" s="300"/>
      <c r="H186" s="300" t="s">
        <v>896</v>
      </c>
      <c r="I186" s="300" t="s">
        <v>897</v>
      </c>
      <c r="J186" s="300"/>
      <c r="K186" s="348"/>
    </row>
    <row r="187" s="1" customFormat="1" ht="15" customHeight="1">
      <c r="B187" s="325"/>
      <c r="C187" s="300" t="s">
        <v>898</v>
      </c>
      <c r="D187" s="300"/>
      <c r="E187" s="300"/>
      <c r="F187" s="323" t="s">
        <v>822</v>
      </c>
      <c r="G187" s="300"/>
      <c r="H187" s="300" t="s">
        <v>899</v>
      </c>
      <c r="I187" s="300" t="s">
        <v>897</v>
      </c>
      <c r="J187" s="300"/>
      <c r="K187" s="348"/>
    </row>
    <row r="188" s="1" customFormat="1" ht="15" customHeight="1">
      <c r="B188" s="325"/>
      <c r="C188" s="300" t="s">
        <v>900</v>
      </c>
      <c r="D188" s="300"/>
      <c r="E188" s="300"/>
      <c r="F188" s="323" t="s">
        <v>822</v>
      </c>
      <c r="G188" s="300"/>
      <c r="H188" s="300" t="s">
        <v>901</v>
      </c>
      <c r="I188" s="300" t="s">
        <v>897</v>
      </c>
      <c r="J188" s="300"/>
      <c r="K188" s="348"/>
    </row>
    <row r="189" s="1" customFormat="1" ht="15" customHeight="1">
      <c r="B189" s="325"/>
      <c r="C189" s="361" t="s">
        <v>902</v>
      </c>
      <c r="D189" s="300"/>
      <c r="E189" s="300"/>
      <c r="F189" s="323" t="s">
        <v>822</v>
      </c>
      <c r="G189" s="300"/>
      <c r="H189" s="300" t="s">
        <v>903</v>
      </c>
      <c r="I189" s="300" t="s">
        <v>904</v>
      </c>
      <c r="J189" s="362" t="s">
        <v>905</v>
      </c>
      <c r="K189" s="348"/>
    </row>
    <row r="190" s="1" customFormat="1" ht="15" customHeight="1">
      <c r="B190" s="325"/>
      <c r="C190" s="361" t="s">
        <v>45</v>
      </c>
      <c r="D190" s="300"/>
      <c r="E190" s="300"/>
      <c r="F190" s="323" t="s">
        <v>816</v>
      </c>
      <c r="G190" s="300"/>
      <c r="H190" s="297" t="s">
        <v>906</v>
      </c>
      <c r="I190" s="300" t="s">
        <v>907</v>
      </c>
      <c r="J190" s="300"/>
      <c r="K190" s="348"/>
    </row>
    <row r="191" s="1" customFormat="1" ht="15" customHeight="1">
      <c r="B191" s="325"/>
      <c r="C191" s="361" t="s">
        <v>908</v>
      </c>
      <c r="D191" s="300"/>
      <c r="E191" s="300"/>
      <c r="F191" s="323" t="s">
        <v>816</v>
      </c>
      <c r="G191" s="300"/>
      <c r="H191" s="300" t="s">
        <v>909</v>
      </c>
      <c r="I191" s="300" t="s">
        <v>851</v>
      </c>
      <c r="J191" s="300"/>
      <c r="K191" s="348"/>
    </row>
    <row r="192" s="1" customFormat="1" ht="15" customHeight="1">
      <c r="B192" s="325"/>
      <c r="C192" s="361" t="s">
        <v>910</v>
      </c>
      <c r="D192" s="300"/>
      <c r="E192" s="300"/>
      <c r="F192" s="323" t="s">
        <v>816</v>
      </c>
      <c r="G192" s="300"/>
      <c r="H192" s="300" t="s">
        <v>911</v>
      </c>
      <c r="I192" s="300" t="s">
        <v>851</v>
      </c>
      <c r="J192" s="300"/>
      <c r="K192" s="348"/>
    </row>
    <row r="193" s="1" customFormat="1" ht="15" customHeight="1">
      <c r="B193" s="325"/>
      <c r="C193" s="361" t="s">
        <v>912</v>
      </c>
      <c r="D193" s="300"/>
      <c r="E193" s="300"/>
      <c r="F193" s="323" t="s">
        <v>822</v>
      </c>
      <c r="G193" s="300"/>
      <c r="H193" s="300" t="s">
        <v>913</v>
      </c>
      <c r="I193" s="300" t="s">
        <v>851</v>
      </c>
      <c r="J193" s="300"/>
      <c r="K193" s="348"/>
    </row>
    <row r="194" s="1" customFormat="1" ht="15" customHeight="1">
      <c r="B194" s="354"/>
      <c r="C194" s="363"/>
      <c r="D194" s="334"/>
      <c r="E194" s="334"/>
      <c r="F194" s="334"/>
      <c r="G194" s="334"/>
      <c r="H194" s="334"/>
      <c r="I194" s="334"/>
      <c r="J194" s="334"/>
      <c r="K194" s="355"/>
    </row>
    <row r="195" s="1" customFormat="1" ht="18.75" customHeight="1">
      <c r="B195" s="336"/>
      <c r="C195" s="346"/>
      <c r="D195" s="346"/>
      <c r="E195" s="346"/>
      <c r="F195" s="356"/>
      <c r="G195" s="346"/>
      <c r="H195" s="346"/>
      <c r="I195" s="346"/>
      <c r="J195" s="346"/>
      <c r="K195" s="336"/>
    </row>
    <row r="196" s="1" customFormat="1" ht="18.75" customHeight="1">
      <c r="B196" s="336"/>
      <c r="C196" s="346"/>
      <c r="D196" s="346"/>
      <c r="E196" s="346"/>
      <c r="F196" s="356"/>
      <c r="G196" s="346"/>
      <c r="H196" s="346"/>
      <c r="I196" s="346"/>
      <c r="J196" s="346"/>
      <c r="K196" s="336"/>
    </row>
    <row r="197" s="1" customFormat="1" ht="18.75" customHeight="1">
      <c r="B197" s="308"/>
      <c r="C197" s="308"/>
      <c r="D197" s="308"/>
      <c r="E197" s="308"/>
      <c r="F197" s="308"/>
      <c r="G197" s="308"/>
      <c r="H197" s="308"/>
      <c r="I197" s="308"/>
      <c r="J197" s="308"/>
      <c r="K197" s="308"/>
    </row>
    <row r="198" s="1" customFormat="1" ht="13.5">
      <c r="B198" s="287"/>
      <c r="C198" s="288"/>
      <c r="D198" s="288"/>
      <c r="E198" s="288"/>
      <c r="F198" s="288"/>
      <c r="G198" s="288"/>
      <c r="H198" s="288"/>
      <c r="I198" s="288"/>
      <c r="J198" s="288"/>
      <c r="K198" s="289"/>
    </row>
    <row r="199" s="1" customFormat="1" ht="21">
      <c r="B199" s="290"/>
      <c r="C199" s="291" t="s">
        <v>914</v>
      </c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5.5" customHeight="1">
      <c r="B200" s="290"/>
      <c r="C200" s="364" t="s">
        <v>915</v>
      </c>
      <c r="D200" s="364"/>
      <c r="E200" s="364"/>
      <c r="F200" s="364" t="s">
        <v>916</v>
      </c>
      <c r="G200" s="365"/>
      <c r="H200" s="364" t="s">
        <v>917</v>
      </c>
      <c r="I200" s="364"/>
      <c r="J200" s="364"/>
      <c r="K200" s="292"/>
    </row>
    <row r="201" s="1" customFormat="1" ht="5.25" customHeight="1">
      <c r="B201" s="325"/>
      <c r="C201" s="320"/>
      <c r="D201" s="320"/>
      <c r="E201" s="320"/>
      <c r="F201" s="320"/>
      <c r="G201" s="346"/>
      <c r="H201" s="320"/>
      <c r="I201" s="320"/>
      <c r="J201" s="320"/>
      <c r="K201" s="348"/>
    </row>
    <row r="202" s="1" customFormat="1" ht="15" customHeight="1">
      <c r="B202" s="325"/>
      <c r="C202" s="300" t="s">
        <v>907</v>
      </c>
      <c r="D202" s="300"/>
      <c r="E202" s="300"/>
      <c r="F202" s="323" t="s">
        <v>46</v>
      </c>
      <c r="G202" s="300"/>
      <c r="H202" s="300" t="s">
        <v>918</v>
      </c>
      <c r="I202" s="300"/>
      <c r="J202" s="300"/>
      <c r="K202" s="348"/>
    </row>
    <row r="203" s="1" customFormat="1" ht="15" customHeight="1">
      <c r="B203" s="325"/>
      <c r="C203" s="300"/>
      <c r="D203" s="300"/>
      <c r="E203" s="300"/>
      <c r="F203" s="323" t="s">
        <v>47</v>
      </c>
      <c r="G203" s="300"/>
      <c r="H203" s="300" t="s">
        <v>919</v>
      </c>
      <c r="I203" s="300"/>
      <c r="J203" s="300"/>
      <c r="K203" s="348"/>
    </row>
    <row r="204" s="1" customFormat="1" ht="15" customHeight="1">
      <c r="B204" s="325"/>
      <c r="C204" s="300"/>
      <c r="D204" s="300"/>
      <c r="E204" s="300"/>
      <c r="F204" s="323" t="s">
        <v>50</v>
      </c>
      <c r="G204" s="300"/>
      <c r="H204" s="300" t="s">
        <v>920</v>
      </c>
      <c r="I204" s="300"/>
      <c r="J204" s="300"/>
      <c r="K204" s="348"/>
    </row>
    <row r="205" s="1" customFormat="1" ht="15" customHeight="1">
      <c r="B205" s="325"/>
      <c r="C205" s="300"/>
      <c r="D205" s="300"/>
      <c r="E205" s="300"/>
      <c r="F205" s="323" t="s">
        <v>48</v>
      </c>
      <c r="G205" s="300"/>
      <c r="H205" s="300" t="s">
        <v>921</v>
      </c>
      <c r="I205" s="300"/>
      <c r="J205" s="300"/>
      <c r="K205" s="348"/>
    </row>
    <row r="206" s="1" customFormat="1" ht="15" customHeight="1">
      <c r="B206" s="325"/>
      <c r="C206" s="300"/>
      <c r="D206" s="300"/>
      <c r="E206" s="300"/>
      <c r="F206" s="323" t="s">
        <v>49</v>
      </c>
      <c r="G206" s="300"/>
      <c r="H206" s="300" t="s">
        <v>922</v>
      </c>
      <c r="I206" s="300"/>
      <c r="J206" s="300"/>
      <c r="K206" s="348"/>
    </row>
    <row r="207" s="1" customFormat="1" ht="15" customHeight="1">
      <c r="B207" s="325"/>
      <c r="C207" s="300"/>
      <c r="D207" s="300"/>
      <c r="E207" s="300"/>
      <c r="F207" s="323"/>
      <c r="G207" s="300"/>
      <c r="H207" s="300"/>
      <c r="I207" s="300"/>
      <c r="J207" s="300"/>
      <c r="K207" s="348"/>
    </row>
    <row r="208" s="1" customFormat="1" ht="15" customHeight="1">
      <c r="B208" s="325"/>
      <c r="C208" s="300" t="s">
        <v>863</v>
      </c>
      <c r="D208" s="300"/>
      <c r="E208" s="300"/>
      <c r="F208" s="323" t="s">
        <v>82</v>
      </c>
      <c r="G208" s="300"/>
      <c r="H208" s="300" t="s">
        <v>923</v>
      </c>
      <c r="I208" s="300"/>
      <c r="J208" s="300"/>
      <c r="K208" s="348"/>
    </row>
    <row r="209" s="1" customFormat="1" ht="15" customHeight="1">
      <c r="B209" s="325"/>
      <c r="C209" s="300"/>
      <c r="D209" s="300"/>
      <c r="E209" s="300"/>
      <c r="F209" s="323" t="s">
        <v>758</v>
      </c>
      <c r="G209" s="300"/>
      <c r="H209" s="300" t="s">
        <v>759</v>
      </c>
      <c r="I209" s="300"/>
      <c r="J209" s="300"/>
      <c r="K209" s="348"/>
    </row>
    <row r="210" s="1" customFormat="1" ht="15" customHeight="1">
      <c r="B210" s="325"/>
      <c r="C210" s="300"/>
      <c r="D210" s="300"/>
      <c r="E210" s="300"/>
      <c r="F210" s="323" t="s">
        <v>756</v>
      </c>
      <c r="G210" s="300"/>
      <c r="H210" s="300" t="s">
        <v>924</v>
      </c>
      <c r="I210" s="300"/>
      <c r="J210" s="300"/>
      <c r="K210" s="348"/>
    </row>
    <row r="211" s="1" customFormat="1" ht="15" customHeight="1">
      <c r="B211" s="366"/>
      <c r="C211" s="300"/>
      <c r="D211" s="300"/>
      <c r="E211" s="300"/>
      <c r="F211" s="323" t="s">
        <v>760</v>
      </c>
      <c r="G211" s="361"/>
      <c r="H211" s="352" t="s">
        <v>761</v>
      </c>
      <c r="I211" s="352"/>
      <c r="J211" s="352"/>
      <c r="K211" s="367"/>
    </row>
    <row r="212" s="1" customFormat="1" ht="15" customHeight="1">
      <c r="B212" s="366"/>
      <c r="C212" s="300"/>
      <c r="D212" s="300"/>
      <c r="E212" s="300"/>
      <c r="F212" s="323" t="s">
        <v>762</v>
      </c>
      <c r="G212" s="361"/>
      <c r="H212" s="352" t="s">
        <v>925</v>
      </c>
      <c r="I212" s="352"/>
      <c r="J212" s="352"/>
      <c r="K212" s="367"/>
    </row>
    <row r="213" s="1" customFormat="1" ht="15" customHeight="1">
      <c r="B213" s="366"/>
      <c r="C213" s="300"/>
      <c r="D213" s="300"/>
      <c r="E213" s="300"/>
      <c r="F213" s="323"/>
      <c r="G213" s="361"/>
      <c r="H213" s="352"/>
      <c r="I213" s="352"/>
      <c r="J213" s="352"/>
      <c r="K213" s="367"/>
    </row>
    <row r="214" s="1" customFormat="1" ht="15" customHeight="1">
      <c r="B214" s="366"/>
      <c r="C214" s="300" t="s">
        <v>887</v>
      </c>
      <c r="D214" s="300"/>
      <c r="E214" s="300"/>
      <c r="F214" s="323">
        <v>1</v>
      </c>
      <c r="G214" s="361"/>
      <c r="H214" s="352" t="s">
        <v>926</v>
      </c>
      <c r="I214" s="352"/>
      <c r="J214" s="352"/>
      <c r="K214" s="367"/>
    </row>
    <row r="215" s="1" customFormat="1" ht="15" customHeight="1">
      <c r="B215" s="366"/>
      <c r="C215" s="300"/>
      <c r="D215" s="300"/>
      <c r="E215" s="300"/>
      <c r="F215" s="323">
        <v>2</v>
      </c>
      <c r="G215" s="361"/>
      <c r="H215" s="352" t="s">
        <v>927</v>
      </c>
      <c r="I215" s="352"/>
      <c r="J215" s="352"/>
      <c r="K215" s="367"/>
    </row>
    <row r="216" s="1" customFormat="1" ht="15" customHeight="1">
      <c r="B216" s="366"/>
      <c r="C216" s="300"/>
      <c r="D216" s="300"/>
      <c r="E216" s="300"/>
      <c r="F216" s="323">
        <v>3</v>
      </c>
      <c r="G216" s="361"/>
      <c r="H216" s="352" t="s">
        <v>928</v>
      </c>
      <c r="I216" s="352"/>
      <c r="J216" s="352"/>
      <c r="K216" s="367"/>
    </row>
    <row r="217" s="1" customFormat="1" ht="15" customHeight="1">
      <c r="B217" s="366"/>
      <c r="C217" s="300"/>
      <c r="D217" s="300"/>
      <c r="E217" s="300"/>
      <c r="F217" s="323">
        <v>4</v>
      </c>
      <c r="G217" s="361"/>
      <c r="H217" s="352" t="s">
        <v>929</v>
      </c>
      <c r="I217" s="352"/>
      <c r="J217" s="352"/>
      <c r="K217" s="367"/>
    </row>
    <row r="218" s="1" customFormat="1" ht="12.75" customHeight="1">
      <c r="B218" s="368"/>
      <c r="C218" s="369"/>
      <c r="D218" s="369"/>
      <c r="E218" s="369"/>
      <c r="F218" s="369"/>
      <c r="G218" s="369"/>
      <c r="H218" s="369"/>
      <c r="I218" s="369"/>
      <c r="J218" s="369"/>
      <c r="K218" s="370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C81067BD98054283E33E0C35B59FC4" ma:contentTypeVersion="17" ma:contentTypeDescription="Vytvoří nový dokument" ma:contentTypeScope="" ma:versionID="f1c0d6729ba3286e8e4184408c4b126a">
  <xsd:schema xmlns:xsd="http://www.w3.org/2001/XMLSchema" xmlns:xs="http://www.w3.org/2001/XMLSchema" xmlns:p="http://schemas.microsoft.com/office/2006/metadata/properties" xmlns:ns2="c37ece5f-5e98-4a7e-8cf6-aa8d430c3d5b" xmlns:ns3="22ce9277-1943-4357-9ed2-f7c827d75cfb" targetNamespace="http://schemas.microsoft.com/office/2006/metadata/properties" ma:root="true" ma:fieldsID="37428798cee47138f7df238d022bba79" ns2:_="" ns3:_="">
    <xsd:import namespace="c37ece5f-5e98-4a7e-8cf6-aa8d430c3d5b"/>
    <xsd:import namespace="22ce9277-1943-4357-9ed2-f7c827d75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ece5f-5e98-4a7e-8cf6-aa8d430c3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20319c10-a7c6-40c1-93f6-0ea8b7990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e9277-1943-4357-9ed2-f7c827d75cf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3b51294-1c49-4de7-904b-95b6539298dd}" ma:internalName="TaxCatchAll" ma:showField="CatchAllData" ma:web="22ce9277-1943-4357-9ed2-f7c827d75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ADA6AB-DE4C-461E-98A9-BE5A5B64F4F6}"/>
</file>

<file path=customXml/itemProps2.xml><?xml version="1.0" encoding="utf-8"?>
<ds:datastoreItem xmlns:ds="http://schemas.openxmlformats.org/officeDocument/2006/customXml" ds:itemID="{3A68E614-98AA-4EDB-BCC5-3099AD60020D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Třasák</dc:creator>
  <cp:lastModifiedBy>Lukáš Třasák</cp:lastModifiedBy>
  <dcterms:created xsi:type="dcterms:W3CDTF">2023-05-26T11:45:36Z</dcterms:created>
  <dcterms:modified xsi:type="dcterms:W3CDTF">2023-05-26T11:45:43Z</dcterms:modified>
</cp:coreProperties>
</file>