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Mobilní vybavení obj..." sheetId="2" r:id="rId2"/>
    <sheet name="02 - Mobilní vybavení obj..." sheetId="3" r:id="rId3"/>
    <sheet name="Pokyny pro vyplnění" sheetId="4" r:id="rId4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'01 - Mobilní vybavení obj...'!$C$85:$K$117</definedName>
    <definedName name="_xlnm.Print_Area" localSheetId="1">'01 - Mobilní vybavení obj...'!$C$4:$J$41,'01 - Mobilní vybavení obj...'!$C$47:$J$65,'01 - Mobilní vybavení obj...'!$C$71:$K$117</definedName>
    <definedName name="_xlnm.Print_Titles" localSheetId="1">'01 - Mobilní vybavení obj...'!$85:$85</definedName>
    <definedName name="_xlnm._FilterDatabase" localSheetId="2" hidden="1">'02 - Mobilní vybavení obj...'!$C$85:$K$102</definedName>
    <definedName name="_xlnm.Print_Area" localSheetId="2">'02 - Mobilní vybavení obj...'!$C$4:$J$41,'02 - Mobilní vybavení obj...'!$C$47:$J$65,'02 - Mobilní vybavení obj...'!$C$71:$K$102</definedName>
    <definedName name="_xlnm.Print_Titles" localSheetId="2">'02 - Mobilní vybavení obj...'!$85:$85</definedName>
    <definedName name="_xlnm.Print_Area" localSheetId="3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3" l="1" r="J39"/>
  <c r="J38"/>
  <c i="1" r="AY57"/>
  <c i="3" r="J37"/>
  <c i="1" r="AX57"/>
  <c i="3"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J83"/>
  <c r="J82"/>
  <c r="F82"/>
  <c r="F80"/>
  <c r="E78"/>
  <c r="J59"/>
  <c r="J58"/>
  <c r="F58"/>
  <c r="F56"/>
  <c r="E54"/>
  <c r="J20"/>
  <c r="E20"/>
  <c r="F83"/>
  <c r="J19"/>
  <c r="J14"/>
  <c r="J80"/>
  <c r="E7"/>
  <c r="E50"/>
  <c i="2" r="J39"/>
  <c r="J38"/>
  <c i="1" r="AY56"/>
  <c i="2" r="J37"/>
  <c i="1" r="AX56"/>
  <c i="2"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E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BI88"/>
  <c r="BH88"/>
  <c r="BG88"/>
  <c r="BF88"/>
  <c r="T88"/>
  <c r="R88"/>
  <c r="P88"/>
  <c r="J83"/>
  <c r="J82"/>
  <c r="F82"/>
  <c r="F80"/>
  <c r="E78"/>
  <c r="J59"/>
  <c r="J58"/>
  <c r="F58"/>
  <c r="F56"/>
  <c r="E54"/>
  <c r="J20"/>
  <c r="E20"/>
  <c r="F83"/>
  <c r="J19"/>
  <c r="J14"/>
  <c r="J80"/>
  <c r="E7"/>
  <c r="E50"/>
  <c i="1" r="L50"/>
  <c r="AM50"/>
  <c r="AM49"/>
  <c r="L49"/>
  <c r="AM47"/>
  <c r="L47"/>
  <c r="L45"/>
  <c r="L44"/>
  <c i="3" r="BK98"/>
  <c i="2" r="J115"/>
  <c r="J109"/>
  <c r="J99"/>
  <c r="J90"/>
  <c i="3" r="BK102"/>
  <c r="BK95"/>
  <c r="BK89"/>
  <c i="2" r="BK113"/>
  <c r="BK109"/>
  <c r="BK101"/>
  <c r="BK94"/>
  <c i="3" r="J102"/>
  <c r="J98"/>
  <c r="J92"/>
  <c i="2" r="J113"/>
  <c r="BK105"/>
  <c r="J95"/>
  <c r="BK89"/>
  <c r="J116"/>
  <c r="BK103"/>
  <c r="BK97"/>
  <c i="3" r="J91"/>
  <c r="J88"/>
  <c i="2" r="BK107"/>
  <c r="BK95"/>
  <c r="BK88"/>
  <c i="3" r="BK100"/>
  <c r="BK92"/>
  <c r="J90"/>
  <c i="2" r="BK115"/>
  <c r="BK111"/>
  <c r="J105"/>
  <c r="BK98"/>
  <c r="J91"/>
  <c i="3" r="J100"/>
  <c r="J96"/>
  <c r="BK90"/>
  <c i="2" r="BK110"/>
  <c r="BK106"/>
  <c r="J100"/>
  <c r="BK90"/>
  <c r="J117"/>
  <c r="J106"/>
  <c r="BK100"/>
  <c r="BK96"/>
  <c i="3" r="J95"/>
  <c i="2" r="BK117"/>
  <c r="BK104"/>
  <c r="BK93"/>
  <c i="3" r="BK99"/>
  <c r="J94"/>
  <c r="BK91"/>
  <c i="2" r="BK116"/>
  <c r="J110"/>
  <c r="J103"/>
  <c r="J96"/>
  <c r="J89"/>
  <c i="3" r="J99"/>
  <c r="BK94"/>
  <c r="J89"/>
  <c i="2" r="BK108"/>
  <c r="J104"/>
  <c r="BK99"/>
  <c r="BK91"/>
  <c i="3" r="J97"/>
  <c i="2" r="BK112"/>
  <c r="J98"/>
  <c i="1" r="AS55"/>
  <c i="3" r="BK96"/>
  <c i="2" r="J111"/>
  <c r="J101"/>
  <c r="J92"/>
  <c i="3" r="BK101"/>
  <c r="BK93"/>
  <c r="BK88"/>
  <c i="2" r="J112"/>
  <c r="J108"/>
  <c r="J97"/>
  <c r="J93"/>
  <c i="3" r="J101"/>
  <c r="BK97"/>
  <c r="J93"/>
  <c i="2" r="J114"/>
  <c r="J107"/>
  <c r="J102"/>
  <c r="BK92"/>
  <c r="J88"/>
  <c r="BK114"/>
  <c r="BK102"/>
  <c r="J94"/>
  <c l="1" r="R87"/>
  <c r="R86"/>
  <c i="3" r="BK87"/>
  <c r="BK86"/>
  <c r="J86"/>
  <c r="J63"/>
  <c r="P87"/>
  <c r="P86"/>
  <c i="1" r="AU57"/>
  <c i="2" r="T87"/>
  <c r="T86"/>
  <c i="3" r="R87"/>
  <c r="R86"/>
  <c i="2" r="BK87"/>
  <c r="J87"/>
  <c r="J64"/>
  <c r="P87"/>
  <c r="P86"/>
  <c i="1" r="AU56"/>
  <c i="3" r="T87"/>
  <c r="T86"/>
  <c i="2" r="J56"/>
  <c r="F59"/>
  <c r="BE88"/>
  <c r="BE89"/>
  <c r="BE90"/>
  <c r="BE92"/>
  <c r="BE94"/>
  <c r="BE98"/>
  <c r="BE103"/>
  <c r="BE107"/>
  <c r="BE109"/>
  <c r="E74"/>
  <c r="BE93"/>
  <c r="BE100"/>
  <c r="BE105"/>
  <c r="BE111"/>
  <c r="BE114"/>
  <c r="BE115"/>
  <c r="BE117"/>
  <c i="3" r="E74"/>
  <c r="BE92"/>
  <c r="BE93"/>
  <c r="BE95"/>
  <c r="BE96"/>
  <c r="BE98"/>
  <c r="BE99"/>
  <c r="BE102"/>
  <c i="2" r="BE95"/>
  <c r="BE99"/>
  <c r="BE102"/>
  <c i="3" r="J56"/>
  <c r="BE88"/>
  <c r="BE89"/>
  <c r="BE90"/>
  <c r="BE91"/>
  <c r="BE94"/>
  <c r="BE97"/>
  <c r="BE101"/>
  <c i="2" r="BE91"/>
  <c r="BE96"/>
  <c r="BE97"/>
  <c r="BE101"/>
  <c r="BE104"/>
  <c r="BF106"/>
  <c r="BE108"/>
  <c r="BE110"/>
  <c r="BE112"/>
  <c r="BE113"/>
  <c r="BE116"/>
  <c i="3" r="F59"/>
  <c r="BE100"/>
  <c i="1" r="AS54"/>
  <c i="2" r="F36"/>
  <c i="1" r="BA56"/>
  <c i="2" r="F37"/>
  <c i="1" r="BB56"/>
  <c i="3" r="F38"/>
  <c i="1" r="BC57"/>
  <c i="3" r="J36"/>
  <c i="1" r="AW57"/>
  <c i="3" r="F37"/>
  <c i="1" r="BB57"/>
  <c i="2" r="F39"/>
  <c i="1" r="BD56"/>
  <c i="3" r="F36"/>
  <c i="1" r="BA57"/>
  <c i="3" r="F39"/>
  <c i="1" r="BD57"/>
  <c i="2" r="F38"/>
  <c i="1" r="BC56"/>
  <c i="2" l="1" r="BK86"/>
  <c r="J86"/>
  <c i="3" r="J87"/>
  <c r="J64"/>
  <c i="2" r="J32"/>
  <c i="1" r="AG56"/>
  <c r="BD55"/>
  <c r="BD54"/>
  <c r="W33"/>
  <c i="2" r="J36"/>
  <c i="1" r="AW56"/>
  <c i="3" r="J35"/>
  <c i="1" r="AV57"/>
  <c r="AT57"/>
  <c i="3" r="J32"/>
  <c i="1" r="AG57"/>
  <c r="AN57"/>
  <c i="2" r="J35"/>
  <c i="1" r="AV56"/>
  <c i="3" r="F35"/>
  <c i="1" r="AZ57"/>
  <c i="2" r="F35"/>
  <c i="1" r="AZ56"/>
  <c r="BB55"/>
  <c r="AX55"/>
  <c r="AU55"/>
  <c r="AU54"/>
  <c r="BA55"/>
  <c r="AW55"/>
  <c r="BC55"/>
  <c r="AY55"/>
  <c i="2" l="1" r="J41"/>
  <c i="3" r="J41"/>
  <c i="2" r="J63"/>
  <c i="1" r="AZ55"/>
  <c r="AV55"/>
  <c r="AT55"/>
  <c r="AT56"/>
  <c r="BA54"/>
  <c r="W30"/>
  <c r="BB54"/>
  <c r="AX54"/>
  <c r="AG55"/>
  <c r="AG54"/>
  <c r="AK26"/>
  <c r="BC54"/>
  <c r="W32"/>
  <c l="1" r="AN55"/>
  <c r="AN56"/>
  <c r="AZ54"/>
  <c r="AV54"/>
  <c r="AK29"/>
  <c r="W31"/>
  <c r="AY54"/>
  <c r="AW54"/>
  <c r="AK30"/>
  <c l="1" r="AK35"/>
  <c r="AT54"/>
  <c r="AN54"/>
  <c r="W29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<sst xmlns="http://schemas.openxmlformats.org/spreadsheetml/2006/main">
  <si>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</si>
  <si>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</si>
  <si>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</si>
  <si>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</si>
  <si>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</si>
  <si>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{b6ccbd96-3144-485b-94e3-3e5bbc7da4a0}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</si>
  <si>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</si>
  <si>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</si>
  <si>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</si>
  <si>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</si>
  <si>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</si>
  <si>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</si>
  <si>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</si>
  <si>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</si>
  <si>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ABIETABOR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</si>
  <si>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</si>
  <si>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</si>
  <si>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Centrum pro seniory v Táboře</t>
  </si>
  <si>
    <t>KSO:</t>
  </si>
  <si>
    <t/>
  </si>
  <si>
    <t>CC-CZ:</t>
  </si>
  <si>
    <t>Místo:</t>
  </si>
  <si>
    <t>Tábor</t>
  </si>
  <si>
    <t>Datum:</t>
  </si>
  <si>
    <t>7. 7. 2020</t>
  </si>
  <si>
    <t>Zadavatel:</t>
  </si>
  <si>
    <t>IČ:</t>
  </si>
  <si>
    <t>Město Tábor, Žižkovo nám.2, Tábor</t>
  </si>
  <si>
    <t>DIČ:</t>
  </si>
  <si>
    <t>Uchazeč:</t>
  </si>
  <si>
    <t>Vyplň údaj</t>
  </si>
  <si>
    <t>Projektant:</t>
  </si>
  <si>
    <t>SIAL spol.s r.o. U besedy 8, Liberec</t>
  </si>
  <si>
    <t>True</t>
  </si>
  <si>
    <t>Zpracovatel:</t>
  </si>
  <si>
    <t>PROPOS Liberec s.r.o. Šlikova 127, Liberec 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</si>
  <si>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</si>
  <si>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podmínky._x000d_
Nedílnou součástí rozpočtu jsou přílohy vzniku výkazu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</si>
  <si>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</si>
  <si>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</si>
  <si>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</si>
  <si>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</si>
  <si>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</si>
  <si>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</si>
  <si>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</si>
  <si>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</si>
  <si>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</si>
  <si>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</si>
  <si>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</si>
  <si>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</si>
  <si>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</si>
  <si>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</si>
  <si>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</si>
  <si>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</si>
  <si>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</si>
  <si>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</si>
  <si>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</si>
  <si>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</si>
  <si>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</si>
  <si>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</si>
  <si>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</si>
  <si>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</si>
  <si>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</si>
  <si>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</si>
  <si>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</si>
  <si>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</si>
  <si>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</si>
  <si>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</si>
  <si>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</si>
  <si>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</si>
  <si>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</si>
  <si>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</si>
  <si>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</si>
  <si>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</si>
  <si>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</si>
  <si>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</si>
  <si>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MO</t>
  </si>
  <si>
    <t>Mobiliář</t>
  </si>
  <si>
    <t>STA</t>
  </si>
  <si>
    <t>1</t>
  </si>
  <si>
    <t>{eb3154ee-1c1f-4e73-8fb0-4f903d3e792a}</t>
  </si>
  <si>
    <t>2</t>
  </si>
  <si>
    <t>/</t>
  </si>
  <si>
    <t>01</t>
  </si>
  <si>
    <t>Mobilní vybavení objektu DS</t>
  </si>
  <si>
    <t>Soupis</t>
  </si>
  <si>
    <t>{5e8b61d3-f0fa-423e-a220-9f70dd877009}</t>
  </si>
  <si>
    <t>02</t>
  </si>
  <si>
    <t>Mobilní vybavení objektu DPS</t>
  </si>
  <si>
    <t>{fc824bc4-48f9-4db3-8abf-77ed7ba38fa7}</t>
  </si>
  <si>
    <t>KRYCÍ LIST SOUPISU PRACÍ</t>
  </si>
  <si>
    <t>Objekt:</t>
  </si>
  <si>
    <t>MO - Mobiliář</t>
  </si>
  <si>
    <t>Soupis:</t>
  </si>
  <si>
    <t>01 - Mobilní vybavení objektu DS</t>
  </si>
  <si>
    <t xml:space="preserve">Montáží a dodávkou výrobků je myšleno kompletní instalace vč. veškeré manipulace vč. vybalení výrobku, likvidace obalů a vč. všech systémových a pomocných doplňků (např.spojovací prvky), popř. drobných prací spojených s instalací výrobku. Nedilnou součástí jsou doplňkové a vedlejší náklady spojené s instalaci (např. vzorkování, doložení atestu, režijní náklady atd.). Při předání instalovaných výrobků se předpokládá bezvadný stav - očištění, bezprašnost.  </t>
  </si>
  <si>
    <t>REKAPITULACE ČLENĚNÍ SOUPISU PRACÍ</t>
  </si>
  <si>
    <t>Kód dílu - Popis</t>
  </si>
  <si>
    <t>Cena celkem [CZK]</t>
  </si>
  <si>
    <t>-1</t>
  </si>
  <si>
    <t>OST - Mobiliář vč. montáže a dodávky, přesunu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</si>
  <si>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</si>
  <si>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</si>
  <si>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</si>
  <si>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</si>
  <si>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</si>
  <si>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</si>
  <si>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</si>
  <si>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</si>
  <si>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</si>
  <si>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</si>
  <si>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</si>
  <si>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</si>
  <si>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</si>
  <si>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</si>
  <si>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Mobiliář vč. montáže a dodávky, přesunu hmot</t>
  </si>
  <si>
    <t>4</t>
  </si>
  <si>
    <t>ROZPOCET</t>
  </si>
  <si>
    <t>K</t>
  </si>
  <si>
    <t>10010.106</t>
  </si>
  <si>
    <t>Samozavlažovací truhlík 100,0x32,0x34,0cm, ozn. Za_28 - bližší popis viz katalogové listy</t>
  </si>
  <si>
    <t>ks</t>
  </si>
  <si>
    <t>512</t>
  </si>
  <si>
    <t>245323916</t>
  </si>
  <si>
    <t>10010.108</t>
  </si>
  <si>
    <t>Samozavlažovací truhlík 130,0x42,0x44,0cm, ozn. Za_29 - bližší popis viz katalogové listy</t>
  </si>
  <si>
    <t>1193090492</t>
  </si>
  <si>
    <t>3</t>
  </si>
  <si>
    <t>10010.110</t>
  </si>
  <si>
    <t>Skleněná polička nad umyvadlem 60x13 cm s podpěrami, 6mm tvrzené sklo, ozn. Za_34 - bližší popis viz katalogové listy</t>
  </si>
  <si>
    <t>65930129</t>
  </si>
  <si>
    <t>10010.112</t>
  </si>
  <si>
    <t>Skříňky nad WC roz. 65x100x20cm korpus a dvířka z lamina barva bílá, poličky z tvrzeného skla tl.6mm, ozn. Za_48 - bližší popis viz katalogové listy</t>
  </si>
  <si>
    <t>1061815686</t>
  </si>
  <si>
    <t>5</t>
  </si>
  <si>
    <t>10010.114</t>
  </si>
  <si>
    <t>Odpočinkové křeslo ze dřeva, zádový opěrák z PUR pěny, čalounění aquaclean, ozn. Nab_11 - bližší popis viz katalogové listy</t>
  </si>
  <si>
    <t>-905157847</t>
  </si>
  <si>
    <t>6</t>
  </si>
  <si>
    <t>10010.116</t>
  </si>
  <si>
    <t>Stůl dřevěný pr.60cm, ozn. Nab_12 - bližší popis viz katalogové listy</t>
  </si>
  <si>
    <t>-1035330284</t>
  </si>
  <si>
    <t>7</t>
  </si>
  <si>
    <t>10010.118</t>
  </si>
  <si>
    <t>Pracovní židle s vysokou zádovou opěrkou, nosnost 120kg, ozn. Nab_13 - bližší popis viz katalogové listy</t>
  </si>
  <si>
    <t>-1738216139</t>
  </si>
  <si>
    <t>8</t>
  </si>
  <si>
    <t>10010.120</t>
  </si>
  <si>
    <t>Židle stohovatelná dřevěná židle, ozn. Nab_14 - bližší popis viz katalogové listy</t>
  </si>
  <si>
    <t>2037304502</t>
  </si>
  <si>
    <t>9</t>
  </si>
  <si>
    <t>10010.122</t>
  </si>
  <si>
    <t>Jídelní stůl z dřevěné konstrukce, stolohá deska z lamina, ozn. Nab_15 - bližší popis viz katalogové listy</t>
  </si>
  <si>
    <t>1518842433</t>
  </si>
  <si>
    <t>10</t>
  </si>
  <si>
    <t>10010.124</t>
  </si>
  <si>
    <t>Ambon - dřevo roz. 50x40x120cm, ozn. Nab_21 - bližší popis viz katalogové listy</t>
  </si>
  <si>
    <t>31739596</t>
  </si>
  <si>
    <t>11</t>
  </si>
  <si>
    <t>10010.126</t>
  </si>
  <si>
    <t>Odkladací plocha na motlitební pomůcky 1x zásuvka,2x dřívka roz. 80x40x100cm, ozn. Nab_22 - bližší popis viz katalogové listy</t>
  </si>
  <si>
    <t>-214848160</t>
  </si>
  <si>
    <t>12</t>
  </si>
  <si>
    <t>10010.128</t>
  </si>
  <si>
    <t>Regál na modlitební knížky roz. 40x20x100cm, ozn. Nab_23 - bližší popis viz katalogové listy</t>
  </si>
  <si>
    <t>-1539721577</t>
  </si>
  <si>
    <t>13</t>
  </si>
  <si>
    <t>10010.130</t>
  </si>
  <si>
    <t>Čalouněné křeslo z ohýbaného dřeva, přírodní dub, provedení – Carabu Aquaclean HP 76 (světlé šedá), ozn. Nab_24 - bližší popis viz katalogové listy</t>
  </si>
  <si>
    <t>1112360489</t>
  </si>
  <si>
    <t>14</t>
  </si>
  <si>
    <t>10010.132</t>
  </si>
  <si>
    <t>Jídelní stůl z dřevěné konstrukce, stolohá deska z lamina, ozn. Nab_31 - bližší popis viz katalogové listy</t>
  </si>
  <si>
    <t>1985484402</t>
  </si>
  <si>
    <t>10010.134</t>
  </si>
  <si>
    <t>Čalouněná židle z ohýbaného dřeva, ozn. Nab_32 - bližší popis viz katalogové listy</t>
  </si>
  <si>
    <t>1429934248</t>
  </si>
  <si>
    <t>16</t>
  </si>
  <si>
    <t>10010.136</t>
  </si>
  <si>
    <t>Knihovna/ regál pod TV roz. 120x45x75cm, ozn. Nab_33 - bližší popis viz katalogové listy</t>
  </si>
  <si>
    <t>196602407</t>
  </si>
  <si>
    <t>17</t>
  </si>
  <si>
    <t>10010.138</t>
  </si>
  <si>
    <t>Čalouněné křeslo z ohýbaného dřeva, přírodní dub, provedení – Carabu Aquaclean HP 76 (světlé šedá), ozn. Nab_34 - bližší popis viz katalogové listy</t>
  </si>
  <si>
    <t>-1511298829</t>
  </si>
  <si>
    <t>18</t>
  </si>
  <si>
    <t>10010.140</t>
  </si>
  <si>
    <t>Stůl dřevěný pr.60cm, ozn. Nab_35- bližší popis viz katalogové listy</t>
  </si>
  <si>
    <t>-494777097</t>
  </si>
  <si>
    <t>19</t>
  </si>
  <si>
    <t>10010.142</t>
  </si>
  <si>
    <t>Pečovatelské lůžko roz. 106x208cm, nosnost 225kg, elektrické ovládaní, hrazda + madlo vč. matrace - dvouvrstvá studená PUR pěna, prořezy na horní straně + voděodolný, paropropustný potah s 360st zipem, transportní úchyty. Antidekubitní dvouvrstvá matrace vhodná k použití ve zdravotnictví a pečovatelství. Riziko dekubitu III, ozn. Nab_41- bližší popis viz katalogové listy</t>
  </si>
  <si>
    <t>305543412</t>
  </si>
  <si>
    <t>20</t>
  </si>
  <si>
    <t>10010.144</t>
  </si>
  <si>
    <t>Noční stolek k lůžku roz. 47x40x77cm, ozn. Nab_42- bližší popis viz katalogové listy</t>
  </si>
  <si>
    <t>-459906071</t>
  </si>
  <si>
    <t>10010.146</t>
  </si>
  <si>
    <t>Komoda - 3x zásuvka, laminát roz. 100x50x75cm, ozn. Nab_43- bližší popis viz katalogové listy</t>
  </si>
  <si>
    <t>56709705</t>
  </si>
  <si>
    <t>22</t>
  </si>
  <si>
    <t>10010.148</t>
  </si>
  <si>
    <t>Jídelní stůl z dřevěné konstrukce, stolohá deska z lamina, ozn. Nab_44 - bližší popis viz katalogové listy</t>
  </si>
  <si>
    <t>862651222</t>
  </si>
  <si>
    <t>23</t>
  </si>
  <si>
    <t>10010.150</t>
  </si>
  <si>
    <t>Jídelní židle z masiv. dřevěné konstrukce, ozn. Nab_45 - bližší popis viz katalogové listy</t>
  </si>
  <si>
    <t>2009153951</t>
  </si>
  <si>
    <t>24</t>
  </si>
  <si>
    <t>10010.152</t>
  </si>
  <si>
    <t>Čalouněné křeslo „ušák“, ozn. Nab_46 - bližší popis viz katalogové listy</t>
  </si>
  <si>
    <t>-1624125560</t>
  </si>
  <si>
    <t>25</t>
  </si>
  <si>
    <t>10010.154</t>
  </si>
  <si>
    <t>Celodřevěné křeslo z ohýbaného dřeva, ozn. Nab_50 - bližší popis viz katalogové listy</t>
  </si>
  <si>
    <t>-350147505</t>
  </si>
  <si>
    <t>26</t>
  </si>
  <si>
    <t>10010.156</t>
  </si>
  <si>
    <t>Jídelní stůl z dřevěné konstrukce, stolohá deska z lamina, ozn. Nab_51 - bližší popis viz katalogové listy</t>
  </si>
  <si>
    <t>-570473441</t>
  </si>
  <si>
    <t>27</t>
  </si>
  <si>
    <t>10010.200</t>
  </si>
  <si>
    <t>Recepční pult tvaru "L" délky 2020+1510mm, laminát, zásuvkový díl, sokl, ozn. Rcp - bližší popis viz projekt interiéru</t>
  </si>
  <si>
    <t>111756302</t>
  </si>
  <si>
    <t>28</t>
  </si>
  <si>
    <t>10010.210</t>
  </si>
  <si>
    <t>Vysoká šatní skříň u recepčního pultu rozměru 2575x340x2200mm , ozn. Rsk01-04 - bližší popis viz projekt interiéru</t>
  </si>
  <si>
    <t>-159166179</t>
  </si>
  <si>
    <t>29</t>
  </si>
  <si>
    <t>10010.215</t>
  </si>
  <si>
    <t>Skříňová sestava s lavičkou rozměru 2200x580x2350mm pro jednolůžkový pokoj, laminát a postform. hranou, ozn. Skř 01-08 - bližší popis viz projekt interiéru</t>
  </si>
  <si>
    <t>2114395986</t>
  </si>
  <si>
    <t>30</t>
  </si>
  <si>
    <t>10010.220</t>
  </si>
  <si>
    <t>Skříňová sestava s lavičkou rozměru 2250x580x2350mm pro dvoulůžkový pokoj, laminát a postform. hranou, ozn. Skř 01-08 - bližší popis viz projekt interiéru</t>
  </si>
  <si>
    <t>1001265821</t>
  </si>
  <si>
    <t>02 - Mobilní vybavení objektu DPS</t>
  </si>
  <si>
    <t>-730099787</t>
  </si>
  <si>
    <t>Zrcadlové skříňky nad WC roz. 65x100x20cm korpus z lamina, poličky z tvrzeného skla, ozn. Za_48 - bližší popis viz katalogové listy</t>
  </si>
  <si>
    <t>-1880572037</t>
  </si>
  <si>
    <t>Pracovní židle s vysokou zádovou opěrkou, nosnost 120kg, ozn. Nab_44 - bližší popis viz katalogové listy</t>
  </si>
  <si>
    <t>-1590211191</t>
  </si>
  <si>
    <t>Čalouněná dřevěná židle, ozn. Nab_01 - bližší popis viz katalogové listy</t>
  </si>
  <si>
    <t>-1732398449</t>
  </si>
  <si>
    <t>Čalouněná židle, ozn. Nab_02 - bližší popis viz katalogové listy</t>
  </si>
  <si>
    <t>1157302729</t>
  </si>
  <si>
    <t>Knihovna/ regál pod TV roz. 200x30x75cm, ozn. Nab_04 - bližší popis viz katalogové listy</t>
  </si>
  <si>
    <t>1268612560</t>
  </si>
  <si>
    <t>Stůl dřevěný vel. 75x75x75cm, ozn. Nab_03- bližší popis viz katalogové listy</t>
  </si>
  <si>
    <t>1151662830</t>
  </si>
  <si>
    <t>Pracovní regál roz. 160x40x75cm, ozn. Nab_41- bližší popis viz katalogové listy</t>
  </si>
  <si>
    <t>1021459018</t>
  </si>
  <si>
    <t>Pracovní stůl roz. 150x80x75 cm, ozn. Nab_42- bližší popis viz katalogové listy</t>
  </si>
  <si>
    <t>-166220886</t>
  </si>
  <si>
    <t>10010.145</t>
  </si>
  <si>
    <t>Stolní kontejner roz. 40x55x65 cm, ozn. Nab_43- bližší popis viz katalogové listy</t>
  </si>
  <si>
    <t>1643037552</t>
  </si>
  <si>
    <t>Šatní skříň s tyčí na ramínka rozměru 100x60x120cm , ozn. Nab_45 - bližší popis viz katalogové listy</t>
  </si>
  <si>
    <t>-1170355639</t>
  </si>
  <si>
    <t>Šatní skříň rozměru 50x60x210cm , ozn. Nab_46 - bližší popis viz katalogové listy</t>
  </si>
  <si>
    <t>1936107724</t>
  </si>
  <si>
    <t>10010.215.1</t>
  </si>
  <si>
    <t>Skříňová sestava s lavičkou rozměru 2200x580x2350mm pro pokoj, laminát a postform. hranou, ozn. Skř 01-08 - bližší popis viz projekt interiéru</t>
  </si>
  <si>
    <t>1404726921</t>
  </si>
  <si>
    <t>10010.217</t>
  </si>
  <si>
    <t>Pracovní skříň rozměru 90x40x210cm , ozn. Nab_47 - bližší popis viz katalogové listy</t>
  </si>
  <si>
    <t>-2119145341</t>
  </si>
  <si>
    <t>10010.218</t>
  </si>
  <si>
    <t>Pracovní skříň rozměru 45x40x210cm , ozn. Nab_48 - bližší popis viz katalogové listy</t>
  </si>
  <si>
    <t>147108181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</si>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</sst>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4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right" vertical="center"/>
    </xf>
    <xf numFmtId="0" fontId="18" fillId="4" borderId="9" xfId="0" applyFont="1" applyFill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4" fillId="0" borderId="15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6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3" xfId="0" applyFont="1" applyBorder="1" applyAlignment="1" applyProtection="1">
      <alignment horizontal="center" vertical="center"/>
    </xf>
    <xf numFmtId="49" fontId="18" fillId="0" borderId="23" xfId="0" applyNumberFormat="1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167" fontId="18" fillId="0" borderId="23" xfId="0" applyNumberFormat="1" applyFont="1" applyBorder="1" applyAlignment="1" applyProtection="1">
      <alignment vertical="center"/>
    </xf>
    <xf numFmtId="4" fontId="18" fillId="2" borderId="23" xfId="0" applyNumberFormat="1" applyFont="1" applyFill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</xf>
    <xf numFmtId="0" fontId="19" fillId="2" borderId="15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6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20" xfId="0" applyFont="1" applyFill="1" applyBorder="1" applyAlignment="1" applyProtection="1">
      <alignment horizontal="left" vertical="center"/>
      <protection locked="0"/>
    </xf>
    <xf numFmtId="0" fontId="19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  <xf numFmtId="166" fontId="19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4" fillId="0" borderId="29" xfId="0" applyFont="1" applyBorder="1" applyAlignment="1">
      <alignment horizontal="left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19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28"/>
      <c r="BS17" s="14" t="s">
        <v>33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28"/>
      <c r="BS20" s="14" t="s">
        <v>4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59.25" customHeight="1">
      <c r="B23" s="18"/>
      <c r="C23" s="19"/>
      <c r="D23" s="19"/>
      <c r="E23" s="33" t="s">
        <v>37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42</v>
      </c>
      <c r="E29" s="44"/>
      <c r="F29" s="29" t="s">
        <v>43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44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45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46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3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35"/>
    </row>
    <row r="35" s="2" customFormat="1" ht="25.92" customHeight="1">
      <c r="A35" s="35"/>
      <c r="B35" s="36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6.96" customHeight="1">
      <c r="A37" s="35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1"/>
      <c r="BE37" s="35"/>
    </row>
    <row r="41" s="2" customFormat="1" ht="6.96" customHeight="1">
      <c r="A41" s="35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1"/>
      <c r="BE41" s="35"/>
    </row>
    <row r="42" s="2" customFormat="1" ht="24.96" customHeight="1">
      <c r="A42" s="35"/>
      <c r="B42" s="36"/>
      <c r="C42" s="20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  <c r="BE42" s="35"/>
    </row>
    <row r="43" s="2" customFormat="1" ht="6.96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  <c r="BE43" s="35"/>
    </row>
    <row r="44" s="4" customFormat="1" ht="12" customHeight="1">
      <c r="A44" s="4"/>
      <c r="B44" s="60"/>
      <c r="C44" s="29" t="s">
        <v>13</v>
      </c>
      <c r="D44" s="61"/>
      <c r="E44" s="61"/>
      <c r="F44" s="61"/>
      <c r="G44" s="61"/>
      <c r="H44" s="61"/>
      <c r="I44" s="61"/>
      <c r="J44" s="61"/>
      <c r="K44" s="61"/>
      <c r="L44" s="61" t="str">
        <f>K5</f>
        <v>ABIETABOR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BE44" s="4"/>
    </row>
    <row r="45" s="5" customFormat="1" ht="36.96" customHeight="1">
      <c r="A45" s="5"/>
      <c r="B45" s="63"/>
      <c r="C45" s="64" t="s">
        <v>16</v>
      </c>
      <c r="D45" s="65"/>
      <c r="E45" s="65"/>
      <c r="F45" s="65"/>
      <c r="G45" s="65"/>
      <c r="H45" s="65"/>
      <c r="I45" s="65"/>
      <c r="J45" s="65"/>
      <c r="K45" s="65"/>
      <c r="L45" s="66" t="str">
        <f>K6</f>
        <v>Centrum pro seniory v Táboře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7"/>
      <c r="BE45" s="5"/>
    </row>
    <row r="46" s="2" customFormat="1" ht="6.96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  <c r="BE46" s="35"/>
    </row>
    <row r="47" s="2" customFormat="1" ht="12" customHeight="1">
      <c r="A47" s="35"/>
      <c r="B47" s="36"/>
      <c r="C47" s="29" t="s">
        <v>21</v>
      </c>
      <c r="D47" s="37"/>
      <c r="E47" s="37"/>
      <c r="F47" s="37"/>
      <c r="G47" s="37"/>
      <c r="H47" s="37"/>
      <c r="I47" s="37"/>
      <c r="J47" s="37"/>
      <c r="K47" s="37"/>
      <c r="L47" s="68" t="str">
        <f>IF(K8="","",K8)</f>
        <v>Tábor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23</v>
      </c>
      <c r="AJ47" s="37"/>
      <c r="AK47" s="37"/>
      <c r="AL47" s="37"/>
      <c r="AM47" s="69" t="str">
        <f>IF(AN8= "","",AN8)</f>
        <v>7. 7. 2020</v>
      </c>
      <c r="AN47" s="69"/>
      <c r="AO47" s="37"/>
      <c r="AP47" s="37"/>
      <c r="AQ47" s="37"/>
      <c r="AR47" s="41"/>
      <c r="BE47" s="35"/>
    </row>
    <row r="48" s="2" customFormat="1" ht="6.96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  <c r="BE48" s="35"/>
    </row>
    <row r="49" s="2" customFormat="1" ht="25.65" customHeight="1">
      <c r="A49" s="35"/>
      <c r="B49" s="36"/>
      <c r="C49" s="29" t="s">
        <v>25</v>
      </c>
      <c r="D49" s="37"/>
      <c r="E49" s="37"/>
      <c r="F49" s="37"/>
      <c r="G49" s="37"/>
      <c r="H49" s="37"/>
      <c r="I49" s="37"/>
      <c r="J49" s="37"/>
      <c r="K49" s="37"/>
      <c r="L49" s="61" t="str">
        <f>IF(E11= "","",E11)</f>
        <v>Město Tábor, Žižkovo nám.2, Tábor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31</v>
      </c>
      <c r="AJ49" s="37"/>
      <c r="AK49" s="37"/>
      <c r="AL49" s="37"/>
      <c r="AM49" s="70" t="str">
        <f>IF(E17="","",E17)</f>
        <v>SIAL spol.s r.o. U besedy 8, Liberec</v>
      </c>
      <c r="AN49" s="61"/>
      <c r="AO49" s="61"/>
      <c r="AP49" s="61"/>
      <c r="AQ49" s="37"/>
      <c r="AR49" s="41"/>
      <c r="AS49" s="71" t="s">
        <v>52</v>
      </c>
      <c r="AT49" s="72"/>
      <c r="AU49" s="73"/>
      <c r="AV49" s="73"/>
      <c r="AW49" s="73"/>
      <c r="AX49" s="73"/>
      <c r="AY49" s="73"/>
      <c r="AZ49" s="73"/>
      <c r="BA49" s="73"/>
      <c r="BB49" s="73"/>
      <c r="BC49" s="73"/>
      <c r="BD49" s="74"/>
      <c r="BE49" s="35"/>
    </row>
    <row r="50" s="2" customFormat="1" ht="25.65" customHeight="1">
      <c r="A50" s="35"/>
      <c r="B50" s="36"/>
      <c r="C50" s="29" t="s">
        <v>29</v>
      </c>
      <c r="D50" s="37"/>
      <c r="E50" s="37"/>
      <c r="F50" s="37"/>
      <c r="G50" s="37"/>
      <c r="H50" s="37"/>
      <c r="I50" s="37"/>
      <c r="J50" s="37"/>
      <c r="K50" s="37"/>
      <c r="L50" s="61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34</v>
      </c>
      <c r="AJ50" s="37"/>
      <c r="AK50" s="37"/>
      <c r="AL50" s="37"/>
      <c r="AM50" s="70" t="str">
        <f>IF(E20="","",E20)</f>
        <v>PROPOS Liberec s.r.o. Šlikova 127, Liberec 6</v>
      </c>
      <c r="AN50" s="61"/>
      <c r="AO50" s="61"/>
      <c r="AP50" s="61"/>
      <c r="AQ50" s="37"/>
      <c r="AR50" s="41"/>
      <c r="AS50" s="75"/>
      <c r="AT50" s="76"/>
      <c r="AU50" s="77"/>
      <c r="AV50" s="77"/>
      <c r="AW50" s="77"/>
      <c r="AX50" s="77"/>
      <c r="AY50" s="77"/>
      <c r="AZ50" s="77"/>
      <c r="BA50" s="77"/>
      <c r="BB50" s="77"/>
      <c r="BC50" s="77"/>
      <c r="BD50" s="78"/>
      <c r="BE50" s="35"/>
    </row>
    <row r="51" s="2" customFormat="1" ht="10.8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9"/>
      <c r="AT51" s="80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35"/>
    </row>
    <row r="52" s="2" customFormat="1" ht="29.28" customHeight="1">
      <c r="A52" s="35"/>
      <c r="B52" s="36"/>
      <c r="C52" s="83" t="s">
        <v>53</v>
      </c>
      <c r="D52" s="84"/>
      <c r="E52" s="84"/>
      <c r="F52" s="84"/>
      <c r="G52" s="84"/>
      <c r="H52" s="85"/>
      <c r="I52" s="86" t="s">
        <v>54</v>
      </c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 t="s">
        <v>55</v>
      </c>
      <c r="AH52" s="84"/>
      <c r="AI52" s="84"/>
      <c r="AJ52" s="84"/>
      <c r="AK52" s="84"/>
      <c r="AL52" s="84"/>
      <c r="AM52" s="84"/>
      <c r="AN52" s="86" t="s">
        <v>56</v>
      </c>
      <c r="AO52" s="84"/>
      <c r="AP52" s="84"/>
      <c r="AQ52" s="88" t="s">
        <v>57</v>
      </c>
      <c r="AR52" s="41"/>
      <c r="AS52" s="89" t="s">
        <v>58</v>
      </c>
      <c r="AT52" s="90" t="s">
        <v>59</v>
      </c>
      <c r="AU52" s="90" t="s">
        <v>60</v>
      </c>
      <c r="AV52" s="90" t="s">
        <v>61</v>
      </c>
      <c r="AW52" s="90" t="s">
        <v>62</v>
      </c>
      <c r="AX52" s="90" t="s">
        <v>63</v>
      </c>
      <c r="AY52" s="90" t="s">
        <v>64</v>
      </c>
      <c r="AZ52" s="90" t="s">
        <v>65</v>
      </c>
      <c r="BA52" s="90" t="s">
        <v>66</v>
      </c>
      <c r="BB52" s="90" t="s">
        <v>67</v>
      </c>
      <c r="BC52" s="90" t="s">
        <v>68</v>
      </c>
      <c r="BD52" s="91" t="s">
        <v>69</v>
      </c>
      <c r="BE52" s="35"/>
    </row>
    <row r="53" s="2" customFormat="1" ht="10.8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2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4"/>
      <c r="BE53" s="35"/>
    </row>
    <row r="54" s="6" customFormat="1" ht="32.4" customHeight="1">
      <c r="A54" s="6"/>
      <c r="B54" s="95"/>
      <c r="C54" s="96" t="s">
        <v>70</v>
      </c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>
        <f>ROUND(AG55,2)</f>
        <v>0</v>
      </c>
      <c r="AH54" s="98"/>
      <c r="AI54" s="98"/>
      <c r="AJ54" s="98"/>
      <c r="AK54" s="98"/>
      <c r="AL54" s="98"/>
      <c r="AM54" s="98"/>
      <c r="AN54" s="99">
        <f>SUM(AG54,AT54)</f>
        <v>0</v>
      </c>
      <c r="AO54" s="99"/>
      <c r="AP54" s="99"/>
      <c r="AQ54" s="100" t="s">
        <v>19</v>
      </c>
      <c r="AR54" s="101"/>
      <c r="AS54" s="102">
        <f>ROUND(AS55,2)</f>
        <v>0</v>
      </c>
      <c r="AT54" s="103">
        <f>ROUND(SUM(AV54:AW54),2)</f>
        <v>0</v>
      </c>
      <c r="AU54" s="104">
        <f>ROUND(AU55,5)</f>
        <v>0</v>
      </c>
      <c r="AV54" s="103">
        <f>ROUND(AZ54*L29,2)</f>
        <v>0</v>
      </c>
      <c r="AW54" s="103">
        <f>ROUND(BA54*L30,2)</f>
        <v>0</v>
      </c>
      <c r="AX54" s="103">
        <f>ROUND(BB54*L29,2)</f>
        <v>0</v>
      </c>
      <c r="AY54" s="103">
        <f>ROUND(BC54*L30,2)</f>
        <v>0</v>
      </c>
      <c r="AZ54" s="103">
        <f>ROUND(AZ55,2)</f>
        <v>0</v>
      </c>
      <c r="BA54" s="103">
        <f>ROUND(BA55,2)</f>
        <v>0</v>
      </c>
      <c r="BB54" s="103">
        <f>ROUND(BB55,2)</f>
        <v>0</v>
      </c>
      <c r="BC54" s="103">
        <f>ROUND(BC55,2)</f>
        <v>0</v>
      </c>
      <c r="BD54" s="105">
        <f>ROUND(BD55,2)</f>
        <v>0</v>
      </c>
      <c r="BE54" s="6"/>
      <c r="BS54" s="106" t="s">
        <v>71</v>
      </c>
      <c r="BT54" s="106" t="s">
        <v>72</v>
      </c>
      <c r="BU54" s="107" t="s">
        <v>73</v>
      </c>
      <c r="BV54" s="106" t="s">
        <v>74</v>
      </c>
      <c r="BW54" s="106" t="s">
        <v>5</v>
      </c>
      <c r="BX54" s="106" t="s">
        <v>75</v>
      </c>
      <c r="CL54" s="106" t="s">
        <v>19</v>
      </c>
    </row>
    <row r="55" s="7" customFormat="1" ht="16.5" customHeight="1">
      <c r="A55" s="7"/>
      <c r="B55" s="108"/>
      <c r="C55" s="109"/>
      <c r="D55" s="110" t="s">
        <v>76</v>
      </c>
      <c r="E55" s="110"/>
      <c r="F55" s="110"/>
      <c r="G55" s="110"/>
      <c r="H55" s="110"/>
      <c r="I55" s="111"/>
      <c r="J55" s="110" t="s">
        <v>77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ROUND(SUM(AG56:AG57),2)</f>
        <v>0</v>
      </c>
      <c r="AH55" s="111"/>
      <c r="AI55" s="111"/>
      <c r="AJ55" s="111"/>
      <c r="AK55" s="111"/>
      <c r="AL55" s="111"/>
      <c r="AM55" s="111"/>
      <c r="AN55" s="113">
        <f>SUM(AG55,AT55)</f>
        <v>0</v>
      </c>
      <c r="AO55" s="111"/>
      <c r="AP55" s="111"/>
      <c r="AQ55" s="114" t="s">
        <v>78</v>
      </c>
      <c r="AR55" s="115"/>
      <c r="AS55" s="116">
        <f>ROUND(SUM(AS56:AS57),2)</f>
        <v>0</v>
      </c>
      <c r="AT55" s="117">
        <f>ROUND(SUM(AV55:AW55),2)</f>
        <v>0</v>
      </c>
      <c r="AU55" s="118">
        <f>ROUND(SUM(AU56:AU57),5)</f>
        <v>0</v>
      </c>
      <c r="AV55" s="117">
        <f>ROUND(AZ55*L29,2)</f>
        <v>0</v>
      </c>
      <c r="AW55" s="117">
        <f>ROUND(BA55*L30,2)</f>
        <v>0</v>
      </c>
      <c r="AX55" s="117">
        <f>ROUND(BB55*L29,2)</f>
        <v>0</v>
      </c>
      <c r="AY55" s="117">
        <f>ROUND(BC55*L30,2)</f>
        <v>0</v>
      </c>
      <c r="AZ55" s="117">
        <f>ROUND(SUM(AZ56:AZ57),2)</f>
        <v>0</v>
      </c>
      <c r="BA55" s="117">
        <f>ROUND(SUM(BA56:BA57),2)</f>
        <v>0</v>
      </c>
      <c r="BB55" s="117">
        <f>ROUND(SUM(BB56:BB57),2)</f>
        <v>0</v>
      </c>
      <c r="BC55" s="117">
        <f>ROUND(SUM(BC56:BC57),2)</f>
        <v>0</v>
      </c>
      <c r="BD55" s="119">
        <f>ROUND(SUM(BD56:BD57),2)</f>
        <v>0</v>
      </c>
      <c r="BE55" s="7"/>
      <c r="BS55" s="120" t="s">
        <v>71</v>
      </c>
      <c r="BT55" s="120" t="s">
        <v>79</v>
      </c>
      <c r="BU55" s="120" t="s">
        <v>73</v>
      </c>
      <c r="BV55" s="120" t="s">
        <v>74</v>
      </c>
      <c r="BW55" s="120" t="s">
        <v>80</v>
      </c>
      <c r="BX55" s="120" t="s">
        <v>5</v>
      </c>
      <c r="CL55" s="120" t="s">
        <v>19</v>
      </c>
      <c r="CM55" s="120" t="s">
        <v>81</v>
      </c>
    </row>
    <row r="56" s="4" customFormat="1" ht="16.5" customHeight="1">
      <c r="A56" s="121" t="s">
        <v>82</v>
      </c>
      <c r="B56" s="60"/>
      <c r="C56" s="122"/>
      <c r="D56" s="122"/>
      <c r="E56" s="123" t="s">
        <v>83</v>
      </c>
      <c r="F56" s="123"/>
      <c r="G56" s="123"/>
      <c r="H56" s="123"/>
      <c r="I56" s="123"/>
      <c r="J56" s="122"/>
      <c r="K56" s="123" t="s">
        <v>84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4">
        <f>'01 - Mobilní vybavení obj...'!J32</f>
        <v>0</v>
      </c>
      <c r="AH56" s="122"/>
      <c r="AI56" s="122"/>
      <c r="AJ56" s="122"/>
      <c r="AK56" s="122"/>
      <c r="AL56" s="122"/>
      <c r="AM56" s="122"/>
      <c r="AN56" s="124">
        <f>SUM(AG56,AT56)</f>
        <v>0</v>
      </c>
      <c r="AO56" s="122"/>
      <c r="AP56" s="122"/>
      <c r="AQ56" s="125" t="s">
        <v>85</v>
      </c>
      <c r="AR56" s="62"/>
      <c r="AS56" s="126">
        <v>0</v>
      </c>
      <c r="AT56" s="127">
        <f>ROUND(SUM(AV56:AW56),2)</f>
        <v>0</v>
      </c>
      <c r="AU56" s="128">
        <f>'01 - Mobilní vybavení obj...'!P86</f>
        <v>0</v>
      </c>
      <c r="AV56" s="127">
        <f>'01 - Mobilní vybavení obj...'!J35</f>
        <v>0</v>
      </c>
      <c r="AW56" s="127">
        <f>'01 - Mobilní vybavení obj...'!J36</f>
        <v>0</v>
      </c>
      <c r="AX56" s="127">
        <f>'01 - Mobilní vybavení obj...'!J37</f>
        <v>0</v>
      </c>
      <c r="AY56" s="127">
        <f>'01 - Mobilní vybavení obj...'!J38</f>
        <v>0</v>
      </c>
      <c r="AZ56" s="127">
        <f>'01 - Mobilní vybavení obj...'!F35</f>
        <v>0</v>
      </c>
      <c r="BA56" s="127">
        <f>'01 - Mobilní vybavení obj...'!F36</f>
        <v>0</v>
      </c>
      <c r="BB56" s="127">
        <f>'01 - Mobilní vybavení obj...'!F37</f>
        <v>0</v>
      </c>
      <c r="BC56" s="127">
        <f>'01 - Mobilní vybavení obj...'!F38</f>
        <v>0</v>
      </c>
      <c r="BD56" s="129">
        <f>'01 - Mobilní vybavení obj...'!F39</f>
        <v>0</v>
      </c>
      <c r="BE56" s="4"/>
      <c r="BT56" s="130" t="s">
        <v>81</v>
      </c>
      <c r="BV56" s="130" t="s">
        <v>74</v>
      </c>
      <c r="BW56" s="130" t="s">
        <v>86</v>
      </c>
      <c r="BX56" s="130" t="s">
        <v>80</v>
      </c>
      <c r="CL56" s="130" t="s">
        <v>19</v>
      </c>
    </row>
    <row r="57" s="4" customFormat="1" ht="16.5" customHeight="1">
      <c r="A57" s="121" t="s">
        <v>82</v>
      </c>
      <c r="B57" s="60"/>
      <c r="C57" s="122"/>
      <c r="D57" s="122"/>
      <c r="E57" s="123" t="s">
        <v>87</v>
      </c>
      <c r="F57" s="123"/>
      <c r="G57" s="123"/>
      <c r="H57" s="123"/>
      <c r="I57" s="123"/>
      <c r="J57" s="122"/>
      <c r="K57" s="123" t="s">
        <v>88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4">
        <f>'02 - Mobilní vybavení obj...'!J32</f>
        <v>0</v>
      </c>
      <c r="AH57" s="122"/>
      <c r="AI57" s="122"/>
      <c r="AJ57" s="122"/>
      <c r="AK57" s="122"/>
      <c r="AL57" s="122"/>
      <c r="AM57" s="122"/>
      <c r="AN57" s="124">
        <f>SUM(AG57,AT57)</f>
        <v>0</v>
      </c>
      <c r="AO57" s="122"/>
      <c r="AP57" s="122"/>
      <c r="AQ57" s="125" t="s">
        <v>85</v>
      </c>
      <c r="AR57" s="62"/>
      <c r="AS57" s="131">
        <v>0</v>
      </c>
      <c r="AT57" s="132">
        <f>ROUND(SUM(AV57:AW57),2)</f>
        <v>0</v>
      </c>
      <c r="AU57" s="133">
        <f>'02 - Mobilní vybavení obj...'!P86</f>
        <v>0</v>
      </c>
      <c r="AV57" s="132">
        <f>'02 - Mobilní vybavení obj...'!J35</f>
        <v>0</v>
      </c>
      <c r="AW57" s="132">
        <f>'02 - Mobilní vybavení obj...'!J36</f>
        <v>0</v>
      </c>
      <c r="AX57" s="132">
        <f>'02 - Mobilní vybavení obj...'!J37</f>
        <v>0</v>
      </c>
      <c r="AY57" s="132">
        <f>'02 - Mobilní vybavení obj...'!J38</f>
        <v>0</v>
      </c>
      <c r="AZ57" s="132">
        <f>'02 - Mobilní vybavení obj...'!F35</f>
        <v>0</v>
      </c>
      <c r="BA57" s="132">
        <f>'02 - Mobilní vybavení obj...'!F36</f>
        <v>0</v>
      </c>
      <c r="BB57" s="132">
        <f>'02 - Mobilní vybavení obj...'!F37</f>
        <v>0</v>
      </c>
      <c r="BC57" s="132">
        <f>'02 - Mobilní vybavení obj...'!F38</f>
        <v>0</v>
      </c>
      <c r="BD57" s="134">
        <f>'02 - Mobilní vybavení obj...'!F39</f>
        <v>0</v>
      </c>
      <c r="BE57" s="4"/>
      <c r="BT57" s="130" t="s">
        <v>81</v>
      </c>
      <c r="BV57" s="130" t="s">
        <v>74</v>
      </c>
      <c r="BW57" s="130" t="s">
        <v>89</v>
      </c>
      <c r="BX57" s="130" t="s">
        <v>80</v>
      </c>
      <c r="CL57" s="130" t="s">
        <v>19</v>
      </c>
    </row>
    <row r="58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1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="2" customFormat="1" ht="6.96" customHeight="1">
      <c r="A59" s="35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41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sheet="1" formatColumns="0" formatRows="0" objects="1" scenarios="1" spinCount="100000" saltValue="CYr3qquB6XG/grjKS9ct6l7jjbSPjNLAIU4BuCvlEfQV86ui5RsmkU34KL5NwWCM2NWQClFIW6T6aIFwhON2Og==" hashValue="1wEC9noREiOjhNMFb1BRVOFmj4N6xp+LwQi0uCK9PMEzuzJ5l/A1aWU0/8edSBasyPR2FGLD4mqzpLB1MXoT/w==" algorithmName="SHA-512" password="CC35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G54:AM54"/>
    <mergeCell ref="AN54:AP54"/>
    <mergeCell ref="AR2:BE2"/>
  </mergeCells>
  <hyperlinks>
    <hyperlink ref="A56" location="'01 - Mobilní vybavení obj...'!C2" display="/"/>
    <hyperlink ref="A57" location="'02 - Mobilní vybavení obj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7"/>
      <c r="AT3" s="14" t="s">
        <v>81</v>
      </c>
    </row>
    <row r="4" s="1" customFormat="1" ht="24.96" customHeight="1">
      <c r="B4" s="17"/>
      <c r="D4" s="139" t="s">
        <v>90</v>
      </c>
      <c r="I4" s="135"/>
      <c r="L4" s="17"/>
      <c r="M4" s="140" t="s">
        <v>10</v>
      </c>
      <c r="AT4" s="14" t="s">
        <v>4</v>
      </c>
    </row>
    <row r="5" s="1" customFormat="1" ht="6.96" customHeight="1">
      <c r="B5" s="17"/>
      <c r="I5" s="135"/>
      <c r="L5" s="17"/>
    </row>
    <row r="6" s="1" customFormat="1" ht="12" customHeight="1">
      <c r="B6" s="17"/>
      <c r="D6" s="141" t="s">
        <v>16</v>
      </c>
      <c r="I6" s="135"/>
      <c r="L6" s="17"/>
    </row>
    <row r="7" s="1" customFormat="1" ht="16.5" customHeight="1">
      <c r="B7" s="17"/>
      <c r="E7" s="142" t="str">
        <f>'Rekapitulace stavby'!K6</f>
        <v>Centrum pro seniory v Táboře</v>
      </c>
      <c r="F7" s="141"/>
      <c r="G7" s="141"/>
      <c r="H7" s="141"/>
      <c r="I7" s="135"/>
      <c r="L7" s="17"/>
    </row>
    <row r="8" s="1" customFormat="1" ht="12" customHeight="1">
      <c r="B8" s="17"/>
      <c r="D8" s="141" t="s">
        <v>91</v>
      </c>
      <c r="I8" s="135"/>
      <c r="L8" s="17"/>
    </row>
    <row r="9" s="2" customFormat="1" ht="16.5" customHeight="1">
      <c r="A9" s="35"/>
      <c r="B9" s="41"/>
      <c r="C9" s="35"/>
      <c r="D9" s="35"/>
      <c r="E9" s="142" t="s">
        <v>92</v>
      </c>
      <c r="F9" s="35"/>
      <c r="G9" s="35"/>
      <c r="H9" s="35"/>
      <c r="I9" s="143"/>
      <c r="J9" s="35"/>
      <c r="K9" s="35"/>
      <c r="L9" s="14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1" t="s">
        <v>93</v>
      </c>
      <c r="E10" s="35"/>
      <c r="F10" s="35"/>
      <c r="G10" s="35"/>
      <c r="H10" s="35"/>
      <c r="I10" s="143"/>
      <c r="J10" s="35"/>
      <c r="K10" s="35"/>
      <c r="L10" s="14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5" t="s">
        <v>94</v>
      </c>
      <c r="F11" s="35"/>
      <c r="G11" s="35"/>
      <c r="H11" s="35"/>
      <c r="I11" s="143"/>
      <c r="J11" s="35"/>
      <c r="K11" s="35"/>
      <c r="L11" s="14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143"/>
      <c r="J12" s="35"/>
      <c r="K12" s="35"/>
      <c r="L12" s="14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1" t="s">
        <v>18</v>
      </c>
      <c r="E13" s="35"/>
      <c r="F13" s="130" t="s">
        <v>19</v>
      </c>
      <c r="G13" s="35"/>
      <c r="H13" s="35"/>
      <c r="I13" s="146" t="s">
        <v>20</v>
      </c>
      <c r="J13" s="130" t="s">
        <v>19</v>
      </c>
      <c r="K13" s="35"/>
      <c r="L13" s="14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1" t="s">
        <v>21</v>
      </c>
      <c r="E14" s="35"/>
      <c r="F14" s="130" t="s">
        <v>22</v>
      </c>
      <c r="G14" s="35"/>
      <c r="H14" s="35"/>
      <c r="I14" s="146" t="s">
        <v>23</v>
      </c>
      <c r="J14" s="147" t="str">
        <f>'Rekapitulace stavby'!AN8</f>
        <v>7. 7. 2020</v>
      </c>
      <c r="K14" s="35"/>
      <c r="L14" s="14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143"/>
      <c r="J15" s="35"/>
      <c r="K15" s="35"/>
      <c r="L15" s="14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1" t="s">
        <v>25</v>
      </c>
      <c r="E16" s="35"/>
      <c r="F16" s="35"/>
      <c r="G16" s="35"/>
      <c r="H16" s="35"/>
      <c r="I16" s="146" t="s">
        <v>26</v>
      </c>
      <c r="J16" s="130" t="s">
        <v>19</v>
      </c>
      <c r="K16" s="35"/>
      <c r="L16" s="14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0" t="s">
        <v>27</v>
      </c>
      <c r="F17" s="35"/>
      <c r="G17" s="35"/>
      <c r="H17" s="35"/>
      <c r="I17" s="146" t="s">
        <v>28</v>
      </c>
      <c r="J17" s="130" t="s">
        <v>19</v>
      </c>
      <c r="K17" s="35"/>
      <c r="L17" s="14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143"/>
      <c r="J18" s="35"/>
      <c r="K18" s="35"/>
      <c r="L18" s="14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1" t="s">
        <v>29</v>
      </c>
      <c r="E19" s="35"/>
      <c r="F19" s="35"/>
      <c r="G19" s="35"/>
      <c r="H19" s="35"/>
      <c r="I19" s="146" t="s">
        <v>26</v>
      </c>
      <c r="J19" s="30" t="str">
        <f>'Rekapitulace stavby'!AN13</f>
        <v>Vyplň údaj</v>
      </c>
      <c r="K19" s="35"/>
      <c r="L19" s="14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0"/>
      <c r="G20" s="130"/>
      <c r="H20" s="130"/>
      <c r="I20" s="146" t="s">
        <v>28</v>
      </c>
      <c r="J20" s="30" t="str">
        <f>'Rekapitulace stavby'!AN14</f>
        <v>Vyplň údaj</v>
      </c>
      <c r="K20" s="35"/>
      <c r="L20" s="14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143"/>
      <c r="J21" s="35"/>
      <c r="K21" s="35"/>
      <c r="L21" s="14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1" t="s">
        <v>31</v>
      </c>
      <c r="E22" s="35"/>
      <c r="F22" s="35"/>
      <c r="G22" s="35"/>
      <c r="H22" s="35"/>
      <c r="I22" s="146" t="s">
        <v>26</v>
      </c>
      <c r="J22" s="130" t="s">
        <v>19</v>
      </c>
      <c r="K22" s="35"/>
      <c r="L22" s="14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0" t="s">
        <v>32</v>
      </c>
      <c r="F23" s="35"/>
      <c r="G23" s="35"/>
      <c r="H23" s="35"/>
      <c r="I23" s="146" t="s">
        <v>28</v>
      </c>
      <c r="J23" s="130" t="s">
        <v>19</v>
      </c>
      <c r="K23" s="35"/>
      <c r="L23" s="14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143"/>
      <c r="J24" s="35"/>
      <c r="K24" s="35"/>
      <c r="L24" s="14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1" t="s">
        <v>34</v>
      </c>
      <c r="E25" s="35"/>
      <c r="F25" s="35"/>
      <c r="G25" s="35"/>
      <c r="H25" s="35"/>
      <c r="I25" s="146" t="s">
        <v>26</v>
      </c>
      <c r="J25" s="130" t="s">
        <v>19</v>
      </c>
      <c r="K25" s="35"/>
      <c r="L25" s="14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0" t="s">
        <v>35</v>
      </c>
      <c r="F26" s="35"/>
      <c r="G26" s="35"/>
      <c r="H26" s="35"/>
      <c r="I26" s="146" t="s">
        <v>28</v>
      </c>
      <c r="J26" s="130" t="s">
        <v>19</v>
      </c>
      <c r="K26" s="35"/>
      <c r="L26" s="14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143"/>
      <c r="J27" s="35"/>
      <c r="K27" s="35"/>
      <c r="L27" s="14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143"/>
      <c r="J28" s="35"/>
      <c r="K28" s="35"/>
      <c r="L28" s="14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47.25" customHeight="1">
      <c r="A29" s="148"/>
      <c r="B29" s="149"/>
      <c r="C29" s="148"/>
      <c r="D29" s="148"/>
      <c r="E29" s="150" t="s">
        <v>95</v>
      </c>
      <c r="F29" s="150"/>
      <c r="G29" s="150"/>
      <c r="H29" s="150"/>
      <c r="I29" s="151"/>
      <c r="J29" s="148"/>
      <c r="K29" s="148"/>
      <c r="L29" s="152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143"/>
      <c r="J30" s="35"/>
      <c r="K30" s="35"/>
      <c r="L30" s="14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3"/>
      <c r="E31" s="153"/>
      <c r="F31" s="153"/>
      <c r="G31" s="153"/>
      <c r="H31" s="153"/>
      <c r="I31" s="154"/>
      <c r="J31" s="153"/>
      <c r="K31" s="153"/>
      <c r="L31" s="14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5" t="s">
        <v>38</v>
      </c>
      <c r="E32" s="35"/>
      <c r="F32" s="35"/>
      <c r="G32" s="35"/>
      <c r="H32" s="35"/>
      <c r="I32" s="143"/>
      <c r="J32" s="156">
        <f>ROUND(J86, 2)</f>
        <v>0</v>
      </c>
      <c r="K32" s="35"/>
      <c r="L32" s="14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3"/>
      <c r="E33" s="153"/>
      <c r="F33" s="153"/>
      <c r="G33" s="153"/>
      <c r="H33" s="153"/>
      <c r="I33" s="154"/>
      <c r="J33" s="153"/>
      <c r="K33" s="153"/>
      <c r="L33" s="14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7" t="s">
        <v>40</v>
      </c>
      <c r="G34" s="35"/>
      <c r="H34" s="35"/>
      <c r="I34" s="158" t="s">
        <v>39</v>
      </c>
      <c r="J34" s="157" t="s">
        <v>41</v>
      </c>
      <c r="K34" s="35"/>
      <c r="L34" s="14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42</v>
      </c>
      <c r="E35" s="141" t="s">
        <v>43</v>
      </c>
      <c r="F35" s="160">
        <f>ROUND((SUM(BE86:BE117)),  2)</f>
        <v>0</v>
      </c>
      <c r="G35" s="35"/>
      <c r="H35" s="35"/>
      <c r="I35" s="161">
        <v>0.20999999999999999</v>
      </c>
      <c r="J35" s="160">
        <f>ROUND(((SUM(BE86:BE117))*I35),  2)</f>
        <v>0</v>
      </c>
      <c r="K35" s="35"/>
      <c r="L35" s="14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1" t="s">
        <v>44</v>
      </c>
      <c r="F36" s="160">
        <f>ROUND((SUM(BF86:BF117)),  2)</f>
        <v>0</v>
      </c>
      <c r="G36" s="35"/>
      <c r="H36" s="35"/>
      <c r="I36" s="161">
        <v>0.14999999999999999</v>
      </c>
      <c r="J36" s="160">
        <f>ROUND(((SUM(BF86:BF117))*I36),  2)</f>
        <v>0</v>
      </c>
      <c r="K36" s="35"/>
      <c r="L36" s="14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1" t="s">
        <v>45</v>
      </c>
      <c r="F37" s="160">
        <f>ROUND((SUM(BG86:BG117)),  2)</f>
        <v>0</v>
      </c>
      <c r="G37" s="35"/>
      <c r="H37" s="35"/>
      <c r="I37" s="161">
        <v>0.20999999999999999</v>
      </c>
      <c r="J37" s="160">
        <f>0</f>
        <v>0</v>
      </c>
      <c r="K37" s="35"/>
      <c r="L37" s="14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1" t="s">
        <v>46</v>
      </c>
      <c r="F38" s="160">
        <f>ROUND((SUM(BH86:BH117)),  2)</f>
        <v>0</v>
      </c>
      <c r="G38" s="35"/>
      <c r="H38" s="35"/>
      <c r="I38" s="161">
        <v>0.14999999999999999</v>
      </c>
      <c r="J38" s="160">
        <f>0</f>
        <v>0</v>
      </c>
      <c r="K38" s="35"/>
      <c r="L38" s="14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1" t="s">
        <v>47</v>
      </c>
      <c r="F39" s="160">
        <f>ROUND((SUM(BI86:BI117)),  2)</f>
        <v>0</v>
      </c>
      <c r="G39" s="35"/>
      <c r="H39" s="35"/>
      <c r="I39" s="161">
        <v>0</v>
      </c>
      <c r="J39" s="160">
        <f>0</f>
        <v>0</v>
      </c>
      <c r="K39" s="35"/>
      <c r="L39" s="14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143"/>
      <c r="J40" s="35"/>
      <c r="K40" s="35"/>
      <c r="L40" s="14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48</v>
      </c>
      <c r="E41" s="164"/>
      <c r="F41" s="164"/>
      <c r="G41" s="165" t="s">
        <v>49</v>
      </c>
      <c r="H41" s="166" t="s">
        <v>50</v>
      </c>
      <c r="I41" s="167"/>
      <c r="J41" s="168">
        <f>SUM(J32:J39)</f>
        <v>0</v>
      </c>
      <c r="K41" s="169"/>
      <c r="L41" s="14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170"/>
      <c r="C42" s="171"/>
      <c r="D42" s="171"/>
      <c r="E42" s="171"/>
      <c r="F42" s="171"/>
      <c r="G42" s="171"/>
      <c r="H42" s="171"/>
      <c r="I42" s="172"/>
      <c r="J42" s="171"/>
      <c r="K42" s="171"/>
      <c r="L42" s="14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="2" customFormat="1" ht="6.96" customHeight="1">
      <c r="A46" s="35"/>
      <c r="B46" s="173"/>
      <c r="C46" s="174"/>
      <c r="D46" s="174"/>
      <c r="E46" s="174"/>
      <c r="F46" s="174"/>
      <c r="G46" s="174"/>
      <c r="H46" s="174"/>
      <c r="I46" s="175"/>
      <c r="J46" s="174"/>
      <c r="K46" s="174"/>
      <c r="L46" s="14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="2" customFormat="1" ht="24.96" customHeight="1">
      <c r="A47" s="35"/>
      <c r="B47" s="36"/>
      <c r="C47" s="20" t="s">
        <v>96</v>
      </c>
      <c r="D47" s="37"/>
      <c r="E47" s="37"/>
      <c r="F47" s="37"/>
      <c r="G47" s="37"/>
      <c r="H47" s="37"/>
      <c r="I47" s="143"/>
      <c r="J47" s="37"/>
      <c r="K47" s="37"/>
      <c r="L47" s="14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="2" customFormat="1" ht="6.96" customHeight="1">
      <c r="A48" s="35"/>
      <c r="B48" s="36"/>
      <c r="C48" s="37"/>
      <c r="D48" s="37"/>
      <c r="E48" s="37"/>
      <c r="F48" s="37"/>
      <c r="G48" s="37"/>
      <c r="H48" s="37"/>
      <c r="I48" s="143"/>
      <c r="J48" s="37"/>
      <c r="K48" s="37"/>
      <c r="L48" s="14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43"/>
      <c r="J49" s="37"/>
      <c r="K49" s="37"/>
      <c r="L49" s="14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="2" customFormat="1" ht="16.5" customHeight="1">
      <c r="A50" s="35"/>
      <c r="B50" s="36"/>
      <c r="C50" s="37"/>
      <c r="D50" s="37"/>
      <c r="E50" s="176" t="str">
        <f>E7</f>
        <v>Centrum pro seniory v Táboře</v>
      </c>
      <c r="F50" s="29"/>
      <c r="G50" s="29"/>
      <c r="H50" s="29"/>
      <c r="I50" s="143"/>
      <c r="J50" s="37"/>
      <c r="K50" s="37"/>
      <c r="L50" s="14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="1" customFormat="1" ht="12" customHeight="1">
      <c r="B51" s="18"/>
      <c r="C51" s="29" t="s">
        <v>91</v>
      </c>
      <c r="D51" s="19"/>
      <c r="E51" s="19"/>
      <c r="F51" s="19"/>
      <c r="G51" s="19"/>
      <c r="H51" s="19"/>
      <c r="I51" s="135"/>
      <c r="J51" s="19"/>
      <c r="K51" s="19"/>
      <c r="L51" s="17"/>
    </row>
    <row r="52" s="2" customFormat="1" ht="16.5" customHeight="1">
      <c r="A52" s="35"/>
      <c r="B52" s="36"/>
      <c r="C52" s="37"/>
      <c r="D52" s="37"/>
      <c r="E52" s="176" t="s">
        <v>92</v>
      </c>
      <c r="F52" s="37"/>
      <c r="G52" s="37"/>
      <c r="H52" s="37"/>
      <c r="I52" s="143"/>
      <c r="J52" s="37"/>
      <c r="K52" s="37"/>
      <c r="L52" s="14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="2" customFormat="1" ht="12" customHeight="1">
      <c r="A53" s="35"/>
      <c r="B53" s="36"/>
      <c r="C53" s="29" t="s">
        <v>93</v>
      </c>
      <c r="D53" s="37"/>
      <c r="E53" s="37"/>
      <c r="F53" s="37"/>
      <c r="G53" s="37"/>
      <c r="H53" s="37"/>
      <c r="I53" s="143"/>
      <c r="J53" s="37"/>
      <c r="K53" s="37"/>
      <c r="L53" s="14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="2" customFormat="1" ht="16.5" customHeight="1">
      <c r="A54" s="35"/>
      <c r="B54" s="36"/>
      <c r="C54" s="37"/>
      <c r="D54" s="37"/>
      <c r="E54" s="66" t="str">
        <f>E11</f>
        <v>01 - Mobilní vybavení objektu DS</v>
      </c>
      <c r="F54" s="37"/>
      <c r="G54" s="37"/>
      <c r="H54" s="37"/>
      <c r="I54" s="143"/>
      <c r="J54" s="37"/>
      <c r="K54" s="37"/>
      <c r="L54" s="14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="2" customFormat="1" ht="6.96" customHeight="1">
      <c r="A55" s="35"/>
      <c r="B55" s="36"/>
      <c r="C55" s="37"/>
      <c r="D55" s="37"/>
      <c r="E55" s="37"/>
      <c r="F55" s="37"/>
      <c r="G55" s="37"/>
      <c r="H55" s="37"/>
      <c r="I55" s="143"/>
      <c r="J55" s="37"/>
      <c r="K55" s="37"/>
      <c r="L55" s="14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="2" customFormat="1" ht="12" customHeight="1">
      <c r="A56" s="35"/>
      <c r="B56" s="36"/>
      <c r="C56" s="29" t="s">
        <v>21</v>
      </c>
      <c r="D56" s="37"/>
      <c r="E56" s="37"/>
      <c r="F56" s="24" t="str">
        <f>F14</f>
        <v>Tábor</v>
      </c>
      <c r="G56" s="37"/>
      <c r="H56" s="37"/>
      <c r="I56" s="146" t="s">
        <v>23</v>
      </c>
      <c r="J56" s="69" t="str">
        <f>IF(J14="","",J14)</f>
        <v>7. 7. 2020</v>
      </c>
      <c r="K56" s="37"/>
      <c r="L56" s="14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="2" customFormat="1" ht="6.96" customHeight="1">
      <c r="A57" s="35"/>
      <c r="B57" s="36"/>
      <c r="C57" s="37"/>
      <c r="D57" s="37"/>
      <c r="E57" s="37"/>
      <c r="F57" s="37"/>
      <c r="G57" s="37"/>
      <c r="H57" s="37"/>
      <c r="I57" s="143"/>
      <c r="J57" s="37"/>
      <c r="K57" s="37"/>
      <c r="L57" s="14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="2" customFormat="1" ht="25.65" customHeight="1">
      <c r="A58" s="35"/>
      <c r="B58" s="36"/>
      <c r="C58" s="29" t="s">
        <v>25</v>
      </c>
      <c r="D58" s="37"/>
      <c r="E58" s="37"/>
      <c r="F58" s="24" t="str">
        <f>E17</f>
        <v>Město Tábor, Žižkovo nám.2, Tábor</v>
      </c>
      <c r="G58" s="37"/>
      <c r="H58" s="37"/>
      <c r="I58" s="146" t="s">
        <v>31</v>
      </c>
      <c r="J58" s="33" t="str">
        <f>E23</f>
        <v>SIAL spol.s r.o. U besedy 8, Liberec</v>
      </c>
      <c r="K58" s="37"/>
      <c r="L58" s="14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="2" customFormat="1" ht="40.05" customHeight="1">
      <c r="A59" s="35"/>
      <c r="B59" s="36"/>
      <c r="C59" s="29" t="s">
        <v>29</v>
      </c>
      <c r="D59" s="37"/>
      <c r="E59" s="37"/>
      <c r="F59" s="24" t="str">
        <f>IF(E20="","",E20)</f>
        <v>Vyplň údaj</v>
      </c>
      <c r="G59" s="37"/>
      <c r="H59" s="37"/>
      <c r="I59" s="146" t="s">
        <v>34</v>
      </c>
      <c r="J59" s="33" t="str">
        <f>E26</f>
        <v>PROPOS Liberec s.r.o. Šlikova 127, Liberec 6</v>
      </c>
      <c r="K59" s="37"/>
      <c r="L59" s="14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="2" customFormat="1" ht="10.32" customHeight="1">
      <c r="A60" s="35"/>
      <c r="B60" s="36"/>
      <c r="C60" s="37"/>
      <c r="D60" s="37"/>
      <c r="E60" s="37"/>
      <c r="F60" s="37"/>
      <c r="G60" s="37"/>
      <c r="H60" s="37"/>
      <c r="I60" s="143"/>
      <c r="J60" s="37"/>
      <c r="K60" s="37"/>
      <c r="L60" s="14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="2" customFormat="1" ht="29.28" customHeight="1">
      <c r="A61" s="35"/>
      <c r="B61" s="36"/>
      <c r="C61" s="177" t="s">
        <v>97</v>
      </c>
      <c r="D61" s="178"/>
      <c r="E61" s="178"/>
      <c r="F61" s="178"/>
      <c r="G61" s="178"/>
      <c r="H61" s="178"/>
      <c r="I61" s="179"/>
      <c r="J61" s="180" t="s">
        <v>98</v>
      </c>
      <c r="K61" s="178"/>
      <c r="L61" s="14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="2" customFormat="1" ht="10.32" customHeight="1">
      <c r="A62" s="35"/>
      <c r="B62" s="36"/>
      <c r="C62" s="37"/>
      <c r="D62" s="37"/>
      <c r="E62" s="37"/>
      <c r="F62" s="37"/>
      <c r="G62" s="37"/>
      <c r="H62" s="37"/>
      <c r="I62" s="143"/>
      <c r="J62" s="37"/>
      <c r="K62" s="37"/>
      <c r="L62" s="14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="2" customFormat="1" ht="22.8" customHeight="1">
      <c r="A63" s="35"/>
      <c r="B63" s="36"/>
      <c r="C63" s="181" t="s">
        <v>70</v>
      </c>
      <c r="D63" s="37"/>
      <c r="E63" s="37"/>
      <c r="F63" s="37"/>
      <c r="G63" s="37"/>
      <c r="H63" s="37"/>
      <c r="I63" s="143"/>
      <c r="J63" s="99">
        <f>J86</f>
        <v>0</v>
      </c>
      <c r="K63" s="37"/>
      <c r="L63" s="14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4" t="s">
        <v>99</v>
      </c>
    </row>
    <row r="64" s="9" customFormat="1" ht="24.96" customHeight="1">
      <c r="A64" s="9"/>
      <c r="B64" s="182"/>
      <c r="C64" s="183"/>
      <c r="D64" s="184" t="s">
        <v>100</v>
      </c>
      <c r="E64" s="185"/>
      <c r="F64" s="185"/>
      <c r="G64" s="185"/>
      <c r="H64" s="185"/>
      <c r="I64" s="186"/>
      <c r="J64" s="187">
        <f>J87</f>
        <v>0</v>
      </c>
      <c r="K64" s="183"/>
      <c r="L64" s="18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5"/>
      <c r="B65" s="36"/>
      <c r="C65" s="37"/>
      <c r="D65" s="37"/>
      <c r="E65" s="37"/>
      <c r="F65" s="37"/>
      <c r="G65" s="37"/>
      <c r="H65" s="37"/>
      <c r="I65" s="143"/>
      <c r="J65" s="37"/>
      <c r="K65" s="37"/>
      <c r="L65" s="14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="2" customFormat="1" ht="6.96" customHeight="1">
      <c r="A66" s="35"/>
      <c r="B66" s="56"/>
      <c r="C66" s="57"/>
      <c r="D66" s="57"/>
      <c r="E66" s="57"/>
      <c r="F66" s="57"/>
      <c r="G66" s="57"/>
      <c r="H66" s="57"/>
      <c r="I66" s="172"/>
      <c r="J66" s="57"/>
      <c r="K66" s="57"/>
      <c r="L66" s="14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="2" customFormat="1" ht="6.96" customHeight="1">
      <c r="A70" s="35"/>
      <c r="B70" s="58"/>
      <c r="C70" s="59"/>
      <c r="D70" s="59"/>
      <c r="E70" s="59"/>
      <c r="F70" s="59"/>
      <c r="G70" s="59"/>
      <c r="H70" s="59"/>
      <c r="I70" s="175"/>
      <c r="J70" s="59"/>
      <c r="K70" s="59"/>
      <c r="L70" s="14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="2" customFormat="1" ht="24.96" customHeight="1">
      <c r="A71" s="35"/>
      <c r="B71" s="36"/>
      <c r="C71" s="20" t="s">
        <v>101</v>
      </c>
      <c r="D71" s="37"/>
      <c r="E71" s="37"/>
      <c r="F71" s="37"/>
      <c r="G71" s="37"/>
      <c r="H71" s="37"/>
      <c r="I71" s="143"/>
      <c r="J71" s="37"/>
      <c r="K71" s="37"/>
      <c r="L71" s="14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="2" customFormat="1" ht="6.96" customHeight="1">
      <c r="A72" s="35"/>
      <c r="B72" s="36"/>
      <c r="C72" s="37"/>
      <c r="D72" s="37"/>
      <c r="E72" s="37"/>
      <c r="F72" s="37"/>
      <c r="G72" s="37"/>
      <c r="H72" s="37"/>
      <c r="I72" s="143"/>
      <c r="J72" s="37"/>
      <c r="K72" s="37"/>
      <c r="L72" s="14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43"/>
      <c r="J73" s="37"/>
      <c r="K73" s="37"/>
      <c r="L73" s="14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="2" customFormat="1" ht="16.5" customHeight="1">
      <c r="A74" s="35"/>
      <c r="B74" s="36"/>
      <c r="C74" s="37"/>
      <c r="D74" s="37"/>
      <c r="E74" s="176" t="str">
        <f>E7</f>
        <v>Centrum pro seniory v Táboře</v>
      </c>
      <c r="F74" s="29"/>
      <c r="G74" s="29"/>
      <c r="H74" s="29"/>
      <c r="I74" s="143"/>
      <c r="J74" s="37"/>
      <c r="K74" s="37"/>
      <c r="L74" s="14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="1" customFormat="1" ht="12" customHeight="1">
      <c r="B75" s="18"/>
      <c r="C75" s="29" t="s">
        <v>91</v>
      </c>
      <c r="D75" s="19"/>
      <c r="E75" s="19"/>
      <c r="F75" s="19"/>
      <c r="G75" s="19"/>
      <c r="H75" s="19"/>
      <c r="I75" s="135"/>
      <c r="J75" s="19"/>
      <c r="K75" s="19"/>
      <c r="L75" s="17"/>
    </row>
    <row r="76" s="2" customFormat="1" ht="16.5" customHeight="1">
      <c r="A76" s="35"/>
      <c r="B76" s="36"/>
      <c r="C76" s="37"/>
      <c r="D76" s="37"/>
      <c r="E76" s="176" t="s">
        <v>92</v>
      </c>
      <c r="F76" s="37"/>
      <c r="G76" s="37"/>
      <c r="H76" s="37"/>
      <c r="I76" s="143"/>
      <c r="J76" s="37"/>
      <c r="K76" s="37"/>
      <c r="L76" s="14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2" customHeight="1">
      <c r="A77" s="35"/>
      <c r="B77" s="36"/>
      <c r="C77" s="29" t="s">
        <v>93</v>
      </c>
      <c r="D77" s="37"/>
      <c r="E77" s="37"/>
      <c r="F77" s="37"/>
      <c r="G77" s="37"/>
      <c r="H77" s="37"/>
      <c r="I77" s="143"/>
      <c r="J77" s="37"/>
      <c r="K77" s="37"/>
      <c r="L77" s="14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="2" customFormat="1" ht="16.5" customHeight="1">
      <c r="A78" s="35"/>
      <c r="B78" s="36"/>
      <c r="C78" s="37"/>
      <c r="D78" s="37"/>
      <c r="E78" s="66" t="str">
        <f>E11</f>
        <v>01 - Mobilní vybavení objektu DS</v>
      </c>
      <c r="F78" s="37"/>
      <c r="G78" s="37"/>
      <c r="H78" s="37"/>
      <c r="I78" s="143"/>
      <c r="J78" s="37"/>
      <c r="K78" s="37"/>
      <c r="L78" s="14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="2" customFormat="1" ht="6.96" customHeight="1">
      <c r="A79" s="35"/>
      <c r="B79" s="36"/>
      <c r="C79" s="37"/>
      <c r="D79" s="37"/>
      <c r="E79" s="37"/>
      <c r="F79" s="37"/>
      <c r="G79" s="37"/>
      <c r="H79" s="37"/>
      <c r="I79" s="143"/>
      <c r="J79" s="37"/>
      <c r="K79" s="37"/>
      <c r="L79" s="14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="2" customFormat="1" ht="12" customHeight="1">
      <c r="A80" s="35"/>
      <c r="B80" s="36"/>
      <c r="C80" s="29" t="s">
        <v>21</v>
      </c>
      <c r="D80" s="37"/>
      <c r="E80" s="37"/>
      <c r="F80" s="24" t="str">
        <f>F14</f>
        <v>Tábor</v>
      </c>
      <c r="G80" s="37"/>
      <c r="H80" s="37"/>
      <c r="I80" s="146" t="s">
        <v>23</v>
      </c>
      <c r="J80" s="69" t="str">
        <f>IF(J14="","",J14)</f>
        <v>7. 7. 2020</v>
      </c>
      <c r="K80" s="37"/>
      <c r="L80" s="14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="2" customFormat="1" ht="6.96" customHeight="1">
      <c r="A81" s="35"/>
      <c r="B81" s="36"/>
      <c r="C81" s="37"/>
      <c r="D81" s="37"/>
      <c r="E81" s="37"/>
      <c r="F81" s="37"/>
      <c r="G81" s="37"/>
      <c r="H81" s="37"/>
      <c r="I81" s="143"/>
      <c r="J81" s="37"/>
      <c r="K81" s="37"/>
      <c r="L81" s="14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5.65" customHeight="1">
      <c r="A82" s="35"/>
      <c r="B82" s="36"/>
      <c r="C82" s="29" t="s">
        <v>25</v>
      </c>
      <c r="D82" s="37"/>
      <c r="E82" s="37"/>
      <c r="F82" s="24" t="str">
        <f>E17</f>
        <v>Město Tábor, Žižkovo nám.2, Tábor</v>
      </c>
      <c r="G82" s="37"/>
      <c r="H82" s="37"/>
      <c r="I82" s="146" t="s">
        <v>31</v>
      </c>
      <c r="J82" s="33" t="str">
        <f>E23</f>
        <v>SIAL spol.s r.o. U besedy 8, Liberec</v>
      </c>
      <c r="K82" s="37"/>
      <c r="L82" s="14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40.05" customHeight="1">
      <c r="A83" s="35"/>
      <c r="B83" s="36"/>
      <c r="C83" s="29" t="s">
        <v>29</v>
      </c>
      <c r="D83" s="37"/>
      <c r="E83" s="37"/>
      <c r="F83" s="24" t="str">
        <f>IF(E20="","",E20)</f>
        <v>Vyplň údaj</v>
      </c>
      <c r="G83" s="37"/>
      <c r="H83" s="37"/>
      <c r="I83" s="146" t="s">
        <v>34</v>
      </c>
      <c r="J83" s="33" t="str">
        <f>E26</f>
        <v>PROPOS Liberec s.r.o. Šlikova 127, Liberec 6</v>
      </c>
      <c r="K83" s="37"/>
      <c r="L83" s="14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0.32" customHeight="1">
      <c r="A84" s="35"/>
      <c r="B84" s="36"/>
      <c r="C84" s="37"/>
      <c r="D84" s="37"/>
      <c r="E84" s="37"/>
      <c r="F84" s="37"/>
      <c r="G84" s="37"/>
      <c r="H84" s="37"/>
      <c r="I84" s="143"/>
      <c r="J84" s="37"/>
      <c r="K84" s="37"/>
      <c r="L84" s="14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10" customFormat="1" ht="29.28" customHeight="1">
      <c r="A85" s="189"/>
      <c r="B85" s="190"/>
      <c r="C85" s="191" t="s">
        <v>102</v>
      </c>
      <c r="D85" s="192" t="s">
        <v>57</v>
      </c>
      <c r="E85" s="192" t="s">
        <v>53</v>
      </c>
      <c r="F85" s="192" t="s">
        <v>54</v>
      </c>
      <c r="G85" s="192" t="s">
        <v>103</v>
      </c>
      <c r="H85" s="192" t="s">
        <v>104</v>
      </c>
      <c r="I85" s="193" t="s">
        <v>105</v>
      </c>
      <c r="J85" s="192" t="s">
        <v>98</v>
      </c>
      <c r="K85" s="194" t="s">
        <v>106</v>
      </c>
      <c r="L85" s="195"/>
      <c r="M85" s="89" t="s">
        <v>19</v>
      </c>
      <c r="N85" s="90" t="s">
        <v>42</v>
      </c>
      <c r="O85" s="90" t="s">
        <v>107</v>
      </c>
      <c r="P85" s="90" t="s">
        <v>108</v>
      </c>
      <c r="Q85" s="90" t="s">
        <v>109</v>
      </c>
      <c r="R85" s="90" t="s">
        <v>110</v>
      </c>
      <c r="S85" s="90" t="s">
        <v>111</v>
      </c>
      <c r="T85" s="91" t="s">
        <v>112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="2" customFormat="1" ht="22.8" customHeight="1">
      <c r="A86" s="35"/>
      <c r="B86" s="36"/>
      <c r="C86" s="96" t="s">
        <v>113</v>
      </c>
      <c r="D86" s="37"/>
      <c r="E86" s="37"/>
      <c r="F86" s="37"/>
      <c r="G86" s="37"/>
      <c r="H86" s="37"/>
      <c r="I86" s="143"/>
      <c r="J86" s="196">
        <f>BK86</f>
        <v>0</v>
      </c>
      <c r="K86" s="37"/>
      <c r="L86" s="41"/>
      <c r="M86" s="92"/>
      <c r="N86" s="197"/>
      <c r="O86" s="93"/>
      <c r="P86" s="198">
        <f>P87</f>
        <v>0</v>
      </c>
      <c r="Q86" s="93"/>
      <c r="R86" s="198">
        <f>R87</f>
        <v>0</v>
      </c>
      <c r="S86" s="93"/>
      <c r="T86" s="199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4" t="s">
        <v>71</v>
      </c>
      <c r="AU86" s="14" t="s">
        <v>99</v>
      </c>
      <c r="BK86" s="200">
        <f>BK87</f>
        <v>0</v>
      </c>
    </row>
    <row r="87" s="11" customFormat="1" ht="25.92" customHeight="1">
      <c r="A87" s="11"/>
      <c r="B87" s="201"/>
      <c r="C87" s="202"/>
      <c r="D87" s="203" t="s">
        <v>71</v>
      </c>
      <c r="E87" s="204" t="s">
        <v>114</v>
      </c>
      <c r="F87" s="204" t="s">
        <v>115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SUM(P88:P117)</f>
        <v>0</v>
      </c>
      <c r="Q87" s="209"/>
      <c r="R87" s="210">
        <f>SUM(R88:R117)</f>
        <v>0</v>
      </c>
      <c r="S87" s="209"/>
      <c r="T87" s="211">
        <f>SUM(T88:T117)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12" t="s">
        <v>116</v>
      </c>
      <c r="AT87" s="213" t="s">
        <v>71</v>
      </c>
      <c r="AU87" s="213" t="s">
        <v>72</v>
      </c>
      <c r="AY87" s="212" t="s">
        <v>117</v>
      </c>
      <c r="BK87" s="214">
        <f>SUM(BK88:BK117)</f>
        <v>0</v>
      </c>
    </row>
    <row r="88" s="2" customFormat="1" ht="16.5" customHeight="1">
      <c r="A88" s="35"/>
      <c r="B88" s="36"/>
      <c r="C88" s="215" t="s">
        <v>79</v>
      </c>
      <c r="D88" s="215" t="s">
        <v>118</v>
      </c>
      <c r="E88" s="216" t="s">
        <v>119</v>
      </c>
      <c r="F88" s="217" t="s">
        <v>120</v>
      </c>
      <c r="G88" s="218" t="s">
        <v>121</v>
      </c>
      <c r="H88" s="219">
        <v>1</v>
      </c>
      <c r="I88" s="220"/>
      <c r="J88" s="221">
        <f>ROUND(I88*H88,2)</f>
        <v>0</v>
      </c>
      <c r="K88" s="217" t="s">
        <v>19</v>
      </c>
      <c r="L88" s="41"/>
      <c r="M88" s="222" t="s">
        <v>19</v>
      </c>
      <c r="N88" s="223" t="s">
        <v>43</v>
      </c>
      <c r="O88" s="81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26" t="s">
        <v>122</v>
      </c>
      <c r="AT88" s="226" t="s">
        <v>118</v>
      </c>
      <c r="AU88" s="226" t="s">
        <v>79</v>
      </c>
      <c r="AY88" s="14" t="s">
        <v>117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4" t="s">
        <v>79</v>
      </c>
      <c r="BK88" s="227">
        <f>ROUND(I88*H88,2)</f>
        <v>0</v>
      </c>
      <c r="BL88" s="14" t="s">
        <v>122</v>
      </c>
      <c r="BM88" s="226" t="s">
        <v>123</v>
      </c>
    </row>
    <row r="89" s="2" customFormat="1" ht="16.5" customHeight="1">
      <c r="A89" s="35"/>
      <c r="B89" s="36"/>
      <c r="C89" s="215" t="s">
        <v>81</v>
      </c>
      <c r="D89" s="215" t="s">
        <v>118</v>
      </c>
      <c r="E89" s="216" t="s">
        <v>124</v>
      </c>
      <c r="F89" s="217" t="s">
        <v>125</v>
      </c>
      <c r="G89" s="218" t="s">
        <v>121</v>
      </c>
      <c r="H89" s="219">
        <v>18</v>
      </c>
      <c r="I89" s="220"/>
      <c r="J89" s="221">
        <f>ROUND(I89*H89,2)</f>
        <v>0</v>
      </c>
      <c r="K89" s="217" t="s">
        <v>19</v>
      </c>
      <c r="L89" s="41"/>
      <c r="M89" s="222" t="s">
        <v>19</v>
      </c>
      <c r="N89" s="223" t="s">
        <v>43</v>
      </c>
      <c r="O89" s="81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26" t="s">
        <v>122</v>
      </c>
      <c r="AT89" s="226" t="s">
        <v>118</v>
      </c>
      <c r="AU89" s="226" t="s">
        <v>79</v>
      </c>
      <c r="AY89" s="14" t="s">
        <v>117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4" t="s">
        <v>79</v>
      </c>
      <c r="BK89" s="227">
        <f>ROUND(I89*H89,2)</f>
        <v>0</v>
      </c>
      <c r="BL89" s="14" t="s">
        <v>122</v>
      </c>
      <c r="BM89" s="226" t="s">
        <v>126</v>
      </c>
    </row>
    <row r="90" s="2" customFormat="1" ht="21.75" customHeight="1">
      <c r="A90" s="35"/>
      <c r="B90" s="36"/>
      <c r="C90" s="215" t="s">
        <v>127</v>
      </c>
      <c r="D90" s="215" t="s">
        <v>118</v>
      </c>
      <c r="E90" s="216" t="s">
        <v>128</v>
      </c>
      <c r="F90" s="217" t="s">
        <v>129</v>
      </c>
      <c r="G90" s="218" t="s">
        <v>121</v>
      </c>
      <c r="H90" s="219">
        <v>42</v>
      </c>
      <c r="I90" s="220"/>
      <c r="J90" s="221">
        <f>ROUND(I90*H90,2)</f>
        <v>0</v>
      </c>
      <c r="K90" s="217" t="s">
        <v>19</v>
      </c>
      <c r="L90" s="41"/>
      <c r="M90" s="222" t="s">
        <v>19</v>
      </c>
      <c r="N90" s="223" t="s">
        <v>43</v>
      </c>
      <c r="O90" s="81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26" t="s">
        <v>122</v>
      </c>
      <c r="AT90" s="226" t="s">
        <v>118</v>
      </c>
      <c r="AU90" s="226" t="s">
        <v>79</v>
      </c>
      <c r="AY90" s="14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4" t="s">
        <v>79</v>
      </c>
      <c r="BK90" s="227">
        <f>ROUND(I90*H90,2)</f>
        <v>0</v>
      </c>
      <c r="BL90" s="14" t="s">
        <v>122</v>
      </c>
      <c r="BM90" s="226" t="s">
        <v>130</v>
      </c>
    </row>
    <row r="91" s="2" customFormat="1" ht="21.75" customHeight="1">
      <c r="A91" s="35"/>
      <c r="B91" s="36"/>
      <c r="C91" s="215" t="s">
        <v>116</v>
      </c>
      <c r="D91" s="215" t="s">
        <v>118</v>
      </c>
      <c r="E91" s="216" t="s">
        <v>131</v>
      </c>
      <c r="F91" s="217" t="s">
        <v>132</v>
      </c>
      <c r="G91" s="218" t="s">
        <v>121</v>
      </c>
      <c r="H91" s="219">
        <v>42</v>
      </c>
      <c r="I91" s="220"/>
      <c r="J91" s="221">
        <f>ROUND(I91*H91,2)</f>
        <v>0</v>
      </c>
      <c r="K91" s="217" t="s">
        <v>19</v>
      </c>
      <c r="L91" s="41"/>
      <c r="M91" s="222" t="s">
        <v>19</v>
      </c>
      <c r="N91" s="223" t="s">
        <v>43</v>
      </c>
      <c r="O91" s="81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26" t="s">
        <v>122</v>
      </c>
      <c r="AT91" s="226" t="s">
        <v>118</v>
      </c>
      <c r="AU91" s="226" t="s">
        <v>79</v>
      </c>
      <c r="AY91" s="14" t="s">
        <v>117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4" t="s">
        <v>79</v>
      </c>
      <c r="BK91" s="227">
        <f>ROUND(I91*H91,2)</f>
        <v>0</v>
      </c>
      <c r="BL91" s="14" t="s">
        <v>122</v>
      </c>
      <c r="BM91" s="226" t="s">
        <v>133</v>
      </c>
    </row>
    <row r="92" s="2" customFormat="1" ht="21.75" customHeight="1">
      <c r="A92" s="35"/>
      <c r="B92" s="36"/>
      <c r="C92" s="215" t="s">
        <v>134</v>
      </c>
      <c r="D92" s="215" t="s">
        <v>118</v>
      </c>
      <c r="E92" s="216" t="s">
        <v>135</v>
      </c>
      <c r="F92" s="217" t="s">
        <v>136</v>
      </c>
      <c r="G92" s="218" t="s">
        <v>121</v>
      </c>
      <c r="H92" s="219">
        <v>3</v>
      </c>
      <c r="I92" s="220"/>
      <c r="J92" s="221">
        <f>ROUND(I92*H92,2)</f>
        <v>0</v>
      </c>
      <c r="K92" s="217" t="s">
        <v>19</v>
      </c>
      <c r="L92" s="41"/>
      <c r="M92" s="222" t="s">
        <v>19</v>
      </c>
      <c r="N92" s="223" t="s">
        <v>43</v>
      </c>
      <c r="O92" s="81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26" t="s">
        <v>122</v>
      </c>
      <c r="AT92" s="226" t="s">
        <v>118</v>
      </c>
      <c r="AU92" s="226" t="s">
        <v>79</v>
      </c>
      <c r="AY92" s="14" t="s">
        <v>117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4" t="s">
        <v>79</v>
      </c>
      <c r="BK92" s="227">
        <f>ROUND(I92*H92,2)</f>
        <v>0</v>
      </c>
      <c r="BL92" s="14" t="s">
        <v>122</v>
      </c>
      <c r="BM92" s="226" t="s">
        <v>137</v>
      </c>
    </row>
    <row r="93" s="2" customFormat="1" ht="16.5" customHeight="1">
      <c r="A93" s="35"/>
      <c r="B93" s="36"/>
      <c r="C93" s="215" t="s">
        <v>138</v>
      </c>
      <c r="D93" s="215" t="s">
        <v>118</v>
      </c>
      <c r="E93" s="216" t="s">
        <v>139</v>
      </c>
      <c r="F93" s="217" t="s">
        <v>140</v>
      </c>
      <c r="G93" s="218" t="s">
        <v>121</v>
      </c>
      <c r="H93" s="219">
        <v>1</v>
      </c>
      <c r="I93" s="220"/>
      <c r="J93" s="221">
        <f>ROUND(I93*H93,2)</f>
        <v>0</v>
      </c>
      <c r="K93" s="217" t="s">
        <v>19</v>
      </c>
      <c r="L93" s="41"/>
      <c r="M93" s="222" t="s">
        <v>19</v>
      </c>
      <c r="N93" s="223" t="s">
        <v>43</v>
      </c>
      <c r="O93" s="81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26" t="s">
        <v>122</v>
      </c>
      <c r="AT93" s="226" t="s">
        <v>118</v>
      </c>
      <c r="AU93" s="226" t="s">
        <v>79</v>
      </c>
      <c r="AY93" s="14" t="s">
        <v>117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4" t="s">
        <v>79</v>
      </c>
      <c r="BK93" s="227">
        <f>ROUND(I93*H93,2)</f>
        <v>0</v>
      </c>
      <c r="BL93" s="14" t="s">
        <v>122</v>
      </c>
      <c r="BM93" s="226" t="s">
        <v>141</v>
      </c>
    </row>
    <row r="94" s="2" customFormat="1" ht="16.5" customHeight="1">
      <c r="A94" s="35"/>
      <c r="B94" s="36"/>
      <c r="C94" s="215" t="s">
        <v>142</v>
      </c>
      <c r="D94" s="215" t="s">
        <v>118</v>
      </c>
      <c r="E94" s="216" t="s">
        <v>143</v>
      </c>
      <c r="F94" s="217" t="s">
        <v>144</v>
      </c>
      <c r="G94" s="218" t="s">
        <v>121</v>
      </c>
      <c r="H94" s="219">
        <v>1</v>
      </c>
      <c r="I94" s="220"/>
      <c r="J94" s="221">
        <f>ROUND(I94*H94,2)</f>
        <v>0</v>
      </c>
      <c r="K94" s="217" t="s">
        <v>19</v>
      </c>
      <c r="L94" s="41"/>
      <c r="M94" s="222" t="s">
        <v>19</v>
      </c>
      <c r="N94" s="223" t="s">
        <v>43</v>
      </c>
      <c r="O94" s="81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26" t="s">
        <v>122</v>
      </c>
      <c r="AT94" s="226" t="s">
        <v>118</v>
      </c>
      <c r="AU94" s="226" t="s">
        <v>79</v>
      </c>
      <c r="AY94" s="14" t="s">
        <v>117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4" t="s">
        <v>79</v>
      </c>
      <c r="BK94" s="227">
        <f>ROUND(I94*H94,2)</f>
        <v>0</v>
      </c>
      <c r="BL94" s="14" t="s">
        <v>122</v>
      </c>
      <c r="BM94" s="226" t="s">
        <v>145</v>
      </c>
    </row>
    <row r="95" s="2" customFormat="1" ht="16.5" customHeight="1">
      <c r="A95" s="35"/>
      <c r="B95" s="36"/>
      <c r="C95" s="215" t="s">
        <v>146</v>
      </c>
      <c r="D95" s="215" t="s">
        <v>118</v>
      </c>
      <c r="E95" s="216" t="s">
        <v>147</v>
      </c>
      <c r="F95" s="217" t="s">
        <v>148</v>
      </c>
      <c r="G95" s="218" t="s">
        <v>121</v>
      </c>
      <c r="H95" s="219">
        <v>40</v>
      </c>
      <c r="I95" s="220"/>
      <c r="J95" s="221">
        <f>ROUND(I95*H95,2)</f>
        <v>0</v>
      </c>
      <c r="K95" s="217" t="s">
        <v>19</v>
      </c>
      <c r="L95" s="41"/>
      <c r="M95" s="222" t="s">
        <v>19</v>
      </c>
      <c r="N95" s="223" t="s">
        <v>43</v>
      </c>
      <c r="O95" s="81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26" t="s">
        <v>122</v>
      </c>
      <c r="AT95" s="226" t="s">
        <v>118</v>
      </c>
      <c r="AU95" s="226" t="s">
        <v>79</v>
      </c>
      <c r="AY95" s="14" t="s">
        <v>117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4" t="s">
        <v>79</v>
      </c>
      <c r="BK95" s="227">
        <f>ROUND(I95*H95,2)</f>
        <v>0</v>
      </c>
      <c r="BL95" s="14" t="s">
        <v>122</v>
      </c>
      <c r="BM95" s="226" t="s">
        <v>149</v>
      </c>
    </row>
    <row r="96" s="2" customFormat="1" ht="16.5" customHeight="1">
      <c r="A96" s="35"/>
      <c r="B96" s="36"/>
      <c r="C96" s="215" t="s">
        <v>150</v>
      </c>
      <c r="D96" s="215" t="s">
        <v>118</v>
      </c>
      <c r="E96" s="216" t="s">
        <v>151</v>
      </c>
      <c r="F96" s="217" t="s">
        <v>152</v>
      </c>
      <c r="G96" s="218" t="s">
        <v>121</v>
      </c>
      <c r="H96" s="219">
        <v>10</v>
      </c>
      <c r="I96" s="220"/>
      <c r="J96" s="221">
        <f>ROUND(I96*H96,2)</f>
        <v>0</v>
      </c>
      <c r="K96" s="217" t="s">
        <v>19</v>
      </c>
      <c r="L96" s="41"/>
      <c r="M96" s="222" t="s">
        <v>19</v>
      </c>
      <c r="N96" s="223" t="s">
        <v>43</v>
      </c>
      <c r="O96" s="81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26" t="s">
        <v>122</v>
      </c>
      <c r="AT96" s="226" t="s">
        <v>118</v>
      </c>
      <c r="AU96" s="226" t="s">
        <v>79</v>
      </c>
      <c r="AY96" s="14" t="s">
        <v>117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4" t="s">
        <v>79</v>
      </c>
      <c r="BK96" s="227">
        <f>ROUND(I96*H96,2)</f>
        <v>0</v>
      </c>
      <c r="BL96" s="14" t="s">
        <v>122</v>
      </c>
      <c r="BM96" s="226" t="s">
        <v>153</v>
      </c>
    </row>
    <row r="97" s="2" customFormat="1" ht="16.5" customHeight="1">
      <c r="A97" s="35"/>
      <c r="B97" s="36"/>
      <c r="C97" s="215" t="s">
        <v>154</v>
      </c>
      <c r="D97" s="215" t="s">
        <v>118</v>
      </c>
      <c r="E97" s="216" t="s">
        <v>155</v>
      </c>
      <c r="F97" s="217" t="s">
        <v>156</v>
      </c>
      <c r="G97" s="218" t="s">
        <v>121</v>
      </c>
      <c r="H97" s="219">
        <v>1</v>
      </c>
      <c r="I97" s="220"/>
      <c r="J97" s="221">
        <f>ROUND(I97*H97,2)</f>
        <v>0</v>
      </c>
      <c r="K97" s="217" t="s">
        <v>19</v>
      </c>
      <c r="L97" s="41"/>
      <c r="M97" s="222" t="s">
        <v>19</v>
      </c>
      <c r="N97" s="223" t="s">
        <v>43</v>
      </c>
      <c r="O97" s="81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26" t="s">
        <v>122</v>
      </c>
      <c r="AT97" s="226" t="s">
        <v>118</v>
      </c>
      <c r="AU97" s="226" t="s">
        <v>79</v>
      </c>
      <c r="AY97" s="14" t="s">
        <v>117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4" t="s">
        <v>79</v>
      </c>
      <c r="BK97" s="227">
        <f>ROUND(I97*H97,2)</f>
        <v>0</v>
      </c>
      <c r="BL97" s="14" t="s">
        <v>122</v>
      </c>
      <c r="BM97" s="226" t="s">
        <v>157</v>
      </c>
    </row>
    <row r="98" s="2" customFormat="1" ht="21.75" customHeight="1">
      <c r="A98" s="35"/>
      <c r="B98" s="36"/>
      <c r="C98" s="215" t="s">
        <v>158</v>
      </c>
      <c r="D98" s="215" t="s">
        <v>118</v>
      </c>
      <c r="E98" s="216" t="s">
        <v>159</v>
      </c>
      <c r="F98" s="217" t="s">
        <v>160</v>
      </c>
      <c r="G98" s="218" t="s">
        <v>121</v>
      </c>
      <c r="H98" s="219">
        <v>2</v>
      </c>
      <c r="I98" s="220"/>
      <c r="J98" s="221">
        <f>ROUND(I98*H98,2)</f>
        <v>0</v>
      </c>
      <c r="K98" s="217" t="s">
        <v>19</v>
      </c>
      <c r="L98" s="41"/>
      <c r="M98" s="222" t="s">
        <v>19</v>
      </c>
      <c r="N98" s="223" t="s">
        <v>43</v>
      </c>
      <c r="O98" s="81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26" t="s">
        <v>122</v>
      </c>
      <c r="AT98" s="226" t="s">
        <v>118</v>
      </c>
      <c r="AU98" s="226" t="s">
        <v>79</v>
      </c>
      <c r="AY98" s="14" t="s">
        <v>117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4" t="s">
        <v>79</v>
      </c>
      <c r="BK98" s="227">
        <f>ROUND(I98*H98,2)</f>
        <v>0</v>
      </c>
      <c r="BL98" s="14" t="s">
        <v>122</v>
      </c>
      <c r="BM98" s="226" t="s">
        <v>161</v>
      </c>
    </row>
    <row r="99" s="2" customFormat="1" ht="16.5" customHeight="1">
      <c r="A99" s="35"/>
      <c r="B99" s="36"/>
      <c r="C99" s="215" t="s">
        <v>162</v>
      </c>
      <c r="D99" s="215" t="s">
        <v>118</v>
      </c>
      <c r="E99" s="216" t="s">
        <v>163</v>
      </c>
      <c r="F99" s="217" t="s">
        <v>164</v>
      </c>
      <c r="G99" s="218" t="s">
        <v>121</v>
      </c>
      <c r="H99" s="219">
        <v>2</v>
      </c>
      <c r="I99" s="220"/>
      <c r="J99" s="221">
        <f>ROUND(I99*H99,2)</f>
        <v>0</v>
      </c>
      <c r="K99" s="217" t="s">
        <v>19</v>
      </c>
      <c r="L99" s="41"/>
      <c r="M99" s="222" t="s">
        <v>19</v>
      </c>
      <c r="N99" s="223" t="s">
        <v>43</v>
      </c>
      <c r="O99" s="81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26" t="s">
        <v>122</v>
      </c>
      <c r="AT99" s="226" t="s">
        <v>118</v>
      </c>
      <c r="AU99" s="226" t="s">
        <v>79</v>
      </c>
      <c r="AY99" s="14" t="s">
        <v>117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4" t="s">
        <v>79</v>
      </c>
      <c r="BK99" s="227">
        <f>ROUND(I99*H99,2)</f>
        <v>0</v>
      </c>
      <c r="BL99" s="14" t="s">
        <v>122</v>
      </c>
      <c r="BM99" s="226" t="s">
        <v>165</v>
      </c>
    </row>
    <row r="100" s="2" customFormat="1" ht="21.75" customHeight="1">
      <c r="A100" s="35"/>
      <c r="B100" s="36"/>
      <c r="C100" s="215" t="s">
        <v>166</v>
      </c>
      <c r="D100" s="215" t="s">
        <v>118</v>
      </c>
      <c r="E100" s="216" t="s">
        <v>167</v>
      </c>
      <c r="F100" s="217" t="s">
        <v>168</v>
      </c>
      <c r="G100" s="218" t="s">
        <v>121</v>
      </c>
      <c r="H100" s="219">
        <v>18</v>
      </c>
      <c r="I100" s="220"/>
      <c r="J100" s="221">
        <f>ROUND(I100*H100,2)</f>
        <v>0</v>
      </c>
      <c r="K100" s="217" t="s">
        <v>19</v>
      </c>
      <c r="L100" s="41"/>
      <c r="M100" s="222" t="s">
        <v>19</v>
      </c>
      <c r="N100" s="223" t="s">
        <v>43</v>
      </c>
      <c r="O100" s="81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26" t="s">
        <v>122</v>
      </c>
      <c r="AT100" s="226" t="s">
        <v>118</v>
      </c>
      <c r="AU100" s="226" t="s">
        <v>79</v>
      </c>
      <c r="AY100" s="14" t="s">
        <v>117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4" t="s">
        <v>79</v>
      </c>
      <c r="BK100" s="227">
        <f>ROUND(I100*H100,2)</f>
        <v>0</v>
      </c>
      <c r="BL100" s="14" t="s">
        <v>122</v>
      </c>
      <c r="BM100" s="226" t="s">
        <v>169</v>
      </c>
    </row>
    <row r="101" s="2" customFormat="1" ht="16.5" customHeight="1">
      <c r="A101" s="35"/>
      <c r="B101" s="36"/>
      <c r="C101" s="215" t="s">
        <v>170</v>
      </c>
      <c r="D101" s="215" t="s">
        <v>118</v>
      </c>
      <c r="E101" s="216" t="s">
        <v>171</v>
      </c>
      <c r="F101" s="217" t="s">
        <v>172</v>
      </c>
      <c r="G101" s="218" t="s">
        <v>121</v>
      </c>
      <c r="H101" s="219">
        <v>9</v>
      </c>
      <c r="I101" s="220"/>
      <c r="J101" s="221">
        <f>ROUND(I101*H101,2)</f>
        <v>0</v>
      </c>
      <c r="K101" s="217" t="s">
        <v>19</v>
      </c>
      <c r="L101" s="41"/>
      <c r="M101" s="222" t="s">
        <v>19</v>
      </c>
      <c r="N101" s="223" t="s">
        <v>43</v>
      </c>
      <c r="O101" s="81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26" t="s">
        <v>122</v>
      </c>
      <c r="AT101" s="226" t="s">
        <v>118</v>
      </c>
      <c r="AU101" s="226" t="s">
        <v>79</v>
      </c>
      <c r="AY101" s="14" t="s">
        <v>117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4" t="s">
        <v>79</v>
      </c>
      <c r="BK101" s="227">
        <f>ROUND(I101*H101,2)</f>
        <v>0</v>
      </c>
      <c r="BL101" s="14" t="s">
        <v>122</v>
      </c>
      <c r="BM101" s="226" t="s">
        <v>173</v>
      </c>
    </row>
    <row r="102" s="2" customFormat="1" ht="16.5" customHeight="1">
      <c r="A102" s="35"/>
      <c r="B102" s="36"/>
      <c r="C102" s="215" t="s">
        <v>8</v>
      </c>
      <c r="D102" s="215" t="s">
        <v>118</v>
      </c>
      <c r="E102" s="216" t="s">
        <v>174</v>
      </c>
      <c r="F102" s="217" t="s">
        <v>175</v>
      </c>
      <c r="G102" s="218" t="s">
        <v>121</v>
      </c>
      <c r="H102" s="219">
        <v>30</v>
      </c>
      <c r="I102" s="220"/>
      <c r="J102" s="221">
        <f>ROUND(I102*H102,2)</f>
        <v>0</v>
      </c>
      <c r="K102" s="217" t="s">
        <v>19</v>
      </c>
      <c r="L102" s="41"/>
      <c r="M102" s="222" t="s">
        <v>19</v>
      </c>
      <c r="N102" s="223" t="s">
        <v>43</v>
      </c>
      <c r="O102" s="81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26" t="s">
        <v>122</v>
      </c>
      <c r="AT102" s="226" t="s">
        <v>118</v>
      </c>
      <c r="AU102" s="226" t="s">
        <v>79</v>
      </c>
      <c r="AY102" s="14" t="s">
        <v>117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4" t="s">
        <v>79</v>
      </c>
      <c r="BK102" s="227">
        <f>ROUND(I102*H102,2)</f>
        <v>0</v>
      </c>
      <c r="BL102" s="14" t="s">
        <v>122</v>
      </c>
      <c r="BM102" s="226" t="s">
        <v>176</v>
      </c>
    </row>
    <row r="103" s="2" customFormat="1" ht="16.5" customHeight="1">
      <c r="A103" s="35"/>
      <c r="B103" s="36"/>
      <c r="C103" s="215" t="s">
        <v>177</v>
      </c>
      <c r="D103" s="215" t="s">
        <v>118</v>
      </c>
      <c r="E103" s="216" t="s">
        <v>178</v>
      </c>
      <c r="F103" s="217" t="s">
        <v>179</v>
      </c>
      <c r="G103" s="218" t="s">
        <v>121</v>
      </c>
      <c r="H103" s="219">
        <v>3</v>
      </c>
      <c r="I103" s="220"/>
      <c r="J103" s="221">
        <f>ROUND(I103*H103,2)</f>
        <v>0</v>
      </c>
      <c r="K103" s="217" t="s">
        <v>19</v>
      </c>
      <c r="L103" s="41"/>
      <c r="M103" s="222" t="s">
        <v>19</v>
      </c>
      <c r="N103" s="223" t="s">
        <v>43</v>
      </c>
      <c r="O103" s="81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226" t="s">
        <v>122</v>
      </c>
      <c r="AT103" s="226" t="s">
        <v>118</v>
      </c>
      <c r="AU103" s="226" t="s">
        <v>79</v>
      </c>
      <c r="AY103" s="14" t="s">
        <v>117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14" t="s">
        <v>79</v>
      </c>
      <c r="BK103" s="227">
        <f>ROUND(I103*H103,2)</f>
        <v>0</v>
      </c>
      <c r="BL103" s="14" t="s">
        <v>122</v>
      </c>
      <c r="BM103" s="226" t="s">
        <v>180</v>
      </c>
    </row>
    <row r="104" s="2" customFormat="1" ht="21.75" customHeight="1">
      <c r="A104" s="35"/>
      <c r="B104" s="36"/>
      <c r="C104" s="215" t="s">
        <v>181</v>
      </c>
      <c r="D104" s="215" t="s">
        <v>118</v>
      </c>
      <c r="E104" s="216" t="s">
        <v>182</v>
      </c>
      <c r="F104" s="217" t="s">
        <v>183</v>
      </c>
      <c r="G104" s="218" t="s">
        <v>121</v>
      </c>
      <c r="H104" s="219">
        <v>36</v>
      </c>
      <c r="I104" s="220"/>
      <c r="J104" s="221">
        <f>ROUND(I104*H104,2)</f>
        <v>0</v>
      </c>
      <c r="K104" s="217" t="s">
        <v>19</v>
      </c>
      <c r="L104" s="41"/>
      <c r="M104" s="222" t="s">
        <v>19</v>
      </c>
      <c r="N104" s="223" t="s">
        <v>43</v>
      </c>
      <c r="O104" s="81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226" t="s">
        <v>122</v>
      </c>
      <c r="AT104" s="226" t="s">
        <v>118</v>
      </c>
      <c r="AU104" s="226" t="s">
        <v>79</v>
      </c>
      <c r="AY104" s="14" t="s">
        <v>117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14" t="s">
        <v>79</v>
      </c>
      <c r="BK104" s="227">
        <f>ROUND(I104*H104,2)</f>
        <v>0</v>
      </c>
      <c r="BL104" s="14" t="s">
        <v>122</v>
      </c>
      <c r="BM104" s="226" t="s">
        <v>184</v>
      </c>
    </row>
    <row r="105" s="2" customFormat="1" ht="16.5" customHeight="1">
      <c r="A105" s="35"/>
      <c r="B105" s="36"/>
      <c r="C105" s="215" t="s">
        <v>185</v>
      </c>
      <c r="D105" s="215" t="s">
        <v>118</v>
      </c>
      <c r="E105" s="216" t="s">
        <v>186</v>
      </c>
      <c r="F105" s="217" t="s">
        <v>187</v>
      </c>
      <c r="G105" s="218" t="s">
        <v>121</v>
      </c>
      <c r="H105" s="219">
        <v>18</v>
      </c>
      <c r="I105" s="220"/>
      <c r="J105" s="221">
        <f>ROUND(I105*H105,2)</f>
        <v>0</v>
      </c>
      <c r="K105" s="217" t="s">
        <v>19</v>
      </c>
      <c r="L105" s="41"/>
      <c r="M105" s="222" t="s">
        <v>19</v>
      </c>
      <c r="N105" s="223" t="s">
        <v>43</v>
      </c>
      <c r="O105" s="81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226" t="s">
        <v>122</v>
      </c>
      <c r="AT105" s="226" t="s">
        <v>118</v>
      </c>
      <c r="AU105" s="226" t="s">
        <v>79</v>
      </c>
      <c r="AY105" s="14" t="s">
        <v>117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4" t="s">
        <v>79</v>
      </c>
      <c r="BK105" s="227">
        <f>ROUND(I105*H105,2)</f>
        <v>0</v>
      </c>
      <c r="BL105" s="14" t="s">
        <v>122</v>
      </c>
      <c r="BM105" s="226" t="s">
        <v>188</v>
      </c>
    </row>
    <row r="106" s="2" customFormat="1" ht="44.25" customHeight="1">
      <c r="A106" s="35"/>
      <c r="B106" s="36"/>
      <c r="C106" s="215" t="s">
        <v>189</v>
      </c>
      <c r="D106" s="215" t="s">
        <v>118</v>
      </c>
      <c r="E106" s="216" t="s">
        <v>190</v>
      </c>
      <c r="F106" s="217" t="s">
        <v>191</v>
      </c>
      <c r="G106" s="218" t="s">
        <v>121</v>
      </c>
      <c r="H106" s="219">
        <v>45</v>
      </c>
      <c r="I106" s="220"/>
      <c r="J106" s="221">
        <f>ROUND(I106*H106,2)</f>
        <v>0</v>
      </c>
      <c r="K106" s="217" t="s">
        <v>19</v>
      </c>
      <c r="L106" s="41"/>
      <c r="M106" s="222" t="s">
        <v>19</v>
      </c>
      <c r="N106" s="223" t="s">
        <v>44</v>
      </c>
      <c r="O106" s="81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226" t="s">
        <v>122</v>
      </c>
      <c r="AT106" s="226" t="s">
        <v>118</v>
      </c>
      <c r="AU106" s="226" t="s">
        <v>79</v>
      </c>
      <c r="AY106" s="14" t="s">
        <v>117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14" t="s">
        <v>81</v>
      </c>
      <c r="BK106" s="227">
        <f>ROUND(I106*H106,2)</f>
        <v>0</v>
      </c>
      <c r="BL106" s="14" t="s">
        <v>122</v>
      </c>
      <c r="BM106" s="226" t="s">
        <v>192</v>
      </c>
    </row>
    <row r="107" s="2" customFormat="1" ht="16.5" customHeight="1">
      <c r="A107" s="35"/>
      <c r="B107" s="36"/>
      <c r="C107" s="215" t="s">
        <v>193</v>
      </c>
      <c r="D107" s="215" t="s">
        <v>118</v>
      </c>
      <c r="E107" s="216" t="s">
        <v>194</v>
      </c>
      <c r="F107" s="217" t="s">
        <v>195</v>
      </c>
      <c r="G107" s="218" t="s">
        <v>121</v>
      </c>
      <c r="H107" s="219">
        <v>45</v>
      </c>
      <c r="I107" s="220"/>
      <c r="J107" s="221">
        <f>ROUND(I107*H107,2)</f>
        <v>0</v>
      </c>
      <c r="K107" s="217" t="s">
        <v>19</v>
      </c>
      <c r="L107" s="41"/>
      <c r="M107" s="222" t="s">
        <v>19</v>
      </c>
      <c r="N107" s="223" t="s">
        <v>43</v>
      </c>
      <c r="O107" s="81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226" t="s">
        <v>122</v>
      </c>
      <c r="AT107" s="226" t="s">
        <v>118</v>
      </c>
      <c r="AU107" s="226" t="s">
        <v>79</v>
      </c>
      <c r="AY107" s="14" t="s">
        <v>117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4" t="s">
        <v>79</v>
      </c>
      <c r="BK107" s="227">
        <f>ROUND(I107*H107,2)</f>
        <v>0</v>
      </c>
      <c r="BL107" s="14" t="s">
        <v>122</v>
      </c>
      <c r="BM107" s="226" t="s">
        <v>196</v>
      </c>
    </row>
    <row r="108" s="2" customFormat="1" ht="16.5" customHeight="1">
      <c r="A108" s="35"/>
      <c r="B108" s="36"/>
      <c r="C108" s="215" t="s">
        <v>7</v>
      </c>
      <c r="D108" s="215" t="s">
        <v>118</v>
      </c>
      <c r="E108" s="216" t="s">
        <v>197</v>
      </c>
      <c r="F108" s="217" t="s">
        <v>198</v>
      </c>
      <c r="G108" s="218" t="s">
        <v>121</v>
      </c>
      <c r="H108" s="219">
        <v>39</v>
      </c>
      <c r="I108" s="220"/>
      <c r="J108" s="221">
        <f>ROUND(I108*H108,2)</f>
        <v>0</v>
      </c>
      <c r="K108" s="217" t="s">
        <v>19</v>
      </c>
      <c r="L108" s="41"/>
      <c r="M108" s="222" t="s">
        <v>19</v>
      </c>
      <c r="N108" s="223" t="s">
        <v>43</v>
      </c>
      <c r="O108" s="81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226" t="s">
        <v>122</v>
      </c>
      <c r="AT108" s="226" t="s">
        <v>118</v>
      </c>
      <c r="AU108" s="226" t="s">
        <v>79</v>
      </c>
      <c r="AY108" s="14" t="s">
        <v>117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14" t="s">
        <v>79</v>
      </c>
      <c r="BK108" s="227">
        <f>ROUND(I108*H108,2)</f>
        <v>0</v>
      </c>
      <c r="BL108" s="14" t="s">
        <v>122</v>
      </c>
      <c r="BM108" s="226" t="s">
        <v>199</v>
      </c>
    </row>
    <row r="109" s="2" customFormat="1" ht="16.5" customHeight="1">
      <c r="A109" s="35"/>
      <c r="B109" s="36"/>
      <c r="C109" s="215" t="s">
        <v>200</v>
      </c>
      <c r="D109" s="215" t="s">
        <v>118</v>
      </c>
      <c r="E109" s="216" t="s">
        <v>201</v>
      </c>
      <c r="F109" s="217" t="s">
        <v>202</v>
      </c>
      <c r="G109" s="218" t="s">
        <v>121</v>
      </c>
      <c r="H109" s="219">
        <v>42</v>
      </c>
      <c r="I109" s="220"/>
      <c r="J109" s="221">
        <f>ROUND(I109*H109,2)</f>
        <v>0</v>
      </c>
      <c r="K109" s="217" t="s">
        <v>19</v>
      </c>
      <c r="L109" s="41"/>
      <c r="M109" s="222" t="s">
        <v>19</v>
      </c>
      <c r="N109" s="223" t="s">
        <v>43</v>
      </c>
      <c r="O109" s="81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226" t="s">
        <v>122</v>
      </c>
      <c r="AT109" s="226" t="s">
        <v>118</v>
      </c>
      <c r="AU109" s="226" t="s">
        <v>79</v>
      </c>
      <c r="AY109" s="14" t="s">
        <v>117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4" t="s">
        <v>79</v>
      </c>
      <c r="BK109" s="227">
        <f>ROUND(I109*H109,2)</f>
        <v>0</v>
      </c>
      <c r="BL109" s="14" t="s">
        <v>122</v>
      </c>
      <c r="BM109" s="226" t="s">
        <v>203</v>
      </c>
    </row>
    <row r="110" s="2" customFormat="1" ht="16.5" customHeight="1">
      <c r="A110" s="35"/>
      <c r="B110" s="36"/>
      <c r="C110" s="215" t="s">
        <v>204</v>
      </c>
      <c r="D110" s="215" t="s">
        <v>118</v>
      </c>
      <c r="E110" s="216" t="s">
        <v>205</v>
      </c>
      <c r="F110" s="217" t="s">
        <v>206</v>
      </c>
      <c r="G110" s="218" t="s">
        <v>121</v>
      </c>
      <c r="H110" s="219">
        <v>87</v>
      </c>
      <c r="I110" s="220"/>
      <c r="J110" s="221">
        <f>ROUND(I110*H110,2)</f>
        <v>0</v>
      </c>
      <c r="K110" s="217" t="s">
        <v>19</v>
      </c>
      <c r="L110" s="41"/>
      <c r="M110" s="222" t="s">
        <v>19</v>
      </c>
      <c r="N110" s="223" t="s">
        <v>43</v>
      </c>
      <c r="O110" s="81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226" t="s">
        <v>122</v>
      </c>
      <c r="AT110" s="226" t="s">
        <v>118</v>
      </c>
      <c r="AU110" s="226" t="s">
        <v>79</v>
      </c>
      <c r="AY110" s="14" t="s">
        <v>117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14" t="s">
        <v>79</v>
      </c>
      <c r="BK110" s="227">
        <f>ROUND(I110*H110,2)</f>
        <v>0</v>
      </c>
      <c r="BL110" s="14" t="s">
        <v>122</v>
      </c>
      <c r="BM110" s="226" t="s">
        <v>207</v>
      </c>
    </row>
    <row r="111" s="2" customFormat="1" ht="16.5" customHeight="1">
      <c r="A111" s="35"/>
      <c r="B111" s="36"/>
      <c r="C111" s="215" t="s">
        <v>208</v>
      </c>
      <c r="D111" s="215" t="s">
        <v>118</v>
      </c>
      <c r="E111" s="216" t="s">
        <v>209</v>
      </c>
      <c r="F111" s="217" t="s">
        <v>210</v>
      </c>
      <c r="G111" s="218" t="s">
        <v>121</v>
      </c>
      <c r="H111" s="219">
        <v>45</v>
      </c>
      <c r="I111" s="220"/>
      <c r="J111" s="221">
        <f>ROUND(I111*H111,2)</f>
        <v>0</v>
      </c>
      <c r="K111" s="217" t="s">
        <v>19</v>
      </c>
      <c r="L111" s="41"/>
      <c r="M111" s="222" t="s">
        <v>19</v>
      </c>
      <c r="N111" s="223" t="s">
        <v>43</v>
      </c>
      <c r="O111" s="81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226" t="s">
        <v>122</v>
      </c>
      <c r="AT111" s="226" t="s">
        <v>118</v>
      </c>
      <c r="AU111" s="226" t="s">
        <v>79</v>
      </c>
      <c r="AY111" s="14" t="s">
        <v>117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14" t="s">
        <v>79</v>
      </c>
      <c r="BK111" s="227">
        <f>ROUND(I111*H111,2)</f>
        <v>0</v>
      </c>
      <c r="BL111" s="14" t="s">
        <v>122</v>
      </c>
      <c r="BM111" s="226" t="s">
        <v>211</v>
      </c>
    </row>
    <row r="112" s="2" customFormat="1" ht="16.5" customHeight="1">
      <c r="A112" s="35"/>
      <c r="B112" s="36"/>
      <c r="C112" s="215" t="s">
        <v>212</v>
      </c>
      <c r="D112" s="215" t="s">
        <v>118</v>
      </c>
      <c r="E112" s="216" t="s">
        <v>213</v>
      </c>
      <c r="F112" s="217" t="s">
        <v>214</v>
      </c>
      <c r="G112" s="218" t="s">
        <v>121</v>
      </c>
      <c r="H112" s="219">
        <v>24</v>
      </c>
      <c r="I112" s="220"/>
      <c r="J112" s="221">
        <f>ROUND(I112*H112,2)</f>
        <v>0</v>
      </c>
      <c r="K112" s="217" t="s">
        <v>19</v>
      </c>
      <c r="L112" s="41"/>
      <c r="M112" s="222" t="s">
        <v>19</v>
      </c>
      <c r="N112" s="223" t="s">
        <v>43</v>
      </c>
      <c r="O112" s="81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226" t="s">
        <v>122</v>
      </c>
      <c r="AT112" s="226" t="s">
        <v>118</v>
      </c>
      <c r="AU112" s="226" t="s">
        <v>79</v>
      </c>
      <c r="AY112" s="14" t="s">
        <v>117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4" t="s">
        <v>79</v>
      </c>
      <c r="BK112" s="227">
        <f>ROUND(I112*H112,2)</f>
        <v>0</v>
      </c>
      <c r="BL112" s="14" t="s">
        <v>122</v>
      </c>
      <c r="BM112" s="226" t="s">
        <v>215</v>
      </c>
    </row>
    <row r="113" s="2" customFormat="1" ht="16.5" customHeight="1">
      <c r="A113" s="35"/>
      <c r="B113" s="36"/>
      <c r="C113" s="215" t="s">
        <v>216</v>
      </c>
      <c r="D113" s="215" t="s">
        <v>118</v>
      </c>
      <c r="E113" s="216" t="s">
        <v>217</v>
      </c>
      <c r="F113" s="217" t="s">
        <v>218</v>
      </c>
      <c r="G113" s="218" t="s">
        <v>121</v>
      </c>
      <c r="H113" s="219">
        <v>6</v>
      </c>
      <c r="I113" s="220"/>
      <c r="J113" s="221">
        <f>ROUND(I113*H113,2)</f>
        <v>0</v>
      </c>
      <c r="K113" s="217" t="s">
        <v>19</v>
      </c>
      <c r="L113" s="41"/>
      <c r="M113" s="222" t="s">
        <v>19</v>
      </c>
      <c r="N113" s="223" t="s">
        <v>43</v>
      </c>
      <c r="O113" s="81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226" t="s">
        <v>122</v>
      </c>
      <c r="AT113" s="226" t="s">
        <v>118</v>
      </c>
      <c r="AU113" s="226" t="s">
        <v>79</v>
      </c>
      <c r="AY113" s="14" t="s">
        <v>117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4" t="s">
        <v>79</v>
      </c>
      <c r="BK113" s="227">
        <f>ROUND(I113*H113,2)</f>
        <v>0</v>
      </c>
      <c r="BL113" s="14" t="s">
        <v>122</v>
      </c>
      <c r="BM113" s="226" t="s">
        <v>219</v>
      </c>
    </row>
    <row r="114" s="2" customFormat="1" ht="21.75" customHeight="1">
      <c r="A114" s="35"/>
      <c r="B114" s="36"/>
      <c r="C114" s="215" t="s">
        <v>220</v>
      </c>
      <c r="D114" s="215" t="s">
        <v>118</v>
      </c>
      <c r="E114" s="216" t="s">
        <v>221</v>
      </c>
      <c r="F114" s="217" t="s">
        <v>222</v>
      </c>
      <c r="G114" s="218" t="s">
        <v>121</v>
      </c>
      <c r="H114" s="219">
        <v>1</v>
      </c>
      <c r="I114" s="220"/>
      <c r="J114" s="221">
        <f>ROUND(I114*H114,2)</f>
        <v>0</v>
      </c>
      <c r="K114" s="217" t="s">
        <v>19</v>
      </c>
      <c r="L114" s="41"/>
      <c r="M114" s="222" t="s">
        <v>19</v>
      </c>
      <c r="N114" s="223" t="s">
        <v>43</v>
      </c>
      <c r="O114" s="81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226" t="s">
        <v>122</v>
      </c>
      <c r="AT114" s="226" t="s">
        <v>118</v>
      </c>
      <c r="AU114" s="226" t="s">
        <v>79</v>
      </c>
      <c r="AY114" s="14" t="s">
        <v>117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4" t="s">
        <v>79</v>
      </c>
      <c r="BK114" s="227">
        <f>ROUND(I114*H114,2)</f>
        <v>0</v>
      </c>
      <c r="BL114" s="14" t="s">
        <v>122</v>
      </c>
      <c r="BM114" s="226" t="s">
        <v>223</v>
      </c>
    </row>
    <row r="115" s="2" customFormat="1" ht="21.75" customHeight="1">
      <c r="A115" s="35"/>
      <c r="B115" s="36"/>
      <c r="C115" s="215" t="s">
        <v>224</v>
      </c>
      <c r="D115" s="215" t="s">
        <v>118</v>
      </c>
      <c r="E115" s="216" t="s">
        <v>225</v>
      </c>
      <c r="F115" s="217" t="s">
        <v>226</v>
      </c>
      <c r="G115" s="218" t="s">
        <v>121</v>
      </c>
      <c r="H115" s="219">
        <v>1</v>
      </c>
      <c r="I115" s="220"/>
      <c r="J115" s="221">
        <f>ROUND(I115*H115,2)</f>
        <v>0</v>
      </c>
      <c r="K115" s="217" t="s">
        <v>19</v>
      </c>
      <c r="L115" s="41"/>
      <c r="M115" s="222" t="s">
        <v>19</v>
      </c>
      <c r="N115" s="223" t="s">
        <v>43</v>
      </c>
      <c r="O115" s="81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226" t="s">
        <v>122</v>
      </c>
      <c r="AT115" s="226" t="s">
        <v>118</v>
      </c>
      <c r="AU115" s="226" t="s">
        <v>79</v>
      </c>
      <c r="AY115" s="14" t="s">
        <v>117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4" t="s">
        <v>79</v>
      </c>
      <c r="BK115" s="227">
        <f>ROUND(I115*H115,2)</f>
        <v>0</v>
      </c>
      <c r="BL115" s="14" t="s">
        <v>122</v>
      </c>
      <c r="BM115" s="226" t="s">
        <v>227</v>
      </c>
    </row>
    <row r="116" s="2" customFormat="1" ht="21.75" customHeight="1">
      <c r="A116" s="35"/>
      <c r="B116" s="36"/>
      <c r="C116" s="215" t="s">
        <v>228</v>
      </c>
      <c r="D116" s="215" t="s">
        <v>118</v>
      </c>
      <c r="E116" s="216" t="s">
        <v>229</v>
      </c>
      <c r="F116" s="217" t="s">
        <v>230</v>
      </c>
      <c r="G116" s="218" t="s">
        <v>121</v>
      </c>
      <c r="H116" s="219">
        <v>39</v>
      </c>
      <c r="I116" s="220"/>
      <c r="J116" s="221">
        <f>ROUND(I116*H116,2)</f>
        <v>0</v>
      </c>
      <c r="K116" s="217" t="s">
        <v>19</v>
      </c>
      <c r="L116" s="41"/>
      <c r="M116" s="222" t="s">
        <v>19</v>
      </c>
      <c r="N116" s="223" t="s">
        <v>43</v>
      </c>
      <c r="O116" s="81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226" t="s">
        <v>122</v>
      </c>
      <c r="AT116" s="226" t="s">
        <v>118</v>
      </c>
      <c r="AU116" s="226" t="s">
        <v>79</v>
      </c>
      <c r="AY116" s="14" t="s">
        <v>117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4" t="s">
        <v>79</v>
      </c>
      <c r="BK116" s="227">
        <f>ROUND(I116*H116,2)</f>
        <v>0</v>
      </c>
      <c r="BL116" s="14" t="s">
        <v>122</v>
      </c>
      <c r="BM116" s="226" t="s">
        <v>231</v>
      </c>
    </row>
    <row r="117" s="2" customFormat="1" ht="21.75" customHeight="1">
      <c r="A117" s="35"/>
      <c r="B117" s="36"/>
      <c r="C117" s="215" t="s">
        <v>232</v>
      </c>
      <c r="D117" s="215" t="s">
        <v>118</v>
      </c>
      <c r="E117" s="216" t="s">
        <v>233</v>
      </c>
      <c r="F117" s="217" t="s">
        <v>234</v>
      </c>
      <c r="G117" s="218" t="s">
        <v>121</v>
      </c>
      <c r="H117" s="219">
        <v>3</v>
      </c>
      <c r="I117" s="220"/>
      <c r="J117" s="221">
        <f>ROUND(I117*H117,2)</f>
        <v>0</v>
      </c>
      <c r="K117" s="217" t="s">
        <v>19</v>
      </c>
      <c r="L117" s="41"/>
      <c r="M117" s="228" t="s">
        <v>19</v>
      </c>
      <c r="N117" s="229" t="s">
        <v>43</v>
      </c>
      <c r="O117" s="230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226" t="s">
        <v>122</v>
      </c>
      <c r="AT117" s="226" t="s">
        <v>118</v>
      </c>
      <c r="AU117" s="226" t="s">
        <v>79</v>
      </c>
      <c r="AY117" s="14" t="s">
        <v>117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14" t="s">
        <v>79</v>
      </c>
      <c r="BK117" s="227">
        <f>ROUND(I117*H117,2)</f>
        <v>0</v>
      </c>
      <c r="BL117" s="14" t="s">
        <v>122</v>
      </c>
      <c r="BM117" s="226" t="s">
        <v>235</v>
      </c>
    </row>
    <row r="118" s="2" customFormat="1" ht="6.96" customHeight="1">
      <c r="A118" s="35"/>
      <c r="B118" s="56"/>
      <c r="C118" s="57"/>
      <c r="D118" s="57"/>
      <c r="E118" s="57"/>
      <c r="F118" s="57"/>
      <c r="G118" s="57"/>
      <c r="H118" s="57"/>
      <c r="I118" s="172"/>
      <c r="J118" s="57"/>
      <c r="K118" s="57"/>
      <c r="L118" s="41"/>
      <c r="M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</sheetData>
  <sheetProtection sheet="1" autoFilter="0" formatColumns="0" formatRows="0" objects="1" scenarios="1" spinCount="100000" saltValue="Qp0pfNcd9dhiIoPW87IyMr9KM93s31eAd/Q+7qFFegTRAsw/7p5VKV2H1uDmXYuDvfkRnyg2JTG9iRr0zHlj5g==" hashValue="0enPVKmsGnSD5HI8xR/EKW5lk8nlNMTImo3ZCHpmGoLZjGWhgYNHuPTe+HUTP3WoY0uXSU6Tmqp283Sbi9j+nw==" algorithmName="SHA-512" password="CC35"/>
  <autoFilter ref="C85:K11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3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7"/>
      <c r="AT3" s="14" t="s">
        <v>81</v>
      </c>
    </row>
    <row r="4" s="1" customFormat="1" ht="24.96" customHeight="1">
      <c r="B4" s="17"/>
      <c r="D4" s="139" t="s">
        <v>90</v>
      </c>
      <c r="I4" s="135"/>
      <c r="L4" s="17"/>
      <c r="M4" s="140" t="s">
        <v>10</v>
      </c>
      <c r="AT4" s="14" t="s">
        <v>4</v>
      </c>
    </row>
    <row r="5" s="1" customFormat="1" ht="6.96" customHeight="1">
      <c r="B5" s="17"/>
      <c r="I5" s="135"/>
      <c r="L5" s="17"/>
    </row>
    <row r="6" s="1" customFormat="1" ht="12" customHeight="1">
      <c r="B6" s="17"/>
      <c r="D6" s="141" t="s">
        <v>16</v>
      </c>
      <c r="I6" s="135"/>
      <c r="L6" s="17"/>
    </row>
    <row r="7" s="1" customFormat="1" ht="16.5" customHeight="1">
      <c r="B7" s="17"/>
      <c r="E7" s="142" t="str">
        <f>'Rekapitulace stavby'!K6</f>
        <v>Centrum pro seniory v Táboře</v>
      </c>
      <c r="F7" s="141"/>
      <c r="G7" s="141"/>
      <c r="H7" s="141"/>
      <c r="I7" s="135"/>
      <c r="L7" s="17"/>
    </row>
    <row r="8" s="1" customFormat="1" ht="12" customHeight="1">
      <c r="B8" s="17"/>
      <c r="D8" s="141" t="s">
        <v>91</v>
      </c>
      <c r="I8" s="135"/>
      <c r="L8" s="17"/>
    </row>
    <row r="9" s="2" customFormat="1" ht="16.5" customHeight="1">
      <c r="A9" s="35"/>
      <c r="B9" s="41"/>
      <c r="C9" s="35"/>
      <c r="D9" s="35"/>
      <c r="E9" s="142" t="s">
        <v>92</v>
      </c>
      <c r="F9" s="35"/>
      <c r="G9" s="35"/>
      <c r="H9" s="35"/>
      <c r="I9" s="143"/>
      <c r="J9" s="35"/>
      <c r="K9" s="35"/>
      <c r="L9" s="14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41" t="s">
        <v>93</v>
      </c>
      <c r="E10" s="35"/>
      <c r="F10" s="35"/>
      <c r="G10" s="35"/>
      <c r="H10" s="35"/>
      <c r="I10" s="143"/>
      <c r="J10" s="35"/>
      <c r="K10" s="35"/>
      <c r="L10" s="14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6.5" customHeight="1">
      <c r="A11" s="35"/>
      <c r="B11" s="41"/>
      <c r="C11" s="35"/>
      <c r="D11" s="35"/>
      <c r="E11" s="145" t="s">
        <v>236</v>
      </c>
      <c r="F11" s="35"/>
      <c r="G11" s="35"/>
      <c r="H11" s="35"/>
      <c r="I11" s="143"/>
      <c r="J11" s="35"/>
      <c r="K11" s="35"/>
      <c r="L11" s="14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>
      <c r="A12" s="35"/>
      <c r="B12" s="41"/>
      <c r="C12" s="35"/>
      <c r="D12" s="35"/>
      <c r="E12" s="35"/>
      <c r="F12" s="35"/>
      <c r="G12" s="35"/>
      <c r="H12" s="35"/>
      <c r="I12" s="143"/>
      <c r="J12" s="35"/>
      <c r="K12" s="35"/>
      <c r="L12" s="14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2" customHeight="1">
      <c r="A13" s="35"/>
      <c r="B13" s="41"/>
      <c r="C13" s="35"/>
      <c r="D13" s="141" t="s">
        <v>18</v>
      </c>
      <c r="E13" s="35"/>
      <c r="F13" s="130" t="s">
        <v>19</v>
      </c>
      <c r="G13" s="35"/>
      <c r="H13" s="35"/>
      <c r="I13" s="146" t="s">
        <v>20</v>
      </c>
      <c r="J13" s="130" t="s">
        <v>19</v>
      </c>
      <c r="K13" s="35"/>
      <c r="L13" s="144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1" t="s">
        <v>21</v>
      </c>
      <c r="E14" s="35"/>
      <c r="F14" s="130" t="s">
        <v>22</v>
      </c>
      <c r="G14" s="35"/>
      <c r="H14" s="35"/>
      <c r="I14" s="146" t="s">
        <v>23</v>
      </c>
      <c r="J14" s="147" t="str">
        <f>'Rekapitulace stavby'!AN8</f>
        <v>7. 7. 2020</v>
      </c>
      <c r="K14" s="35"/>
      <c r="L14" s="144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0.8" customHeight="1">
      <c r="A15" s="35"/>
      <c r="B15" s="41"/>
      <c r="C15" s="35"/>
      <c r="D15" s="35"/>
      <c r="E15" s="35"/>
      <c r="F15" s="35"/>
      <c r="G15" s="35"/>
      <c r="H15" s="35"/>
      <c r="I15" s="143"/>
      <c r="J15" s="35"/>
      <c r="K15" s="35"/>
      <c r="L15" s="14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2" customHeight="1">
      <c r="A16" s="35"/>
      <c r="B16" s="41"/>
      <c r="C16" s="35"/>
      <c r="D16" s="141" t="s">
        <v>25</v>
      </c>
      <c r="E16" s="35"/>
      <c r="F16" s="35"/>
      <c r="G16" s="35"/>
      <c r="H16" s="35"/>
      <c r="I16" s="146" t="s">
        <v>26</v>
      </c>
      <c r="J16" s="130" t="s">
        <v>19</v>
      </c>
      <c r="K16" s="35"/>
      <c r="L16" s="144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8" customHeight="1">
      <c r="A17" s="35"/>
      <c r="B17" s="41"/>
      <c r="C17" s="35"/>
      <c r="D17" s="35"/>
      <c r="E17" s="130" t="s">
        <v>27</v>
      </c>
      <c r="F17" s="35"/>
      <c r="G17" s="35"/>
      <c r="H17" s="35"/>
      <c r="I17" s="146" t="s">
        <v>28</v>
      </c>
      <c r="J17" s="130" t="s">
        <v>19</v>
      </c>
      <c r="K17" s="35"/>
      <c r="L17" s="144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6.96" customHeight="1">
      <c r="A18" s="35"/>
      <c r="B18" s="41"/>
      <c r="C18" s="35"/>
      <c r="D18" s="35"/>
      <c r="E18" s="35"/>
      <c r="F18" s="35"/>
      <c r="G18" s="35"/>
      <c r="H18" s="35"/>
      <c r="I18" s="143"/>
      <c r="J18" s="35"/>
      <c r="K18" s="35"/>
      <c r="L18" s="144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2" customHeight="1">
      <c r="A19" s="35"/>
      <c r="B19" s="41"/>
      <c r="C19" s="35"/>
      <c r="D19" s="141" t="s">
        <v>29</v>
      </c>
      <c r="E19" s="35"/>
      <c r="F19" s="35"/>
      <c r="G19" s="35"/>
      <c r="H19" s="35"/>
      <c r="I19" s="146" t="s">
        <v>26</v>
      </c>
      <c r="J19" s="30" t="str">
        <f>'Rekapitulace stavby'!AN13</f>
        <v>Vyplň údaj</v>
      </c>
      <c r="K19" s="35"/>
      <c r="L19" s="144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8" customHeight="1">
      <c r="A20" s="35"/>
      <c r="B20" s="41"/>
      <c r="C20" s="35"/>
      <c r="D20" s="35"/>
      <c r="E20" s="30" t="str">
        <f>'Rekapitulace stavby'!E14</f>
        <v>Vyplň údaj</v>
      </c>
      <c r="F20" s="130"/>
      <c r="G20" s="130"/>
      <c r="H20" s="130"/>
      <c r="I20" s="146" t="s">
        <v>28</v>
      </c>
      <c r="J20" s="30" t="str">
        <f>'Rekapitulace stavby'!AN14</f>
        <v>Vyplň údaj</v>
      </c>
      <c r="K20" s="35"/>
      <c r="L20" s="144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6.96" customHeight="1">
      <c r="A21" s="35"/>
      <c r="B21" s="41"/>
      <c r="C21" s="35"/>
      <c r="D21" s="35"/>
      <c r="E21" s="35"/>
      <c r="F21" s="35"/>
      <c r="G21" s="35"/>
      <c r="H21" s="35"/>
      <c r="I21" s="143"/>
      <c r="J21" s="35"/>
      <c r="K21" s="35"/>
      <c r="L21" s="144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2" customHeight="1">
      <c r="A22" s="35"/>
      <c r="B22" s="41"/>
      <c r="C22" s="35"/>
      <c r="D22" s="141" t="s">
        <v>31</v>
      </c>
      <c r="E22" s="35"/>
      <c r="F22" s="35"/>
      <c r="G22" s="35"/>
      <c r="H22" s="35"/>
      <c r="I22" s="146" t="s">
        <v>26</v>
      </c>
      <c r="J22" s="130" t="s">
        <v>19</v>
      </c>
      <c r="K22" s="35"/>
      <c r="L22" s="144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8" customHeight="1">
      <c r="A23" s="35"/>
      <c r="B23" s="41"/>
      <c r="C23" s="35"/>
      <c r="D23" s="35"/>
      <c r="E23" s="130" t="s">
        <v>32</v>
      </c>
      <c r="F23" s="35"/>
      <c r="G23" s="35"/>
      <c r="H23" s="35"/>
      <c r="I23" s="146" t="s">
        <v>28</v>
      </c>
      <c r="J23" s="130" t="s">
        <v>19</v>
      </c>
      <c r="K23" s="35"/>
      <c r="L23" s="144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6.96" customHeight="1">
      <c r="A24" s="35"/>
      <c r="B24" s="41"/>
      <c r="C24" s="35"/>
      <c r="D24" s="35"/>
      <c r="E24" s="35"/>
      <c r="F24" s="35"/>
      <c r="G24" s="35"/>
      <c r="H24" s="35"/>
      <c r="I24" s="143"/>
      <c r="J24" s="35"/>
      <c r="K24" s="35"/>
      <c r="L24" s="144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12" customHeight="1">
      <c r="A25" s="35"/>
      <c r="B25" s="41"/>
      <c r="C25" s="35"/>
      <c r="D25" s="141" t="s">
        <v>34</v>
      </c>
      <c r="E25" s="35"/>
      <c r="F25" s="35"/>
      <c r="G25" s="35"/>
      <c r="H25" s="35"/>
      <c r="I25" s="146" t="s">
        <v>26</v>
      </c>
      <c r="J25" s="130" t="s">
        <v>19</v>
      </c>
      <c r="K25" s="35"/>
      <c r="L25" s="144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8" customHeight="1">
      <c r="A26" s="35"/>
      <c r="B26" s="41"/>
      <c r="C26" s="35"/>
      <c r="D26" s="35"/>
      <c r="E26" s="130" t="s">
        <v>35</v>
      </c>
      <c r="F26" s="35"/>
      <c r="G26" s="35"/>
      <c r="H26" s="35"/>
      <c r="I26" s="146" t="s">
        <v>28</v>
      </c>
      <c r="J26" s="130" t="s">
        <v>19</v>
      </c>
      <c r="K26" s="35"/>
      <c r="L26" s="144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35"/>
      <c r="E27" s="35"/>
      <c r="F27" s="35"/>
      <c r="G27" s="35"/>
      <c r="H27" s="35"/>
      <c r="I27" s="143"/>
      <c r="J27" s="35"/>
      <c r="K27" s="35"/>
      <c r="L27" s="144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12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143"/>
      <c r="J28" s="35"/>
      <c r="K28" s="35"/>
      <c r="L28" s="144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8" customFormat="1" ht="47.25" customHeight="1">
      <c r="A29" s="148"/>
      <c r="B29" s="149"/>
      <c r="C29" s="148"/>
      <c r="D29" s="148"/>
      <c r="E29" s="150" t="s">
        <v>95</v>
      </c>
      <c r="F29" s="150"/>
      <c r="G29" s="150"/>
      <c r="H29" s="150"/>
      <c r="I29" s="151"/>
      <c r="J29" s="148"/>
      <c r="K29" s="148"/>
      <c r="L29" s="152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5"/>
      <c r="B30" s="41"/>
      <c r="C30" s="35"/>
      <c r="D30" s="35"/>
      <c r="E30" s="35"/>
      <c r="F30" s="35"/>
      <c r="G30" s="35"/>
      <c r="H30" s="35"/>
      <c r="I30" s="143"/>
      <c r="J30" s="35"/>
      <c r="K30" s="35"/>
      <c r="L30" s="144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3"/>
      <c r="E31" s="153"/>
      <c r="F31" s="153"/>
      <c r="G31" s="153"/>
      <c r="H31" s="153"/>
      <c r="I31" s="154"/>
      <c r="J31" s="153"/>
      <c r="K31" s="153"/>
      <c r="L31" s="144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25.44" customHeight="1">
      <c r="A32" s="35"/>
      <c r="B32" s="41"/>
      <c r="C32" s="35"/>
      <c r="D32" s="155" t="s">
        <v>38</v>
      </c>
      <c r="E32" s="35"/>
      <c r="F32" s="35"/>
      <c r="G32" s="35"/>
      <c r="H32" s="35"/>
      <c r="I32" s="143"/>
      <c r="J32" s="156">
        <f>ROUND(J86, 2)</f>
        <v>0</v>
      </c>
      <c r="K32" s="35"/>
      <c r="L32" s="144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6.96" customHeight="1">
      <c r="A33" s="35"/>
      <c r="B33" s="41"/>
      <c r="C33" s="35"/>
      <c r="D33" s="153"/>
      <c r="E33" s="153"/>
      <c r="F33" s="153"/>
      <c r="G33" s="153"/>
      <c r="H33" s="153"/>
      <c r="I33" s="154"/>
      <c r="J33" s="153"/>
      <c r="K33" s="153"/>
      <c r="L33" s="144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35"/>
      <c r="F34" s="157" t="s">
        <v>40</v>
      </c>
      <c r="G34" s="35"/>
      <c r="H34" s="35"/>
      <c r="I34" s="158" t="s">
        <v>39</v>
      </c>
      <c r="J34" s="157" t="s">
        <v>41</v>
      </c>
      <c r="K34" s="35"/>
      <c r="L34" s="144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="2" customFormat="1" ht="14.4" customHeight="1">
      <c r="A35" s="35"/>
      <c r="B35" s="41"/>
      <c r="C35" s="35"/>
      <c r="D35" s="159" t="s">
        <v>42</v>
      </c>
      <c r="E35" s="141" t="s">
        <v>43</v>
      </c>
      <c r="F35" s="160">
        <f>ROUND((SUM(BE86:BE102)),  2)</f>
        <v>0</v>
      </c>
      <c r="G35" s="35"/>
      <c r="H35" s="35"/>
      <c r="I35" s="161">
        <v>0.20999999999999999</v>
      </c>
      <c r="J35" s="160">
        <f>ROUND(((SUM(BE86:BE102))*I35),  2)</f>
        <v>0</v>
      </c>
      <c r="K35" s="35"/>
      <c r="L35" s="144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14.4" customHeight="1">
      <c r="A36" s="35"/>
      <c r="B36" s="41"/>
      <c r="C36" s="35"/>
      <c r="D36" s="35"/>
      <c r="E36" s="141" t="s">
        <v>44</v>
      </c>
      <c r="F36" s="160">
        <f>ROUND((SUM(BF86:BF102)),  2)</f>
        <v>0</v>
      </c>
      <c r="G36" s="35"/>
      <c r="H36" s="35"/>
      <c r="I36" s="161">
        <v>0.14999999999999999</v>
      </c>
      <c r="J36" s="160">
        <f>ROUND(((SUM(BF86:BF102))*I36),  2)</f>
        <v>0</v>
      </c>
      <c r="K36" s="35"/>
      <c r="L36" s="144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41" t="s">
        <v>45</v>
      </c>
      <c r="F37" s="160">
        <f>ROUND((SUM(BG86:BG102)),  2)</f>
        <v>0</v>
      </c>
      <c r="G37" s="35"/>
      <c r="H37" s="35"/>
      <c r="I37" s="161">
        <v>0.20999999999999999</v>
      </c>
      <c r="J37" s="160">
        <f>0</f>
        <v>0</v>
      </c>
      <c r="K37" s="35"/>
      <c r="L37" s="144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hidden="1" s="2" customFormat="1" ht="14.4" customHeight="1">
      <c r="A38" s="35"/>
      <c r="B38" s="41"/>
      <c r="C38" s="35"/>
      <c r="D38" s="35"/>
      <c r="E38" s="141" t="s">
        <v>46</v>
      </c>
      <c r="F38" s="160">
        <f>ROUND((SUM(BH86:BH102)),  2)</f>
        <v>0</v>
      </c>
      <c r="G38" s="35"/>
      <c r="H38" s="35"/>
      <c r="I38" s="161">
        <v>0.14999999999999999</v>
      </c>
      <c r="J38" s="160">
        <f>0</f>
        <v>0</v>
      </c>
      <c r="K38" s="35"/>
      <c r="L38" s="144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hidden="1" s="2" customFormat="1" ht="14.4" customHeight="1">
      <c r="A39" s="35"/>
      <c r="B39" s="41"/>
      <c r="C39" s="35"/>
      <c r="D39" s="35"/>
      <c r="E39" s="141" t="s">
        <v>47</v>
      </c>
      <c r="F39" s="160">
        <f>ROUND((SUM(BI86:BI102)),  2)</f>
        <v>0</v>
      </c>
      <c r="G39" s="35"/>
      <c r="H39" s="35"/>
      <c r="I39" s="161">
        <v>0</v>
      </c>
      <c r="J39" s="160">
        <f>0</f>
        <v>0</v>
      </c>
      <c r="K39" s="35"/>
      <c r="L39" s="144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6.96" customHeight="1">
      <c r="A40" s="35"/>
      <c r="B40" s="41"/>
      <c r="C40" s="35"/>
      <c r="D40" s="35"/>
      <c r="E40" s="35"/>
      <c r="F40" s="35"/>
      <c r="G40" s="35"/>
      <c r="H40" s="35"/>
      <c r="I40" s="143"/>
      <c r="J40" s="35"/>
      <c r="K40" s="35"/>
      <c r="L40" s="144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2" customFormat="1" ht="25.44" customHeight="1">
      <c r="A41" s="35"/>
      <c r="B41" s="41"/>
      <c r="C41" s="162"/>
      <c r="D41" s="163" t="s">
        <v>48</v>
      </c>
      <c r="E41" s="164"/>
      <c r="F41" s="164"/>
      <c r="G41" s="165" t="s">
        <v>49</v>
      </c>
      <c r="H41" s="166" t="s">
        <v>50</v>
      </c>
      <c r="I41" s="167"/>
      <c r="J41" s="168">
        <f>SUM(J32:J39)</f>
        <v>0</v>
      </c>
      <c r="K41" s="169"/>
      <c r="L41" s="144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="2" customFormat="1" ht="14.4" customHeight="1">
      <c r="A42" s="35"/>
      <c r="B42" s="170"/>
      <c r="C42" s="171"/>
      <c r="D42" s="171"/>
      <c r="E42" s="171"/>
      <c r="F42" s="171"/>
      <c r="G42" s="171"/>
      <c r="H42" s="171"/>
      <c r="I42" s="172"/>
      <c r="J42" s="171"/>
      <c r="K42" s="171"/>
      <c r="L42" s="144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="2" customFormat="1" ht="6.96" customHeight="1">
      <c r="A46" s="35"/>
      <c r="B46" s="173"/>
      <c r="C46" s="174"/>
      <c r="D46" s="174"/>
      <c r="E46" s="174"/>
      <c r="F46" s="174"/>
      <c r="G46" s="174"/>
      <c r="H46" s="174"/>
      <c r="I46" s="175"/>
      <c r="J46" s="174"/>
      <c r="K46" s="174"/>
      <c r="L46" s="144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="2" customFormat="1" ht="24.96" customHeight="1">
      <c r="A47" s="35"/>
      <c r="B47" s="36"/>
      <c r="C47" s="20" t="s">
        <v>96</v>
      </c>
      <c r="D47" s="37"/>
      <c r="E47" s="37"/>
      <c r="F47" s="37"/>
      <c r="G47" s="37"/>
      <c r="H47" s="37"/>
      <c r="I47" s="143"/>
      <c r="J47" s="37"/>
      <c r="K47" s="37"/>
      <c r="L47" s="144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="2" customFormat="1" ht="6.96" customHeight="1">
      <c r="A48" s="35"/>
      <c r="B48" s="36"/>
      <c r="C48" s="37"/>
      <c r="D48" s="37"/>
      <c r="E48" s="37"/>
      <c r="F48" s="37"/>
      <c r="G48" s="37"/>
      <c r="H48" s="37"/>
      <c r="I48" s="143"/>
      <c r="J48" s="37"/>
      <c r="K48" s="37"/>
      <c r="L48" s="144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="2" customFormat="1" ht="12" customHeight="1">
      <c r="A49" s="35"/>
      <c r="B49" s="36"/>
      <c r="C49" s="29" t="s">
        <v>16</v>
      </c>
      <c r="D49" s="37"/>
      <c r="E49" s="37"/>
      <c r="F49" s="37"/>
      <c r="G49" s="37"/>
      <c r="H49" s="37"/>
      <c r="I49" s="143"/>
      <c r="J49" s="37"/>
      <c r="K49" s="37"/>
      <c r="L49" s="144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="2" customFormat="1" ht="16.5" customHeight="1">
      <c r="A50" s="35"/>
      <c r="B50" s="36"/>
      <c r="C50" s="37"/>
      <c r="D50" s="37"/>
      <c r="E50" s="176" t="str">
        <f>E7</f>
        <v>Centrum pro seniory v Táboře</v>
      </c>
      <c r="F50" s="29"/>
      <c r="G50" s="29"/>
      <c r="H50" s="29"/>
      <c r="I50" s="143"/>
      <c r="J50" s="37"/>
      <c r="K50" s="37"/>
      <c r="L50" s="144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="1" customFormat="1" ht="12" customHeight="1">
      <c r="B51" s="18"/>
      <c r="C51" s="29" t="s">
        <v>91</v>
      </c>
      <c r="D51" s="19"/>
      <c r="E51" s="19"/>
      <c r="F51" s="19"/>
      <c r="G51" s="19"/>
      <c r="H51" s="19"/>
      <c r="I51" s="135"/>
      <c r="J51" s="19"/>
      <c r="K51" s="19"/>
      <c r="L51" s="17"/>
    </row>
    <row r="52" s="2" customFormat="1" ht="16.5" customHeight="1">
      <c r="A52" s="35"/>
      <c r="B52" s="36"/>
      <c r="C52" s="37"/>
      <c r="D52" s="37"/>
      <c r="E52" s="176" t="s">
        <v>92</v>
      </c>
      <c r="F52" s="37"/>
      <c r="G52" s="37"/>
      <c r="H52" s="37"/>
      <c r="I52" s="143"/>
      <c r="J52" s="37"/>
      <c r="K52" s="37"/>
      <c r="L52" s="144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="2" customFormat="1" ht="12" customHeight="1">
      <c r="A53" s="35"/>
      <c r="B53" s="36"/>
      <c r="C53" s="29" t="s">
        <v>93</v>
      </c>
      <c r="D53" s="37"/>
      <c r="E53" s="37"/>
      <c r="F53" s="37"/>
      <c r="G53" s="37"/>
      <c r="H53" s="37"/>
      <c r="I53" s="143"/>
      <c r="J53" s="37"/>
      <c r="K53" s="37"/>
      <c r="L53" s="144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="2" customFormat="1" ht="16.5" customHeight="1">
      <c r="A54" s="35"/>
      <c r="B54" s="36"/>
      <c r="C54" s="37"/>
      <c r="D54" s="37"/>
      <c r="E54" s="66" t="str">
        <f>E11</f>
        <v>02 - Mobilní vybavení objektu DPS</v>
      </c>
      <c r="F54" s="37"/>
      <c r="G54" s="37"/>
      <c r="H54" s="37"/>
      <c r="I54" s="143"/>
      <c r="J54" s="37"/>
      <c r="K54" s="37"/>
      <c r="L54" s="144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="2" customFormat="1" ht="6.96" customHeight="1">
      <c r="A55" s="35"/>
      <c r="B55" s="36"/>
      <c r="C55" s="37"/>
      <c r="D55" s="37"/>
      <c r="E55" s="37"/>
      <c r="F55" s="37"/>
      <c r="G55" s="37"/>
      <c r="H55" s="37"/>
      <c r="I55" s="143"/>
      <c r="J55" s="37"/>
      <c r="K55" s="37"/>
      <c r="L55" s="144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="2" customFormat="1" ht="12" customHeight="1">
      <c r="A56" s="35"/>
      <c r="B56" s="36"/>
      <c r="C56" s="29" t="s">
        <v>21</v>
      </c>
      <c r="D56" s="37"/>
      <c r="E56" s="37"/>
      <c r="F56" s="24" t="str">
        <f>F14</f>
        <v>Tábor</v>
      </c>
      <c r="G56" s="37"/>
      <c r="H56" s="37"/>
      <c r="I56" s="146" t="s">
        <v>23</v>
      </c>
      <c r="J56" s="69" t="str">
        <f>IF(J14="","",J14)</f>
        <v>7. 7. 2020</v>
      </c>
      <c r="K56" s="37"/>
      <c r="L56" s="144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="2" customFormat="1" ht="6.96" customHeight="1">
      <c r="A57" s="35"/>
      <c r="B57" s="36"/>
      <c r="C57" s="37"/>
      <c r="D57" s="37"/>
      <c r="E57" s="37"/>
      <c r="F57" s="37"/>
      <c r="G57" s="37"/>
      <c r="H57" s="37"/>
      <c r="I57" s="143"/>
      <c r="J57" s="37"/>
      <c r="K57" s="37"/>
      <c r="L57" s="144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="2" customFormat="1" ht="25.65" customHeight="1">
      <c r="A58" s="35"/>
      <c r="B58" s="36"/>
      <c r="C58" s="29" t="s">
        <v>25</v>
      </c>
      <c r="D58" s="37"/>
      <c r="E58" s="37"/>
      <c r="F58" s="24" t="str">
        <f>E17</f>
        <v>Město Tábor, Žižkovo nám.2, Tábor</v>
      </c>
      <c r="G58" s="37"/>
      <c r="H58" s="37"/>
      <c r="I58" s="146" t="s">
        <v>31</v>
      </c>
      <c r="J58" s="33" t="str">
        <f>E23</f>
        <v>SIAL spol.s r.o. U besedy 8, Liberec</v>
      </c>
      <c r="K58" s="37"/>
      <c r="L58" s="144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="2" customFormat="1" ht="40.05" customHeight="1">
      <c r="A59" s="35"/>
      <c r="B59" s="36"/>
      <c r="C59" s="29" t="s">
        <v>29</v>
      </c>
      <c r="D59" s="37"/>
      <c r="E59" s="37"/>
      <c r="F59" s="24" t="str">
        <f>IF(E20="","",E20)</f>
        <v>Vyplň údaj</v>
      </c>
      <c r="G59" s="37"/>
      <c r="H59" s="37"/>
      <c r="I59" s="146" t="s">
        <v>34</v>
      </c>
      <c r="J59" s="33" t="str">
        <f>E26</f>
        <v>PROPOS Liberec s.r.o. Šlikova 127, Liberec 6</v>
      </c>
      <c r="K59" s="37"/>
      <c r="L59" s="144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="2" customFormat="1" ht="10.32" customHeight="1">
      <c r="A60" s="35"/>
      <c r="B60" s="36"/>
      <c r="C60" s="37"/>
      <c r="D60" s="37"/>
      <c r="E60" s="37"/>
      <c r="F60" s="37"/>
      <c r="G60" s="37"/>
      <c r="H60" s="37"/>
      <c r="I60" s="143"/>
      <c r="J60" s="37"/>
      <c r="K60" s="37"/>
      <c r="L60" s="144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="2" customFormat="1" ht="29.28" customHeight="1">
      <c r="A61" s="35"/>
      <c r="B61" s="36"/>
      <c r="C61" s="177" t="s">
        <v>97</v>
      </c>
      <c r="D61" s="178"/>
      <c r="E61" s="178"/>
      <c r="F61" s="178"/>
      <c r="G61" s="178"/>
      <c r="H61" s="178"/>
      <c r="I61" s="179"/>
      <c r="J61" s="180" t="s">
        <v>98</v>
      </c>
      <c r="K61" s="178"/>
      <c r="L61" s="144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="2" customFormat="1" ht="10.32" customHeight="1">
      <c r="A62" s="35"/>
      <c r="B62" s="36"/>
      <c r="C62" s="37"/>
      <c r="D62" s="37"/>
      <c r="E62" s="37"/>
      <c r="F62" s="37"/>
      <c r="G62" s="37"/>
      <c r="H62" s="37"/>
      <c r="I62" s="143"/>
      <c r="J62" s="37"/>
      <c r="K62" s="37"/>
      <c r="L62" s="144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="2" customFormat="1" ht="22.8" customHeight="1">
      <c r="A63" s="35"/>
      <c r="B63" s="36"/>
      <c r="C63" s="181" t="s">
        <v>70</v>
      </c>
      <c r="D63" s="37"/>
      <c r="E63" s="37"/>
      <c r="F63" s="37"/>
      <c r="G63" s="37"/>
      <c r="H63" s="37"/>
      <c r="I63" s="143"/>
      <c r="J63" s="99">
        <f>J86</f>
        <v>0</v>
      </c>
      <c r="K63" s="37"/>
      <c r="L63" s="144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4" t="s">
        <v>99</v>
      </c>
    </row>
    <row r="64" s="9" customFormat="1" ht="24.96" customHeight="1">
      <c r="A64" s="9"/>
      <c r="B64" s="182"/>
      <c r="C64" s="183"/>
      <c r="D64" s="184" t="s">
        <v>100</v>
      </c>
      <c r="E64" s="185"/>
      <c r="F64" s="185"/>
      <c r="G64" s="185"/>
      <c r="H64" s="185"/>
      <c r="I64" s="186"/>
      <c r="J64" s="187">
        <f>J87</f>
        <v>0</v>
      </c>
      <c r="K64" s="183"/>
      <c r="L64" s="18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2" customFormat="1" ht="21.84" customHeight="1">
      <c r="A65" s="35"/>
      <c r="B65" s="36"/>
      <c r="C65" s="37"/>
      <c r="D65" s="37"/>
      <c r="E65" s="37"/>
      <c r="F65" s="37"/>
      <c r="G65" s="37"/>
      <c r="H65" s="37"/>
      <c r="I65" s="143"/>
      <c r="J65" s="37"/>
      <c r="K65" s="37"/>
      <c r="L65" s="144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="2" customFormat="1" ht="6.96" customHeight="1">
      <c r="A66" s="35"/>
      <c r="B66" s="56"/>
      <c r="C66" s="57"/>
      <c r="D66" s="57"/>
      <c r="E66" s="57"/>
      <c r="F66" s="57"/>
      <c r="G66" s="57"/>
      <c r="H66" s="57"/>
      <c r="I66" s="172"/>
      <c r="J66" s="57"/>
      <c r="K66" s="57"/>
      <c r="L66" s="144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70" s="2" customFormat="1" ht="6.96" customHeight="1">
      <c r="A70" s="35"/>
      <c r="B70" s="58"/>
      <c r="C70" s="59"/>
      <c r="D70" s="59"/>
      <c r="E70" s="59"/>
      <c r="F70" s="59"/>
      <c r="G70" s="59"/>
      <c r="H70" s="59"/>
      <c r="I70" s="175"/>
      <c r="J70" s="59"/>
      <c r="K70" s="59"/>
      <c r="L70" s="144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="2" customFormat="1" ht="24.96" customHeight="1">
      <c r="A71" s="35"/>
      <c r="B71" s="36"/>
      <c r="C71" s="20" t="s">
        <v>101</v>
      </c>
      <c r="D71" s="37"/>
      <c r="E71" s="37"/>
      <c r="F71" s="37"/>
      <c r="G71" s="37"/>
      <c r="H71" s="37"/>
      <c r="I71" s="143"/>
      <c r="J71" s="37"/>
      <c r="K71" s="37"/>
      <c r="L71" s="144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="2" customFormat="1" ht="6.96" customHeight="1">
      <c r="A72" s="35"/>
      <c r="B72" s="36"/>
      <c r="C72" s="37"/>
      <c r="D72" s="37"/>
      <c r="E72" s="37"/>
      <c r="F72" s="37"/>
      <c r="G72" s="37"/>
      <c r="H72" s="37"/>
      <c r="I72" s="143"/>
      <c r="J72" s="37"/>
      <c r="K72" s="37"/>
      <c r="L72" s="144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="2" customFormat="1" ht="12" customHeight="1">
      <c r="A73" s="35"/>
      <c r="B73" s="36"/>
      <c r="C73" s="29" t="s">
        <v>16</v>
      </c>
      <c r="D73" s="37"/>
      <c r="E73" s="37"/>
      <c r="F73" s="37"/>
      <c r="G73" s="37"/>
      <c r="H73" s="37"/>
      <c r="I73" s="143"/>
      <c r="J73" s="37"/>
      <c r="K73" s="37"/>
      <c r="L73" s="144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="2" customFormat="1" ht="16.5" customHeight="1">
      <c r="A74" s="35"/>
      <c r="B74" s="36"/>
      <c r="C74" s="37"/>
      <c r="D74" s="37"/>
      <c r="E74" s="176" t="str">
        <f>E7</f>
        <v>Centrum pro seniory v Táboře</v>
      </c>
      <c r="F74" s="29"/>
      <c r="G74" s="29"/>
      <c r="H74" s="29"/>
      <c r="I74" s="143"/>
      <c r="J74" s="37"/>
      <c r="K74" s="37"/>
      <c r="L74" s="144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="1" customFormat="1" ht="12" customHeight="1">
      <c r="B75" s="18"/>
      <c r="C75" s="29" t="s">
        <v>91</v>
      </c>
      <c r="D75" s="19"/>
      <c r="E75" s="19"/>
      <c r="F75" s="19"/>
      <c r="G75" s="19"/>
      <c r="H75" s="19"/>
      <c r="I75" s="135"/>
      <c r="J75" s="19"/>
      <c r="K75" s="19"/>
      <c r="L75" s="17"/>
    </row>
    <row r="76" s="2" customFormat="1" ht="16.5" customHeight="1">
      <c r="A76" s="35"/>
      <c r="B76" s="36"/>
      <c r="C76" s="37"/>
      <c r="D76" s="37"/>
      <c r="E76" s="176" t="s">
        <v>92</v>
      </c>
      <c r="F76" s="37"/>
      <c r="G76" s="37"/>
      <c r="H76" s="37"/>
      <c r="I76" s="143"/>
      <c r="J76" s="37"/>
      <c r="K76" s="37"/>
      <c r="L76" s="144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2" customHeight="1">
      <c r="A77" s="35"/>
      <c r="B77" s="36"/>
      <c r="C77" s="29" t="s">
        <v>93</v>
      </c>
      <c r="D77" s="37"/>
      <c r="E77" s="37"/>
      <c r="F77" s="37"/>
      <c r="G77" s="37"/>
      <c r="H77" s="37"/>
      <c r="I77" s="143"/>
      <c r="J77" s="37"/>
      <c r="K77" s="37"/>
      <c r="L77" s="144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="2" customFormat="1" ht="16.5" customHeight="1">
      <c r="A78" s="35"/>
      <c r="B78" s="36"/>
      <c r="C78" s="37"/>
      <c r="D78" s="37"/>
      <c r="E78" s="66" t="str">
        <f>E11</f>
        <v>02 - Mobilní vybavení objektu DPS</v>
      </c>
      <c r="F78" s="37"/>
      <c r="G78" s="37"/>
      <c r="H78" s="37"/>
      <c r="I78" s="143"/>
      <c r="J78" s="37"/>
      <c r="K78" s="37"/>
      <c r="L78" s="144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="2" customFormat="1" ht="6.96" customHeight="1">
      <c r="A79" s="35"/>
      <c r="B79" s="36"/>
      <c r="C79" s="37"/>
      <c r="D79" s="37"/>
      <c r="E79" s="37"/>
      <c r="F79" s="37"/>
      <c r="G79" s="37"/>
      <c r="H79" s="37"/>
      <c r="I79" s="143"/>
      <c r="J79" s="37"/>
      <c r="K79" s="37"/>
      <c r="L79" s="144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="2" customFormat="1" ht="12" customHeight="1">
      <c r="A80" s="35"/>
      <c r="B80" s="36"/>
      <c r="C80" s="29" t="s">
        <v>21</v>
      </c>
      <c r="D80" s="37"/>
      <c r="E80" s="37"/>
      <c r="F80" s="24" t="str">
        <f>F14</f>
        <v>Tábor</v>
      </c>
      <c r="G80" s="37"/>
      <c r="H80" s="37"/>
      <c r="I80" s="146" t="s">
        <v>23</v>
      </c>
      <c r="J80" s="69" t="str">
        <f>IF(J14="","",J14)</f>
        <v>7. 7. 2020</v>
      </c>
      <c r="K80" s="37"/>
      <c r="L80" s="144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="2" customFormat="1" ht="6.96" customHeight="1">
      <c r="A81" s="35"/>
      <c r="B81" s="36"/>
      <c r="C81" s="37"/>
      <c r="D81" s="37"/>
      <c r="E81" s="37"/>
      <c r="F81" s="37"/>
      <c r="G81" s="37"/>
      <c r="H81" s="37"/>
      <c r="I81" s="143"/>
      <c r="J81" s="37"/>
      <c r="K81" s="37"/>
      <c r="L81" s="144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5.65" customHeight="1">
      <c r="A82" s="35"/>
      <c r="B82" s="36"/>
      <c r="C82" s="29" t="s">
        <v>25</v>
      </c>
      <c r="D82" s="37"/>
      <c r="E82" s="37"/>
      <c r="F82" s="24" t="str">
        <f>E17</f>
        <v>Město Tábor, Žižkovo nám.2, Tábor</v>
      </c>
      <c r="G82" s="37"/>
      <c r="H82" s="37"/>
      <c r="I82" s="146" t="s">
        <v>31</v>
      </c>
      <c r="J82" s="33" t="str">
        <f>E23</f>
        <v>SIAL spol.s r.o. U besedy 8, Liberec</v>
      </c>
      <c r="K82" s="37"/>
      <c r="L82" s="144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40.05" customHeight="1">
      <c r="A83" s="35"/>
      <c r="B83" s="36"/>
      <c r="C83" s="29" t="s">
        <v>29</v>
      </c>
      <c r="D83" s="37"/>
      <c r="E83" s="37"/>
      <c r="F83" s="24" t="str">
        <f>IF(E20="","",E20)</f>
        <v>Vyplň údaj</v>
      </c>
      <c r="G83" s="37"/>
      <c r="H83" s="37"/>
      <c r="I83" s="146" t="s">
        <v>34</v>
      </c>
      <c r="J83" s="33" t="str">
        <f>E26</f>
        <v>PROPOS Liberec s.r.o. Šlikova 127, Liberec 6</v>
      </c>
      <c r="K83" s="37"/>
      <c r="L83" s="144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0.32" customHeight="1">
      <c r="A84" s="35"/>
      <c r="B84" s="36"/>
      <c r="C84" s="37"/>
      <c r="D84" s="37"/>
      <c r="E84" s="37"/>
      <c r="F84" s="37"/>
      <c r="G84" s="37"/>
      <c r="H84" s="37"/>
      <c r="I84" s="143"/>
      <c r="J84" s="37"/>
      <c r="K84" s="37"/>
      <c r="L84" s="144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10" customFormat="1" ht="29.28" customHeight="1">
      <c r="A85" s="189"/>
      <c r="B85" s="190"/>
      <c r="C85" s="191" t="s">
        <v>102</v>
      </c>
      <c r="D85" s="192" t="s">
        <v>57</v>
      </c>
      <c r="E85" s="192" t="s">
        <v>53</v>
      </c>
      <c r="F85" s="192" t="s">
        <v>54</v>
      </c>
      <c r="G85" s="192" t="s">
        <v>103</v>
      </c>
      <c r="H85" s="192" t="s">
        <v>104</v>
      </c>
      <c r="I85" s="193" t="s">
        <v>105</v>
      </c>
      <c r="J85" s="192" t="s">
        <v>98</v>
      </c>
      <c r="K85" s="194" t="s">
        <v>106</v>
      </c>
      <c r="L85" s="195"/>
      <c r="M85" s="89" t="s">
        <v>19</v>
      </c>
      <c r="N85" s="90" t="s">
        <v>42</v>
      </c>
      <c r="O85" s="90" t="s">
        <v>107</v>
      </c>
      <c r="P85" s="90" t="s">
        <v>108</v>
      </c>
      <c r="Q85" s="90" t="s">
        <v>109</v>
      </c>
      <c r="R85" s="90" t="s">
        <v>110</v>
      </c>
      <c r="S85" s="90" t="s">
        <v>111</v>
      </c>
      <c r="T85" s="91" t="s">
        <v>112</v>
      </c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</row>
    <row r="86" s="2" customFormat="1" ht="22.8" customHeight="1">
      <c r="A86" s="35"/>
      <c r="B86" s="36"/>
      <c r="C86" s="96" t="s">
        <v>113</v>
      </c>
      <c r="D86" s="37"/>
      <c r="E86" s="37"/>
      <c r="F86" s="37"/>
      <c r="G86" s="37"/>
      <c r="H86" s="37"/>
      <c r="I86" s="143"/>
      <c r="J86" s="196">
        <f>BK86</f>
        <v>0</v>
      </c>
      <c r="K86" s="37"/>
      <c r="L86" s="41"/>
      <c r="M86" s="92"/>
      <c r="N86" s="197"/>
      <c r="O86" s="93"/>
      <c r="P86" s="198">
        <f>P87</f>
        <v>0</v>
      </c>
      <c r="Q86" s="93"/>
      <c r="R86" s="198">
        <f>R87</f>
        <v>0</v>
      </c>
      <c r="S86" s="93"/>
      <c r="T86" s="199">
        <f>T87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4" t="s">
        <v>71</v>
      </c>
      <c r="AU86" s="14" t="s">
        <v>99</v>
      </c>
      <c r="BK86" s="200">
        <f>BK87</f>
        <v>0</v>
      </c>
    </row>
    <row r="87" s="11" customFormat="1" ht="25.92" customHeight="1">
      <c r="A87" s="11"/>
      <c r="B87" s="201"/>
      <c r="C87" s="202"/>
      <c r="D87" s="203" t="s">
        <v>71</v>
      </c>
      <c r="E87" s="204" t="s">
        <v>114</v>
      </c>
      <c r="F87" s="204" t="s">
        <v>115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SUM(P88:P102)</f>
        <v>0</v>
      </c>
      <c r="Q87" s="209"/>
      <c r="R87" s="210">
        <f>SUM(R88:R102)</f>
        <v>0</v>
      </c>
      <c r="S87" s="209"/>
      <c r="T87" s="211">
        <f>SUM(T88:T102)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212" t="s">
        <v>116</v>
      </c>
      <c r="AT87" s="213" t="s">
        <v>71</v>
      </c>
      <c r="AU87" s="213" t="s">
        <v>72</v>
      </c>
      <c r="AY87" s="212" t="s">
        <v>117</v>
      </c>
      <c r="BK87" s="214">
        <f>SUM(BK88:BK102)</f>
        <v>0</v>
      </c>
    </row>
    <row r="88" s="2" customFormat="1" ht="21.75" customHeight="1">
      <c r="A88" s="35"/>
      <c r="B88" s="36"/>
      <c r="C88" s="215" t="s">
        <v>79</v>
      </c>
      <c r="D88" s="215" t="s">
        <v>118</v>
      </c>
      <c r="E88" s="216" t="s">
        <v>128</v>
      </c>
      <c r="F88" s="217" t="s">
        <v>129</v>
      </c>
      <c r="G88" s="218" t="s">
        <v>121</v>
      </c>
      <c r="H88" s="219">
        <v>20</v>
      </c>
      <c r="I88" s="220"/>
      <c r="J88" s="221">
        <f>ROUND(I88*H88,2)</f>
        <v>0</v>
      </c>
      <c r="K88" s="217" t="s">
        <v>19</v>
      </c>
      <c r="L88" s="41"/>
      <c r="M88" s="222" t="s">
        <v>19</v>
      </c>
      <c r="N88" s="223" t="s">
        <v>43</v>
      </c>
      <c r="O88" s="81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226" t="s">
        <v>122</v>
      </c>
      <c r="AT88" s="226" t="s">
        <v>118</v>
      </c>
      <c r="AU88" s="226" t="s">
        <v>79</v>
      </c>
      <c r="AY88" s="14" t="s">
        <v>117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14" t="s">
        <v>79</v>
      </c>
      <c r="BK88" s="227">
        <f>ROUND(I88*H88,2)</f>
        <v>0</v>
      </c>
      <c r="BL88" s="14" t="s">
        <v>122</v>
      </c>
      <c r="BM88" s="226" t="s">
        <v>237</v>
      </c>
    </row>
    <row r="89" s="2" customFormat="1" ht="21.75" customHeight="1">
      <c r="A89" s="35"/>
      <c r="B89" s="36"/>
      <c r="C89" s="215" t="s">
        <v>81</v>
      </c>
      <c r="D89" s="215" t="s">
        <v>118</v>
      </c>
      <c r="E89" s="216" t="s">
        <v>131</v>
      </c>
      <c r="F89" s="217" t="s">
        <v>238</v>
      </c>
      <c r="G89" s="218" t="s">
        <v>121</v>
      </c>
      <c r="H89" s="219">
        <v>20</v>
      </c>
      <c r="I89" s="220"/>
      <c r="J89" s="221">
        <f>ROUND(I89*H89,2)</f>
        <v>0</v>
      </c>
      <c r="K89" s="217" t="s">
        <v>19</v>
      </c>
      <c r="L89" s="41"/>
      <c r="M89" s="222" t="s">
        <v>19</v>
      </c>
      <c r="N89" s="223" t="s">
        <v>43</v>
      </c>
      <c r="O89" s="81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226" t="s">
        <v>122</v>
      </c>
      <c r="AT89" s="226" t="s">
        <v>118</v>
      </c>
      <c r="AU89" s="226" t="s">
        <v>79</v>
      </c>
      <c r="AY89" s="14" t="s">
        <v>117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14" t="s">
        <v>79</v>
      </c>
      <c r="BK89" s="227">
        <f>ROUND(I89*H89,2)</f>
        <v>0</v>
      </c>
      <c r="BL89" s="14" t="s">
        <v>122</v>
      </c>
      <c r="BM89" s="226" t="s">
        <v>239</v>
      </c>
    </row>
    <row r="90" s="2" customFormat="1" ht="16.5" customHeight="1">
      <c r="A90" s="35"/>
      <c r="B90" s="36"/>
      <c r="C90" s="215" t="s">
        <v>127</v>
      </c>
      <c r="D90" s="215" t="s">
        <v>118</v>
      </c>
      <c r="E90" s="216" t="s">
        <v>143</v>
      </c>
      <c r="F90" s="217" t="s">
        <v>240</v>
      </c>
      <c r="G90" s="218" t="s">
        <v>121</v>
      </c>
      <c r="H90" s="219">
        <v>8</v>
      </c>
      <c r="I90" s="220"/>
      <c r="J90" s="221">
        <f>ROUND(I90*H90,2)</f>
        <v>0</v>
      </c>
      <c r="K90" s="217" t="s">
        <v>19</v>
      </c>
      <c r="L90" s="41"/>
      <c r="M90" s="222" t="s">
        <v>19</v>
      </c>
      <c r="N90" s="223" t="s">
        <v>43</v>
      </c>
      <c r="O90" s="81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226" t="s">
        <v>122</v>
      </c>
      <c r="AT90" s="226" t="s">
        <v>118</v>
      </c>
      <c r="AU90" s="226" t="s">
        <v>79</v>
      </c>
      <c r="AY90" s="14" t="s">
        <v>117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14" t="s">
        <v>79</v>
      </c>
      <c r="BK90" s="227">
        <f>ROUND(I90*H90,2)</f>
        <v>0</v>
      </c>
      <c r="BL90" s="14" t="s">
        <v>122</v>
      </c>
      <c r="BM90" s="226" t="s">
        <v>241</v>
      </c>
    </row>
    <row r="91" s="2" customFormat="1" ht="16.5" customHeight="1">
      <c r="A91" s="35"/>
      <c r="B91" s="36"/>
      <c r="C91" s="215" t="s">
        <v>116</v>
      </c>
      <c r="D91" s="215" t="s">
        <v>118</v>
      </c>
      <c r="E91" s="216" t="s">
        <v>147</v>
      </c>
      <c r="F91" s="217" t="s">
        <v>242</v>
      </c>
      <c r="G91" s="218" t="s">
        <v>121</v>
      </c>
      <c r="H91" s="219">
        <v>8</v>
      </c>
      <c r="I91" s="220"/>
      <c r="J91" s="221">
        <f>ROUND(I91*H91,2)</f>
        <v>0</v>
      </c>
      <c r="K91" s="217" t="s">
        <v>19</v>
      </c>
      <c r="L91" s="41"/>
      <c r="M91" s="222" t="s">
        <v>19</v>
      </c>
      <c r="N91" s="223" t="s">
        <v>43</v>
      </c>
      <c r="O91" s="81"/>
      <c r="P91" s="224">
        <f>O91*H91</f>
        <v>0</v>
      </c>
      <c r="Q91" s="224">
        <v>0</v>
      </c>
      <c r="R91" s="224">
        <f>Q91*H91</f>
        <v>0</v>
      </c>
      <c r="S91" s="224">
        <v>0</v>
      </c>
      <c r="T91" s="225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226" t="s">
        <v>122</v>
      </c>
      <c r="AT91" s="226" t="s">
        <v>118</v>
      </c>
      <c r="AU91" s="226" t="s">
        <v>79</v>
      </c>
      <c r="AY91" s="14" t="s">
        <v>117</v>
      </c>
      <c r="BE91" s="227">
        <f>IF(N91="základní",J91,0)</f>
        <v>0</v>
      </c>
      <c r="BF91" s="227">
        <f>IF(N91="snížená",J91,0)</f>
        <v>0</v>
      </c>
      <c r="BG91" s="227">
        <f>IF(N91="zákl. přenesená",J91,0)</f>
        <v>0</v>
      </c>
      <c r="BH91" s="227">
        <f>IF(N91="sníž. přenesená",J91,0)</f>
        <v>0</v>
      </c>
      <c r="BI91" s="227">
        <f>IF(N91="nulová",J91,0)</f>
        <v>0</v>
      </c>
      <c r="BJ91" s="14" t="s">
        <v>79</v>
      </c>
      <c r="BK91" s="227">
        <f>ROUND(I91*H91,2)</f>
        <v>0</v>
      </c>
      <c r="BL91" s="14" t="s">
        <v>122</v>
      </c>
      <c r="BM91" s="226" t="s">
        <v>243</v>
      </c>
    </row>
    <row r="92" s="2" customFormat="1" ht="16.5" customHeight="1">
      <c r="A92" s="35"/>
      <c r="B92" s="36"/>
      <c r="C92" s="215" t="s">
        <v>134</v>
      </c>
      <c r="D92" s="215" t="s">
        <v>118</v>
      </c>
      <c r="E92" s="216" t="s">
        <v>167</v>
      </c>
      <c r="F92" s="217" t="s">
        <v>244</v>
      </c>
      <c r="G92" s="218" t="s">
        <v>121</v>
      </c>
      <c r="H92" s="219">
        <v>20</v>
      </c>
      <c r="I92" s="220"/>
      <c r="J92" s="221">
        <f>ROUND(I92*H92,2)</f>
        <v>0</v>
      </c>
      <c r="K92" s="217" t="s">
        <v>19</v>
      </c>
      <c r="L92" s="41"/>
      <c r="M92" s="222" t="s">
        <v>19</v>
      </c>
      <c r="N92" s="223" t="s">
        <v>43</v>
      </c>
      <c r="O92" s="81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226" t="s">
        <v>122</v>
      </c>
      <c r="AT92" s="226" t="s">
        <v>118</v>
      </c>
      <c r="AU92" s="226" t="s">
        <v>79</v>
      </c>
      <c r="AY92" s="14" t="s">
        <v>117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14" t="s">
        <v>79</v>
      </c>
      <c r="BK92" s="227">
        <f>ROUND(I92*H92,2)</f>
        <v>0</v>
      </c>
      <c r="BL92" s="14" t="s">
        <v>122</v>
      </c>
      <c r="BM92" s="226" t="s">
        <v>245</v>
      </c>
    </row>
    <row r="93" s="2" customFormat="1" ht="16.5" customHeight="1">
      <c r="A93" s="35"/>
      <c r="B93" s="36"/>
      <c r="C93" s="215" t="s">
        <v>138</v>
      </c>
      <c r="D93" s="215" t="s">
        <v>118</v>
      </c>
      <c r="E93" s="216" t="s">
        <v>178</v>
      </c>
      <c r="F93" s="217" t="s">
        <v>246</v>
      </c>
      <c r="G93" s="218" t="s">
        <v>121</v>
      </c>
      <c r="H93" s="219">
        <v>1</v>
      </c>
      <c r="I93" s="220"/>
      <c r="J93" s="221">
        <f>ROUND(I93*H93,2)</f>
        <v>0</v>
      </c>
      <c r="K93" s="217" t="s">
        <v>19</v>
      </c>
      <c r="L93" s="41"/>
      <c r="M93" s="222" t="s">
        <v>19</v>
      </c>
      <c r="N93" s="223" t="s">
        <v>43</v>
      </c>
      <c r="O93" s="81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226" t="s">
        <v>122</v>
      </c>
      <c r="AT93" s="226" t="s">
        <v>118</v>
      </c>
      <c r="AU93" s="226" t="s">
        <v>79</v>
      </c>
      <c r="AY93" s="14" t="s">
        <v>117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14" t="s">
        <v>79</v>
      </c>
      <c r="BK93" s="227">
        <f>ROUND(I93*H93,2)</f>
        <v>0</v>
      </c>
      <c r="BL93" s="14" t="s">
        <v>122</v>
      </c>
      <c r="BM93" s="226" t="s">
        <v>247</v>
      </c>
    </row>
    <row r="94" s="2" customFormat="1" ht="16.5" customHeight="1">
      <c r="A94" s="35"/>
      <c r="B94" s="36"/>
      <c r="C94" s="215" t="s">
        <v>142</v>
      </c>
      <c r="D94" s="215" t="s">
        <v>118</v>
      </c>
      <c r="E94" s="216" t="s">
        <v>186</v>
      </c>
      <c r="F94" s="217" t="s">
        <v>248</v>
      </c>
      <c r="G94" s="218" t="s">
        <v>121</v>
      </c>
      <c r="H94" s="219">
        <v>8</v>
      </c>
      <c r="I94" s="220"/>
      <c r="J94" s="221">
        <f>ROUND(I94*H94,2)</f>
        <v>0</v>
      </c>
      <c r="K94" s="217" t="s">
        <v>19</v>
      </c>
      <c r="L94" s="41"/>
      <c r="M94" s="222" t="s">
        <v>19</v>
      </c>
      <c r="N94" s="223" t="s">
        <v>43</v>
      </c>
      <c r="O94" s="81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226" t="s">
        <v>122</v>
      </c>
      <c r="AT94" s="226" t="s">
        <v>118</v>
      </c>
      <c r="AU94" s="226" t="s">
        <v>79</v>
      </c>
      <c r="AY94" s="14" t="s">
        <v>117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4" t="s">
        <v>79</v>
      </c>
      <c r="BK94" s="227">
        <f>ROUND(I94*H94,2)</f>
        <v>0</v>
      </c>
      <c r="BL94" s="14" t="s">
        <v>122</v>
      </c>
      <c r="BM94" s="226" t="s">
        <v>249</v>
      </c>
    </row>
    <row r="95" s="2" customFormat="1" ht="16.5" customHeight="1">
      <c r="A95" s="35"/>
      <c r="B95" s="36"/>
      <c r="C95" s="215" t="s">
        <v>146</v>
      </c>
      <c r="D95" s="215" t="s">
        <v>118</v>
      </c>
      <c r="E95" s="216" t="s">
        <v>190</v>
      </c>
      <c r="F95" s="217" t="s">
        <v>250</v>
      </c>
      <c r="G95" s="218" t="s">
        <v>121</v>
      </c>
      <c r="H95" s="219">
        <v>3</v>
      </c>
      <c r="I95" s="220"/>
      <c r="J95" s="221">
        <f>ROUND(I95*H95,2)</f>
        <v>0</v>
      </c>
      <c r="K95" s="217" t="s">
        <v>19</v>
      </c>
      <c r="L95" s="41"/>
      <c r="M95" s="222" t="s">
        <v>19</v>
      </c>
      <c r="N95" s="223" t="s">
        <v>43</v>
      </c>
      <c r="O95" s="81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226" t="s">
        <v>122</v>
      </c>
      <c r="AT95" s="226" t="s">
        <v>118</v>
      </c>
      <c r="AU95" s="226" t="s">
        <v>79</v>
      </c>
      <c r="AY95" s="14" t="s">
        <v>117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14" t="s">
        <v>79</v>
      </c>
      <c r="BK95" s="227">
        <f>ROUND(I95*H95,2)</f>
        <v>0</v>
      </c>
      <c r="BL95" s="14" t="s">
        <v>122</v>
      </c>
      <c r="BM95" s="226" t="s">
        <v>251</v>
      </c>
    </row>
    <row r="96" s="2" customFormat="1" ht="16.5" customHeight="1">
      <c r="A96" s="35"/>
      <c r="B96" s="36"/>
      <c r="C96" s="215" t="s">
        <v>150</v>
      </c>
      <c r="D96" s="215" t="s">
        <v>118</v>
      </c>
      <c r="E96" s="216" t="s">
        <v>194</v>
      </c>
      <c r="F96" s="217" t="s">
        <v>252</v>
      </c>
      <c r="G96" s="218" t="s">
        <v>121</v>
      </c>
      <c r="H96" s="219">
        <v>8</v>
      </c>
      <c r="I96" s="220"/>
      <c r="J96" s="221">
        <f>ROUND(I96*H96,2)</f>
        <v>0</v>
      </c>
      <c r="K96" s="217" t="s">
        <v>19</v>
      </c>
      <c r="L96" s="41"/>
      <c r="M96" s="222" t="s">
        <v>19</v>
      </c>
      <c r="N96" s="223" t="s">
        <v>43</v>
      </c>
      <c r="O96" s="81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226" t="s">
        <v>122</v>
      </c>
      <c r="AT96" s="226" t="s">
        <v>118</v>
      </c>
      <c r="AU96" s="226" t="s">
        <v>79</v>
      </c>
      <c r="AY96" s="14" t="s">
        <v>117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4" t="s">
        <v>79</v>
      </c>
      <c r="BK96" s="227">
        <f>ROUND(I96*H96,2)</f>
        <v>0</v>
      </c>
      <c r="BL96" s="14" t="s">
        <v>122</v>
      </c>
      <c r="BM96" s="226" t="s">
        <v>253</v>
      </c>
    </row>
    <row r="97" s="2" customFormat="1" ht="16.5" customHeight="1">
      <c r="A97" s="35"/>
      <c r="B97" s="36"/>
      <c r="C97" s="215" t="s">
        <v>154</v>
      </c>
      <c r="D97" s="215" t="s">
        <v>118</v>
      </c>
      <c r="E97" s="216" t="s">
        <v>254</v>
      </c>
      <c r="F97" s="217" t="s">
        <v>255</v>
      </c>
      <c r="G97" s="218" t="s">
        <v>121</v>
      </c>
      <c r="H97" s="219">
        <v>8</v>
      </c>
      <c r="I97" s="220"/>
      <c r="J97" s="221">
        <f>ROUND(I97*H97,2)</f>
        <v>0</v>
      </c>
      <c r="K97" s="217" t="s">
        <v>19</v>
      </c>
      <c r="L97" s="41"/>
      <c r="M97" s="222" t="s">
        <v>19</v>
      </c>
      <c r="N97" s="223" t="s">
        <v>43</v>
      </c>
      <c r="O97" s="81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226" t="s">
        <v>122</v>
      </c>
      <c r="AT97" s="226" t="s">
        <v>118</v>
      </c>
      <c r="AU97" s="226" t="s">
        <v>79</v>
      </c>
      <c r="AY97" s="14" t="s">
        <v>117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14" t="s">
        <v>79</v>
      </c>
      <c r="BK97" s="227">
        <f>ROUND(I97*H97,2)</f>
        <v>0</v>
      </c>
      <c r="BL97" s="14" t="s">
        <v>122</v>
      </c>
      <c r="BM97" s="226" t="s">
        <v>256</v>
      </c>
    </row>
    <row r="98" s="2" customFormat="1" ht="16.5" customHeight="1">
      <c r="A98" s="35"/>
      <c r="B98" s="36"/>
      <c r="C98" s="215" t="s">
        <v>158</v>
      </c>
      <c r="D98" s="215" t="s">
        <v>118</v>
      </c>
      <c r="E98" s="216" t="s">
        <v>225</v>
      </c>
      <c r="F98" s="217" t="s">
        <v>257</v>
      </c>
      <c r="G98" s="218" t="s">
        <v>121</v>
      </c>
      <c r="H98" s="219">
        <v>3</v>
      </c>
      <c r="I98" s="220"/>
      <c r="J98" s="221">
        <f>ROUND(I98*H98,2)</f>
        <v>0</v>
      </c>
      <c r="K98" s="217" t="s">
        <v>19</v>
      </c>
      <c r="L98" s="41"/>
      <c r="M98" s="222" t="s">
        <v>19</v>
      </c>
      <c r="N98" s="223" t="s">
        <v>43</v>
      </c>
      <c r="O98" s="81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226" t="s">
        <v>122</v>
      </c>
      <c r="AT98" s="226" t="s">
        <v>118</v>
      </c>
      <c r="AU98" s="226" t="s">
        <v>79</v>
      </c>
      <c r="AY98" s="14" t="s">
        <v>117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4" t="s">
        <v>79</v>
      </c>
      <c r="BK98" s="227">
        <f>ROUND(I98*H98,2)</f>
        <v>0</v>
      </c>
      <c r="BL98" s="14" t="s">
        <v>122</v>
      </c>
      <c r="BM98" s="226" t="s">
        <v>258</v>
      </c>
    </row>
    <row r="99" s="2" customFormat="1" ht="16.5" customHeight="1">
      <c r="A99" s="35"/>
      <c r="B99" s="36"/>
      <c r="C99" s="215" t="s">
        <v>162</v>
      </c>
      <c r="D99" s="215" t="s">
        <v>118</v>
      </c>
      <c r="E99" s="216" t="s">
        <v>229</v>
      </c>
      <c r="F99" s="217" t="s">
        <v>259</v>
      </c>
      <c r="G99" s="218" t="s">
        <v>121</v>
      </c>
      <c r="H99" s="219">
        <v>3</v>
      </c>
      <c r="I99" s="220"/>
      <c r="J99" s="221">
        <f>ROUND(I99*H99,2)</f>
        <v>0</v>
      </c>
      <c r="K99" s="217" t="s">
        <v>19</v>
      </c>
      <c r="L99" s="41"/>
      <c r="M99" s="222" t="s">
        <v>19</v>
      </c>
      <c r="N99" s="223" t="s">
        <v>43</v>
      </c>
      <c r="O99" s="81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226" t="s">
        <v>122</v>
      </c>
      <c r="AT99" s="226" t="s">
        <v>118</v>
      </c>
      <c r="AU99" s="226" t="s">
        <v>79</v>
      </c>
      <c r="AY99" s="14" t="s">
        <v>117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14" t="s">
        <v>79</v>
      </c>
      <c r="BK99" s="227">
        <f>ROUND(I99*H99,2)</f>
        <v>0</v>
      </c>
      <c r="BL99" s="14" t="s">
        <v>122</v>
      </c>
      <c r="BM99" s="226" t="s">
        <v>260</v>
      </c>
    </row>
    <row r="100" s="2" customFormat="1" ht="21.75" customHeight="1">
      <c r="A100" s="35"/>
      <c r="B100" s="36"/>
      <c r="C100" s="215" t="s">
        <v>166</v>
      </c>
      <c r="D100" s="215" t="s">
        <v>118</v>
      </c>
      <c r="E100" s="216" t="s">
        <v>261</v>
      </c>
      <c r="F100" s="217" t="s">
        <v>262</v>
      </c>
      <c r="G100" s="218" t="s">
        <v>121</v>
      </c>
      <c r="H100" s="219">
        <v>20</v>
      </c>
      <c r="I100" s="220"/>
      <c r="J100" s="221">
        <f>ROUND(I100*H100,2)</f>
        <v>0</v>
      </c>
      <c r="K100" s="217" t="s">
        <v>19</v>
      </c>
      <c r="L100" s="41"/>
      <c r="M100" s="222" t="s">
        <v>19</v>
      </c>
      <c r="N100" s="223" t="s">
        <v>43</v>
      </c>
      <c r="O100" s="81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226" t="s">
        <v>122</v>
      </c>
      <c r="AT100" s="226" t="s">
        <v>118</v>
      </c>
      <c r="AU100" s="226" t="s">
        <v>79</v>
      </c>
      <c r="AY100" s="14" t="s">
        <v>117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4" t="s">
        <v>79</v>
      </c>
      <c r="BK100" s="227">
        <f>ROUND(I100*H100,2)</f>
        <v>0</v>
      </c>
      <c r="BL100" s="14" t="s">
        <v>122</v>
      </c>
      <c r="BM100" s="226" t="s">
        <v>263</v>
      </c>
    </row>
    <row r="101" s="2" customFormat="1" ht="16.5" customHeight="1">
      <c r="A101" s="35"/>
      <c r="B101" s="36"/>
      <c r="C101" s="215" t="s">
        <v>170</v>
      </c>
      <c r="D101" s="215" t="s">
        <v>118</v>
      </c>
      <c r="E101" s="216" t="s">
        <v>264</v>
      </c>
      <c r="F101" s="217" t="s">
        <v>265</v>
      </c>
      <c r="G101" s="218" t="s">
        <v>121</v>
      </c>
      <c r="H101" s="219">
        <v>3</v>
      </c>
      <c r="I101" s="220"/>
      <c r="J101" s="221">
        <f>ROUND(I101*H101,2)</f>
        <v>0</v>
      </c>
      <c r="K101" s="217" t="s">
        <v>19</v>
      </c>
      <c r="L101" s="41"/>
      <c r="M101" s="222" t="s">
        <v>19</v>
      </c>
      <c r="N101" s="223" t="s">
        <v>43</v>
      </c>
      <c r="O101" s="81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226" t="s">
        <v>122</v>
      </c>
      <c r="AT101" s="226" t="s">
        <v>118</v>
      </c>
      <c r="AU101" s="226" t="s">
        <v>79</v>
      </c>
      <c r="AY101" s="14" t="s">
        <v>117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14" t="s">
        <v>79</v>
      </c>
      <c r="BK101" s="227">
        <f>ROUND(I101*H101,2)</f>
        <v>0</v>
      </c>
      <c r="BL101" s="14" t="s">
        <v>122</v>
      </c>
      <c r="BM101" s="226" t="s">
        <v>266</v>
      </c>
    </row>
    <row r="102" s="2" customFormat="1" ht="16.5" customHeight="1">
      <c r="A102" s="35"/>
      <c r="B102" s="36"/>
      <c r="C102" s="215" t="s">
        <v>8</v>
      </c>
      <c r="D102" s="215" t="s">
        <v>118</v>
      </c>
      <c r="E102" s="216" t="s">
        <v>267</v>
      </c>
      <c r="F102" s="217" t="s">
        <v>268</v>
      </c>
      <c r="G102" s="218" t="s">
        <v>121</v>
      </c>
      <c r="H102" s="219">
        <v>3</v>
      </c>
      <c r="I102" s="220"/>
      <c r="J102" s="221">
        <f>ROUND(I102*H102,2)</f>
        <v>0</v>
      </c>
      <c r="K102" s="217" t="s">
        <v>19</v>
      </c>
      <c r="L102" s="41"/>
      <c r="M102" s="228" t="s">
        <v>19</v>
      </c>
      <c r="N102" s="229" t="s">
        <v>43</v>
      </c>
      <c r="O102" s="230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226" t="s">
        <v>122</v>
      </c>
      <c r="AT102" s="226" t="s">
        <v>118</v>
      </c>
      <c r="AU102" s="226" t="s">
        <v>79</v>
      </c>
      <c r="AY102" s="14" t="s">
        <v>117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14" t="s">
        <v>79</v>
      </c>
      <c r="BK102" s="227">
        <f>ROUND(I102*H102,2)</f>
        <v>0</v>
      </c>
      <c r="BL102" s="14" t="s">
        <v>122</v>
      </c>
      <c r="BM102" s="226" t="s">
        <v>269</v>
      </c>
    </row>
    <row r="103" s="2" customFormat="1" ht="6.96" customHeight="1">
      <c r="A103" s="35"/>
      <c r="B103" s="56"/>
      <c r="C103" s="57"/>
      <c r="D103" s="57"/>
      <c r="E103" s="57"/>
      <c r="F103" s="57"/>
      <c r="G103" s="57"/>
      <c r="H103" s="57"/>
      <c r="I103" s="172"/>
      <c r="J103" s="57"/>
      <c r="K103" s="57"/>
      <c r="L103" s="41"/>
      <c r="M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</sheetData>
  <sheetProtection sheet="1" autoFilter="0" formatColumns="0" formatRows="0" objects="1" scenarios="1" spinCount="100000" saltValue="gvrGaD/T9+YM/lf7ytD4NNpyHFvkd4YsrjfuUf82eTYIoNmXOkqBQ3gwa2b4fXrN3i9XzJhTXWKDqC0s0YtvOQ==" hashValue="ld55RZEJvoqauo1RW1DexozaCi7K/Cmaq/gymuek7dBuQGv9U9wXOH9UhucoKnXGfrp3UJni1cT6MS3MRAwdSQ==" algorithmName="SHA-512" password="CC35"/>
  <autoFilter ref="C85:K10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33" customWidth="1"/>
    <col min="2" max="2" width="1.667969" style="233" customWidth="1"/>
    <col min="3" max="4" width="5" style="233" customWidth="1"/>
    <col min="5" max="5" width="11.66016" style="233" customWidth="1"/>
    <col min="6" max="6" width="9.160156" style="233" customWidth="1"/>
    <col min="7" max="7" width="5" style="233" customWidth="1"/>
    <col min="8" max="8" width="77.83203" style="233" customWidth="1"/>
    <col min="9" max="10" width="20" style="233" customWidth="1"/>
    <col min="11" max="11" width="1.667969" style="233" customWidth="1"/>
  </cols>
  <sheetData>
    <row r="1" s="1" customFormat="1" ht="37.5" customHeight="1"/>
    <row r="2" s="1" customFormat="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="12" customFormat="1" ht="45" customHeight="1">
      <c r="B3" s="237"/>
      <c r="C3" s="238" t="s">
        <v>270</v>
      </c>
      <c r="D3" s="238"/>
      <c r="E3" s="238"/>
      <c r="F3" s="238"/>
      <c r="G3" s="238"/>
      <c r="H3" s="238"/>
      <c r="I3" s="238"/>
      <c r="J3" s="238"/>
      <c r="K3" s="239"/>
    </row>
    <row r="4" s="1" customFormat="1" ht="25.5" customHeight="1">
      <c r="B4" s="240"/>
      <c r="C4" s="241" t="s">
        <v>271</v>
      </c>
      <c r="D4" s="241"/>
      <c r="E4" s="241"/>
      <c r="F4" s="241"/>
      <c r="G4" s="241"/>
      <c r="H4" s="241"/>
      <c r="I4" s="241"/>
      <c r="J4" s="241"/>
      <c r="K4" s="242"/>
    </row>
    <row r="5" s="1" customFormat="1" ht="5.25" customHeight="1">
      <c r="B5" s="240"/>
      <c r="C5" s="243"/>
      <c r="D5" s="243"/>
      <c r="E5" s="243"/>
      <c r="F5" s="243"/>
      <c r="G5" s="243"/>
      <c r="H5" s="243"/>
      <c r="I5" s="243"/>
      <c r="J5" s="243"/>
      <c r="K5" s="242"/>
    </row>
    <row r="6" s="1" customFormat="1" ht="15" customHeight="1">
      <c r="B6" s="240"/>
      <c r="C6" s="244" t="s">
        <v>272</v>
      </c>
      <c r="D6" s="244"/>
      <c r="E6" s="244"/>
      <c r="F6" s="244"/>
      <c r="G6" s="244"/>
      <c r="H6" s="244"/>
      <c r="I6" s="244"/>
      <c r="J6" s="244"/>
      <c r="K6" s="242"/>
    </row>
    <row r="7" s="1" customFormat="1" ht="15" customHeight="1">
      <c r="B7" s="245"/>
      <c r="C7" s="244" t="s">
        <v>273</v>
      </c>
      <c r="D7" s="244"/>
      <c r="E7" s="244"/>
      <c r="F7" s="244"/>
      <c r="G7" s="244"/>
      <c r="H7" s="244"/>
      <c r="I7" s="244"/>
      <c r="J7" s="244"/>
      <c r="K7" s="242"/>
    </row>
    <row r="8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="1" customFormat="1" ht="15" customHeight="1">
      <c r="B9" s="245"/>
      <c r="C9" s="244" t="s">
        <v>274</v>
      </c>
      <c r="D9" s="244"/>
      <c r="E9" s="244"/>
      <c r="F9" s="244"/>
      <c r="G9" s="244"/>
      <c r="H9" s="244"/>
      <c r="I9" s="244"/>
      <c r="J9" s="244"/>
      <c r="K9" s="242"/>
    </row>
    <row r="10" s="1" customFormat="1" ht="15" customHeight="1">
      <c r="B10" s="245"/>
      <c r="C10" s="244"/>
      <c r="D10" s="244" t="s">
        <v>275</v>
      </c>
      <c r="E10" s="244"/>
      <c r="F10" s="244"/>
      <c r="G10" s="244"/>
      <c r="H10" s="244"/>
      <c r="I10" s="244"/>
      <c r="J10" s="244"/>
      <c r="K10" s="242"/>
    </row>
    <row r="11" s="1" customFormat="1" ht="15" customHeight="1">
      <c r="B11" s="245"/>
      <c r="C11" s="246"/>
      <c r="D11" s="244" t="s">
        <v>276</v>
      </c>
      <c r="E11" s="244"/>
      <c r="F11" s="244"/>
      <c r="G11" s="244"/>
      <c r="H11" s="244"/>
      <c r="I11" s="244"/>
      <c r="J11" s="244"/>
      <c r="K11" s="242"/>
    </row>
    <row r="12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="1" customFormat="1" ht="15" customHeight="1">
      <c r="B13" s="245"/>
      <c r="C13" s="246"/>
      <c r="D13" s="247" t="s">
        <v>277</v>
      </c>
      <c r="E13" s="244"/>
      <c r="F13" s="244"/>
      <c r="G13" s="244"/>
      <c r="H13" s="244"/>
      <c r="I13" s="244"/>
      <c r="J13" s="244"/>
      <c r="K13" s="242"/>
    </row>
    <row r="14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="1" customFormat="1" ht="15" customHeight="1">
      <c r="B15" s="245"/>
      <c r="C15" s="246"/>
      <c r="D15" s="244" t="s">
        <v>278</v>
      </c>
      <c r="E15" s="244"/>
      <c r="F15" s="244"/>
      <c r="G15" s="244"/>
      <c r="H15" s="244"/>
      <c r="I15" s="244"/>
      <c r="J15" s="244"/>
      <c r="K15" s="242"/>
    </row>
    <row r="16" s="1" customFormat="1" ht="15" customHeight="1">
      <c r="B16" s="245"/>
      <c r="C16" s="246"/>
      <c r="D16" s="244" t="s">
        <v>279</v>
      </c>
      <c r="E16" s="244"/>
      <c r="F16" s="244"/>
      <c r="G16" s="244"/>
      <c r="H16" s="244"/>
      <c r="I16" s="244"/>
      <c r="J16" s="244"/>
      <c r="K16" s="242"/>
    </row>
    <row r="17" s="1" customFormat="1" ht="15" customHeight="1">
      <c r="B17" s="245"/>
      <c r="C17" s="246"/>
      <c r="D17" s="244" t="s">
        <v>280</v>
      </c>
      <c r="E17" s="244"/>
      <c r="F17" s="244"/>
      <c r="G17" s="244"/>
      <c r="H17" s="244"/>
      <c r="I17" s="244"/>
      <c r="J17" s="244"/>
      <c r="K17" s="242"/>
    </row>
    <row r="18" s="1" customFormat="1" ht="15" customHeight="1">
      <c r="B18" s="245"/>
      <c r="C18" s="246"/>
      <c r="D18" s="246"/>
      <c r="E18" s="248" t="s">
        <v>78</v>
      </c>
      <c r="F18" s="244" t="s">
        <v>281</v>
      </c>
      <c r="G18" s="244"/>
      <c r="H18" s="244"/>
      <c r="I18" s="244"/>
      <c r="J18" s="244"/>
      <c r="K18" s="242"/>
    </row>
    <row r="19" s="1" customFormat="1" ht="15" customHeight="1">
      <c r="B19" s="245"/>
      <c r="C19" s="246"/>
      <c r="D19" s="246"/>
      <c r="E19" s="248" t="s">
        <v>282</v>
      </c>
      <c r="F19" s="244" t="s">
        <v>283</v>
      </c>
      <c r="G19" s="244"/>
      <c r="H19" s="244"/>
      <c r="I19" s="244"/>
      <c r="J19" s="244"/>
      <c r="K19" s="242"/>
    </row>
    <row r="20" s="1" customFormat="1" ht="15" customHeight="1">
      <c r="B20" s="245"/>
      <c r="C20" s="246"/>
      <c r="D20" s="246"/>
      <c r="E20" s="248" t="s">
        <v>284</v>
      </c>
      <c r="F20" s="244" t="s">
        <v>285</v>
      </c>
      <c r="G20" s="244"/>
      <c r="H20" s="244"/>
      <c r="I20" s="244"/>
      <c r="J20" s="244"/>
      <c r="K20" s="242"/>
    </row>
    <row r="21" s="1" customFormat="1" ht="15" customHeight="1">
      <c r="B21" s="245"/>
      <c r="C21" s="246"/>
      <c r="D21" s="246"/>
      <c r="E21" s="248" t="s">
        <v>286</v>
      </c>
      <c r="F21" s="244" t="s">
        <v>287</v>
      </c>
      <c r="G21" s="244"/>
      <c r="H21" s="244"/>
      <c r="I21" s="244"/>
      <c r="J21" s="244"/>
      <c r="K21" s="242"/>
    </row>
    <row r="22" s="1" customFormat="1" ht="15" customHeight="1">
      <c r="B22" s="245"/>
      <c r="C22" s="246"/>
      <c r="D22" s="246"/>
      <c r="E22" s="248" t="s">
        <v>114</v>
      </c>
      <c r="F22" s="244" t="s">
        <v>288</v>
      </c>
      <c r="G22" s="244"/>
      <c r="H22" s="244"/>
      <c r="I22" s="244"/>
      <c r="J22" s="244"/>
      <c r="K22" s="242"/>
    </row>
    <row r="23" s="1" customFormat="1" ht="15" customHeight="1">
      <c r="B23" s="245"/>
      <c r="C23" s="246"/>
      <c r="D23" s="246"/>
      <c r="E23" s="248" t="s">
        <v>85</v>
      </c>
      <c r="F23" s="244" t="s">
        <v>289</v>
      </c>
      <c r="G23" s="244"/>
      <c r="H23" s="244"/>
      <c r="I23" s="244"/>
      <c r="J23" s="244"/>
      <c r="K23" s="242"/>
    </row>
    <row r="24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="1" customFormat="1" ht="15" customHeight="1">
      <c r="B25" s="245"/>
      <c r="C25" s="244" t="s">
        <v>290</v>
      </c>
      <c r="D25" s="244"/>
      <c r="E25" s="244"/>
      <c r="F25" s="244"/>
      <c r="G25" s="244"/>
      <c r="H25" s="244"/>
      <c r="I25" s="244"/>
      <c r="J25" s="244"/>
      <c r="K25" s="242"/>
    </row>
    <row r="26" s="1" customFormat="1" ht="15" customHeight="1">
      <c r="B26" s="245"/>
      <c r="C26" s="244" t="s">
        <v>291</v>
      </c>
      <c r="D26" s="244"/>
      <c r="E26" s="244"/>
      <c r="F26" s="244"/>
      <c r="G26" s="244"/>
      <c r="H26" s="244"/>
      <c r="I26" s="244"/>
      <c r="J26" s="244"/>
      <c r="K26" s="242"/>
    </row>
    <row r="27" s="1" customFormat="1" ht="15" customHeight="1">
      <c r="B27" s="245"/>
      <c r="C27" s="244"/>
      <c r="D27" s="244" t="s">
        <v>292</v>
      </c>
      <c r="E27" s="244"/>
      <c r="F27" s="244"/>
      <c r="G27" s="244"/>
      <c r="H27" s="244"/>
      <c r="I27" s="244"/>
      <c r="J27" s="244"/>
      <c r="K27" s="242"/>
    </row>
    <row r="28" s="1" customFormat="1" ht="15" customHeight="1">
      <c r="B28" s="245"/>
      <c r="C28" s="246"/>
      <c r="D28" s="244" t="s">
        <v>293</v>
      </c>
      <c r="E28" s="244"/>
      <c r="F28" s="244"/>
      <c r="G28" s="244"/>
      <c r="H28" s="244"/>
      <c r="I28" s="244"/>
      <c r="J28" s="244"/>
      <c r="K28" s="242"/>
    </row>
    <row r="29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="1" customFormat="1" ht="15" customHeight="1">
      <c r="B30" s="245"/>
      <c r="C30" s="246"/>
      <c r="D30" s="244" t="s">
        <v>294</v>
      </c>
      <c r="E30" s="244"/>
      <c r="F30" s="244"/>
      <c r="G30" s="244"/>
      <c r="H30" s="244"/>
      <c r="I30" s="244"/>
      <c r="J30" s="244"/>
      <c r="K30" s="242"/>
    </row>
    <row r="31" s="1" customFormat="1" ht="15" customHeight="1">
      <c r="B31" s="245"/>
      <c r="C31" s="246"/>
      <c r="D31" s="244" t="s">
        <v>295</v>
      </c>
      <c r="E31" s="244"/>
      <c r="F31" s="244"/>
      <c r="G31" s="244"/>
      <c r="H31" s="244"/>
      <c r="I31" s="244"/>
      <c r="J31" s="244"/>
      <c r="K31" s="242"/>
    </row>
    <row r="32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="1" customFormat="1" ht="15" customHeight="1">
      <c r="B33" s="245"/>
      <c r="C33" s="246"/>
      <c r="D33" s="244" t="s">
        <v>296</v>
      </c>
      <c r="E33" s="244"/>
      <c r="F33" s="244"/>
      <c r="G33" s="244"/>
      <c r="H33" s="244"/>
      <c r="I33" s="244"/>
      <c r="J33" s="244"/>
      <c r="K33" s="242"/>
    </row>
    <row r="34" s="1" customFormat="1" ht="15" customHeight="1">
      <c r="B34" s="245"/>
      <c r="C34" s="246"/>
      <c r="D34" s="244" t="s">
        <v>297</v>
      </c>
      <c r="E34" s="244"/>
      <c r="F34" s="244"/>
      <c r="G34" s="244"/>
      <c r="H34" s="244"/>
      <c r="I34" s="244"/>
      <c r="J34" s="244"/>
      <c r="K34" s="242"/>
    </row>
    <row r="35" s="1" customFormat="1" ht="15" customHeight="1">
      <c r="B35" s="245"/>
      <c r="C35" s="246"/>
      <c r="D35" s="244" t="s">
        <v>298</v>
      </c>
      <c r="E35" s="244"/>
      <c r="F35" s="244"/>
      <c r="G35" s="244"/>
      <c r="H35" s="244"/>
      <c r="I35" s="244"/>
      <c r="J35" s="244"/>
      <c r="K35" s="242"/>
    </row>
    <row r="36" s="1" customFormat="1" ht="15" customHeight="1">
      <c r="B36" s="245"/>
      <c r="C36" s="246"/>
      <c r="D36" s="244"/>
      <c r="E36" s="247" t="s">
        <v>102</v>
      </c>
      <c r="F36" s="244"/>
      <c r="G36" s="244" t="s">
        <v>299</v>
      </c>
      <c r="H36" s="244"/>
      <c r="I36" s="244"/>
      <c r="J36" s="244"/>
      <c r="K36" s="242"/>
    </row>
    <row r="37" s="1" customFormat="1" ht="30.75" customHeight="1">
      <c r="B37" s="245"/>
      <c r="C37" s="246"/>
      <c r="D37" s="244"/>
      <c r="E37" s="247" t="s">
        <v>300</v>
      </c>
      <c r="F37" s="244"/>
      <c r="G37" s="244" t="s">
        <v>301</v>
      </c>
      <c r="H37" s="244"/>
      <c r="I37" s="244"/>
      <c r="J37" s="244"/>
      <c r="K37" s="242"/>
    </row>
    <row r="38" s="1" customFormat="1" ht="15" customHeight="1">
      <c r="B38" s="245"/>
      <c r="C38" s="246"/>
      <c r="D38" s="244"/>
      <c r="E38" s="247" t="s">
        <v>53</v>
      </c>
      <c r="F38" s="244"/>
      <c r="G38" s="244" t="s">
        <v>302</v>
      </c>
      <c r="H38" s="244"/>
      <c r="I38" s="244"/>
      <c r="J38" s="244"/>
      <c r="K38" s="242"/>
    </row>
    <row r="39" s="1" customFormat="1" ht="15" customHeight="1">
      <c r="B39" s="245"/>
      <c r="C39" s="246"/>
      <c r="D39" s="244"/>
      <c r="E39" s="247" t="s">
        <v>54</v>
      </c>
      <c r="F39" s="244"/>
      <c r="G39" s="244" t="s">
        <v>303</v>
      </c>
      <c r="H39" s="244"/>
      <c r="I39" s="244"/>
      <c r="J39" s="244"/>
      <c r="K39" s="242"/>
    </row>
    <row r="40" s="1" customFormat="1" ht="15" customHeight="1">
      <c r="B40" s="245"/>
      <c r="C40" s="246"/>
      <c r="D40" s="244"/>
      <c r="E40" s="247" t="s">
        <v>103</v>
      </c>
      <c r="F40" s="244"/>
      <c r="G40" s="244" t="s">
        <v>304</v>
      </c>
      <c r="H40" s="244"/>
      <c r="I40" s="244"/>
      <c r="J40" s="244"/>
      <c r="K40" s="242"/>
    </row>
    <row r="41" s="1" customFormat="1" ht="15" customHeight="1">
      <c r="B41" s="245"/>
      <c r="C41" s="246"/>
      <c r="D41" s="244"/>
      <c r="E41" s="247" t="s">
        <v>104</v>
      </c>
      <c r="F41" s="244"/>
      <c r="G41" s="244" t="s">
        <v>305</v>
      </c>
      <c r="H41" s="244"/>
      <c r="I41" s="244"/>
      <c r="J41" s="244"/>
      <c r="K41" s="242"/>
    </row>
    <row r="42" s="1" customFormat="1" ht="15" customHeight="1">
      <c r="B42" s="245"/>
      <c r="C42" s="246"/>
      <c r="D42" s="244"/>
      <c r="E42" s="247" t="s">
        <v>306</v>
      </c>
      <c r="F42" s="244"/>
      <c r="G42" s="244" t="s">
        <v>307</v>
      </c>
      <c r="H42" s="244"/>
      <c r="I42" s="244"/>
      <c r="J42" s="244"/>
      <c r="K42" s="242"/>
    </row>
    <row r="43" s="1" customFormat="1" ht="15" customHeight="1">
      <c r="B43" s="245"/>
      <c r="C43" s="246"/>
      <c r="D43" s="244"/>
      <c r="E43" s="247"/>
      <c r="F43" s="244"/>
      <c r="G43" s="244" t="s">
        <v>308</v>
      </c>
      <c r="H43" s="244"/>
      <c r="I43" s="244"/>
      <c r="J43" s="244"/>
      <c r="K43" s="242"/>
    </row>
    <row r="44" s="1" customFormat="1" ht="15" customHeight="1">
      <c r="B44" s="245"/>
      <c r="C44" s="246"/>
      <c r="D44" s="244"/>
      <c r="E44" s="247" t="s">
        <v>309</v>
      </c>
      <c r="F44" s="244"/>
      <c r="G44" s="244" t="s">
        <v>310</v>
      </c>
      <c r="H44" s="244"/>
      <c r="I44" s="244"/>
      <c r="J44" s="244"/>
      <c r="K44" s="242"/>
    </row>
    <row r="45" s="1" customFormat="1" ht="15" customHeight="1">
      <c r="B45" s="245"/>
      <c r="C45" s="246"/>
      <c r="D45" s="244"/>
      <c r="E45" s="247" t="s">
        <v>106</v>
      </c>
      <c r="F45" s="244"/>
      <c r="G45" s="244" t="s">
        <v>311</v>
      </c>
      <c r="H45" s="244"/>
      <c r="I45" s="244"/>
      <c r="J45" s="244"/>
      <c r="K45" s="242"/>
    </row>
    <row r="46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="1" customFormat="1" ht="15" customHeight="1">
      <c r="B47" s="245"/>
      <c r="C47" s="246"/>
      <c r="D47" s="244" t="s">
        <v>312</v>
      </c>
      <c r="E47" s="244"/>
      <c r="F47" s="244"/>
      <c r="G47" s="244"/>
      <c r="H47" s="244"/>
      <c r="I47" s="244"/>
      <c r="J47" s="244"/>
      <c r="K47" s="242"/>
    </row>
    <row r="48" s="1" customFormat="1" ht="15" customHeight="1">
      <c r="B48" s="245"/>
      <c r="C48" s="246"/>
      <c r="D48" s="246"/>
      <c r="E48" s="244" t="s">
        <v>313</v>
      </c>
      <c r="F48" s="244"/>
      <c r="G48" s="244"/>
      <c r="H48" s="244"/>
      <c r="I48" s="244"/>
      <c r="J48" s="244"/>
      <c r="K48" s="242"/>
    </row>
    <row r="49" s="1" customFormat="1" ht="15" customHeight="1">
      <c r="B49" s="245"/>
      <c r="C49" s="246"/>
      <c r="D49" s="246"/>
      <c r="E49" s="244" t="s">
        <v>314</v>
      </c>
      <c r="F49" s="244"/>
      <c r="G49" s="244"/>
      <c r="H49" s="244"/>
      <c r="I49" s="244"/>
      <c r="J49" s="244"/>
      <c r="K49" s="242"/>
    </row>
    <row r="50" s="1" customFormat="1" ht="15" customHeight="1">
      <c r="B50" s="245"/>
      <c r="C50" s="246"/>
      <c r="D50" s="246"/>
      <c r="E50" s="244" t="s">
        <v>315</v>
      </c>
      <c r="F50" s="244"/>
      <c r="G50" s="244"/>
      <c r="H50" s="244"/>
      <c r="I50" s="244"/>
      <c r="J50" s="244"/>
      <c r="K50" s="242"/>
    </row>
    <row r="51" s="1" customFormat="1" ht="15" customHeight="1">
      <c r="B51" s="245"/>
      <c r="C51" s="246"/>
      <c r="D51" s="244" t="s">
        <v>316</v>
      </c>
      <c r="E51" s="244"/>
      <c r="F51" s="244"/>
      <c r="G51" s="244"/>
      <c r="H51" s="244"/>
      <c r="I51" s="244"/>
      <c r="J51" s="244"/>
      <c r="K51" s="242"/>
    </row>
    <row r="52" s="1" customFormat="1" ht="25.5" customHeight="1">
      <c r="B52" s="240"/>
      <c r="C52" s="241" t="s">
        <v>317</v>
      </c>
      <c r="D52" s="241"/>
      <c r="E52" s="241"/>
      <c r="F52" s="241"/>
      <c r="G52" s="241"/>
      <c r="H52" s="241"/>
      <c r="I52" s="241"/>
      <c r="J52" s="241"/>
      <c r="K52" s="242"/>
    </row>
    <row r="53" s="1" customFormat="1" ht="5.25" customHeight="1">
      <c r="B53" s="240"/>
      <c r="C53" s="243"/>
      <c r="D53" s="243"/>
      <c r="E53" s="243"/>
      <c r="F53" s="243"/>
      <c r="G53" s="243"/>
      <c r="H53" s="243"/>
      <c r="I53" s="243"/>
      <c r="J53" s="243"/>
      <c r="K53" s="242"/>
    </row>
    <row r="54" s="1" customFormat="1" ht="15" customHeight="1">
      <c r="B54" s="240"/>
      <c r="C54" s="244" t="s">
        <v>318</v>
      </c>
      <c r="D54" s="244"/>
      <c r="E54" s="244"/>
      <c r="F54" s="244"/>
      <c r="G54" s="244"/>
      <c r="H54" s="244"/>
      <c r="I54" s="244"/>
      <c r="J54" s="244"/>
      <c r="K54" s="242"/>
    </row>
    <row r="55" s="1" customFormat="1" ht="15" customHeight="1">
      <c r="B55" s="240"/>
      <c r="C55" s="244" t="s">
        <v>319</v>
      </c>
      <c r="D55" s="244"/>
      <c r="E55" s="244"/>
      <c r="F55" s="244"/>
      <c r="G55" s="244"/>
      <c r="H55" s="244"/>
      <c r="I55" s="244"/>
      <c r="J55" s="244"/>
      <c r="K55" s="242"/>
    </row>
    <row r="56" s="1" customFormat="1" ht="12.75" customHeight="1">
      <c r="B56" s="240"/>
      <c r="C56" s="244"/>
      <c r="D56" s="244"/>
      <c r="E56" s="244"/>
      <c r="F56" s="244"/>
      <c r="G56" s="244"/>
      <c r="H56" s="244"/>
      <c r="I56" s="244"/>
      <c r="J56" s="244"/>
      <c r="K56" s="242"/>
    </row>
    <row r="57" s="1" customFormat="1" ht="15" customHeight="1">
      <c r="B57" s="240"/>
      <c r="C57" s="244" t="s">
        <v>320</v>
      </c>
      <c r="D57" s="244"/>
      <c r="E57" s="244"/>
      <c r="F57" s="244"/>
      <c r="G57" s="244"/>
      <c r="H57" s="244"/>
      <c r="I57" s="244"/>
      <c r="J57" s="244"/>
      <c r="K57" s="242"/>
    </row>
    <row r="58" s="1" customFormat="1" ht="15" customHeight="1">
      <c r="B58" s="240"/>
      <c r="C58" s="246"/>
      <c r="D58" s="244" t="s">
        <v>321</v>
      </c>
      <c r="E58" s="244"/>
      <c r="F58" s="244"/>
      <c r="G58" s="244"/>
      <c r="H58" s="244"/>
      <c r="I58" s="244"/>
      <c r="J58" s="244"/>
      <c r="K58" s="242"/>
    </row>
    <row r="59" s="1" customFormat="1" ht="15" customHeight="1">
      <c r="B59" s="240"/>
      <c r="C59" s="246"/>
      <c r="D59" s="244" t="s">
        <v>322</v>
      </c>
      <c r="E59" s="244"/>
      <c r="F59" s="244"/>
      <c r="G59" s="244"/>
      <c r="H59" s="244"/>
      <c r="I59" s="244"/>
      <c r="J59" s="244"/>
      <c r="K59" s="242"/>
    </row>
    <row r="60" s="1" customFormat="1" ht="15" customHeight="1">
      <c r="B60" s="240"/>
      <c r="C60" s="246"/>
      <c r="D60" s="244" t="s">
        <v>323</v>
      </c>
      <c r="E60" s="244"/>
      <c r="F60" s="244"/>
      <c r="G60" s="244"/>
      <c r="H60" s="244"/>
      <c r="I60" s="244"/>
      <c r="J60" s="244"/>
      <c r="K60" s="242"/>
    </row>
    <row r="61" s="1" customFormat="1" ht="15" customHeight="1">
      <c r="B61" s="240"/>
      <c r="C61" s="246"/>
      <c r="D61" s="244" t="s">
        <v>324</v>
      </c>
      <c r="E61" s="244"/>
      <c r="F61" s="244"/>
      <c r="G61" s="244"/>
      <c r="H61" s="244"/>
      <c r="I61" s="244"/>
      <c r="J61" s="244"/>
      <c r="K61" s="242"/>
    </row>
    <row r="62" s="1" customFormat="1" ht="15" customHeight="1">
      <c r="B62" s="240"/>
      <c r="C62" s="246"/>
      <c r="D62" s="249" t="s">
        <v>325</v>
      </c>
      <c r="E62" s="249"/>
      <c r="F62" s="249"/>
      <c r="G62" s="249"/>
      <c r="H62" s="249"/>
      <c r="I62" s="249"/>
      <c r="J62" s="249"/>
      <c r="K62" s="242"/>
    </row>
    <row r="63" s="1" customFormat="1" ht="15" customHeight="1">
      <c r="B63" s="240"/>
      <c r="C63" s="246"/>
      <c r="D63" s="244" t="s">
        <v>326</v>
      </c>
      <c r="E63" s="244"/>
      <c r="F63" s="244"/>
      <c r="G63" s="244"/>
      <c r="H63" s="244"/>
      <c r="I63" s="244"/>
      <c r="J63" s="244"/>
      <c r="K63" s="242"/>
    </row>
    <row r="64" s="1" customFormat="1" ht="12.75" customHeight="1">
      <c r="B64" s="240"/>
      <c r="C64" s="246"/>
      <c r="D64" s="246"/>
      <c r="E64" s="250"/>
      <c r="F64" s="246"/>
      <c r="G64" s="246"/>
      <c r="H64" s="246"/>
      <c r="I64" s="246"/>
      <c r="J64" s="246"/>
      <c r="K64" s="242"/>
    </row>
    <row r="65" s="1" customFormat="1" ht="15" customHeight="1">
      <c r="B65" s="240"/>
      <c r="C65" s="246"/>
      <c r="D65" s="244" t="s">
        <v>327</v>
      </c>
      <c r="E65" s="244"/>
      <c r="F65" s="244"/>
      <c r="G65" s="244"/>
      <c r="H65" s="244"/>
      <c r="I65" s="244"/>
      <c r="J65" s="244"/>
      <c r="K65" s="242"/>
    </row>
    <row r="66" s="1" customFormat="1" ht="15" customHeight="1">
      <c r="B66" s="240"/>
      <c r="C66" s="246"/>
      <c r="D66" s="249" t="s">
        <v>328</v>
      </c>
      <c r="E66" s="249"/>
      <c r="F66" s="249"/>
      <c r="G66" s="249"/>
      <c r="H66" s="249"/>
      <c r="I66" s="249"/>
      <c r="J66" s="249"/>
      <c r="K66" s="242"/>
    </row>
    <row r="67" s="1" customFormat="1" ht="15" customHeight="1">
      <c r="B67" s="240"/>
      <c r="C67" s="246"/>
      <c r="D67" s="244" t="s">
        <v>329</v>
      </c>
      <c r="E67" s="244"/>
      <c r="F67" s="244"/>
      <c r="G67" s="244"/>
      <c r="H67" s="244"/>
      <c r="I67" s="244"/>
      <c r="J67" s="244"/>
      <c r="K67" s="242"/>
    </row>
    <row r="68" s="1" customFormat="1" ht="15" customHeight="1">
      <c r="B68" s="240"/>
      <c r="C68" s="246"/>
      <c r="D68" s="244" t="s">
        <v>330</v>
      </c>
      <c r="E68" s="244"/>
      <c r="F68" s="244"/>
      <c r="G68" s="244"/>
      <c r="H68" s="244"/>
      <c r="I68" s="244"/>
      <c r="J68" s="244"/>
      <c r="K68" s="242"/>
    </row>
    <row r="69" s="1" customFormat="1" ht="15" customHeight="1">
      <c r="B69" s="240"/>
      <c r="C69" s="246"/>
      <c r="D69" s="244" t="s">
        <v>331</v>
      </c>
      <c r="E69" s="244"/>
      <c r="F69" s="244"/>
      <c r="G69" s="244"/>
      <c r="H69" s="244"/>
      <c r="I69" s="244"/>
      <c r="J69" s="244"/>
      <c r="K69" s="242"/>
    </row>
    <row r="70" s="1" customFormat="1" ht="15" customHeight="1">
      <c r="B70" s="240"/>
      <c r="C70" s="246"/>
      <c r="D70" s="244" t="s">
        <v>332</v>
      </c>
      <c r="E70" s="244"/>
      <c r="F70" s="244"/>
      <c r="G70" s="244"/>
      <c r="H70" s="244"/>
      <c r="I70" s="244"/>
      <c r="J70" s="244"/>
      <c r="K70" s="242"/>
    </row>
    <row r="7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="1" customFormat="1" ht="45" customHeight="1">
      <c r="B75" s="259"/>
      <c r="C75" s="260" t="s">
        <v>333</v>
      </c>
      <c r="D75" s="260"/>
      <c r="E75" s="260"/>
      <c r="F75" s="260"/>
      <c r="G75" s="260"/>
      <c r="H75" s="260"/>
      <c r="I75" s="260"/>
      <c r="J75" s="260"/>
      <c r="K75" s="261"/>
    </row>
    <row r="76" s="1" customFormat="1" ht="17.25" customHeight="1">
      <c r="B76" s="259"/>
      <c r="C76" s="262" t="s">
        <v>334</v>
      </c>
      <c r="D76" s="262"/>
      <c r="E76" s="262"/>
      <c r="F76" s="262" t="s">
        <v>335</v>
      </c>
      <c r="G76" s="263"/>
      <c r="H76" s="262" t="s">
        <v>54</v>
      </c>
      <c r="I76" s="262" t="s">
        <v>57</v>
      </c>
      <c r="J76" s="262" t="s">
        <v>336</v>
      </c>
      <c r="K76" s="261"/>
    </row>
    <row r="77" s="1" customFormat="1" ht="17.25" customHeight="1">
      <c r="B77" s="259"/>
      <c r="C77" s="264" t="s">
        <v>337</v>
      </c>
      <c r="D77" s="264"/>
      <c r="E77" s="264"/>
      <c r="F77" s="265" t="s">
        <v>338</v>
      </c>
      <c r="G77" s="266"/>
      <c r="H77" s="264"/>
      <c r="I77" s="264"/>
      <c r="J77" s="264" t="s">
        <v>339</v>
      </c>
      <c r="K77" s="261"/>
    </row>
    <row r="78" s="1" customFormat="1" ht="5.25" customHeight="1">
      <c r="B78" s="259"/>
      <c r="C78" s="267"/>
      <c r="D78" s="267"/>
      <c r="E78" s="267"/>
      <c r="F78" s="267"/>
      <c r="G78" s="268"/>
      <c r="H78" s="267"/>
      <c r="I78" s="267"/>
      <c r="J78" s="267"/>
      <c r="K78" s="261"/>
    </row>
    <row r="79" s="1" customFormat="1" ht="15" customHeight="1">
      <c r="B79" s="259"/>
      <c r="C79" s="247" t="s">
        <v>53</v>
      </c>
      <c r="D79" s="267"/>
      <c r="E79" s="267"/>
      <c r="F79" s="269" t="s">
        <v>340</v>
      </c>
      <c r="G79" s="268"/>
      <c r="H79" s="247" t="s">
        <v>341</v>
      </c>
      <c r="I79" s="247" t="s">
        <v>342</v>
      </c>
      <c r="J79" s="247">
        <v>20</v>
      </c>
      <c r="K79" s="261"/>
    </row>
    <row r="80" s="1" customFormat="1" ht="15" customHeight="1">
      <c r="B80" s="259"/>
      <c r="C80" s="247" t="s">
        <v>343</v>
      </c>
      <c r="D80" s="247"/>
      <c r="E80" s="247"/>
      <c r="F80" s="269" t="s">
        <v>340</v>
      </c>
      <c r="G80" s="268"/>
      <c r="H80" s="247" t="s">
        <v>344</v>
      </c>
      <c r="I80" s="247" t="s">
        <v>342</v>
      </c>
      <c r="J80" s="247">
        <v>120</v>
      </c>
      <c r="K80" s="261"/>
    </row>
    <row r="81" s="1" customFormat="1" ht="15" customHeight="1">
      <c r="B81" s="270"/>
      <c r="C81" s="247" t="s">
        <v>345</v>
      </c>
      <c r="D81" s="247"/>
      <c r="E81" s="247"/>
      <c r="F81" s="269" t="s">
        <v>346</v>
      </c>
      <c r="G81" s="268"/>
      <c r="H81" s="247" t="s">
        <v>347</v>
      </c>
      <c r="I81" s="247" t="s">
        <v>342</v>
      </c>
      <c r="J81" s="247">
        <v>50</v>
      </c>
      <c r="K81" s="261"/>
    </row>
    <row r="82" s="1" customFormat="1" ht="15" customHeight="1">
      <c r="B82" s="270"/>
      <c r="C82" s="247" t="s">
        <v>348</v>
      </c>
      <c r="D82" s="247"/>
      <c r="E82" s="247"/>
      <c r="F82" s="269" t="s">
        <v>340</v>
      </c>
      <c r="G82" s="268"/>
      <c r="H82" s="247" t="s">
        <v>349</v>
      </c>
      <c r="I82" s="247" t="s">
        <v>350</v>
      </c>
      <c r="J82" s="247"/>
      <c r="K82" s="261"/>
    </row>
    <row r="83" s="1" customFormat="1" ht="15" customHeight="1">
      <c r="B83" s="270"/>
      <c r="C83" s="271" t="s">
        <v>351</v>
      </c>
      <c r="D83" s="271"/>
      <c r="E83" s="271"/>
      <c r="F83" s="272" t="s">
        <v>346</v>
      </c>
      <c r="G83" s="271"/>
      <c r="H83" s="271" t="s">
        <v>352</v>
      </c>
      <c r="I83" s="271" t="s">
        <v>342</v>
      </c>
      <c r="J83" s="271">
        <v>15</v>
      </c>
      <c r="K83" s="261"/>
    </row>
    <row r="84" s="1" customFormat="1" ht="15" customHeight="1">
      <c r="B84" s="270"/>
      <c r="C84" s="271" t="s">
        <v>353</v>
      </c>
      <c r="D84" s="271"/>
      <c r="E84" s="271"/>
      <c r="F84" s="272" t="s">
        <v>346</v>
      </c>
      <c r="G84" s="271"/>
      <c r="H84" s="271" t="s">
        <v>354</v>
      </c>
      <c r="I84" s="271" t="s">
        <v>342</v>
      </c>
      <c r="J84" s="271">
        <v>15</v>
      </c>
      <c r="K84" s="261"/>
    </row>
    <row r="85" s="1" customFormat="1" ht="15" customHeight="1">
      <c r="B85" s="270"/>
      <c r="C85" s="271" t="s">
        <v>355</v>
      </c>
      <c r="D85" s="271"/>
      <c r="E85" s="271"/>
      <c r="F85" s="272" t="s">
        <v>346</v>
      </c>
      <c r="G85" s="271"/>
      <c r="H85" s="271" t="s">
        <v>356</v>
      </c>
      <c r="I85" s="271" t="s">
        <v>342</v>
      </c>
      <c r="J85" s="271">
        <v>20</v>
      </c>
      <c r="K85" s="261"/>
    </row>
    <row r="86" s="1" customFormat="1" ht="15" customHeight="1">
      <c r="B86" s="270"/>
      <c r="C86" s="271" t="s">
        <v>357</v>
      </c>
      <c r="D86" s="271"/>
      <c r="E86" s="271"/>
      <c r="F86" s="272" t="s">
        <v>346</v>
      </c>
      <c r="G86" s="271"/>
      <c r="H86" s="271" t="s">
        <v>358</v>
      </c>
      <c r="I86" s="271" t="s">
        <v>342</v>
      </c>
      <c r="J86" s="271">
        <v>20</v>
      </c>
      <c r="K86" s="261"/>
    </row>
    <row r="87" s="1" customFormat="1" ht="15" customHeight="1">
      <c r="B87" s="270"/>
      <c r="C87" s="247" t="s">
        <v>359</v>
      </c>
      <c r="D87" s="247"/>
      <c r="E87" s="247"/>
      <c r="F87" s="269" t="s">
        <v>346</v>
      </c>
      <c r="G87" s="268"/>
      <c r="H87" s="247" t="s">
        <v>360</v>
      </c>
      <c r="I87" s="247" t="s">
        <v>342</v>
      </c>
      <c r="J87" s="247">
        <v>50</v>
      </c>
      <c r="K87" s="261"/>
    </row>
    <row r="88" s="1" customFormat="1" ht="15" customHeight="1">
      <c r="B88" s="270"/>
      <c r="C88" s="247" t="s">
        <v>361</v>
      </c>
      <c r="D88" s="247"/>
      <c r="E88" s="247"/>
      <c r="F88" s="269" t="s">
        <v>346</v>
      </c>
      <c r="G88" s="268"/>
      <c r="H88" s="247" t="s">
        <v>362</v>
      </c>
      <c r="I88" s="247" t="s">
        <v>342</v>
      </c>
      <c r="J88" s="247">
        <v>20</v>
      </c>
      <c r="K88" s="261"/>
    </row>
    <row r="89" s="1" customFormat="1" ht="15" customHeight="1">
      <c r="B89" s="270"/>
      <c r="C89" s="247" t="s">
        <v>363</v>
      </c>
      <c r="D89" s="247"/>
      <c r="E89" s="247"/>
      <c r="F89" s="269" t="s">
        <v>346</v>
      </c>
      <c r="G89" s="268"/>
      <c r="H89" s="247" t="s">
        <v>364</v>
      </c>
      <c r="I89" s="247" t="s">
        <v>342</v>
      </c>
      <c r="J89" s="247">
        <v>20</v>
      </c>
      <c r="K89" s="261"/>
    </row>
    <row r="90" s="1" customFormat="1" ht="15" customHeight="1">
      <c r="B90" s="270"/>
      <c r="C90" s="247" t="s">
        <v>365</v>
      </c>
      <c r="D90" s="247"/>
      <c r="E90" s="247"/>
      <c r="F90" s="269" t="s">
        <v>346</v>
      </c>
      <c r="G90" s="268"/>
      <c r="H90" s="247" t="s">
        <v>366</v>
      </c>
      <c r="I90" s="247" t="s">
        <v>342</v>
      </c>
      <c r="J90" s="247">
        <v>50</v>
      </c>
      <c r="K90" s="261"/>
    </row>
    <row r="91" s="1" customFormat="1" ht="15" customHeight="1">
      <c r="B91" s="270"/>
      <c r="C91" s="247" t="s">
        <v>367</v>
      </c>
      <c r="D91" s="247"/>
      <c r="E91" s="247"/>
      <c r="F91" s="269" t="s">
        <v>346</v>
      </c>
      <c r="G91" s="268"/>
      <c r="H91" s="247" t="s">
        <v>367</v>
      </c>
      <c r="I91" s="247" t="s">
        <v>342</v>
      </c>
      <c r="J91" s="247">
        <v>50</v>
      </c>
      <c r="K91" s="261"/>
    </row>
    <row r="92" s="1" customFormat="1" ht="15" customHeight="1">
      <c r="B92" s="270"/>
      <c r="C92" s="247" t="s">
        <v>368</v>
      </c>
      <c r="D92" s="247"/>
      <c r="E92" s="247"/>
      <c r="F92" s="269" t="s">
        <v>346</v>
      </c>
      <c r="G92" s="268"/>
      <c r="H92" s="247" t="s">
        <v>369</v>
      </c>
      <c r="I92" s="247" t="s">
        <v>342</v>
      </c>
      <c r="J92" s="247">
        <v>255</v>
      </c>
      <c r="K92" s="261"/>
    </row>
    <row r="93" s="1" customFormat="1" ht="15" customHeight="1">
      <c r="B93" s="270"/>
      <c r="C93" s="247" t="s">
        <v>370</v>
      </c>
      <c r="D93" s="247"/>
      <c r="E93" s="247"/>
      <c r="F93" s="269" t="s">
        <v>340</v>
      </c>
      <c r="G93" s="268"/>
      <c r="H93" s="247" t="s">
        <v>371</v>
      </c>
      <c r="I93" s="247" t="s">
        <v>372</v>
      </c>
      <c r="J93" s="247"/>
      <c r="K93" s="261"/>
    </row>
    <row r="94" s="1" customFormat="1" ht="15" customHeight="1">
      <c r="B94" s="270"/>
      <c r="C94" s="247" t="s">
        <v>373</v>
      </c>
      <c r="D94" s="247"/>
      <c r="E94" s="247"/>
      <c r="F94" s="269" t="s">
        <v>340</v>
      </c>
      <c r="G94" s="268"/>
      <c r="H94" s="247" t="s">
        <v>374</v>
      </c>
      <c r="I94" s="247" t="s">
        <v>375</v>
      </c>
      <c r="J94" s="247"/>
      <c r="K94" s="261"/>
    </row>
    <row r="95" s="1" customFormat="1" ht="15" customHeight="1">
      <c r="B95" s="270"/>
      <c r="C95" s="247" t="s">
        <v>376</v>
      </c>
      <c r="D95" s="247"/>
      <c r="E95" s="247"/>
      <c r="F95" s="269" t="s">
        <v>340</v>
      </c>
      <c r="G95" s="268"/>
      <c r="H95" s="247" t="s">
        <v>376</v>
      </c>
      <c r="I95" s="247" t="s">
        <v>375</v>
      </c>
      <c r="J95" s="247"/>
      <c r="K95" s="261"/>
    </row>
    <row r="96" s="1" customFormat="1" ht="15" customHeight="1">
      <c r="B96" s="270"/>
      <c r="C96" s="247" t="s">
        <v>38</v>
      </c>
      <c r="D96" s="247"/>
      <c r="E96" s="247"/>
      <c r="F96" s="269" t="s">
        <v>340</v>
      </c>
      <c r="G96" s="268"/>
      <c r="H96" s="247" t="s">
        <v>377</v>
      </c>
      <c r="I96" s="247" t="s">
        <v>375</v>
      </c>
      <c r="J96" s="247"/>
      <c r="K96" s="261"/>
    </row>
    <row r="97" s="1" customFormat="1" ht="15" customHeight="1">
      <c r="B97" s="270"/>
      <c r="C97" s="247" t="s">
        <v>48</v>
      </c>
      <c r="D97" s="247"/>
      <c r="E97" s="247"/>
      <c r="F97" s="269" t="s">
        <v>340</v>
      </c>
      <c r="G97" s="268"/>
      <c r="H97" s="247" t="s">
        <v>378</v>
      </c>
      <c r="I97" s="247" t="s">
        <v>375</v>
      </c>
      <c r="J97" s="247"/>
      <c r="K97" s="261"/>
    </row>
    <row r="98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="1" customFormat="1" ht="45" customHeight="1">
      <c r="B102" s="259"/>
      <c r="C102" s="260" t="s">
        <v>379</v>
      </c>
      <c r="D102" s="260"/>
      <c r="E102" s="260"/>
      <c r="F102" s="260"/>
      <c r="G102" s="260"/>
      <c r="H102" s="260"/>
      <c r="I102" s="260"/>
      <c r="J102" s="260"/>
      <c r="K102" s="261"/>
    </row>
    <row r="103" s="1" customFormat="1" ht="17.25" customHeight="1">
      <c r="B103" s="259"/>
      <c r="C103" s="262" t="s">
        <v>334</v>
      </c>
      <c r="D103" s="262"/>
      <c r="E103" s="262"/>
      <c r="F103" s="262" t="s">
        <v>335</v>
      </c>
      <c r="G103" s="263"/>
      <c r="H103" s="262" t="s">
        <v>54</v>
      </c>
      <c r="I103" s="262" t="s">
        <v>57</v>
      </c>
      <c r="J103" s="262" t="s">
        <v>336</v>
      </c>
      <c r="K103" s="261"/>
    </row>
    <row r="104" s="1" customFormat="1" ht="17.25" customHeight="1">
      <c r="B104" s="259"/>
      <c r="C104" s="264" t="s">
        <v>337</v>
      </c>
      <c r="D104" s="264"/>
      <c r="E104" s="264"/>
      <c r="F104" s="265" t="s">
        <v>338</v>
      </c>
      <c r="G104" s="266"/>
      <c r="H104" s="264"/>
      <c r="I104" s="264"/>
      <c r="J104" s="264" t="s">
        <v>339</v>
      </c>
      <c r="K104" s="261"/>
    </row>
    <row r="105" s="1" customFormat="1" ht="5.25" customHeight="1">
      <c r="B105" s="259"/>
      <c r="C105" s="262"/>
      <c r="D105" s="262"/>
      <c r="E105" s="262"/>
      <c r="F105" s="262"/>
      <c r="G105" s="278"/>
      <c r="H105" s="262"/>
      <c r="I105" s="262"/>
      <c r="J105" s="262"/>
      <c r="K105" s="261"/>
    </row>
    <row r="106" s="1" customFormat="1" ht="15" customHeight="1">
      <c r="B106" s="259"/>
      <c r="C106" s="247" t="s">
        <v>53</v>
      </c>
      <c r="D106" s="267"/>
      <c r="E106" s="267"/>
      <c r="F106" s="269" t="s">
        <v>340</v>
      </c>
      <c r="G106" s="278"/>
      <c r="H106" s="247" t="s">
        <v>380</v>
      </c>
      <c r="I106" s="247" t="s">
        <v>342</v>
      </c>
      <c r="J106" s="247">
        <v>20</v>
      </c>
      <c r="K106" s="261"/>
    </row>
    <row r="107" s="1" customFormat="1" ht="15" customHeight="1">
      <c r="B107" s="259"/>
      <c r="C107" s="247" t="s">
        <v>343</v>
      </c>
      <c r="D107" s="247"/>
      <c r="E107" s="247"/>
      <c r="F107" s="269" t="s">
        <v>340</v>
      </c>
      <c r="G107" s="247"/>
      <c r="H107" s="247" t="s">
        <v>380</v>
      </c>
      <c r="I107" s="247" t="s">
        <v>342</v>
      </c>
      <c r="J107" s="247">
        <v>120</v>
      </c>
      <c r="K107" s="261"/>
    </row>
    <row r="108" s="1" customFormat="1" ht="15" customHeight="1">
      <c r="B108" s="270"/>
      <c r="C108" s="247" t="s">
        <v>345</v>
      </c>
      <c r="D108" s="247"/>
      <c r="E108" s="247"/>
      <c r="F108" s="269" t="s">
        <v>346</v>
      </c>
      <c r="G108" s="247"/>
      <c r="H108" s="247" t="s">
        <v>380</v>
      </c>
      <c r="I108" s="247" t="s">
        <v>342</v>
      </c>
      <c r="J108" s="247">
        <v>50</v>
      </c>
      <c r="K108" s="261"/>
    </row>
    <row r="109" s="1" customFormat="1" ht="15" customHeight="1">
      <c r="B109" s="270"/>
      <c r="C109" s="247" t="s">
        <v>348</v>
      </c>
      <c r="D109" s="247"/>
      <c r="E109" s="247"/>
      <c r="F109" s="269" t="s">
        <v>340</v>
      </c>
      <c r="G109" s="247"/>
      <c r="H109" s="247" t="s">
        <v>380</v>
      </c>
      <c r="I109" s="247" t="s">
        <v>350</v>
      </c>
      <c r="J109" s="247"/>
      <c r="K109" s="261"/>
    </row>
    <row r="110" s="1" customFormat="1" ht="15" customHeight="1">
      <c r="B110" s="270"/>
      <c r="C110" s="247" t="s">
        <v>359</v>
      </c>
      <c r="D110" s="247"/>
      <c r="E110" s="247"/>
      <c r="F110" s="269" t="s">
        <v>346</v>
      </c>
      <c r="G110" s="247"/>
      <c r="H110" s="247" t="s">
        <v>380</v>
      </c>
      <c r="I110" s="247" t="s">
        <v>342</v>
      </c>
      <c r="J110" s="247">
        <v>50</v>
      </c>
      <c r="K110" s="261"/>
    </row>
    <row r="111" s="1" customFormat="1" ht="15" customHeight="1">
      <c r="B111" s="270"/>
      <c r="C111" s="247" t="s">
        <v>367</v>
      </c>
      <c r="D111" s="247"/>
      <c r="E111" s="247"/>
      <c r="F111" s="269" t="s">
        <v>346</v>
      </c>
      <c r="G111" s="247"/>
      <c r="H111" s="247" t="s">
        <v>380</v>
      </c>
      <c r="I111" s="247" t="s">
        <v>342</v>
      </c>
      <c r="J111" s="247">
        <v>50</v>
      </c>
      <c r="K111" s="261"/>
    </row>
    <row r="112" s="1" customFormat="1" ht="15" customHeight="1">
      <c r="B112" s="270"/>
      <c r="C112" s="247" t="s">
        <v>365</v>
      </c>
      <c r="D112" s="247"/>
      <c r="E112" s="247"/>
      <c r="F112" s="269" t="s">
        <v>346</v>
      </c>
      <c r="G112" s="247"/>
      <c r="H112" s="247" t="s">
        <v>380</v>
      </c>
      <c r="I112" s="247" t="s">
        <v>342</v>
      </c>
      <c r="J112" s="247">
        <v>50</v>
      </c>
      <c r="K112" s="261"/>
    </row>
    <row r="113" s="1" customFormat="1" ht="15" customHeight="1">
      <c r="B113" s="270"/>
      <c r="C113" s="247" t="s">
        <v>53</v>
      </c>
      <c r="D113" s="247"/>
      <c r="E113" s="247"/>
      <c r="F113" s="269" t="s">
        <v>340</v>
      </c>
      <c r="G113" s="247"/>
      <c r="H113" s="247" t="s">
        <v>381</v>
      </c>
      <c r="I113" s="247" t="s">
        <v>342</v>
      </c>
      <c r="J113" s="247">
        <v>20</v>
      </c>
      <c r="K113" s="261"/>
    </row>
    <row r="114" s="1" customFormat="1" ht="15" customHeight="1">
      <c r="B114" s="270"/>
      <c r="C114" s="247" t="s">
        <v>382</v>
      </c>
      <c r="D114" s="247"/>
      <c r="E114" s="247"/>
      <c r="F114" s="269" t="s">
        <v>340</v>
      </c>
      <c r="G114" s="247"/>
      <c r="H114" s="247" t="s">
        <v>383</v>
      </c>
      <c r="I114" s="247" t="s">
        <v>342</v>
      </c>
      <c r="J114" s="247">
        <v>120</v>
      </c>
      <c r="K114" s="261"/>
    </row>
    <row r="115" s="1" customFormat="1" ht="15" customHeight="1">
      <c r="B115" s="270"/>
      <c r="C115" s="247" t="s">
        <v>38</v>
      </c>
      <c r="D115" s="247"/>
      <c r="E115" s="247"/>
      <c r="F115" s="269" t="s">
        <v>340</v>
      </c>
      <c r="G115" s="247"/>
      <c r="H115" s="247" t="s">
        <v>384</v>
      </c>
      <c r="I115" s="247" t="s">
        <v>375</v>
      </c>
      <c r="J115" s="247"/>
      <c r="K115" s="261"/>
    </row>
    <row r="116" s="1" customFormat="1" ht="15" customHeight="1">
      <c r="B116" s="270"/>
      <c r="C116" s="247" t="s">
        <v>48</v>
      </c>
      <c r="D116" s="247"/>
      <c r="E116" s="247"/>
      <c r="F116" s="269" t="s">
        <v>340</v>
      </c>
      <c r="G116" s="247"/>
      <c r="H116" s="247" t="s">
        <v>385</v>
      </c>
      <c r="I116" s="247" t="s">
        <v>375</v>
      </c>
      <c r="J116" s="247"/>
      <c r="K116" s="261"/>
    </row>
    <row r="117" s="1" customFormat="1" ht="15" customHeight="1">
      <c r="B117" s="270"/>
      <c r="C117" s="247" t="s">
        <v>57</v>
      </c>
      <c r="D117" s="247"/>
      <c r="E117" s="247"/>
      <c r="F117" s="269" t="s">
        <v>340</v>
      </c>
      <c r="G117" s="247"/>
      <c r="H117" s="247" t="s">
        <v>386</v>
      </c>
      <c r="I117" s="247" t="s">
        <v>387</v>
      </c>
      <c r="J117" s="247"/>
      <c r="K117" s="261"/>
    </row>
    <row r="118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="1" customFormat="1" ht="18.75" customHeight="1">
      <c r="B119" s="280"/>
      <c r="C119" s="244"/>
      <c r="D119" s="244"/>
      <c r="E119" s="244"/>
      <c r="F119" s="281"/>
      <c r="G119" s="244"/>
      <c r="H119" s="244"/>
      <c r="I119" s="244"/>
      <c r="J119" s="244"/>
      <c r="K119" s="280"/>
    </row>
    <row r="120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="1" customFormat="1" ht="7.5" customHeight="1">
      <c r="B121" s="282"/>
      <c r="C121" s="283"/>
      <c r="D121" s="283"/>
      <c r="E121" s="283"/>
      <c r="F121" s="283"/>
      <c r="G121" s="283"/>
      <c r="H121" s="283"/>
      <c r="I121" s="283"/>
      <c r="J121" s="283"/>
      <c r="K121" s="284"/>
    </row>
    <row r="122" s="1" customFormat="1" ht="45" customHeight="1">
      <c r="B122" s="285"/>
      <c r="C122" s="238" t="s">
        <v>388</v>
      </c>
      <c r="D122" s="238"/>
      <c r="E122" s="238"/>
      <c r="F122" s="238"/>
      <c r="G122" s="238"/>
      <c r="H122" s="238"/>
      <c r="I122" s="238"/>
      <c r="J122" s="238"/>
      <c r="K122" s="286"/>
    </row>
    <row r="123" s="1" customFormat="1" ht="17.25" customHeight="1">
      <c r="B123" s="287"/>
      <c r="C123" s="262" t="s">
        <v>334</v>
      </c>
      <c r="D123" s="262"/>
      <c r="E123" s="262"/>
      <c r="F123" s="262" t="s">
        <v>335</v>
      </c>
      <c r="G123" s="263"/>
      <c r="H123" s="262" t="s">
        <v>54</v>
      </c>
      <c r="I123" s="262" t="s">
        <v>57</v>
      </c>
      <c r="J123" s="262" t="s">
        <v>336</v>
      </c>
      <c r="K123" s="288"/>
    </row>
    <row r="124" s="1" customFormat="1" ht="17.25" customHeight="1">
      <c r="B124" s="287"/>
      <c r="C124" s="264" t="s">
        <v>337</v>
      </c>
      <c r="D124" s="264"/>
      <c r="E124" s="264"/>
      <c r="F124" s="265" t="s">
        <v>338</v>
      </c>
      <c r="G124" s="266"/>
      <c r="H124" s="264"/>
      <c r="I124" s="264"/>
      <c r="J124" s="264" t="s">
        <v>339</v>
      </c>
      <c r="K124" s="288"/>
    </row>
    <row r="125" s="1" customFormat="1" ht="5.25" customHeight="1">
      <c r="B125" s="289"/>
      <c r="C125" s="267"/>
      <c r="D125" s="267"/>
      <c r="E125" s="267"/>
      <c r="F125" s="267"/>
      <c r="G125" s="247"/>
      <c r="H125" s="267"/>
      <c r="I125" s="267"/>
      <c r="J125" s="267"/>
      <c r="K125" s="290"/>
    </row>
    <row r="126" s="1" customFormat="1" ht="15" customHeight="1">
      <c r="B126" s="289"/>
      <c r="C126" s="247" t="s">
        <v>343</v>
      </c>
      <c r="D126" s="267"/>
      <c r="E126" s="267"/>
      <c r="F126" s="269" t="s">
        <v>340</v>
      </c>
      <c r="G126" s="247"/>
      <c r="H126" s="247" t="s">
        <v>380</v>
      </c>
      <c r="I126" s="247" t="s">
        <v>342</v>
      </c>
      <c r="J126" s="247">
        <v>120</v>
      </c>
      <c r="K126" s="291"/>
    </row>
    <row r="127" s="1" customFormat="1" ht="15" customHeight="1">
      <c r="B127" s="289"/>
      <c r="C127" s="247" t="s">
        <v>389</v>
      </c>
      <c r="D127" s="247"/>
      <c r="E127" s="247"/>
      <c r="F127" s="269" t="s">
        <v>340</v>
      </c>
      <c r="G127" s="247"/>
      <c r="H127" s="247" t="s">
        <v>390</v>
      </c>
      <c r="I127" s="247" t="s">
        <v>342</v>
      </c>
      <c r="J127" s="247" t="s">
        <v>391</v>
      </c>
      <c r="K127" s="291"/>
    </row>
    <row r="128" s="1" customFormat="1" ht="15" customHeight="1">
      <c r="B128" s="289"/>
      <c r="C128" s="247" t="s">
        <v>85</v>
      </c>
      <c r="D128" s="247"/>
      <c r="E128" s="247"/>
      <c r="F128" s="269" t="s">
        <v>340</v>
      </c>
      <c r="G128" s="247"/>
      <c r="H128" s="247" t="s">
        <v>392</v>
      </c>
      <c r="I128" s="247" t="s">
        <v>342</v>
      </c>
      <c r="J128" s="247" t="s">
        <v>391</v>
      </c>
      <c r="K128" s="291"/>
    </row>
    <row r="129" s="1" customFormat="1" ht="15" customHeight="1">
      <c r="B129" s="289"/>
      <c r="C129" s="247" t="s">
        <v>351</v>
      </c>
      <c r="D129" s="247"/>
      <c r="E129" s="247"/>
      <c r="F129" s="269" t="s">
        <v>346</v>
      </c>
      <c r="G129" s="247"/>
      <c r="H129" s="247" t="s">
        <v>352</v>
      </c>
      <c r="I129" s="247" t="s">
        <v>342</v>
      </c>
      <c r="J129" s="247">
        <v>15</v>
      </c>
      <c r="K129" s="291"/>
    </row>
    <row r="130" s="1" customFormat="1" ht="15" customHeight="1">
      <c r="B130" s="289"/>
      <c r="C130" s="271" t="s">
        <v>353</v>
      </c>
      <c r="D130" s="271"/>
      <c r="E130" s="271"/>
      <c r="F130" s="272" t="s">
        <v>346</v>
      </c>
      <c r="G130" s="271"/>
      <c r="H130" s="271" t="s">
        <v>354</v>
      </c>
      <c r="I130" s="271" t="s">
        <v>342</v>
      </c>
      <c r="J130" s="271">
        <v>15</v>
      </c>
      <c r="K130" s="291"/>
    </row>
    <row r="131" s="1" customFormat="1" ht="15" customHeight="1">
      <c r="B131" s="289"/>
      <c r="C131" s="271" t="s">
        <v>355</v>
      </c>
      <c r="D131" s="271"/>
      <c r="E131" s="271"/>
      <c r="F131" s="272" t="s">
        <v>346</v>
      </c>
      <c r="G131" s="271"/>
      <c r="H131" s="271" t="s">
        <v>356</v>
      </c>
      <c r="I131" s="271" t="s">
        <v>342</v>
      </c>
      <c r="J131" s="271">
        <v>20</v>
      </c>
      <c r="K131" s="291"/>
    </row>
    <row r="132" s="1" customFormat="1" ht="15" customHeight="1">
      <c r="B132" s="289"/>
      <c r="C132" s="271" t="s">
        <v>357</v>
      </c>
      <c r="D132" s="271"/>
      <c r="E132" s="271"/>
      <c r="F132" s="272" t="s">
        <v>346</v>
      </c>
      <c r="G132" s="271"/>
      <c r="H132" s="271" t="s">
        <v>358</v>
      </c>
      <c r="I132" s="271" t="s">
        <v>342</v>
      </c>
      <c r="J132" s="271">
        <v>20</v>
      </c>
      <c r="K132" s="291"/>
    </row>
    <row r="133" s="1" customFormat="1" ht="15" customHeight="1">
      <c r="B133" s="289"/>
      <c r="C133" s="247" t="s">
        <v>345</v>
      </c>
      <c r="D133" s="247"/>
      <c r="E133" s="247"/>
      <c r="F133" s="269" t="s">
        <v>346</v>
      </c>
      <c r="G133" s="247"/>
      <c r="H133" s="247" t="s">
        <v>380</v>
      </c>
      <c r="I133" s="247" t="s">
        <v>342</v>
      </c>
      <c r="J133" s="247">
        <v>50</v>
      </c>
      <c r="K133" s="291"/>
    </row>
    <row r="134" s="1" customFormat="1" ht="15" customHeight="1">
      <c r="B134" s="289"/>
      <c r="C134" s="247" t="s">
        <v>359</v>
      </c>
      <c r="D134" s="247"/>
      <c r="E134" s="247"/>
      <c r="F134" s="269" t="s">
        <v>346</v>
      </c>
      <c r="G134" s="247"/>
      <c r="H134" s="247" t="s">
        <v>380</v>
      </c>
      <c r="I134" s="247" t="s">
        <v>342</v>
      </c>
      <c r="J134" s="247">
        <v>50</v>
      </c>
      <c r="K134" s="291"/>
    </row>
    <row r="135" s="1" customFormat="1" ht="15" customHeight="1">
      <c r="B135" s="289"/>
      <c r="C135" s="247" t="s">
        <v>365</v>
      </c>
      <c r="D135" s="247"/>
      <c r="E135" s="247"/>
      <c r="F135" s="269" t="s">
        <v>346</v>
      </c>
      <c r="G135" s="247"/>
      <c r="H135" s="247" t="s">
        <v>380</v>
      </c>
      <c r="I135" s="247" t="s">
        <v>342</v>
      </c>
      <c r="J135" s="247">
        <v>50</v>
      </c>
      <c r="K135" s="291"/>
    </row>
    <row r="136" s="1" customFormat="1" ht="15" customHeight="1">
      <c r="B136" s="289"/>
      <c r="C136" s="247" t="s">
        <v>367</v>
      </c>
      <c r="D136" s="247"/>
      <c r="E136" s="247"/>
      <c r="F136" s="269" t="s">
        <v>346</v>
      </c>
      <c r="G136" s="247"/>
      <c r="H136" s="247" t="s">
        <v>380</v>
      </c>
      <c r="I136" s="247" t="s">
        <v>342</v>
      </c>
      <c r="J136" s="247">
        <v>50</v>
      </c>
      <c r="K136" s="291"/>
    </row>
    <row r="137" s="1" customFormat="1" ht="15" customHeight="1">
      <c r="B137" s="289"/>
      <c r="C137" s="247" t="s">
        <v>368</v>
      </c>
      <c r="D137" s="247"/>
      <c r="E137" s="247"/>
      <c r="F137" s="269" t="s">
        <v>346</v>
      </c>
      <c r="G137" s="247"/>
      <c r="H137" s="247" t="s">
        <v>393</v>
      </c>
      <c r="I137" s="247" t="s">
        <v>342</v>
      </c>
      <c r="J137" s="247">
        <v>255</v>
      </c>
      <c r="K137" s="291"/>
    </row>
    <row r="138" s="1" customFormat="1" ht="15" customHeight="1">
      <c r="B138" s="289"/>
      <c r="C138" s="247" t="s">
        <v>370</v>
      </c>
      <c r="D138" s="247"/>
      <c r="E138" s="247"/>
      <c r="F138" s="269" t="s">
        <v>340</v>
      </c>
      <c r="G138" s="247"/>
      <c r="H138" s="247" t="s">
        <v>394</v>
      </c>
      <c r="I138" s="247" t="s">
        <v>372</v>
      </c>
      <c r="J138" s="247"/>
      <c r="K138" s="291"/>
    </row>
    <row r="139" s="1" customFormat="1" ht="15" customHeight="1">
      <c r="B139" s="289"/>
      <c r="C139" s="247" t="s">
        <v>373</v>
      </c>
      <c r="D139" s="247"/>
      <c r="E139" s="247"/>
      <c r="F139" s="269" t="s">
        <v>340</v>
      </c>
      <c r="G139" s="247"/>
      <c r="H139" s="247" t="s">
        <v>395</v>
      </c>
      <c r="I139" s="247" t="s">
        <v>375</v>
      </c>
      <c r="J139" s="247"/>
      <c r="K139" s="291"/>
    </row>
    <row r="140" s="1" customFormat="1" ht="15" customHeight="1">
      <c r="B140" s="289"/>
      <c r="C140" s="247" t="s">
        <v>376</v>
      </c>
      <c r="D140" s="247"/>
      <c r="E140" s="247"/>
      <c r="F140" s="269" t="s">
        <v>340</v>
      </c>
      <c r="G140" s="247"/>
      <c r="H140" s="247" t="s">
        <v>376</v>
      </c>
      <c r="I140" s="247" t="s">
        <v>375</v>
      </c>
      <c r="J140" s="247"/>
      <c r="K140" s="291"/>
    </row>
    <row r="141" s="1" customFormat="1" ht="15" customHeight="1">
      <c r="B141" s="289"/>
      <c r="C141" s="247" t="s">
        <v>38</v>
      </c>
      <c r="D141" s="247"/>
      <c r="E141" s="247"/>
      <c r="F141" s="269" t="s">
        <v>340</v>
      </c>
      <c r="G141" s="247"/>
      <c r="H141" s="247" t="s">
        <v>396</v>
      </c>
      <c r="I141" s="247" t="s">
        <v>375</v>
      </c>
      <c r="J141" s="247"/>
      <c r="K141" s="291"/>
    </row>
    <row r="142" s="1" customFormat="1" ht="15" customHeight="1">
      <c r="B142" s="289"/>
      <c r="C142" s="247" t="s">
        <v>397</v>
      </c>
      <c r="D142" s="247"/>
      <c r="E142" s="247"/>
      <c r="F142" s="269" t="s">
        <v>340</v>
      </c>
      <c r="G142" s="247"/>
      <c r="H142" s="247" t="s">
        <v>398</v>
      </c>
      <c r="I142" s="247" t="s">
        <v>375</v>
      </c>
      <c r="J142" s="247"/>
      <c r="K142" s="291"/>
    </row>
    <row r="143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="1" customFormat="1" ht="18.75" customHeight="1">
      <c r="B144" s="244"/>
      <c r="C144" s="244"/>
      <c r="D144" s="244"/>
      <c r="E144" s="244"/>
      <c r="F144" s="281"/>
      <c r="G144" s="244"/>
      <c r="H144" s="244"/>
      <c r="I144" s="244"/>
      <c r="J144" s="244"/>
      <c r="K144" s="244"/>
    </row>
    <row r="145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="1" customFormat="1" ht="45" customHeight="1">
      <c r="B147" s="259"/>
      <c r="C147" s="260" t="s">
        <v>399</v>
      </c>
      <c r="D147" s="260"/>
      <c r="E147" s="260"/>
      <c r="F147" s="260"/>
      <c r="G147" s="260"/>
      <c r="H147" s="260"/>
      <c r="I147" s="260"/>
      <c r="J147" s="260"/>
      <c r="K147" s="261"/>
    </row>
    <row r="148" s="1" customFormat="1" ht="17.25" customHeight="1">
      <c r="B148" s="259"/>
      <c r="C148" s="262" t="s">
        <v>334</v>
      </c>
      <c r="D148" s="262"/>
      <c r="E148" s="262"/>
      <c r="F148" s="262" t="s">
        <v>335</v>
      </c>
      <c r="G148" s="263"/>
      <c r="H148" s="262" t="s">
        <v>54</v>
      </c>
      <c r="I148" s="262" t="s">
        <v>57</v>
      </c>
      <c r="J148" s="262" t="s">
        <v>336</v>
      </c>
      <c r="K148" s="261"/>
    </row>
    <row r="149" s="1" customFormat="1" ht="17.25" customHeight="1">
      <c r="B149" s="259"/>
      <c r="C149" s="264" t="s">
        <v>337</v>
      </c>
      <c r="D149" s="264"/>
      <c r="E149" s="264"/>
      <c r="F149" s="265" t="s">
        <v>338</v>
      </c>
      <c r="G149" s="266"/>
      <c r="H149" s="264"/>
      <c r="I149" s="264"/>
      <c r="J149" s="264" t="s">
        <v>339</v>
      </c>
      <c r="K149" s="261"/>
    </row>
    <row r="150" s="1" customFormat="1" ht="5.25" customHeight="1">
      <c r="B150" s="270"/>
      <c r="C150" s="267"/>
      <c r="D150" s="267"/>
      <c r="E150" s="267"/>
      <c r="F150" s="267"/>
      <c r="G150" s="268"/>
      <c r="H150" s="267"/>
      <c r="I150" s="267"/>
      <c r="J150" s="267"/>
      <c r="K150" s="291"/>
    </row>
    <row r="151" s="1" customFormat="1" ht="15" customHeight="1">
      <c r="B151" s="270"/>
      <c r="C151" s="295" t="s">
        <v>343</v>
      </c>
      <c r="D151" s="247"/>
      <c r="E151" s="247"/>
      <c r="F151" s="296" t="s">
        <v>340</v>
      </c>
      <c r="G151" s="247"/>
      <c r="H151" s="295" t="s">
        <v>380</v>
      </c>
      <c r="I151" s="295" t="s">
        <v>342</v>
      </c>
      <c r="J151" s="295">
        <v>120</v>
      </c>
      <c r="K151" s="291"/>
    </row>
    <row r="152" s="1" customFormat="1" ht="15" customHeight="1">
      <c r="B152" s="270"/>
      <c r="C152" s="295" t="s">
        <v>389</v>
      </c>
      <c r="D152" s="247"/>
      <c r="E152" s="247"/>
      <c r="F152" s="296" t="s">
        <v>340</v>
      </c>
      <c r="G152" s="247"/>
      <c r="H152" s="295" t="s">
        <v>400</v>
      </c>
      <c r="I152" s="295" t="s">
        <v>342</v>
      </c>
      <c r="J152" s="295" t="s">
        <v>391</v>
      </c>
      <c r="K152" s="291"/>
    </row>
    <row r="153" s="1" customFormat="1" ht="15" customHeight="1">
      <c r="B153" s="270"/>
      <c r="C153" s="295" t="s">
        <v>85</v>
      </c>
      <c r="D153" s="247"/>
      <c r="E153" s="247"/>
      <c r="F153" s="296" t="s">
        <v>340</v>
      </c>
      <c r="G153" s="247"/>
      <c r="H153" s="295" t="s">
        <v>401</v>
      </c>
      <c r="I153" s="295" t="s">
        <v>342</v>
      </c>
      <c r="J153" s="295" t="s">
        <v>391</v>
      </c>
      <c r="K153" s="291"/>
    </row>
    <row r="154" s="1" customFormat="1" ht="15" customHeight="1">
      <c r="B154" s="270"/>
      <c r="C154" s="295" t="s">
        <v>345</v>
      </c>
      <c r="D154" s="247"/>
      <c r="E154" s="247"/>
      <c r="F154" s="296" t="s">
        <v>346</v>
      </c>
      <c r="G154" s="247"/>
      <c r="H154" s="295" t="s">
        <v>380</v>
      </c>
      <c r="I154" s="295" t="s">
        <v>342</v>
      </c>
      <c r="J154" s="295">
        <v>50</v>
      </c>
      <c r="K154" s="291"/>
    </row>
    <row r="155" s="1" customFormat="1" ht="15" customHeight="1">
      <c r="B155" s="270"/>
      <c r="C155" s="295" t="s">
        <v>348</v>
      </c>
      <c r="D155" s="247"/>
      <c r="E155" s="247"/>
      <c r="F155" s="296" t="s">
        <v>340</v>
      </c>
      <c r="G155" s="247"/>
      <c r="H155" s="295" t="s">
        <v>380</v>
      </c>
      <c r="I155" s="295" t="s">
        <v>350</v>
      </c>
      <c r="J155" s="295"/>
      <c r="K155" s="291"/>
    </row>
    <row r="156" s="1" customFormat="1" ht="15" customHeight="1">
      <c r="B156" s="270"/>
      <c r="C156" s="295" t="s">
        <v>359</v>
      </c>
      <c r="D156" s="247"/>
      <c r="E156" s="247"/>
      <c r="F156" s="296" t="s">
        <v>346</v>
      </c>
      <c r="G156" s="247"/>
      <c r="H156" s="295" t="s">
        <v>380</v>
      </c>
      <c r="I156" s="295" t="s">
        <v>342</v>
      </c>
      <c r="J156" s="295">
        <v>50</v>
      </c>
      <c r="K156" s="291"/>
    </row>
    <row r="157" s="1" customFormat="1" ht="15" customHeight="1">
      <c r="B157" s="270"/>
      <c r="C157" s="295" t="s">
        <v>367</v>
      </c>
      <c r="D157" s="247"/>
      <c r="E157" s="247"/>
      <c r="F157" s="296" t="s">
        <v>346</v>
      </c>
      <c r="G157" s="247"/>
      <c r="H157" s="295" t="s">
        <v>380</v>
      </c>
      <c r="I157" s="295" t="s">
        <v>342</v>
      </c>
      <c r="J157" s="295">
        <v>50</v>
      </c>
      <c r="K157" s="291"/>
    </row>
    <row r="158" s="1" customFormat="1" ht="15" customHeight="1">
      <c r="B158" s="270"/>
      <c r="C158" s="295" t="s">
        <v>365</v>
      </c>
      <c r="D158" s="247"/>
      <c r="E158" s="247"/>
      <c r="F158" s="296" t="s">
        <v>346</v>
      </c>
      <c r="G158" s="247"/>
      <c r="H158" s="295" t="s">
        <v>380</v>
      </c>
      <c r="I158" s="295" t="s">
        <v>342</v>
      </c>
      <c r="J158" s="295">
        <v>50</v>
      </c>
      <c r="K158" s="291"/>
    </row>
    <row r="159" s="1" customFormat="1" ht="15" customHeight="1">
      <c r="B159" s="270"/>
      <c r="C159" s="295" t="s">
        <v>97</v>
      </c>
      <c r="D159" s="247"/>
      <c r="E159" s="247"/>
      <c r="F159" s="296" t="s">
        <v>340</v>
      </c>
      <c r="G159" s="247"/>
      <c r="H159" s="295" t="s">
        <v>402</v>
      </c>
      <c r="I159" s="295" t="s">
        <v>342</v>
      </c>
      <c r="J159" s="295" t="s">
        <v>403</v>
      </c>
      <c r="K159" s="291"/>
    </row>
    <row r="160" s="1" customFormat="1" ht="15" customHeight="1">
      <c r="B160" s="270"/>
      <c r="C160" s="295" t="s">
        <v>404</v>
      </c>
      <c r="D160" s="247"/>
      <c r="E160" s="247"/>
      <c r="F160" s="296" t="s">
        <v>340</v>
      </c>
      <c r="G160" s="247"/>
      <c r="H160" s="295" t="s">
        <v>405</v>
      </c>
      <c r="I160" s="295" t="s">
        <v>375</v>
      </c>
      <c r="J160" s="295"/>
      <c r="K160" s="291"/>
    </row>
    <row r="161" s="1" customFormat="1" ht="15" customHeight="1">
      <c r="B161" s="297"/>
      <c r="C161" s="279"/>
      <c r="D161" s="279"/>
      <c r="E161" s="279"/>
      <c r="F161" s="279"/>
      <c r="G161" s="279"/>
      <c r="H161" s="279"/>
      <c r="I161" s="279"/>
      <c r="J161" s="279"/>
      <c r="K161" s="298"/>
    </row>
    <row r="162" s="1" customFormat="1" ht="18.75" customHeight="1">
      <c r="B162" s="244"/>
      <c r="C162" s="247"/>
      <c r="D162" s="247"/>
      <c r="E162" s="247"/>
      <c r="F162" s="269"/>
      <c r="G162" s="247"/>
      <c r="H162" s="247"/>
      <c r="I162" s="247"/>
      <c r="J162" s="247"/>
      <c r="K162" s="244"/>
    </row>
    <row r="163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="1" customFormat="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="1" customFormat="1" ht="45" customHeight="1">
      <c r="B165" s="237"/>
      <c r="C165" s="238" t="s">
        <v>406</v>
      </c>
      <c r="D165" s="238"/>
      <c r="E165" s="238"/>
      <c r="F165" s="238"/>
      <c r="G165" s="238"/>
      <c r="H165" s="238"/>
      <c r="I165" s="238"/>
      <c r="J165" s="238"/>
      <c r="K165" s="239"/>
    </row>
    <row r="166" s="1" customFormat="1" ht="17.25" customHeight="1">
      <c r="B166" s="237"/>
      <c r="C166" s="262" t="s">
        <v>334</v>
      </c>
      <c r="D166" s="262"/>
      <c r="E166" s="262"/>
      <c r="F166" s="262" t="s">
        <v>335</v>
      </c>
      <c r="G166" s="299"/>
      <c r="H166" s="300" t="s">
        <v>54</v>
      </c>
      <c r="I166" s="300" t="s">
        <v>57</v>
      </c>
      <c r="J166" s="262" t="s">
        <v>336</v>
      </c>
      <c r="K166" s="239"/>
    </row>
    <row r="167" s="1" customFormat="1" ht="17.25" customHeight="1">
      <c r="B167" s="240"/>
      <c r="C167" s="264" t="s">
        <v>337</v>
      </c>
      <c r="D167" s="264"/>
      <c r="E167" s="264"/>
      <c r="F167" s="265" t="s">
        <v>338</v>
      </c>
      <c r="G167" s="301"/>
      <c r="H167" s="302"/>
      <c r="I167" s="302"/>
      <c r="J167" s="264" t="s">
        <v>339</v>
      </c>
      <c r="K167" s="242"/>
    </row>
    <row r="168" s="1" customFormat="1" ht="5.25" customHeight="1">
      <c r="B168" s="270"/>
      <c r="C168" s="267"/>
      <c r="D168" s="267"/>
      <c r="E168" s="267"/>
      <c r="F168" s="267"/>
      <c r="G168" s="268"/>
      <c r="H168" s="267"/>
      <c r="I168" s="267"/>
      <c r="J168" s="267"/>
      <c r="K168" s="291"/>
    </row>
    <row r="169" s="1" customFormat="1" ht="15" customHeight="1">
      <c r="B169" s="270"/>
      <c r="C169" s="247" t="s">
        <v>343</v>
      </c>
      <c r="D169" s="247"/>
      <c r="E169" s="247"/>
      <c r="F169" s="269" t="s">
        <v>340</v>
      </c>
      <c r="G169" s="247"/>
      <c r="H169" s="247" t="s">
        <v>380</v>
      </c>
      <c r="I169" s="247" t="s">
        <v>342</v>
      </c>
      <c r="J169" s="247">
        <v>120</v>
      </c>
      <c r="K169" s="291"/>
    </row>
    <row r="170" s="1" customFormat="1" ht="15" customHeight="1">
      <c r="B170" s="270"/>
      <c r="C170" s="247" t="s">
        <v>389</v>
      </c>
      <c r="D170" s="247"/>
      <c r="E170" s="247"/>
      <c r="F170" s="269" t="s">
        <v>340</v>
      </c>
      <c r="G170" s="247"/>
      <c r="H170" s="247" t="s">
        <v>390</v>
      </c>
      <c r="I170" s="247" t="s">
        <v>342</v>
      </c>
      <c r="J170" s="247" t="s">
        <v>391</v>
      </c>
      <c r="K170" s="291"/>
    </row>
    <row r="171" s="1" customFormat="1" ht="15" customHeight="1">
      <c r="B171" s="270"/>
      <c r="C171" s="247" t="s">
        <v>85</v>
      </c>
      <c r="D171" s="247"/>
      <c r="E171" s="247"/>
      <c r="F171" s="269" t="s">
        <v>340</v>
      </c>
      <c r="G171" s="247"/>
      <c r="H171" s="247" t="s">
        <v>407</v>
      </c>
      <c r="I171" s="247" t="s">
        <v>342</v>
      </c>
      <c r="J171" s="247" t="s">
        <v>391</v>
      </c>
      <c r="K171" s="291"/>
    </row>
    <row r="172" s="1" customFormat="1" ht="15" customHeight="1">
      <c r="B172" s="270"/>
      <c r="C172" s="247" t="s">
        <v>345</v>
      </c>
      <c r="D172" s="247"/>
      <c r="E172" s="247"/>
      <c r="F172" s="269" t="s">
        <v>346</v>
      </c>
      <c r="G172" s="247"/>
      <c r="H172" s="247" t="s">
        <v>407</v>
      </c>
      <c r="I172" s="247" t="s">
        <v>342</v>
      </c>
      <c r="J172" s="247">
        <v>50</v>
      </c>
      <c r="K172" s="291"/>
    </row>
    <row r="173" s="1" customFormat="1" ht="15" customHeight="1">
      <c r="B173" s="270"/>
      <c r="C173" s="247" t="s">
        <v>348</v>
      </c>
      <c r="D173" s="247"/>
      <c r="E173" s="247"/>
      <c r="F173" s="269" t="s">
        <v>340</v>
      </c>
      <c r="G173" s="247"/>
      <c r="H173" s="247" t="s">
        <v>407</v>
      </c>
      <c r="I173" s="247" t="s">
        <v>350</v>
      </c>
      <c r="J173" s="247"/>
      <c r="K173" s="291"/>
    </row>
    <row r="174" s="1" customFormat="1" ht="15" customHeight="1">
      <c r="B174" s="270"/>
      <c r="C174" s="247" t="s">
        <v>359</v>
      </c>
      <c r="D174" s="247"/>
      <c r="E174" s="247"/>
      <c r="F174" s="269" t="s">
        <v>346</v>
      </c>
      <c r="G174" s="247"/>
      <c r="H174" s="247" t="s">
        <v>407</v>
      </c>
      <c r="I174" s="247" t="s">
        <v>342</v>
      </c>
      <c r="J174" s="247">
        <v>50</v>
      </c>
      <c r="K174" s="291"/>
    </row>
    <row r="175" s="1" customFormat="1" ht="15" customHeight="1">
      <c r="B175" s="270"/>
      <c r="C175" s="247" t="s">
        <v>367</v>
      </c>
      <c r="D175" s="247"/>
      <c r="E175" s="247"/>
      <c r="F175" s="269" t="s">
        <v>346</v>
      </c>
      <c r="G175" s="247"/>
      <c r="H175" s="247" t="s">
        <v>407</v>
      </c>
      <c r="I175" s="247" t="s">
        <v>342</v>
      </c>
      <c r="J175" s="247">
        <v>50</v>
      </c>
      <c r="K175" s="291"/>
    </row>
    <row r="176" s="1" customFormat="1" ht="15" customHeight="1">
      <c r="B176" s="270"/>
      <c r="C176" s="247" t="s">
        <v>365</v>
      </c>
      <c r="D176" s="247"/>
      <c r="E176" s="247"/>
      <c r="F176" s="269" t="s">
        <v>346</v>
      </c>
      <c r="G176" s="247"/>
      <c r="H176" s="247" t="s">
        <v>407</v>
      </c>
      <c r="I176" s="247" t="s">
        <v>342</v>
      </c>
      <c r="J176" s="247">
        <v>50</v>
      </c>
      <c r="K176" s="291"/>
    </row>
    <row r="177" s="1" customFormat="1" ht="15" customHeight="1">
      <c r="B177" s="270"/>
      <c r="C177" s="247" t="s">
        <v>102</v>
      </c>
      <c r="D177" s="247"/>
      <c r="E177" s="247"/>
      <c r="F177" s="269" t="s">
        <v>340</v>
      </c>
      <c r="G177" s="247"/>
      <c r="H177" s="247" t="s">
        <v>408</v>
      </c>
      <c r="I177" s="247" t="s">
        <v>409</v>
      </c>
      <c r="J177" s="247"/>
      <c r="K177" s="291"/>
    </row>
    <row r="178" s="1" customFormat="1" ht="15" customHeight="1">
      <c r="B178" s="270"/>
      <c r="C178" s="247" t="s">
        <v>57</v>
      </c>
      <c r="D178" s="247"/>
      <c r="E178" s="247"/>
      <c r="F178" s="269" t="s">
        <v>340</v>
      </c>
      <c r="G178" s="247"/>
      <c r="H178" s="247" t="s">
        <v>410</v>
      </c>
      <c r="I178" s="247" t="s">
        <v>411</v>
      </c>
      <c r="J178" s="247">
        <v>1</v>
      </c>
      <c r="K178" s="291"/>
    </row>
    <row r="179" s="1" customFormat="1" ht="15" customHeight="1">
      <c r="B179" s="270"/>
      <c r="C179" s="247" t="s">
        <v>53</v>
      </c>
      <c r="D179" s="247"/>
      <c r="E179" s="247"/>
      <c r="F179" s="269" t="s">
        <v>340</v>
      </c>
      <c r="G179" s="247"/>
      <c r="H179" s="247" t="s">
        <v>412</v>
      </c>
      <c r="I179" s="247" t="s">
        <v>342</v>
      </c>
      <c r="J179" s="247">
        <v>20</v>
      </c>
      <c r="K179" s="291"/>
    </row>
    <row r="180" s="1" customFormat="1" ht="15" customHeight="1">
      <c r="B180" s="270"/>
      <c r="C180" s="247" t="s">
        <v>54</v>
      </c>
      <c r="D180" s="247"/>
      <c r="E180" s="247"/>
      <c r="F180" s="269" t="s">
        <v>340</v>
      </c>
      <c r="G180" s="247"/>
      <c r="H180" s="247" t="s">
        <v>413</v>
      </c>
      <c r="I180" s="247" t="s">
        <v>342</v>
      </c>
      <c r="J180" s="247">
        <v>255</v>
      </c>
      <c r="K180" s="291"/>
    </row>
    <row r="181" s="1" customFormat="1" ht="15" customHeight="1">
      <c r="B181" s="270"/>
      <c r="C181" s="247" t="s">
        <v>103</v>
      </c>
      <c r="D181" s="247"/>
      <c r="E181" s="247"/>
      <c r="F181" s="269" t="s">
        <v>340</v>
      </c>
      <c r="G181" s="247"/>
      <c r="H181" s="247" t="s">
        <v>304</v>
      </c>
      <c r="I181" s="247" t="s">
        <v>342</v>
      </c>
      <c r="J181" s="247">
        <v>10</v>
      </c>
      <c r="K181" s="291"/>
    </row>
    <row r="182" s="1" customFormat="1" ht="15" customHeight="1">
      <c r="B182" s="270"/>
      <c r="C182" s="247" t="s">
        <v>104</v>
      </c>
      <c r="D182" s="247"/>
      <c r="E182" s="247"/>
      <c r="F182" s="269" t="s">
        <v>340</v>
      </c>
      <c r="G182" s="247"/>
      <c r="H182" s="247" t="s">
        <v>414</v>
      </c>
      <c r="I182" s="247" t="s">
        <v>375</v>
      </c>
      <c r="J182" s="247"/>
      <c r="K182" s="291"/>
    </row>
    <row r="183" s="1" customFormat="1" ht="15" customHeight="1">
      <c r="B183" s="270"/>
      <c r="C183" s="247" t="s">
        <v>415</v>
      </c>
      <c r="D183" s="247"/>
      <c r="E183" s="247"/>
      <c r="F183" s="269" t="s">
        <v>340</v>
      </c>
      <c r="G183" s="247"/>
      <c r="H183" s="247" t="s">
        <v>416</v>
      </c>
      <c r="I183" s="247" t="s">
        <v>375</v>
      </c>
      <c r="J183" s="247"/>
      <c r="K183" s="291"/>
    </row>
    <row r="184" s="1" customFormat="1" ht="15" customHeight="1">
      <c r="B184" s="270"/>
      <c r="C184" s="247" t="s">
        <v>404</v>
      </c>
      <c r="D184" s="247"/>
      <c r="E184" s="247"/>
      <c r="F184" s="269" t="s">
        <v>340</v>
      </c>
      <c r="G184" s="247"/>
      <c r="H184" s="247" t="s">
        <v>417</v>
      </c>
      <c r="I184" s="247" t="s">
        <v>375</v>
      </c>
      <c r="J184" s="247"/>
      <c r="K184" s="291"/>
    </row>
    <row r="185" s="1" customFormat="1" ht="15" customHeight="1">
      <c r="B185" s="270"/>
      <c r="C185" s="247" t="s">
        <v>106</v>
      </c>
      <c r="D185" s="247"/>
      <c r="E185" s="247"/>
      <c r="F185" s="269" t="s">
        <v>346</v>
      </c>
      <c r="G185" s="247"/>
      <c r="H185" s="247" t="s">
        <v>418</v>
      </c>
      <c r="I185" s="247" t="s">
        <v>342</v>
      </c>
      <c r="J185" s="247">
        <v>50</v>
      </c>
      <c r="K185" s="291"/>
    </row>
    <row r="186" s="1" customFormat="1" ht="15" customHeight="1">
      <c r="B186" s="270"/>
      <c r="C186" s="247" t="s">
        <v>419</v>
      </c>
      <c r="D186" s="247"/>
      <c r="E186" s="247"/>
      <c r="F186" s="269" t="s">
        <v>346</v>
      </c>
      <c r="G186" s="247"/>
      <c r="H186" s="247" t="s">
        <v>420</v>
      </c>
      <c r="I186" s="247" t="s">
        <v>421</v>
      </c>
      <c r="J186" s="247"/>
      <c r="K186" s="291"/>
    </row>
    <row r="187" s="1" customFormat="1" ht="15" customHeight="1">
      <c r="B187" s="270"/>
      <c r="C187" s="247" t="s">
        <v>422</v>
      </c>
      <c r="D187" s="247"/>
      <c r="E187" s="247"/>
      <c r="F187" s="269" t="s">
        <v>346</v>
      </c>
      <c r="G187" s="247"/>
      <c r="H187" s="247" t="s">
        <v>423</v>
      </c>
      <c r="I187" s="247" t="s">
        <v>421</v>
      </c>
      <c r="J187" s="247"/>
      <c r="K187" s="291"/>
    </row>
    <row r="188" s="1" customFormat="1" ht="15" customHeight="1">
      <c r="B188" s="270"/>
      <c r="C188" s="247" t="s">
        <v>424</v>
      </c>
      <c r="D188" s="247"/>
      <c r="E188" s="247"/>
      <c r="F188" s="269" t="s">
        <v>346</v>
      </c>
      <c r="G188" s="247"/>
      <c r="H188" s="247" t="s">
        <v>425</v>
      </c>
      <c r="I188" s="247" t="s">
        <v>421</v>
      </c>
      <c r="J188" s="247"/>
      <c r="K188" s="291"/>
    </row>
    <row r="189" s="1" customFormat="1" ht="15" customHeight="1">
      <c r="B189" s="270"/>
      <c r="C189" s="303" t="s">
        <v>426</v>
      </c>
      <c r="D189" s="247"/>
      <c r="E189" s="247"/>
      <c r="F189" s="269" t="s">
        <v>346</v>
      </c>
      <c r="G189" s="247"/>
      <c r="H189" s="247" t="s">
        <v>427</v>
      </c>
      <c r="I189" s="247" t="s">
        <v>428</v>
      </c>
      <c r="J189" s="304" t="s">
        <v>429</v>
      </c>
      <c r="K189" s="291"/>
    </row>
    <row r="190" s="1" customFormat="1" ht="15" customHeight="1">
      <c r="B190" s="270"/>
      <c r="C190" s="254" t="s">
        <v>42</v>
      </c>
      <c r="D190" s="247"/>
      <c r="E190" s="247"/>
      <c r="F190" s="269" t="s">
        <v>340</v>
      </c>
      <c r="G190" s="247"/>
      <c r="H190" s="244" t="s">
        <v>430</v>
      </c>
      <c r="I190" s="247" t="s">
        <v>431</v>
      </c>
      <c r="J190" s="247"/>
      <c r="K190" s="291"/>
    </row>
    <row r="191" s="1" customFormat="1" ht="15" customHeight="1">
      <c r="B191" s="270"/>
      <c r="C191" s="254" t="s">
        <v>432</v>
      </c>
      <c r="D191" s="247"/>
      <c r="E191" s="247"/>
      <c r="F191" s="269" t="s">
        <v>340</v>
      </c>
      <c r="G191" s="247"/>
      <c r="H191" s="247" t="s">
        <v>433</v>
      </c>
      <c r="I191" s="247" t="s">
        <v>375</v>
      </c>
      <c r="J191" s="247"/>
      <c r="K191" s="291"/>
    </row>
    <row r="192" s="1" customFormat="1" ht="15" customHeight="1">
      <c r="B192" s="270"/>
      <c r="C192" s="254" t="s">
        <v>434</v>
      </c>
      <c r="D192" s="247"/>
      <c r="E192" s="247"/>
      <c r="F192" s="269" t="s">
        <v>340</v>
      </c>
      <c r="G192" s="247"/>
      <c r="H192" s="247" t="s">
        <v>435</v>
      </c>
      <c r="I192" s="247" t="s">
        <v>375</v>
      </c>
      <c r="J192" s="247"/>
      <c r="K192" s="291"/>
    </row>
    <row r="193" s="1" customFormat="1" ht="15" customHeight="1">
      <c r="B193" s="270"/>
      <c r="C193" s="254" t="s">
        <v>436</v>
      </c>
      <c r="D193" s="247"/>
      <c r="E193" s="247"/>
      <c r="F193" s="269" t="s">
        <v>346</v>
      </c>
      <c r="G193" s="247"/>
      <c r="H193" s="247" t="s">
        <v>437</v>
      </c>
      <c r="I193" s="247" t="s">
        <v>375</v>
      </c>
      <c r="J193" s="247"/>
      <c r="K193" s="291"/>
    </row>
    <row r="194" s="1" customFormat="1" ht="15" customHeight="1">
      <c r="B194" s="297"/>
      <c r="C194" s="305"/>
      <c r="D194" s="279"/>
      <c r="E194" s="279"/>
      <c r="F194" s="279"/>
      <c r="G194" s="279"/>
      <c r="H194" s="279"/>
      <c r="I194" s="279"/>
      <c r="J194" s="279"/>
      <c r="K194" s="298"/>
    </row>
    <row r="195" s="1" customFormat="1" ht="18.75" customHeight="1">
      <c r="B195" s="244"/>
      <c r="C195" s="247"/>
      <c r="D195" s="247"/>
      <c r="E195" s="247"/>
      <c r="F195" s="269"/>
      <c r="G195" s="247"/>
      <c r="H195" s="247"/>
      <c r="I195" s="247"/>
      <c r="J195" s="247"/>
      <c r="K195" s="244"/>
    </row>
    <row r="196" s="1" customFormat="1" ht="18.75" customHeight="1">
      <c r="B196" s="244"/>
      <c r="C196" s="247"/>
      <c r="D196" s="247"/>
      <c r="E196" s="247"/>
      <c r="F196" s="269"/>
      <c r="G196" s="247"/>
      <c r="H196" s="247"/>
      <c r="I196" s="247"/>
      <c r="J196" s="247"/>
      <c r="K196" s="244"/>
    </row>
    <row r="197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="1" customFormat="1" ht="13.5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  <row r="199" s="1" customFormat="1" ht="21">
      <c r="B199" s="237"/>
      <c r="C199" s="238" t="s">
        <v>438</v>
      </c>
      <c r="D199" s="238"/>
      <c r="E199" s="238"/>
      <c r="F199" s="238"/>
      <c r="G199" s="238"/>
      <c r="H199" s="238"/>
      <c r="I199" s="238"/>
      <c r="J199" s="238"/>
      <c r="K199" s="239"/>
    </row>
    <row r="200" s="1" customFormat="1" ht="25.5" customHeight="1">
      <c r="B200" s="237"/>
      <c r="C200" s="306" t="s">
        <v>439</v>
      </c>
      <c r="D200" s="306"/>
      <c r="E200" s="306"/>
      <c r="F200" s="306" t="s">
        <v>440</v>
      </c>
      <c r="G200" s="307"/>
      <c r="H200" s="306" t="s">
        <v>441</v>
      </c>
      <c r="I200" s="306"/>
      <c r="J200" s="306"/>
      <c r="K200" s="239"/>
    </row>
    <row r="201" s="1" customFormat="1" ht="5.25" customHeight="1">
      <c r="B201" s="270"/>
      <c r="C201" s="267"/>
      <c r="D201" s="267"/>
      <c r="E201" s="267"/>
      <c r="F201" s="267"/>
      <c r="G201" s="247"/>
      <c r="H201" s="267"/>
      <c r="I201" s="267"/>
      <c r="J201" s="267"/>
      <c r="K201" s="291"/>
    </row>
    <row r="202" s="1" customFormat="1" ht="15" customHeight="1">
      <c r="B202" s="270"/>
      <c r="C202" s="247" t="s">
        <v>431</v>
      </c>
      <c r="D202" s="247"/>
      <c r="E202" s="247"/>
      <c r="F202" s="269" t="s">
        <v>43</v>
      </c>
      <c r="G202" s="247"/>
      <c r="H202" s="247" t="s">
        <v>442</v>
      </c>
      <c r="I202" s="247"/>
      <c r="J202" s="247"/>
      <c r="K202" s="291"/>
    </row>
    <row r="203" s="1" customFormat="1" ht="15" customHeight="1">
      <c r="B203" s="270"/>
      <c r="C203" s="276"/>
      <c r="D203" s="247"/>
      <c r="E203" s="247"/>
      <c r="F203" s="269" t="s">
        <v>44</v>
      </c>
      <c r="G203" s="247"/>
      <c r="H203" s="247" t="s">
        <v>443</v>
      </c>
      <c r="I203" s="247"/>
      <c r="J203" s="247"/>
      <c r="K203" s="291"/>
    </row>
    <row r="204" s="1" customFormat="1" ht="15" customHeight="1">
      <c r="B204" s="270"/>
      <c r="C204" s="276"/>
      <c r="D204" s="247"/>
      <c r="E204" s="247"/>
      <c r="F204" s="269" t="s">
        <v>47</v>
      </c>
      <c r="G204" s="247"/>
      <c r="H204" s="247" t="s">
        <v>444</v>
      </c>
      <c r="I204" s="247"/>
      <c r="J204" s="247"/>
      <c r="K204" s="291"/>
    </row>
    <row r="205" s="1" customFormat="1" ht="15" customHeight="1">
      <c r="B205" s="270"/>
      <c r="C205" s="247"/>
      <c r="D205" s="247"/>
      <c r="E205" s="247"/>
      <c r="F205" s="269" t="s">
        <v>45</v>
      </c>
      <c r="G205" s="247"/>
      <c r="H205" s="247" t="s">
        <v>445</v>
      </c>
      <c r="I205" s="247"/>
      <c r="J205" s="247"/>
      <c r="K205" s="291"/>
    </row>
    <row r="206" s="1" customFormat="1" ht="15" customHeight="1">
      <c r="B206" s="270"/>
      <c r="C206" s="247"/>
      <c r="D206" s="247"/>
      <c r="E206" s="247"/>
      <c r="F206" s="269" t="s">
        <v>46</v>
      </c>
      <c r="G206" s="247"/>
      <c r="H206" s="247" t="s">
        <v>446</v>
      </c>
      <c r="I206" s="247"/>
      <c r="J206" s="247"/>
      <c r="K206" s="291"/>
    </row>
    <row r="207" s="1" customFormat="1" ht="15" customHeight="1">
      <c r="B207" s="270"/>
      <c r="C207" s="247"/>
      <c r="D207" s="247"/>
      <c r="E207" s="247"/>
      <c r="F207" s="269"/>
      <c r="G207" s="247"/>
      <c r="H207" s="247"/>
      <c r="I207" s="247"/>
      <c r="J207" s="247"/>
      <c r="K207" s="291"/>
    </row>
    <row r="208" s="1" customFormat="1" ht="15" customHeight="1">
      <c r="B208" s="270"/>
      <c r="C208" s="247" t="s">
        <v>387</v>
      </c>
      <c r="D208" s="247"/>
      <c r="E208" s="247"/>
      <c r="F208" s="269" t="s">
        <v>78</v>
      </c>
      <c r="G208" s="247"/>
      <c r="H208" s="247" t="s">
        <v>447</v>
      </c>
      <c r="I208" s="247"/>
      <c r="J208" s="247"/>
      <c r="K208" s="291"/>
    </row>
    <row r="209" s="1" customFormat="1" ht="15" customHeight="1">
      <c r="B209" s="270"/>
      <c r="C209" s="276"/>
      <c r="D209" s="247"/>
      <c r="E209" s="247"/>
      <c r="F209" s="269" t="s">
        <v>284</v>
      </c>
      <c r="G209" s="247"/>
      <c r="H209" s="247" t="s">
        <v>285</v>
      </c>
      <c r="I209" s="247"/>
      <c r="J209" s="247"/>
      <c r="K209" s="291"/>
    </row>
    <row r="210" s="1" customFormat="1" ht="15" customHeight="1">
      <c r="B210" s="270"/>
      <c r="C210" s="247"/>
      <c r="D210" s="247"/>
      <c r="E210" s="247"/>
      <c r="F210" s="269" t="s">
        <v>282</v>
      </c>
      <c r="G210" s="247"/>
      <c r="H210" s="247" t="s">
        <v>448</v>
      </c>
      <c r="I210" s="247"/>
      <c r="J210" s="247"/>
      <c r="K210" s="291"/>
    </row>
    <row r="211" s="1" customFormat="1" ht="15" customHeight="1">
      <c r="B211" s="308"/>
      <c r="C211" s="276"/>
      <c r="D211" s="276"/>
      <c r="E211" s="276"/>
      <c r="F211" s="269" t="s">
        <v>286</v>
      </c>
      <c r="G211" s="254"/>
      <c r="H211" s="295" t="s">
        <v>287</v>
      </c>
      <c r="I211" s="295"/>
      <c r="J211" s="295"/>
      <c r="K211" s="309"/>
    </row>
    <row r="212" s="1" customFormat="1" ht="15" customHeight="1">
      <c r="B212" s="308"/>
      <c r="C212" s="276"/>
      <c r="D212" s="276"/>
      <c r="E212" s="276"/>
      <c r="F212" s="269" t="s">
        <v>114</v>
      </c>
      <c r="G212" s="254"/>
      <c r="H212" s="295" t="s">
        <v>449</v>
      </c>
      <c r="I212" s="295"/>
      <c r="J212" s="295"/>
      <c r="K212" s="309"/>
    </row>
    <row r="213" s="1" customFormat="1" ht="15" customHeight="1">
      <c r="B213" s="308"/>
      <c r="C213" s="276"/>
      <c r="D213" s="276"/>
      <c r="E213" s="276"/>
      <c r="F213" s="310"/>
      <c r="G213" s="254"/>
      <c r="H213" s="311"/>
      <c r="I213" s="311"/>
      <c r="J213" s="311"/>
      <c r="K213" s="309"/>
    </row>
    <row r="214" s="1" customFormat="1" ht="15" customHeight="1">
      <c r="B214" s="308"/>
      <c r="C214" s="247" t="s">
        <v>411</v>
      </c>
      <c r="D214" s="276"/>
      <c r="E214" s="276"/>
      <c r="F214" s="269">
        <v>1</v>
      </c>
      <c r="G214" s="254"/>
      <c r="H214" s="295" t="s">
        <v>450</v>
      </c>
      <c r="I214" s="295"/>
      <c r="J214" s="295"/>
      <c r="K214" s="309"/>
    </row>
    <row r="215" s="1" customFormat="1" ht="15" customHeight="1">
      <c r="B215" s="308"/>
      <c r="C215" s="276"/>
      <c r="D215" s="276"/>
      <c r="E215" s="276"/>
      <c r="F215" s="269">
        <v>2</v>
      </c>
      <c r="G215" s="254"/>
      <c r="H215" s="295" t="s">
        <v>451</v>
      </c>
      <c r="I215" s="295"/>
      <c r="J215" s="295"/>
      <c r="K215" s="309"/>
    </row>
    <row r="216" s="1" customFormat="1" ht="15" customHeight="1">
      <c r="B216" s="308"/>
      <c r="C216" s="276"/>
      <c r="D216" s="276"/>
      <c r="E216" s="276"/>
      <c r="F216" s="269">
        <v>3</v>
      </c>
      <c r="G216" s="254"/>
      <c r="H216" s="295" t="s">
        <v>452</v>
      </c>
      <c r="I216" s="295"/>
      <c r="J216" s="295"/>
      <c r="K216" s="309"/>
    </row>
    <row r="217" s="1" customFormat="1" ht="15" customHeight="1">
      <c r="B217" s="308"/>
      <c r="C217" s="276"/>
      <c r="D217" s="276"/>
      <c r="E217" s="276"/>
      <c r="F217" s="269">
        <v>4</v>
      </c>
      <c r="G217" s="254"/>
      <c r="H217" s="295" t="s">
        <v>453</v>
      </c>
      <c r="I217" s="295"/>
      <c r="J217" s="295"/>
      <c r="K217" s="309"/>
    </row>
    <row r="218" s="1" customFormat="1" ht="12.75" customHeight="1">
      <c r="B218" s="312"/>
      <c r="C218" s="313"/>
      <c r="D218" s="313"/>
      <c r="E218" s="313"/>
      <c r="F218" s="313"/>
      <c r="G218" s="313"/>
      <c r="H218" s="313"/>
      <c r="I218" s="313"/>
      <c r="J218" s="313"/>
      <c r="K218" s="31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PC-JEDNA\Tereza</dc:creator>
  <cp:lastModifiedBy>PC-JEDNA\Tereza</cp:lastModifiedBy>
  <dcterms:created xsi:type="dcterms:W3CDTF">2020-07-07T14:10:00Z</dcterms:created>
  <dcterms:modified xsi:type="dcterms:W3CDTF">2020-07-07T14:10:03Z</dcterms:modified>
</cp:coreProperties>
</file>