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F831C296-3751-4629-8361-E08494C32E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ložkový rozpočet" sheetId="2" r:id="rId1"/>
  </sheets>
  <definedNames>
    <definedName name="_xlnm.Print_Area" localSheetId="0">'Položkový rozpočet'!$B$1:$L$43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" l="1"/>
  <c r="J38" i="2" s="1"/>
  <c r="L38" i="2" s="1"/>
  <c r="G37" i="2"/>
  <c r="J37" i="2" s="1"/>
  <c r="L37" i="2" s="1"/>
  <c r="G25" i="2"/>
  <c r="J25" i="2" s="1"/>
  <c r="L25" i="2" s="1"/>
  <c r="G26" i="2"/>
  <c r="J26" i="2" s="1"/>
  <c r="L26" i="2" s="1"/>
  <c r="G24" i="2"/>
  <c r="J24" i="2" s="1"/>
  <c r="L24" i="2" s="1"/>
  <c r="G27" i="2"/>
  <c r="J27" i="2" s="1"/>
  <c r="L27" i="2" s="1"/>
  <c r="G23" i="2"/>
  <c r="J23" i="2" s="1"/>
  <c r="L23" i="2" s="1"/>
  <c r="G16" i="2"/>
  <c r="J16" i="2" s="1"/>
  <c r="L16" i="2" s="1"/>
  <c r="G17" i="2"/>
  <c r="J17" i="2" s="1"/>
  <c r="L17" i="2" s="1"/>
  <c r="G15" i="2"/>
  <c r="J15" i="2" s="1"/>
  <c r="L15" i="2" s="1"/>
  <c r="D30" i="2"/>
  <c r="G21" i="2"/>
  <c r="J21" i="2" s="1"/>
  <c r="L21" i="2" s="1"/>
  <c r="H34" i="2"/>
  <c r="K34" i="2" s="1"/>
  <c r="L34" i="2" s="1"/>
  <c r="G31" i="2"/>
  <c r="J31" i="2" s="1"/>
  <c r="L31" i="2" s="1"/>
  <c r="C45" i="2"/>
  <c r="G35" i="2"/>
  <c r="J35" i="2" s="1"/>
  <c r="L35" i="2" s="1"/>
  <c r="G36" i="2"/>
  <c r="J36" i="2" s="1"/>
  <c r="L36" i="2" s="1"/>
  <c r="G10" i="2" l="1"/>
  <c r="J10" i="2" s="1"/>
  <c r="L10" i="2" s="1"/>
  <c r="G11" i="2"/>
  <c r="J11" i="2" s="1"/>
  <c r="L11" i="2" s="1"/>
  <c r="G12" i="2"/>
  <c r="J12" i="2" s="1"/>
  <c r="L12" i="2" s="1"/>
  <c r="G13" i="2"/>
  <c r="J13" i="2" s="1"/>
  <c r="L13" i="2" s="1"/>
  <c r="G14" i="2"/>
  <c r="J14" i="2" s="1"/>
  <c r="L14" i="2" s="1"/>
  <c r="G7" i="2"/>
  <c r="J7" i="2" s="1"/>
  <c r="L7" i="2" s="1"/>
  <c r="G8" i="2" l="1"/>
  <c r="J8" i="2" s="1"/>
  <c r="L8" i="2" s="1"/>
  <c r="H33" i="2" l="1"/>
  <c r="K33" i="2" s="1"/>
  <c r="L33" i="2" s="1"/>
  <c r="H32" i="2"/>
  <c r="G30" i="2"/>
  <c r="J30" i="2" s="1"/>
  <c r="L30" i="2" s="1"/>
  <c r="G9" i="2"/>
  <c r="J9" i="2" s="1"/>
  <c r="L9" i="2" s="1"/>
  <c r="F43" i="2" l="1"/>
  <c r="K32" i="2"/>
  <c r="L32" i="2" s="1"/>
  <c r="G6" i="2" l="1"/>
  <c r="J6" i="2" l="1"/>
  <c r="G22" i="2"/>
  <c r="L6" i="2" l="1"/>
  <c r="H43" i="2"/>
  <c r="G43" i="2" s="1"/>
  <c r="G20" i="2" l="1"/>
  <c r="F42" i="2" s="1"/>
  <c r="J22" i="2"/>
  <c r="L22" i="2" s="1"/>
  <c r="F41" i="2" l="1"/>
  <c r="E42" i="2" s="1"/>
  <c r="J20" i="2"/>
  <c r="L20" i="2" s="1"/>
  <c r="H42" i="2"/>
  <c r="G42" i="2" s="1"/>
  <c r="H41" i="2" l="1"/>
  <c r="E43" i="2"/>
  <c r="G41" i="2"/>
</calcChain>
</file>

<file path=xl/sharedStrings.xml><?xml version="1.0" encoding="utf-8"?>
<sst xmlns="http://schemas.openxmlformats.org/spreadsheetml/2006/main" count="178" uniqueCount="94">
  <si>
    <t>Číslo</t>
  </si>
  <si>
    <t>Položka</t>
  </si>
  <si>
    <t>Množství</t>
  </si>
  <si>
    <t>MJ</t>
  </si>
  <si>
    <t>Kč/MJ</t>
  </si>
  <si>
    <t>1.</t>
  </si>
  <si>
    <t>Materiál</t>
  </si>
  <si>
    <t>1.1</t>
  </si>
  <si>
    <t>ks</t>
  </si>
  <si>
    <t>x</t>
  </si>
  <si>
    <t>1.2</t>
  </si>
  <si>
    <t>1.3</t>
  </si>
  <si>
    <t>1.4</t>
  </si>
  <si>
    <t>1.5</t>
  </si>
  <si>
    <t>1.7</t>
  </si>
  <si>
    <t>kpl</t>
  </si>
  <si>
    <t>2.</t>
  </si>
  <si>
    <t>Montážní práce</t>
  </si>
  <si>
    <t>2.1</t>
  </si>
  <si>
    <t>2.2</t>
  </si>
  <si>
    <t>3.</t>
  </si>
  <si>
    <t>Ostatní</t>
  </si>
  <si>
    <t>3.1</t>
  </si>
  <si>
    <t>3.2</t>
  </si>
  <si>
    <t>hod</t>
  </si>
  <si>
    <t>Rekapitulace</t>
  </si>
  <si>
    <t>podíl</t>
  </si>
  <si>
    <t>bez DPH</t>
  </si>
  <si>
    <t>DPH (21%)</t>
  </si>
  <si>
    <t>s DPH</t>
  </si>
  <si>
    <t>4.</t>
  </si>
  <si>
    <t>5.</t>
  </si>
  <si>
    <t>6.</t>
  </si>
  <si>
    <t>Dne:</t>
  </si>
  <si>
    <t>Zpracoval:</t>
  </si>
  <si>
    <t>Pronájem montážní plošiny (hod.)</t>
  </si>
  <si>
    <t>Revizní zpráva RVO</t>
  </si>
  <si>
    <t>DPH 21%</t>
  </si>
  <si>
    <t>1.6</t>
  </si>
  <si>
    <t>3.3</t>
  </si>
  <si>
    <t>1.8</t>
  </si>
  <si>
    <t>m</t>
  </si>
  <si>
    <t>Demontáž stávajícího svítidla</t>
  </si>
  <si>
    <t>Montáž nového svítidla</t>
  </si>
  <si>
    <t>3.4</t>
  </si>
  <si>
    <t>3.5</t>
  </si>
  <si>
    <t>DIO, zajištění stavby</t>
  </si>
  <si>
    <t>3.6</t>
  </si>
  <si>
    <t>3.7</t>
  </si>
  <si>
    <t>3.8</t>
  </si>
  <si>
    <t>2.3</t>
  </si>
  <si>
    <t>1.9</t>
  </si>
  <si>
    <t>Příplatek za recyklaci svítidel</t>
  </si>
  <si>
    <t>Odvoz a likvidace demontovaného materiálu</t>
  </si>
  <si>
    <t>Celkové náklady</t>
  </si>
  <si>
    <t>Náklady v Kč bez DPH</t>
  </si>
  <si>
    <t>Náklady v Kč s DPH</t>
  </si>
  <si>
    <t>Montáž svodového kabelu 3x1,5 mm2</t>
  </si>
  <si>
    <t>Svodový kabel CYKY-J 3x1,5 mm2</t>
  </si>
  <si>
    <t>Nastavení CLO</t>
  </si>
  <si>
    <t>Nastavení regulace</t>
  </si>
  <si>
    <t>Demontáž výložníku</t>
  </si>
  <si>
    <t>2.4</t>
  </si>
  <si>
    <t>Manipulace se svítidly</t>
  </si>
  <si>
    <t>svítidlo silniční typ 1</t>
  </si>
  <si>
    <t>svítidlo silniční typ 2</t>
  </si>
  <si>
    <t>svítidlo silniční typ 3</t>
  </si>
  <si>
    <t>svítidlo silniční typ 4</t>
  </si>
  <si>
    <t>svítidlo silniční typ 5</t>
  </si>
  <si>
    <t>svítidlo silniční typ 6</t>
  </si>
  <si>
    <t>svítidlo silniční typ 7</t>
  </si>
  <si>
    <t>svítidlo silniční typ 8</t>
  </si>
  <si>
    <t>svítidlo silniční typ 9</t>
  </si>
  <si>
    <t>Projekt : Rekonstrukce veřejného osvětlení v Průhonicích</t>
  </si>
  <si>
    <t>1.10</t>
  </si>
  <si>
    <t xml:space="preserve">Výměna 304 ks LED svítidel veřejného osvětlení </t>
  </si>
  <si>
    <t>2.5</t>
  </si>
  <si>
    <t>2.6</t>
  </si>
  <si>
    <t>1.11</t>
  </si>
  <si>
    <t>1.12</t>
  </si>
  <si>
    <t>Způsobilé</t>
  </si>
  <si>
    <t>Nezpůsobilé</t>
  </si>
  <si>
    <t>z toho nezpůsobilé výdaje</t>
  </si>
  <si>
    <t>z toho způsobilé výdaje</t>
  </si>
  <si>
    <t>2.7</t>
  </si>
  <si>
    <t>2.8</t>
  </si>
  <si>
    <t>demontáž RVO 10</t>
  </si>
  <si>
    <t>demontáž RVO 14</t>
  </si>
  <si>
    <t>3.9</t>
  </si>
  <si>
    <t>Dokumentace skutečného provedení stavby (DSPS)</t>
  </si>
  <si>
    <t>vnitřní vybavení pro RVO 14 (ul.Uhříněveská naproti Lidlu)</t>
  </si>
  <si>
    <t>vnitřní vybavení včetně skříně a dalších materiálů pro RVO 10 (ul.Hlavní, prádelna)</t>
  </si>
  <si>
    <t>montáž vnitřního vybavení RVO 14</t>
  </si>
  <si>
    <t>montáž vnitřního vybavení, výměna skříně a oprava kapličky včetně nátěru RVO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</si>
</sst>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 applyBorder="0" applyProtection="0"/>
    <xf numFmtId="0" fontId="3" fillId="0" borderId="0"/>
    <xf numFmtId="44" fontId="3" fillId="0" borderId="0" applyFont="0" applyFill="0" applyBorder="0" applyAlignment="0" applyProtection="0"/>
    <xf numFmtId="0" fontId="13" fillId="0" borderId="0" applyNumberFormat="0" applyFill="0" applyBorder="0" applyProtection="0"/>
    <xf numFmtId="44" fontId="5" fillId="0" borderId="0" applyFont="0" applyFill="0" applyBorder="0" applyAlignment="0" applyProtection="0"/>
    <xf numFmtId="0" fontId="2" fillId="0" borderId="0"/>
    <xf numFmtId="0" fontId="2" fillId="0" borderId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/>
    <xf numFmtId="44" fontId="9" fillId="2" borderId="2" xfId="1" applyFont="1" applyFill="1" applyBorder="1" applyAlignment="1">
      <alignment horizontal="center" vertical="center" wrapText="1"/>
    </xf>
    <xf numFmtId="49" fontId="8" fillId="2" borderId="2" xfId="3" applyNumberFormat="1" applyFont="1" applyFill="1" applyBorder="1" applyAlignment="1">
      <alignment horizontal="center" vertical="center"/>
    </xf>
    <xf numFmtId="49" fontId="7" fillId="0" borderId="0" xfId="3" applyNumberFormat="1" applyFont="1" applyAlignment="1">
      <alignment horizontal="center" vertical="center"/>
    </xf>
    <xf numFmtId="49" fontId="7" fillId="0" borderId="2" xfId="3" applyNumberFormat="1" applyFont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49" fontId="7" fillId="0" borderId="4" xfId="3" applyNumberFormat="1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7" fillId="0" borderId="2" xfId="3" applyFont="1" applyBorder="1" applyAlignment="1">
      <alignment vertical="center"/>
    </xf>
    <xf numFmtId="44" fontId="7" fillId="3" borderId="1" xfId="1" applyFont="1" applyFill="1" applyBorder="1" applyAlignment="1">
      <alignment vertical="center"/>
    </xf>
    <xf numFmtId="44" fontId="7" fillId="0" borderId="2" xfId="1" applyFont="1" applyBorder="1" applyAlignment="1">
      <alignment vertical="center"/>
    </xf>
    <xf numFmtId="4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44" fontId="7" fillId="0" borderId="0" xfId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8" fillId="2" borderId="2" xfId="3" applyFont="1" applyFill="1" applyBorder="1" applyAlignment="1">
      <alignment vertical="center"/>
    </xf>
    <xf numFmtId="0" fontId="7" fillId="2" borderId="2" xfId="3" applyFont="1" applyFill="1" applyBorder="1" applyAlignment="1">
      <alignment horizontal="center" vertical="center"/>
    </xf>
    <xf numFmtId="44" fontId="7" fillId="2" borderId="2" xfId="1" applyFont="1" applyFill="1" applyBorder="1" applyAlignment="1">
      <alignment vertical="center"/>
    </xf>
    <xf numFmtId="44" fontId="7" fillId="2" borderId="2" xfId="1" applyFont="1" applyFill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 vertical="center"/>
    </xf>
    <xf numFmtId="44" fontId="7" fillId="0" borderId="0" xfId="1" applyFont="1" applyAlignment="1">
      <alignment vertical="center"/>
    </xf>
    <xf numFmtId="44" fontId="7" fillId="0" borderId="0" xfId="1" applyFont="1" applyAlignment="1">
      <alignment horizontal="center" vertical="center"/>
    </xf>
    <xf numFmtId="44" fontId="7" fillId="0" borderId="0" xfId="1" applyFont="1" applyFill="1" applyAlignment="1">
      <alignment horizontal="center" vertical="center"/>
    </xf>
    <xf numFmtId="44" fontId="7" fillId="3" borderId="2" xfId="1" applyFont="1" applyFill="1" applyBorder="1" applyAlignment="1">
      <alignment vertical="center"/>
    </xf>
    <xf numFmtId="0" fontId="7" fillId="2" borderId="1" xfId="3" applyFont="1" applyFill="1" applyBorder="1" applyAlignment="1">
      <alignment horizontal="center" vertical="center"/>
    </xf>
    <xf numFmtId="44" fontId="7" fillId="0" borderId="3" xfId="1" applyFont="1" applyBorder="1" applyAlignment="1">
      <alignment vertical="center"/>
    </xf>
    <xf numFmtId="0" fontId="7" fillId="0" borderId="0" xfId="4" applyFont="1" applyAlignment="1">
      <alignment vertical="center" wrapText="1"/>
    </xf>
    <xf numFmtId="0" fontId="8" fillId="2" borderId="2" xfId="3" applyFont="1" applyFill="1" applyBorder="1" applyAlignment="1">
      <alignment horizontal="left" vertical="center"/>
    </xf>
    <xf numFmtId="44" fontId="8" fillId="2" borderId="2" xfId="1" applyFont="1" applyFill="1" applyBorder="1" applyAlignment="1">
      <alignment horizontal="center" vertical="center"/>
    </xf>
    <xf numFmtId="0" fontId="8" fillId="0" borderId="5" xfId="3" applyFont="1" applyBorder="1" applyAlignment="1">
      <alignment vertical="center"/>
    </xf>
    <xf numFmtId="44" fontId="8" fillId="0" borderId="0" xfId="3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10" fillId="0" borderId="2" xfId="4" applyFont="1" applyBorder="1" applyAlignment="1">
      <alignment vertical="center" wrapText="1"/>
    </xf>
    <xf numFmtId="10" fontId="10" fillId="0" borderId="2" xfId="2" applyNumberFormat="1" applyFont="1" applyBorder="1" applyAlignment="1">
      <alignment vertical="center" wrapText="1"/>
    </xf>
    <xf numFmtId="44" fontId="10" fillId="0" borderId="2" xfId="1" applyFont="1" applyBorder="1" applyAlignment="1">
      <alignment vertical="center" wrapText="1"/>
    </xf>
    <xf numFmtId="0" fontId="10" fillId="0" borderId="0" xfId="3" applyFont="1" applyAlignment="1">
      <alignment vertical="center" wrapText="1"/>
    </xf>
    <xf numFmtId="14" fontId="10" fillId="0" borderId="4" xfId="3" applyNumberFormat="1" applyFont="1" applyBorder="1" applyAlignment="1">
      <alignment horizontal="left" vertical="center" wrapText="1"/>
    </xf>
    <xf numFmtId="0" fontId="7" fillId="0" borderId="4" xfId="3" applyFont="1" applyBorder="1" applyAlignment="1">
      <alignment horizontal="center" vertical="center"/>
    </xf>
    <xf numFmtId="44" fontId="7" fillId="0" borderId="4" xfId="1" applyFont="1" applyBorder="1" applyAlignment="1">
      <alignment horizontal="right" vertical="center"/>
    </xf>
    <xf numFmtId="44" fontId="7" fillId="0" borderId="4" xfId="1" applyFont="1" applyBorder="1" applyAlignment="1">
      <alignment horizontal="left" vertical="center"/>
    </xf>
    <xf numFmtId="44" fontId="7" fillId="0" borderId="0" xfId="1" applyFont="1" applyFill="1" applyBorder="1" applyAlignment="1">
      <alignment horizontal="left" vertical="center"/>
    </xf>
    <xf numFmtId="0" fontId="11" fillId="0" borderId="0" xfId="6" applyFont="1" applyAlignment="1">
      <alignment vertical="center"/>
    </xf>
    <xf numFmtId="49" fontId="11" fillId="0" borderId="0" xfId="6" applyNumberFormat="1" applyFont="1" applyAlignment="1">
      <alignment vertical="center"/>
    </xf>
    <xf numFmtId="0" fontId="11" fillId="0" borderId="0" xfId="6" applyFont="1" applyAlignment="1" applyProtection="1">
      <alignment vertical="center"/>
      <protection locked="0"/>
    </xf>
    <xf numFmtId="0" fontId="7" fillId="0" borderId="2" xfId="10" applyFont="1" applyBorder="1"/>
    <xf numFmtId="0" fontId="7" fillId="0" borderId="0" xfId="0" applyFont="1"/>
    <xf numFmtId="49" fontId="7" fillId="0" borderId="2" xfId="3" applyNumberFormat="1" applyFont="1" applyBorder="1" applyAlignment="1">
      <alignment horizontal="center"/>
    </xf>
    <xf numFmtId="0" fontId="7" fillId="0" borderId="2" xfId="3" applyFont="1" applyBorder="1"/>
    <xf numFmtId="0" fontId="7" fillId="0" borderId="2" xfId="3" applyFont="1" applyBorder="1" applyAlignment="1">
      <alignment horizontal="center"/>
    </xf>
    <xf numFmtId="44" fontId="7" fillId="3" borderId="1" xfId="1" applyFont="1" applyFill="1" applyBorder="1"/>
    <xf numFmtId="44" fontId="7" fillId="0" borderId="2" xfId="1" applyFont="1" applyFill="1" applyBorder="1" applyAlignment="1">
      <alignment horizontal="center" vertical="center"/>
    </xf>
    <xf numFmtId="44" fontId="7" fillId="0" borderId="2" xfId="1" applyFont="1" applyFill="1" applyBorder="1" applyAlignment="1">
      <alignment horizontal="center"/>
    </xf>
    <xf numFmtId="44" fontId="7" fillId="0" borderId="0" xfId="1" applyFont="1" applyFill="1" applyBorder="1" applyAlignment="1">
      <alignment horizontal="center"/>
    </xf>
    <xf numFmtId="0" fontId="14" fillId="0" borderId="2" xfId="4" applyFont="1" applyBorder="1" applyAlignment="1">
      <alignment wrapText="1"/>
    </xf>
    <xf numFmtId="0" fontId="10" fillId="0" borderId="2" xfId="4" applyFont="1" applyBorder="1" applyAlignment="1">
      <alignment wrapText="1"/>
    </xf>
    <xf numFmtId="0" fontId="8" fillId="2" borderId="2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15" fillId="0" borderId="0" xfId="0" applyFont="1"/>
    <xf numFmtId="44" fontId="15" fillId="0" borderId="0" xfId="0" applyNumberFormat="1" applyFont="1"/>
    <xf numFmtId="164" fontId="7" fillId="3" borderId="2" xfId="0" applyNumberFormat="1" applyFont="1" applyFill="1" applyBorder="1"/>
    <xf numFmtId="49" fontId="7" fillId="0" borderId="9" xfId="3" applyNumberFormat="1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44" fontId="7" fillId="0" borderId="4" xfId="1" applyFont="1" applyBorder="1" applyAlignment="1">
      <alignment horizontal="left" vertical="center"/>
    </xf>
    <xf numFmtId="0" fontId="11" fillId="0" borderId="0" xfId="6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49" fontId="9" fillId="2" borderId="2" xfId="3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10" fillId="0" borderId="2" xfId="0" applyFont="1" applyFill="1" applyBorder="1"/>
    <xf numFmtId="0" fontId="10" fillId="0" borderId="2" xfId="0" applyFont="1" applyFill="1" applyBorder="1" applyAlignment="1">
      <alignment horizontal="left"/>
    </xf>
    <xf numFmtId="0" fontId="10" fillId="0" borderId="2" xfId="3" applyFont="1" applyFill="1" applyBorder="1" applyAlignment="1">
      <alignment vertical="center"/>
    </xf>
    <xf numFmtId="0" fontId="10" fillId="0" borderId="2" xfId="10" applyFont="1" applyFill="1" applyBorder="1"/>
  </cellXfs>
  <cellStyles count="29">
    <cellStyle name="Měna" xfId="1" builtinId="4"/>
    <cellStyle name="Měna 2" xfId="7" xr:uid="{38B4EED3-B4A8-427A-9ABA-DC98B56A8EB5}"/>
    <cellStyle name="Měna 2 2" xfId="22" xr:uid="{2BFEEA3F-0CEC-4117-9436-37963D126260}"/>
    <cellStyle name="Měna 2 3" xfId="15" xr:uid="{854B635B-E130-4435-BE24-3467B1CA35DD}"/>
    <cellStyle name="Měna 3" xfId="9" xr:uid="{53B1EECC-998D-454D-B3F9-A493BF0404AB}"/>
    <cellStyle name="Měna 3 2" xfId="23" xr:uid="{6CA44C01-EDCA-4DDD-9D8D-1F6EA44657E2}"/>
    <cellStyle name="Měna 4" xfId="18" xr:uid="{B6B57AAA-86D4-43DD-B3A3-657076649256}"/>
    <cellStyle name="Měna 5" xfId="26" xr:uid="{FCE58B95-E8F7-4A2D-957D-1D3BC9DE56E2}"/>
    <cellStyle name="Měna 6" xfId="12" xr:uid="{8D404626-5EBA-4EC8-BCA2-BB5F7353EBF0}"/>
    <cellStyle name="Normální" xfId="0" builtinId="0"/>
    <cellStyle name="Normální 17" xfId="3" xr:uid="{DC2148E9-BEBE-44BC-8643-F9DEF88E2987}"/>
    <cellStyle name="Normální 17 2" xfId="10" xr:uid="{8819E1A8-AE37-4C28-9BA3-3CB8FA40272C}"/>
    <cellStyle name="Normální 17 2 2" xfId="24" xr:uid="{DA65B9F2-A1DD-4CF9-9D00-E7C4C5C0CE28}"/>
    <cellStyle name="Normální 17 2 3" xfId="16" xr:uid="{E3EE6D82-53F6-4523-B411-F4BB21F9FA20}"/>
    <cellStyle name="Normální 17 3" xfId="19" xr:uid="{FD846073-805A-43D1-8C5B-63F983860DD4}"/>
    <cellStyle name="Normální 17 4" xfId="27" xr:uid="{D013E85D-A421-4363-95AF-26A5D88CC75C}"/>
    <cellStyle name="Normální 17 5" xfId="13" xr:uid="{C00C9AC1-A854-47B8-BA92-92DE8FE1A7B3}"/>
    <cellStyle name="Normální 18" xfId="4" xr:uid="{FCD58F99-9C90-4B7F-BCCD-6DFE413B06F7}"/>
    <cellStyle name="Normální 18 2" xfId="11" xr:uid="{D897E730-7B50-4F4D-97E0-23355C2A06A7}"/>
    <cellStyle name="Normální 18 2 2" xfId="25" xr:uid="{BCC57834-7D76-4D70-8483-32428667FA2E}"/>
    <cellStyle name="Normální 18 2 3" xfId="17" xr:uid="{BD3AC178-3BF1-4A7A-A9A3-AB8A1AFF7939}"/>
    <cellStyle name="Normální 18 3" xfId="20" xr:uid="{B780CB89-9D93-4651-8210-6C4D03F67560}"/>
    <cellStyle name="Normální 18 4" xfId="28" xr:uid="{6EB27156-2DE1-497C-BA26-1F28F8A02D7D}"/>
    <cellStyle name="Normální 18 5" xfId="14" xr:uid="{DE4365CE-D8EE-4B04-8B5C-668DEF621297}"/>
    <cellStyle name="Normální 2" xfId="6" xr:uid="{1E825CD4-324C-48D7-B698-700B0CE35DC8}"/>
    <cellStyle name="Normální 2 2" xfId="21" xr:uid="{883A73F0-FD2A-41C9-96E8-9F6525C0C0E1}"/>
    <cellStyle name="Normální 22 2" xfId="8" xr:uid="{8F72907F-DF75-4873-8395-D1DF930A6948}"/>
    <cellStyle name="Pivot Table Value" xfId="5" xr:uid="{D908DB31-C81F-445D-89C8-E1A198463EAF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2DC3-A028-400B-BC3A-10CD94BA4973}">
  <sheetPr>
    <pageSetUpPr fitToPage="1"/>
  </sheetPr>
  <dimension ref="B1:N48"/>
  <sheetViews>
    <sheetView tabSelected="1" zoomScaleNormal="100" workbookViewId="0">
      <selection activeCell="C20" sqref="C20"/>
    </sheetView>
  </sheetViews>
  <sheetFormatPr defaultColWidth="9.140625" defaultRowHeight="12.75" x14ac:dyDescent="0.25"/>
  <cols>
    <col min="1" max="1" width="3.140625" style="14" customWidth="1"/>
    <col min="2" max="2" width="5.28515625" style="9" bestFit="1" customWidth="1"/>
    <col min="3" max="3" width="73" style="14" customWidth="1"/>
    <col min="4" max="4" width="8" style="14" bestFit="1" customWidth="1"/>
    <col min="5" max="5" width="6.7109375" style="14" bestFit="1" customWidth="1"/>
    <col min="6" max="6" width="16.42578125" style="14" bestFit="1" customWidth="1"/>
    <col min="7" max="7" width="14.85546875" style="14" bestFit="1" customWidth="1"/>
    <col min="8" max="8" width="15.85546875" style="14" bestFit="1" customWidth="1"/>
    <col min="9" max="9" width="2.7109375" style="14" customWidth="1"/>
    <col min="10" max="10" width="14.85546875" style="14" bestFit="1" customWidth="1"/>
    <col min="11" max="11" width="14.7109375" style="14" bestFit="1" customWidth="1"/>
    <col min="12" max="12" width="16.28515625" style="14" customWidth="1"/>
    <col min="13" max="13" width="3.28515625" style="14" customWidth="1"/>
    <col min="14" max="14" width="14.85546875" style="14" bestFit="1" customWidth="1"/>
    <col min="15" max="16384" width="9.140625" style="14"/>
  </cols>
  <sheetData>
    <row r="1" spans="2:13" x14ac:dyDescent="0.25">
      <c r="B1" s="75" t="s">
        <v>73</v>
      </c>
      <c r="C1" s="75"/>
      <c r="D1" s="48"/>
      <c r="E1" s="48"/>
      <c r="F1" s="48"/>
      <c r="G1" s="48"/>
      <c r="H1" s="48"/>
      <c r="I1" s="48"/>
      <c r="J1" s="49"/>
      <c r="K1" s="19"/>
      <c r="L1" s="20"/>
      <c r="M1" s="20"/>
    </row>
    <row r="2" spans="2:13" x14ac:dyDescent="0.25">
      <c r="B2" s="74" t="s">
        <v>75</v>
      </c>
      <c r="C2" s="74"/>
      <c r="D2" s="48"/>
      <c r="E2" s="48"/>
      <c r="F2" s="50"/>
      <c r="G2" s="50"/>
      <c r="H2" s="50"/>
      <c r="I2" s="48"/>
      <c r="J2" s="50"/>
      <c r="K2" s="19"/>
      <c r="L2" s="19"/>
      <c r="M2" s="19"/>
    </row>
    <row r="3" spans="2:13" ht="12.75" customHeight="1" x14ac:dyDescent="0.2">
      <c r="B3" s="76" t="s">
        <v>0</v>
      </c>
      <c r="C3" s="77" t="s">
        <v>1</v>
      </c>
      <c r="D3" s="77" t="s">
        <v>2</v>
      </c>
      <c r="E3" s="77" t="s">
        <v>3</v>
      </c>
      <c r="F3" s="78" t="s">
        <v>55</v>
      </c>
      <c r="G3" s="79"/>
      <c r="H3" s="80"/>
      <c r="I3" s="62"/>
      <c r="J3" s="78" t="s">
        <v>56</v>
      </c>
      <c r="K3" s="80"/>
      <c r="L3" s="72" t="s">
        <v>37</v>
      </c>
      <c r="M3" s="8"/>
    </row>
    <row r="4" spans="2:13" x14ac:dyDescent="0.25">
      <c r="B4" s="76"/>
      <c r="C4" s="77"/>
      <c r="D4" s="77"/>
      <c r="E4" s="77"/>
      <c r="F4" s="1" t="s">
        <v>4</v>
      </c>
      <c r="G4" s="1" t="s">
        <v>80</v>
      </c>
      <c r="H4" s="1" t="s">
        <v>81</v>
      </c>
      <c r="I4" s="1"/>
      <c r="J4" s="1" t="s">
        <v>80</v>
      </c>
      <c r="K4" s="1" t="s">
        <v>81</v>
      </c>
      <c r="L4" s="72"/>
      <c r="M4" s="8"/>
    </row>
    <row r="5" spans="2:13" x14ac:dyDescent="0.25">
      <c r="B5" s="2" t="s">
        <v>5</v>
      </c>
      <c r="C5" s="21" t="s">
        <v>6</v>
      </c>
      <c r="D5" s="22"/>
      <c r="E5" s="22"/>
      <c r="F5" s="23"/>
      <c r="G5" s="24"/>
      <c r="H5" s="24"/>
      <c r="I5" s="17"/>
      <c r="J5" s="24"/>
      <c r="K5" s="24"/>
      <c r="L5" s="72"/>
      <c r="M5" s="8"/>
    </row>
    <row r="6" spans="2:13" x14ac:dyDescent="0.2">
      <c r="B6" s="67" t="s">
        <v>7</v>
      </c>
      <c r="C6" s="68" t="s">
        <v>64</v>
      </c>
      <c r="D6" s="70">
        <v>21</v>
      </c>
      <c r="E6" s="16" t="s">
        <v>8</v>
      </c>
      <c r="F6" s="66"/>
      <c r="G6" s="7">
        <f t="shared" ref="G6" si="0">D6*F6</f>
        <v>0</v>
      </c>
      <c r="H6" s="7" t="s">
        <v>9</v>
      </c>
      <c r="I6" s="7"/>
      <c r="J6" s="7">
        <f t="shared" ref="J6" si="1">G6*1.21</f>
        <v>0</v>
      </c>
      <c r="K6" s="7" t="s">
        <v>9</v>
      </c>
      <c r="L6" s="17">
        <f t="shared" ref="L6" si="2">J6-G6</f>
        <v>0</v>
      </c>
      <c r="M6" s="18"/>
    </row>
    <row r="7" spans="2:13" x14ac:dyDescent="0.2">
      <c r="B7" s="67" t="s">
        <v>10</v>
      </c>
      <c r="C7" s="68" t="s">
        <v>65</v>
      </c>
      <c r="D7" s="70">
        <v>17</v>
      </c>
      <c r="E7" s="16" t="s">
        <v>8</v>
      </c>
      <c r="F7" s="66"/>
      <c r="G7" s="7">
        <f t="shared" ref="G7" si="3">D7*F7</f>
        <v>0</v>
      </c>
      <c r="H7" s="7" t="s">
        <v>9</v>
      </c>
      <c r="I7" s="7"/>
      <c r="J7" s="7">
        <f t="shared" ref="J7" si="4">G7*1.21</f>
        <v>0</v>
      </c>
      <c r="K7" s="7" t="s">
        <v>9</v>
      </c>
      <c r="L7" s="17">
        <f t="shared" ref="L7" si="5">J7-G7</f>
        <v>0</v>
      </c>
      <c r="M7" s="18"/>
    </row>
    <row r="8" spans="2:13" x14ac:dyDescent="0.2">
      <c r="B8" s="67" t="s">
        <v>11</v>
      </c>
      <c r="C8" s="68" t="s">
        <v>66</v>
      </c>
      <c r="D8" s="70">
        <v>17</v>
      </c>
      <c r="E8" s="16" t="s">
        <v>8</v>
      </c>
      <c r="F8" s="66"/>
      <c r="G8" s="7">
        <f t="shared" ref="G8:G15" si="6">D8*F8</f>
        <v>0</v>
      </c>
      <c r="H8" s="7" t="s">
        <v>9</v>
      </c>
      <c r="I8" s="7"/>
      <c r="J8" s="7">
        <f t="shared" ref="J8:J15" si="7">G8*1.21</f>
        <v>0</v>
      </c>
      <c r="K8" s="7" t="s">
        <v>9</v>
      </c>
      <c r="L8" s="17">
        <f t="shared" ref="L8:L15" si="8">J8-G8</f>
        <v>0</v>
      </c>
      <c r="M8" s="18"/>
    </row>
    <row r="9" spans="2:13" x14ac:dyDescent="0.2">
      <c r="B9" s="67" t="s">
        <v>12</v>
      </c>
      <c r="C9" s="68" t="s">
        <v>67</v>
      </c>
      <c r="D9" s="70">
        <v>15</v>
      </c>
      <c r="E9" s="16" t="s">
        <v>8</v>
      </c>
      <c r="F9" s="66"/>
      <c r="G9" s="7">
        <f t="shared" ref="G9:G13" si="9">D9*F9</f>
        <v>0</v>
      </c>
      <c r="H9" s="7" t="s">
        <v>9</v>
      </c>
      <c r="I9" s="7"/>
      <c r="J9" s="7">
        <f t="shared" ref="J9:J13" si="10">G9*1.21</f>
        <v>0</v>
      </c>
      <c r="K9" s="7" t="s">
        <v>9</v>
      </c>
      <c r="L9" s="17">
        <f t="shared" ref="L9:L13" si="11">J9-G9</f>
        <v>0</v>
      </c>
      <c r="M9" s="18"/>
    </row>
    <row r="10" spans="2:13" x14ac:dyDescent="0.2">
      <c r="B10" s="67" t="s">
        <v>13</v>
      </c>
      <c r="C10" s="68" t="s">
        <v>68</v>
      </c>
      <c r="D10" s="70">
        <v>73</v>
      </c>
      <c r="E10" s="16" t="s">
        <v>8</v>
      </c>
      <c r="F10" s="66"/>
      <c r="G10" s="7">
        <f t="shared" si="6"/>
        <v>0</v>
      </c>
      <c r="H10" s="7" t="s">
        <v>9</v>
      </c>
      <c r="I10" s="7"/>
      <c r="J10" s="7">
        <f t="shared" si="7"/>
        <v>0</v>
      </c>
      <c r="K10" s="7" t="s">
        <v>9</v>
      </c>
      <c r="L10" s="17">
        <f t="shared" si="8"/>
        <v>0</v>
      </c>
      <c r="M10" s="18"/>
    </row>
    <row r="11" spans="2:13" x14ac:dyDescent="0.2">
      <c r="B11" s="67" t="s">
        <v>38</v>
      </c>
      <c r="C11" s="68" t="s">
        <v>69</v>
      </c>
      <c r="D11" s="70">
        <v>76</v>
      </c>
      <c r="E11" s="16" t="s">
        <v>8</v>
      </c>
      <c r="F11" s="66"/>
      <c r="G11" s="7">
        <f t="shared" si="9"/>
        <v>0</v>
      </c>
      <c r="H11" s="7" t="s">
        <v>9</v>
      </c>
      <c r="I11" s="7"/>
      <c r="J11" s="7">
        <f t="shared" si="10"/>
        <v>0</v>
      </c>
      <c r="K11" s="7" t="s">
        <v>9</v>
      </c>
      <c r="L11" s="17">
        <f t="shared" si="11"/>
        <v>0</v>
      </c>
      <c r="M11" s="18"/>
    </row>
    <row r="12" spans="2:13" x14ac:dyDescent="0.2">
      <c r="B12" s="67" t="s">
        <v>14</v>
      </c>
      <c r="C12" s="68" t="s">
        <v>70</v>
      </c>
      <c r="D12" s="70">
        <v>29</v>
      </c>
      <c r="E12" s="16" t="s">
        <v>8</v>
      </c>
      <c r="F12" s="66"/>
      <c r="G12" s="7">
        <f t="shared" si="6"/>
        <v>0</v>
      </c>
      <c r="H12" s="7" t="s">
        <v>9</v>
      </c>
      <c r="I12" s="7"/>
      <c r="J12" s="7">
        <f t="shared" si="7"/>
        <v>0</v>
      </c>
      <c r="K12" s="7" t="s">
        <v>9</v>
      </c>
      <c r="L12" s="17">
        <f t="shared" si="8"/>
        <v>0</v>
      </c>
      <c r="M12" s="18"/>
    </row>
    <row r="13" spans="2:13" x14ac:dyDescent="0.2">
      <c r="B13" s="67" t="s">
        <v>40</v>
      </c>
      <c r="C13" s="68" t="s">
        <v>71</v>
      </c>
      <c r="D13" s="70">
        <v>34</v>
      </c>
      <c r="E13" s="16" t="s">
        <v>8</v>
      </c>
      <c r="F13" s="66"/>
      <c r="G13" s="7">
        <f t="shared" si="9"/>
        <v>0</v>
      </c>
      <c r="H13" s="7" t="s">
        <v>9</v>
      </c>
      <c r="I13" s="7"/>
      <c r="J13" s="7">
        <f t="shared" si="10"/>
        <v>0</v>
      </c>
      <c r="K13" s="7" t="s">
        <v>9</v>
      </c>
      <c r="L13" s="17">
        <f t="shared" si="11"/>
        <v>0</v>
      </c>
      <c r="M13" s="18"/>
    </row>
    <row r="14" spans="2:13" x14ac:dyDescent="0.2">
      <c r="B14" s="67" t="s">
        <v>51</v>
      </c>
      <c r="C14" s="68" t="s">
        <v>72</v>
      </c>
      <c r="D14" s="70">
        <v>22</v>
      </c>
      <c r="E14" s="16" t="s">
        <v>8</v>
      </c>
      <c r="F14" s="66"/>
      <c r="G14" s="7">
        <f t="shared" si="6"/>
        <v>0</v>
      </c>
      <c r="H14" s="7" t="s">
        <v>9</v>
      </c>
      <c r="I14" s="7"/>
      <c r="J14" s="7">
        <f t="shared" si="7"/>
        <v>0</v>
      </c>
      <c r="K14" s="7" t="s">
        <v>9</v>
      </c>
      <c r="L14" s="17">
        <f t="shared" si="8"/>
        <v>0</v>
      </c>
      <c r="M14" s="18"/>
    </row>
    <row r="15" spans="2:13" x14ac:dyDescent="0.2">
      <c r="B15" s="67" t="s">
        <v>74</v>
      </c>
      <c r="C15" s="69" t="s">
        <v>58</v>
      </c>
      <c r="D15" s="63">
        <v>1576</v>
      </c>
      <c r="E15" s="16" t="s">
        <v>41</v>
      </c>
      <c r="F15" s="66"/>
      <c r="G15" s="7">
        <f t="shared" si="6"/>
        <v>0</v>
      </c>
      <c r="H15" s="7" t="s">
        <v>9</v>
      </c>
      <c r="I15" s="7"/>
      <c r="J15" s="7">
        <f t="shared" si="7"/>
        <v>0</v>
      </c>
      <c r="K15" s="7" t="s">
        <v>9</v>
      </c>
      <c r="L15" s="17">
        <f t="shared" si="8"/>
        <v>0</v>
      </c>
      <c r="M15" s="18"/>
    </row>
    <row r="16" spans="2:13" x14ac:dyDescent="0.2">
      <c r="B16" s="67" t="s">
        <v>78</v>
      </c>
      <c r="C16" s="81" t="s">
        <v>90</v>
      </c>
      <c r="D16" s="71">
        <v>1</v>
      </c>
      <c r="E16" s="16" t="s">
        <v>15</v>
      </c>
      <c r="F16" s="66"/>
      <c r="G16" s="7">
        <f t="shared" ref="G16:G17" si="12">D16*F16</f>
        <v>0</v>
      </c>
      <c r="H16" s="7" t="s">
        <v>9</v>
      </c>
      <c r="I16" s="7"/>
      <c r="J16" s="7">
        <f t="shared" ref="J16:J17" si="13">G16*1.21</f>
        <v>0</v>
      </c>
      <c r="K16" s="7" t="s">
        <v>9</v>
      </c>
      <c r="L16" s="17">
        <f t="shared" ref="L16:L17" si="14">J16-G16</f>
        <v>0</v>
      </c>
      <c r="M16" s="18"/>
    </row>
    <row r="17" spans="2:13" x14ac:dyDescent="0.2">
      <c r="B17" s="67" t="s">
        <v>79</v>
      </c>
      <c r="C17" s="82" t="s">
        <v>91</v>
      </c>
      <c r="D17" s="63">
        <v>1</v>
      </c>
      <c r="E17" s="16" t="s">
        <v>15</v>
      </c>
      <c r="F17" s="66"/>
      <c r="G17" s="7">
        <f t="shared" si="12"/>
        <v>0</v>
      </c>
      <c r="H17" s="7" t="s">
        <v>9</v>
      </c>
      <c r="I17" s="7"/>
      <c r="J17" s="7">
        <f t="shared" si="13"/>
        <v>0</v>
      </c>
      <c r="K17" s="7" t="s">
        <v>9</v>
      </c>
      <c r="L17" s="17">
        <f t="shared" si="14"/>
        <v>0</v>
      </c>
      <c r="M17" s="18"/>
    </row>
    <row r="18" spans="2:13" x14ac:dyDescent="0.25">
      <c r="B18" s="3"/>
      <c r="C18" s="25"/>
      <c r="D18" s="26"/>
      <c r="E18" s="26"/>
      <c r="F18" s="27"/>
      <c r="G18" s="28"/>
      <c r="H18" s="28"/>
      <c r="I18" s="28"/>
      <c r="J18" s="28"/>
      <c r="K18" s="28"/>
      <c r="L18" s="28"/>
      <c r="M18" s="29"/>
    </row>
    <row r="19" spans="2:13" x14ac:dyDescent="0.25">
      <c r="B19" s="2" t="s">
        <v>16</v>
      </c>
      <c r="C19" s="21" t="s">
        <v>17</v>
      </c>
      <c r="D19" s="22"/>
      <c r="E19" s="22"/>
      <c r="F19" s="22"/>
      <c r="G19" s="24"/>
      <c r="H19" s="24"/>
      <c r="I19" s="17"/>
      <c r="J19" s="24"/>
      <c r="K19" s="24"/>
      <c r="L19" s="24"/>
      <c r="M19" s="18"/>
    </row>
    <row r="20" spans="2:13" x14ac:dyDescent="0.25">
      <c r="B20" s="4" t="s">
        <v>18</v>
      </c>
      <c r="C20" s="10" t="s">
        <v>42</v>
      </c>
      <c r="D20" s="16">
        <v>306</v>
      </c>
      <c r="E20" s="16" t="s">
        <v>8</v>
      </c>
      <c r="F20" s="30"/>
      <c r="G20" s="17">
        <f t="shared" ref="G20:G22" si="15">D20*F20</f>
        <v>0</v>
      </c>
      <c r="H20" s="17" t="s">
        <v>9</v>
      </c>
      <c r="I20" s="17"/>
      <c r="J20" s="17">
        <f t="shared" ref="J20:J22" si="16">G20*1.21</f>
        <v>0</v>
      </c>
      <c r="K20" s="17" t="s">
        <v>9</v>
      </c>
      <c r="L20" s="17">
        <f t="shared" ref="L20:L22" si="17">J20-G20</f>
        <v>0</v>
      </c>
      <c r="M20" s="18"/>
    </row>
    <row r="21" spans="2:13" x14ac:dyDescent="0.25">
      <c r="B21" s="4" t="s">
        <v>19</v>
      </c>
      <c r="C21" s="10" t="s">
        <v>61</v>
      </c>
      <c r="D21" s="16">
        <v>1</v>
      </c>
      <c r="E21" s="16" t="s">
        <v>8</v>
      </c>
      <c r="F21" s="30"/>
      <c r="G21" s="17">
        <f t="shared" ref="G21" si="18">D21*F21</f>
        <v>0</v>
      </c>
      <c r="H21" s="17" t="s">
        <v>9</v>
      </c>
      <c r="I21" s="17"/>
      <c r="J21" s="17">
        <f t="shared" ref="J21" si="19">G21*1.21</f>
        <v>0</v>
      </c>
      <c r="K21" s="17" t="s">
        <v>9</v>
      </c>
      <c r="L21" s="17">
        <f t="shared" ref="L21" si="20">J21-G21</f>
        <v>0</v>
      </c>
      <c r="M21" s="18"/>
    </row>
    <row r="22" spans="2:13" x14ac:dyDescent="0.25">
      <c r="B22" s="4" t="s">
        <v>50</v>
      </c>
      <c r="C22" s="10" t="s">
        <v>43</v>
      </c>
      <c r="D22" s="16">
        <v>304</v>
      </c>
      <c r="E22" s="16" t="s">
        <v>8</v>
      </c>
      <c r="F22" s="30"/>
      <c r="G22" s="17">
        <f t="shared" si="15"/>
        <v>0</v>
      </c>
      <c r="H22" s="17" t="s">
        <v>9</v>
      </c>
      <c r="I22" s="17"/>
      <c r="J22" s="17">
        <f t="shared" si="16"/>
        <v>0</v>
      </c>
      <c r="K22" s="17" t="s">
        <v>9</v>
      </c>
      <c r="L22" s="17">
        <f t="shared" si="17"/>
        <v>0</v>
      </c>
      <c r="M22" s="18"/>
    </row>
    <row r="23" spans="2:13" x14ac:dyDescent="0.2">
      <c r="B23" s="4" t="s">
        <v>62</v>
      </c>
      <c r="C23" s="51" t="s">
        <v>57</v>
      </c>
      <c r="D23" s="15">
        <v>1576</v>
      </c>
      <c r="E23" s="16" t="s">
        <v>41</v>
      </c>
      <c r="F23" s="11"/>
      <c r="G23" s="17">
        <f t="shared" ref="G23:G24" si="21">D23*F23</f>
        <v>0</v>
      </c>
      <c r="H23" s="7" t="s">
        <v>9</v>
      </c>
      <c r="I23" s="7"/>
      <c r="J23" s="17">
        <f t="shared" ref="J23:J24" si="22">G23*1.21</f>
        <v>0</v>
      </c>
      <c r="K23" s="17" t="s">
        <v>9</v>
      </c>
      <c r="L23" s="17">
        <f t="shared" ref="L23:L24" si="23">J23-G23</f>
        <v>0</v>
      </c>
      <c r="M23" s="18"/>
    </row>
    <row r="24" spans="2:13" x14ac:dyDescent="0.25">
      <c r="B24" s="4" t="s">
        <v>76</v>
      </c>
      <c r="C24" s="83" t="s">
        <v>92</v>
      </c>
      <c r="D24" s="16">
        <v>1</v>
      </c>
      <c r="E24" s="16" t="s">
        <v>15</v>
      </c>
      <c r="F24" s="11"/>
      <c r="G24" s="17">
        <f t="shared" si="21"/>
        <v>0</v>
      </c>
      <c r="H24" s="17" t="s">
        <v>9</v>
      </c>
      <c r="I24" s="17"/>
      <c r="J24" s="17">
        <f t="shared" si="22"/>
        <v>0</v>
      </c>
      <c r="K24" s="17" t="s">
        <v>9</v>
      </c>
      <c r="L24" s="17">
        <f t="shared" si="23"/>
        <v>0</v>
      </c>
      <c r="M24" s="18"/>
    </row>
    <row r="25" spans="2:13" x14ac:dyDescent="0.2">
      <c r="B25" s="4" t="s">
        <v>77</v>
      </c>
      <c r="C25" s="84" t="s">
        <v>93</v>
      </c>
      <c r="D25" s="16">
        <v>1</v>
      </c>
      <c r="E25" s="16" t="s">
        <v>15</v>
      </c>
      <c r="F25" s="11"/>
      <c r="G25" s="17">
        <f t="shared" ref="G25:G26" si="24">D25*F25</f>
        <v>0</v>
      </c>
      <c r="H25" s="7" t="s">
        <v>9</v>
      </c>
      <c r="I25" s="7"/>
      <c r="J25" s="17">
        <f t="shared" ref="J25:J26" si="25">G25*1.21</f>
        <v>0</v>
      </c>
      <c r="K25" s="17" t="s">
        <v>9</v>
      </c>
      <c r="L25" s="17">
        <f t="shared" ref="L25:L26" si="26">J25-G25</f>
        <v>0</v>
      </c>
      <c r="M25" s="18"/>
    </row>
    <row r="26" spans="2:13" x14ac:dyDescent="0.25">
      <c r="B26" s="4" t="s">
        <v>84</v>
      </c>
      <c r="C26" s="10" t="s">
        <v>86</v>
      </c>
      <c r="D26" s="16">
        <v>1</v>
      </c>
      <c r="E26" s="16" t="s">
        <v>15</v>
      </c>
      <c r="F26" s="11"/>
      <c r="G26" s="17">
        <f t="shared" si="24"/>
        <v>0</v>
      </c>
      <c r="H26" s="17" t="s">
        <v>9</v>
      </c>
      <c r="I26" s="17"/>
      <c r="J26" s="17">
        <f t="shared" si="25"/>
        <v>0</v>
      </c>
      <c r="K26" s="17" t="s">
        <v>9</v>
      </c>
      <c r="L26" s="17">
        <f t="shared" si="26"/>
        <v>0</v>
      </c>
      <c r="M26" s="18"/>
    </row>
    <row r="27" spans="2:13" x14ac:dyDescent="0.2">
      <c r="B27" s="4" t="s">
        <v>85</v>
      </c>
      <c r="C27" s="51" t="s">
        <v>87</v>
      </c>
      <c r="D27" s="15">
        <v>1</v>
      </c>
      <c r="E27" s="16" t="s">
        <v>15</v>
      </c>
      <c r="F27" s="11"/>
      <c r="G27" s="17">
        <f t="shared" ref="G27" si="27">D27*F27</f>
        <v>0</v>
      </c>
      <c r="H27" s="7" t="s">
        <v>9</v>
      </c>
      <c r="I27" s="7"/>
      <c r="J27" s="17">
        <f t="shared" ref="J27" si="28">G27*1.21</f>
        <v>0</v>
      </c>
      <c r="K27" s="17" t="s">
        <v>9</v>
      </c>
      <c r="L27" s="17">
        <f t="shared" ref="L27" si="29">J27-G27</f>
        <v>0</v>
      </c>
      <c r="M27" s="18"/>
    </row>
    <row r="28" spans="2:13" x14ac:dyDescent="0.25">
      <c r="B28" s="3"/>
      <c r="C28" s="25"/>
      <c r="D28" s="26"/>
      <c r="E28" s="26"/>
      <c r="F28" s="32"/>
      <c r="G28" s="28"/>
      <c r="H28" s="28"/>
      <c r="I28" s="28"/>
      <c r="J28" s="28"/>
      <c r="K28" s="28"/>
      <c r="L28" s="28"/>
      <c r="M28" s="29"/>
    </row>
    <row r="29" spans="2:13" x14ac:dyDescent="0.25">
      <c r="B29" s="2" t="s">
        <v>20</v>
      </c>
      <c r="C29" s="21" t="s">
        <v>21</v>
      </c>
      <c r="D29" s="22"/>
      <c r="E29" s="22"/>
      <c r="F29" s="31"/>
      <c r="G29" s="24"/>
      <c r="H29" s="24"/>
      <c r="I29" s="17"/>
      <c r="J29" s="24"/>
      <c r="K29" s="24"/>
      <c r="L29" s="24"/>
      <c r="M29" s="18"/>
    </row>
    <row r="30" spans="2:13" s="52" customFormat="1" x14ac:dyDescent="0.2">
      <c r="B30" s="53" t="s">
        <v>22</v>
      </c>
      <c r="C30" s="54" t="s">
        <v>35</v>
      </c>
      <c r="D30" s="16">
        <f>ROUNDUP(D22/2*1.3,0)</f>
        <v>198</v>
      </c>
      <c r="E30" s="55" t="s">
        <v>24</v>
      </c>
      <c r="F30" s="56"/>
      <c r="G30" s="57">
        <f t="shared" ref="G30" si="30">D30*F30</f>
        <v>0</v>
      </c>
      <c r="H30" s="57" t="s">
        <v>9</v>
      </c>
      <c r="I30" s="58"/>
      <c r="J30" s="58">
        <f t="shared" ref="J30" si="31">G30*1.21</f>
        <v>0</v>
      </c>
      <c r="K30" s="58" t="s">
        <v>9</v>
      </c>
      <c r="L30" s="58">
        <f t="shared" ref="L30" si="32">J30-G30</f>
        <v>0</v>
      </c>
      <c r="M30" s="59"/>
    </row>
    <row r="31" spans="2:13" s="52" customFormat="1" x14ac:dyDescent="0.2">
      <c r="B31" s="53" t="s">
        <v>23</v>
      </c>
      <c r="C31" s="54" t="s">
        <v>52</v>
      </c>
      <c r="D31" s="16">
        <v>304</v>
      </c>
      <c r="E31" s="55" t="s">
        <v>8</v>
      </c>
      <c r="F31" s="56"/>
      <c r="G31" s="57">
        <f t="shared" ref="G31" si="33">D31*F31</f>
        <v>0</v>
      </c>
      <c r="H31" s="57" t="s">
        <v>9</v>
      </c>
      <c r="I31" s="58"/>
      <c r="J31" s="58">
        <f t="shared" ref="J31" si="34">G31*1.21</f>
        <v>0</v>
      </c>
      <c r="K31" s="58" t="s">
        <v>9</v>
      </c>
      <c r="L31" s="58">
        <f t="shared" ref="L31" si="35">J31-G31</f>
        <v>0</v>
      </c>
      <c r="M31" s="59"/>
    </row>
    <row r="32" spans="2:13" s="52" customFormat="1" x14ac:dyDescent="0.2">
      <c r="B32" s="53" t="s">
        <v>39</v>
      </c>
      <c r="C32" s="54" t="s">
        <v>46</v>
      </c>
      <c r="D32" s="16">
        <v>1</v>
      </c>
      <c r="E32" s="55" t="s">
        <v>15</v>
      </c>
      <c r="F32" s="56"/>
      <c r="G32" s="57" t="s">
        <v>9</v>
      </c>
      <c r="H32" s="57">
        <f t="shared" ref="H32:H33" si="36">D32*F32</f>
        <v>0</v>
      </c>
      <c r="I32" s="58"/>
      <c r="J32" s="58" t="s">
        <v>9</v>
      </c>
      <c r="K32" s="58">
        <f>H32*1.21</f>
        <v>0</v>
      </c>
      <c r="L32" s="58">
        <f>K32-H32</f>
        <v>0</v>
      </c>
      <c r="M32" s="59"/>
    </row>
    <row r="33" spans="2:14" s="52" customFormat="1" x14ac:dyDescent="0.2">
      <c r="B33" s="53" t="s">
        <v>44</v>
      </c>
      <c r="C33" s="54" t="s">
        <v>53</v>
      </c>
      <c r="D33" s="16">
        <v>1</v>
      </c>
      <c r="E33" s="55" t="s">
        <v>15</v>
      </c>
      <c r="F33" s="56"/>
      <c r="G33" s="57" t="s">
        <v>9</v>
      </c>
      <c r="H33" s="57">
        <f t="shared" si="36"/>
        <v>0</v>
      </c>
      <c r="I33" s="58"/>
      <c r="J33" s="58" t="s">
        <v>9</v>
      </c>
      <c r="K33" s="58">
        <f>H33*1.21</f>
        <v>0</v>
      </c>
      <c r="L33" s="58">
        <f>K33-H33</f>
        <v>0</v>
      </c>
      <c r="M33" s="59"/>
    </row>
    <row r="34" spans="2:14" s="52" customFormat="1" x14ac:dyDescent="0.2">
      <c r="B34" s="53" t="s">
        <v>45</v>
      </c>
      <c r="C34" s="54" t="s">
        <v>63</v>
      </c>
      <c r="D34" s="16">
        <v>304</v>
      </c>
      <c r="E34" s="55" t="s">
        <v>8</v>
      </c>
      <c r="F34" s="56"/>
      <c r="G34" s="57" t="s">
        <v>9</v>
      </c>
      <c r="H34" s="57">
        <f t="shared" ref="H34" si="37">D34*F34</f>
        <v>0</v>
      </c>
      <c r="I34" s="58"/>
      <c r="J34" s="58" t="s">
        <v>9</v>
      </c>
      <c r="K34" s="58">
        <f>H34*1.21</f>
        <v>0</v>
      </c>
      <c r="L34" s="58">
        <f>K34-H34</f>
        <v>0</v>
      </c>
      <c r="M34" s="59"/>
    </row>
    <row r="35" spans="2:14" s="52" customFormat="1" x14ac:dyDescent="0.2">
      <c r="B35" s="53" t="s">
        <v>47</v>
      </c>
      <c r="C35" s="54" t="s">
        <v>59</v>
      </c>
      <c r="D35" s="16">
        <v>304</v>
      </c>
      <c r="E35" s="55" t="s">
        <v>8</v>
      </c>
      <c r="F35" s="56"/>
      <c r="G35" s="17">
        <f t="shared" ref="G35" si="38">D35*F35</f>
        <v>0</v>
      </c>
      <c r="H35" s="17" t="s">
        <v>9</v>
      </c>
      <c r="I35" s="17"/>
      <c r="J35" s="17">
        <f>G35*1.21</f>
        <v>0</v>
      </c>
      <c r="K35" s="17" t="s">
        <v>9</v>
      </c>
      <c r="L35" s="17">
        <f t="shared" ref="L35:L36" si="39">J35-G35</f>
        <v>0</v>
      </c>
      <c r="M35" s="59"/>
    </row>
    <row r="36" spans="2:14" s="52" customFormat="1" x14ac:dyDescent="0.2">
      <c r="B36" s="53" t="s">
        <v>48</v>
      </c>
      <c r="C36" s="54" t="s">
        <v>60</v>
      </c>
      <c r="D36" s="16">
        <v>304</v>
      </c>
      <c r="E36" s="55" t="s">
        <v>8</v>
      </c>
      <c r="F36" s="56"/>
      <c r="G36" s="17">
        <f t="shared" ref="G36:G38" si="40">D36*F36</f>
        <v>0</v>
      </c>
      <c r="H36" s="17" t="s">
        <v>9</v>
      </c>
      <c r="I36" s="17"/>
      <c r="J36" s="17">
        <f>G36*1.21</f>
        <v>0</v>
      </c>
      <c r="K36" s="17" t="s">
        <v>9</v>
      </c>
      <c r="L36" s="17">
        <f t="shared" si="39"/>
        <v>0</v>
      </c>
      <c r="M36" s="59"/>
    </row>
    <row r="37" spans="2:14" s="52" customFormat="1" x14ac:dyDescent="0.2">
      <c r="B37" s="53" t="s">
        <v>49</v>
      </c>
      <c r="C37" s="54" t="s">
        <v>36</v>
      </c>
      <c r="D37" s="16">
        <v>9</v>
      </c>
      <c r="E37" s="55" t="s">
        <v>8</v>
      </c>
      <c r="F37" s="56"/>
      <c r="G37" s="17">
        <f t="shared" si="40"/>
        <v>0</v>
      </c>
      <c r="H37" s="17" t="s">
        <v>9</v>
      </c>
      <c r="I37" s="17"/>
      <c r="J37" s="17">
        <f>G37*1.21</f>
        <v>0</v>
      </c>
      <c r="K37" s="17" t="s">
        <v>9</v>
      </c>
      <c r="L37" s="17">
        <f t="shared" ref="L37:L38" si="41">J37-G37</f>
        <v>0</v>
      </c>
      <c r="M37" s="59"/>
    </row>
    <row r="38" spans="2:14" s="52" customFormat="1" x14ac:dyDescent="0.2">
      <c r="B38" s="53" t="s">
        <v>88</v>
      </c>
      <c r="C38" s="54" t="s">
        <v>89</v>
      </c>
      <c r="D38" s="16">
        <v>1</v>
      </c>
      <c r="E38" s="55" t="s">
        <v>15</v>
      </c>
      <c r="F38" s="56"/>
      <c r="G38" s="17">
        <f t="shared" si="40"/>
        <v>0</v>
      </c>
      <c r="H38" s="17" t="s">
        <v>9</v>
      </c>
      <c r="I38" s="17"/>
      <c r="J38" s="17">
        <f>G38*1.21</f>
        <v>0</v>
      </c>
      <c r="K38" s="17" t="s">
        <v>9</v>
      </c>
      <c r="L38" s="17">
        <f t="shared" si="41"/>
        <v>0</v>
      </c>
      <c r="M38" s="59"/>
    </row>
    <row r="39" spans="2:14" x14ac:dyDescent="0.25">
      <c r="B39" s="3"/>
      <c r="C39" s="33"/>
      <c r="D39" s="26"/>
      <c r="E39" s="26"/>
      <c r="F39" s="27"/>
      <c r="G39" s="28"/>
      <c r="H39" s="28"/>
      <c r="I39" s="28"/>
      <c r="J39" s="28"/>
      <c r="K39" s="28"/>
      <c r="L39" s="28"/>
      <c r="M39" s="29"/>
    </row>
    <row r="40" spans="2:14" x14ac:dyDescent="0.25">
      <c r="B40" s="2"/>
      <c r="C40" s="34" t="s">
        <v>25</v>
      </c>
      <c r="D40" s="5"/>
      <c r="E40" s="5" t="s">
        <v>26</v>
      </c>
      <c r="F40" s="35" t="s">
        <v>27</v>
      </c>
      <c r="G40" s="5" t="s">
        <v>28</v>
      </c>
      <c r="H40" s="5" t="s">
        <v>29</v>
      </c>
      <c r="I40" s="36"/>
      <c r="J40" s="37"/>
      <c r="K40" s="38"/>
      <c r="L40" s="38"/>
      <c r="M40" s="38"/>
    </row>
    <row r="41" spans="2:14" x14ac:dyDescent="0.2">
      <c r="B41" s="4" t="s">
        <v>30</v>
      </c>
      <c r="C41" s="60" t="s">
        <v>54</v>
      </c>
      <c r="D41" s="16"/>
      <c r="E41" s="16"/>
      <c r="F41" s="12">
        <f>SUM(G6:H38)</f>
        <v>0</v>
      </c>
      <c r="G41" s="17">
        <f>H41-F41</f>
        <v>0</v>
      </c>
      <c r="H41" s="17">
        <f>F41*1.21</f>
        <v>0</v>
      </c>
      <c r="I41" s="36"/>
      <c r="J41" s="37"/>
      <c r="K41" s="37"/>
      <c r="L41" s="37"/>
      <c r="M41" s="38"/>
      <c r="N41" s="13"/>
    </row>
    <row r="42" spans="2:14" x14ac:dyDescent="0.2">
      <c r="B42" s="4" t="s">
        <v>31</v>
      </c>
      <c r="C42" s="61" t="s">
        <v>82</v>
      </c>
      <c r="D42" s="39"/>
      <c r="E42" s="40" t="e">
        <f>F42/F41</f>
        <v>#DIV/0!</v>
      </c>
      <c r="F42" s="41">
        <f>SUM(G6:G38)</f>
        <v>0</v>
      </c>
      <c r="G42" s="17">
        <f>H42-F42</f>
        <v>0</v>
      </c>
      <c r="H42" s="17">
        <f>F42*1.21</f>
        <v>0</v>
      </c>
      <c r="I42" s="36"/>
      <c r="J42" s="38"/>
      <c r="K42" s="38"/>
      <c r="L42" s="38"/>
      <c r="M42" s="38"/>
    </row>
    <row r="43" spans="2:14" x14ac:dyDescent="0.2">
      <c r="B43" s="4" t="s">
        <v>32</v>
      </c>
      <c r="C43" s="61" t="s">
        <v>83</v>
      </c>
      <c r="D43" s="39"/>
      <c r="E43" s="40" t="e">
        <f>F43/F41</f>
        <v>#DIV/0!</v>
      </c>
      <c r="F43" s="41">
        <f>SUM(H6:H38)</f>
        <v>0</v>
      </c>
      <c r="G43" s="17">
        <f>H43-F43</f>
        <v>0</v>
      </c>
      <c r="H43" s="17">
        <f>F43*1.21</f>
        <v>0</v>
      </c>
      <c r="I43" s="36"/>
      <c r="J43" s="38"/>
      <c r="K43" s="37"/>
      <c r="L43" s="38"/>
      <c r="M43" s="38"/>
    </row>
    <row r="44" spans="2:14" x14ac:dyDescent="0.25">
      <c r="B44" s="3"/>
      <c r="C44" s="42"/>
      <c r="D44" s="26"/>
      <c r="E44" s="26"/>
      <c r="F44" s="27"/>
      <c r="G44" s="28"/>
      <c r="H44" s="28"/>
      <c r="I44" s="28"/>
      <c r="J44" s="28"/>
      <c r="K44" s="28"/>
      <c r="L44" s="28"/>
      <c r="M44" s="29"/>
    </row>
    <row r="45" spans="2:14" ht="13.5" thickBot="1" x14ac:dyDescent="0.3">
      <c r="B45" s="6" t="s">
        <v>33</v>
      </c>
      <c r="C45" s="43">
        <f ca="1">TODAY()</f>
        <v>45372</v>
      </c>
      <c r="D45" s="44"/>
      <c r="E45" s="44"/>
      <c r="F45" s="45" t="s">
        <v>34</v>
      </c>
      <c r="G45" s="73"/>
      <c r="H45" s="73"/>
      <c r="I45" s="46"/>
      <c r="J45" s="73"/>
      <c r="K45" s="73"/>
      <c r="L45" s="46"/>
      <c r="M45" s="47"/>
    </row>
    <row r="48" spans="2:14" x14ac:dyDescent="0.2">
      <c r="F48" s="64"/>
      <c r="G48" s="65"/>
    </row>
  </sheetData>
  <mergeCells count="11">
    <mergeCell ref="L3:L5"/>
    <mergeCell ref="G45:H45"/>
    <mergeCell ref="B2:C2"/>
    <mergeCell ref="B1:C1"/>
    <mergeCell ref="J45:K45"/>
    <mergeCell ref="B3:B4"/>
    <mergeCell ref="C3:C4"/>
    <mergeCell ref="D3:D4"/>
    <mergeCell ref="E3:E4"/>
    <mergeCell ref="F3:H3"/>
    <mergeCell ref="J3:K3"/>
  </mergeCells>
  <phoneticPr fontId="12" type="noConversion"/>
  <pageMargins left="0.7" right="0.7" top="0.78740157499999996" bottom="0.78740157499999996" header="0.3" footer="0.3"/>
  <pageSetup paperSize="8" orientation="landscape" r:id="rId1"/>
  <ignoredErrors>
    <ignoredError sqref="B1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Položkový rozpočet</vt:lpstr>
      <vt:lpstr>'Položkový rozpočet'!Oblast_tisku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2024-03-21T14:32:27Z</dcterms:modified>
</cp:coreProperties>
</file>