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VZMR\Korenice - rekonstrukce objektu\01 Vyhlaseni\"/>
    </mc:Choice>
  </mc:AlternateContent>
  <bookViews>
    <workbookView xWindow="0" yWindow="0" windowWidth="28800" windowHeight="12180" activeTab="1"/>
  </bookViews>
  <sheets>
    <sheet name="Rekapitulace" sheetId="3" r:id="rId1"/>
    <sheet name="Zakázka" sheetId="4" r:id="rId2"/>
  </sheets>
  <externalReferences>
    <externalReference r:id="rId3"/>
  </externalReferences>
  <definedNames>
    <definedName name="__3FD872C1_8887_4EA3_9FC2_897EF4F3D2C3_FIGURE__">'[1]#REF!'!$B$3:$F$5</definedName>
    <definedName name="__3FD872C1_8887_4EA3_9FC2_897EF4F3D2C3_ITEM__">Zakázka!$A$10:$Q$10</definedName>
    <definedName name="__3FD872C1_8887_4EA3_9FC2_897EF4F3D2C3_ITEM_GROUP1__">Zakázka!$A$7:$Q$555</definedName>
    <definedName name="__3FD872C1_8887_4EA3_9FC2_897EF4F3D2C3_ITEM_GROUP1_RECAP__">Rekapitulace!$A$7:$F$9</definedName>
    <definedName name="__3FD872C1_8887_4EA3_9FC2_897EF4F3D2C3_ITEM_GROUP2__">Zakázka!$A$8:$Q$554</definedName>
    <definedName name="__3FD872C1_8887_4EA3_9FC2_897EF4F3D2C3_ITEM_GROUP2_RECAP__">Rekapitulace!$A$8:$F$9</definedName>
    <definedName name="__3FD872C1_8887_4EA3_9FC2_897EF4F3D2C3_ITEM_GROUP3__X">Zakázka!$A$9:$Q$44</definedName>
    <definedName name="__3FD872C1_8887_4EA3_9FC2_897EF4F3D2C3_ITEM_GROUP3_RECAP__">Rekapitulace!$A$9:$F$9</definedName>
    <definedName name="__3FD872C1_8887_4EA3_9FC2_897EF4F3D2C3_QBILL__">Zakázka!#REF!</definedName>
    <definedName name="__3FD872C1_8887_4EA3_9FC2_897EF4F3D2C3_QBILLFIG__">'[1]#REF!'!$C$4:$D$4</definedName>
    <definedName name="__3FD872C1_8887_4EA3_9FC2_897EF4F3D2C3_QINDEX__">Zakázka!#REF!</definedName>
    <definedName name="GROUP_ID">Zakázka!$B$7:$B$556</definedName>
    <definedName name="ITEM_PRICES">Zakázka!$J$7:$J$556</definedName>
    <definedName name="_xlnm.Print_Titles" localSheetId="0">Rekapitulace!$5:$6</definedName>
    <definedName name="_xlnm.Print_Titles" localSheetId="1">Zakázka!$5:$6</definedName>
    <definedName name="_xlnm.Print_Area" localSheetId="0">Rekapitulace!$B$1:$F$52</definedName>
    <definedName name="_xlnm.Print_Area" localSheetId="1">Zakázka!$C$1:$Q$556</definedName>
    <definedName name="VAT_RATES">Zakázka!$O$7:$O$556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B7" i="3"/>
  <c r="B3" i="3"/>
  <c r="B2" i="3"/>
  <c r="F8" i="4"/>
  <c r="F7" i="4"/>
  <c r="N553" i="4"/>
  <c r="L553" i="4"/>
  <c r="J553" i="4"/>
  <c r="N552" i="4"/>
  <c r="L552" i="4"/>
  <c r="J552" i="4"/>
  <c r="N551" i="4"/>
  <c r="L551" i="4"/>
  <c r="J551" i="4"/>
  <c r="N550" i="4"/>
  <c r="L550" i="4"/>
  <c r="N548" i="4"/>
  <c r="N547" i="4" s="1"/>
  <c r="L548" i="4"/>
  <c r="J548" i="4"/>
  <c r="P548" i="4" s="1"/>
  <c r="P547" i="4" s="1"/>
  <c r="E42" i="3" s="1"/>
  <c r="L547" i="4"/>
  <c r="N545" i="4"/>
  <c r="L545" i="4"/>
  <c r="J545" i="4"/>
  <c r="P545" i="4" s="1"/>
  <c r="Q545" i="4" s="1"/>
  <c r="N544" i="4"/>
  <c r="L544" i="4"/>
  <c r="J544" i="4"/>
  <c r="N543" i="4"/>
  <c r="L543" i="4"/>
  <c r="J543" i="4"/>
  <c r="N542" i="4"/>
  <c r="L542" i="4"/>
  <c r="J542" i="4"/>
  <c r="P542" i="4" s="1"/>
  <c r="Q542" i="4" s="1"/>
  <c r="N539" i="4"/>
  <c r="N538" i="4" s="1"/>
  <c r="L539" i="4"/>
  <c r="J539" i="4"/>
  <c r="J538" i="4" s="1"/>
  <c r="C40" i="3" s="1"/>
  <c r="L538" i="4"/>
  <c r="D40" i="3" s="1"/>
  <c r="N536" i="4"/>
  <c r="L536" i="4"/>
  <c r="J536" i="4"/>
  <c r="N535" i="4"/>
  <c r="L535" i="4"/>
  <c r="J535" i="4"/>
  <c r="N534" i="4"/>
  <c r="L534" i="4"/>
  <c r="J534" i="4"/>
  <c r="P534" i="4" s="1"/>
  <c r="Q534" i="4" s="1"/>
  <c r="N533" i="4"/>
  <c r="L533" i="4"/>
  <c r="J533" i="4"/>
  <c r="P533" i="4" s="1"/>
  <c r="Q533" i="4" s="1"/>
  <c r="N532" i="4"/>
  <c r="L532" i="4"/>
  <c r="J532" i="4"/>
  <c r="N529" i="4"/>
  <c r="L529" i="4"/>
  <c r="J529" i="4"/>
  <c r="N528" i="4"/>
  <c r="L528" i="4"/>
  <c r="L527" i="4" s="1"/>
  <c r="J528" i="4"/>
  <c r="N525" i="4"/>
  <c r="L525" i="4"/>
  <c r="J525" i="4"/>
  <c r="P525" i="4" s="1"/>
  <c r="P524" i="4"/>
  <c r="N524" i="4"/>
  <c r="L524" i="4"/>
  <c r="J524" i="4"/>
  <c r="N523" i="4"/>
  <c r="L523" i="4"/>
  <c r="J523" i="4"/>
  <c r="P523" i="4" s="1"/>
  <c r="Q523" i="4" s="1"/>
  <c r="N522" i="4"/>
  <c r="L522" i="4"/>
  <c r="J522" i="4"/>
  <c r="P522" i="4" s="1"/>
  <c r="Q522" i="4" s="1"/>
  <c r="N521" i="4"/>
  <c r="L521" i="4"/>
  <c r="J521" i="4"/>
  <c r="N520" i="4"/>
  <c r="L520" i="4"/>
  <c r="J520" i="4"/>
  <c r="P520" i="4" s="1"/>
  <c r="Q520" i="4" s="1"/>
  <c r="N519" i="4"/>
  <c r="L519" i="4"/>
  <c r="J519" i="4"/>
  <c r="P519" i="4" s="1"/>
  <c r="Q519" i="4" s="1"/>
  <c r="N518" i="4"/>
  <c r="L518" i="4"/>
  <c r="J518" i="4"/>
  <c r="N517" i="4"/>
  <c r="L517" i="4"/>
  <c r="J517" i="4"/>
  <c r="N516" i="4"/>
  <c r="L516" i="4"/>
  <c r="J516" i="4"/>
  <c r="N515" i="4"/>
  <c r="L515" i="4"/>
  <c r="J515" i="4"/>
  <c r="P515" i="4" s="1"/>
  <c r="N514" i="4"/>
  <c r="L514" i="4"/>
  <c r="J514" i="4"/>
  <c r="N511" i="4"/>
  <c r="L511" i="4"/>
  <c r="J511" i="4"/>
  <c r="P511" i="4" s="1"/>
  <c r="Q511" i="4" s="1"/>
  <c r="N510" i="4"/>
  <c r="L510" i="4"/>
  <c r="J510" i="4"/>
  <c r="N509" i="4"/>
  <c r="L509" i="4"/>
  <c r="J509" i="4"/>
  <c r="N508" i="4"/>
  <c r="L508" i="4"/>
  <c r="J508" i="4"/>
  <c r="N507" i="4"/>
  <c r="L507" i="4"/>
  <c r="J507" i="4"/>
  <c r="P507" i="4" s="1"/>
  <c r="Q507" i="4" s="1"/>
  <c r="N506" i="4"/>
  <c r="L506" i="4"/>
  <c r="J506" i="4"/>
  <c r="P506" i="4" s="1"/>
  <c r="Q506" i="4" s="1"/>
  <c r="N505" i="4"/>
  <c r="L505" i="4"/>
  <c r="J505" i="4"/>
  <c r="P504" i="4"/>
  <c r="Q504" i="4" s="1"/>
  <c r="N504" i="4"/>
  <c r="L504" i="4"/>
  <c r="J504" i="4"/>
  <c r="N503" i="4"/>
  <c r="L503" i="4"/>
  <c r="J503" i="4"/>
  <c r="N502" i="4"/>
  <c r="L502" i="4"/>
  <c r="J502" i="4"/>
  <c r="P502" i="4" s="1"/>
  <c r="N501" i="4"/>
  <c r="L501" i="4"/>
  <c r="J501" i="4"/>
  <c r="P501" i="4" s="1"/>
  <c r="Q501" i="4" s="1"/>
  <c r="N500" i="4"/>
  <c r="L500" i="4"/>
  <c r="J500" i="4"/>
  <c r="N499" i="4"/>
  <c r="L499" i="4"/>
  <c r="J499" i="4"/>
  <c r="N498" i="4"/>
  <c r="L498" i="4"/>
  <c r="J498" i="4"/>
  <c r="N495" i="4"/>
  <c r="L495" i="4"/>
  <c r="J495" i="4"/>
  <c r="N494" i="4"/>
  <c r="L494" i="4"/>
  <c r="J494" i="4"/>
  <c r="P494" i="4" s="1"/>
  <c r="P493" i="4"/>
  <c r="Q493" i="4" s="1"/>
  <c r="N493" i="4"/>
  <c r="L493" i="4"/>
  <c r="J493" i="4"/>
  <c r="N492" i="4"/>
  <c r="L492" i="4"/>
  <c r="J492" i="4"/>
  <c r="N491" i="4"/>
  <c r="L491" i="4"/>
  <c r="J491" i="4"/>
  <c r="P488" i="4"/>
  <c r="N488" i="4"/>
  <c r="L488" i="4"/>
  <c r="J488" i="4"/>
  <c r="N487" i="4"/>
  <c r="L487" i="4"/>
  <c r="J487" i="4"/>
  <c r="N486" i="4"/>
  <c r="L486" i="4"/>
  <c r="J486" i="4"/>
  <c r="P485" i="4"/>
  <c r="N485" i="4"/>
  <c r="L485" i="4"/>
  <c r="J485" i="4"/>
  <c r="N484" i="4"/>
  <c r="L484" i="4"/>
  <c r="J484" i="4"/>
  <c r="N483" i="4"/>
  <c r="L483" i="4"/>
  <c r="J483" i="4"/>
  <c r="N482" i="4"/>
  <c r="L482" i="4"/>
  <c r="J482" i="4"/>
  <c r="N481" i="4"/>
  <c r="L481" i="4"/>
  <c r="J481" i="4"/>
  <c r="P481" i="4" s="1"/>
  <c r="N480" i="4"/>
  <c r="L480" i="4"/>
  <c r="J480" i="4"/>
  <c r="P480" i="4" s="1"/>
  <c r="Q480" i="4" s="1"/>
  <c r="N479" i="4"/>
  <c r="L479" i="4"/>
  <c r="J479" i="4"/>
  <c r="N478" i="4"/>
  <c r="L478" i="4"/>
  <c r="J478" i="4"/>
  <c r="N477" i="4"/>
  <c r="L477" i="4"/>
  <c r="J477" i="4"/>
  <c r="N476" i="4"/>
  <c r="L476" i="4"/>
  <c r="J476" i="4"/>
  <c r="P476" i="4" s="1"/>
  <c r="N475" i="4"/>
  <c r="L475" i="4"/>
  <c r="J475" i="4"/>
  <c r="N474" i="4"/>
  <c r="L474" i="4"/>
  <c r="J474" i="4"/>
  <c r="N473" i="4"/>
  <c r="L473" i="4"/>
  <c r="J473" i="4"/>
  <c r="N472" i="4"/>
  <c r="L472" i="4"/>
  <c r="J472" i="4"/>
  <c r="N471" i="4"/>
  <c r="L471" i="4"/>
  <c r="J471" i="4"/>
  <c r="N470" i="4"/>
  <c r="L470" i="4"/>
  <c r="J470" i="4"/>
  <c r="N469" i="4"/>
  <c r="L469" i="4"/>
  <c r="J469" i="4"/>
  <c r="P469" i="4" s="1"/>
  <c r="N468" i="4"/>
  <c r="L468" i="4"/>
  <c r="J468" i="4"/>
  <c r="P468" i="4" s="1"/>
  <c r="Q468" i="4" s="1"/>
  <c r="N467" i="4"/>
  <c r="L467" i="4"/>
  <c r="J467" i="4"/>
  <c r="N466" i="4"/>
  <c r="L466" i="4"/>
  <c r="J466" i="4"/>
  <c r="N465" i="4"/>
  <c r="L465" i="4"/>
  <c r="J465" i="4"/>
  <c r="N464" i="4"/>
  <c r="L464" i="4"/>
  <c r="J464" i="4"/>
  <c r="P464" i="4" s="1"/>
  <c r="N463" i="4"/>
  <c r="L463" i="4"/>
  <c r="J463" i="4"/>
  <c r="N462" i="4"/>
  <c r="L462" i="4"/>
  <c r="J462" i="4"/>
  <c r="N461" i="4"/>
  <c r="L461" i="4"/>
  <c r="J461" i="4"/>
  <c r="P461" i="4" s="1"/>
  <c r="Q461" i="4" s="1"/>
  <c r="N460" i="4"/>
  <c r="L460" i="4"/>
  <c r="J460" i="4"/>
  <c r="N459" i="4"/>
  <c r="L459" i="4"/>
  <c r="J459" i="4"/>
  <c r="P459" i="4" s="1"/>
  <c r="Q459" i="4" s="1"/>
  <c r="N458" i="4"/>
  <c r="L458" i="4"/>
  <c r="J458" i="4"/>
  <c r="N457" i="4"/>
  <c r="L457" i="4"/>
  <c r="J457" i="4"/>
  <c r="P457" i="4" s="1"/>
  <c r="N456" i="4"/>
  <c r="L456" i="4"/>
  <c r="J456" i="4"/>
  <c r="P456" i="4" s="1"/>
  <c r="Q456" i="4" s="1"/>
  <c r="N455" i="4"/>
  <c r="L455" i="4"/>
  <c r="J455" i="4"/>
  <c r="N454" i="4"/>
  <c r="L454" i="4"/>
  <c r="J454" i="4"/>
  <c r="N453" i="4"/>
  <c r="L453" i="4"/>
  <c r="J453" i="4"/>
  <c r="N452" i="4"/>
  <c r="L452" i="4"/>
  <c r="J452" i="4"/>
  <c r="P452" i="4" s="1"/>
  <c r="N451" i="4"/>
  <c r="L451" i="4"/>
  <c r="J451" i="4"/>
  <c r="N450" i="4"/>
  <c r="L450" i="4"/>
  <c r="J450" i="4"/>
  <c r="P449" i="4"/>
  <c r="Q449" i="4" s="1"/>
  <c r="N449" i="4"/>
  <c r="L449" i="4"/>
  <c r="J449" i="4"/>
  <c r="N448" i="4"/>
  <c r="L448" i="4"/>
  <c r="J448" i="4"/>
  <c r="N447" i="4"/>
  <c r="L447" i="4"/>
  <c r="J447" i="4"/>
  <c r="N446" i="4"/>
  <c r="L446" i="4"/>
  <c r="J446" i="4"/>
  <c r="N445" i="4"/>
  <c r="L445" i="4"/>
  <c r="J445" i="4"/>
  <c r="P445" i="4" s="1"/>
  <c r="N444" i="4"/>
  <c r="L444" i="4"/>
  <c r="J444" i="4"/>
  <c r="P444" i="4" s="1"/>
  <c r="Q444" i="4" s="1"/>
  <c r="N443" i="4"/>
  <c r="L443" i="4"/>
  <c r="J443" i="4"/>
  <c r="N440" i="4"/>
  <c r="L440" i="4"/>
  <c r="J440" i="4"/>
  <c r="N439" i="4"/>
  <c r="L439" i="4"/>
  <c r="J439" i="4"/>
  <c r="P439" i="4" s="1"/>
  <c r="N438" i="4"/>
  <c r="L438" i="4"/>
  <c r="J438" i="4"/>
  <c r="P437" i="4"/>
  <c r="N437" i="4"/>
  <c r="L437" i="4"/>
  <c r="J437" i="4"/>
  <c r="N436" i="4"/>
  <c r="L436" i="4"/>
  <c r="J436" i="4"/>
  <c r="N435" i="4"/>
  <c r="L435" i="4"/>
  <c r="J435" i="4"/>
  <c r="P434" i="4"/>
  <c r="Q434" i="4" s="1"/>
  <c r="N434" i="4"/>
  <c r="L434" i="4"/>
  <c r="J434" i="4"/>
  <c r="N433" i="4"/>
  <c r="L433" i="4"/>
  <c r="J433" i="4"/>
  <c r="N432" i="4"/>
  <c r="L432" i="4"/>
  <c r="J432" i="4"/>
  <c r="P432" i="4" s="1"/>
  <c r="Q432" i="4" s="1"/>
  <c r="N431" i="4"/>
  <c r="L431" i="4"/>
  <c r="J431" i="4"/>
  <c r="P431" i="4" s="1"/>
  <c r="Q431" i="4" s="1"/>
  <c r="N430" i="4"/>
  <c r="L430" i="4"/>
  <c r="J430" i="4"/>
  <c r="N429" i="4"/>
  <c r="L429" i="4"/>
  <c r="J429" i="4"/>
  <c r="P426" i="4"/>
  <c r="N426" i="4"/>
  <c r="L426" i="4"/>
  <c r="J426" i="4"/>
  <c r="N425" i="4"/>
  <c r="L425" i="4"/>
  <c r="J425" i="4"/>
  <c r="N424" i="4"/>
  <c r="L424" i="4"/>
  <c r="J424" i="4"/>
  <c r="N423" i="4"/>
  <c r="L423" i="4"/>
  <c r="J423" i="4"/>
  <c r="P423" i="4" s="1"/>
  <c r="Q423" i="4" s="1"/>
  <c r="N422" i="4"/>
  <c r="L422" i="4"/>
  <c r="J422" i="4"/>
  <c r="P422" i="4" s="1"/>
  <c r="Q422" i="4" s="1"/>
  <c r="N421" i="4"/>
  <c r="L421" i="4"/>
  <c r="J421" i="4"/>
  <c r="P421" i="4" s="1"/>
  <c r="Q421" i="4" s="1"/>
  <c r="N420" i="4"/>
  <c r="L420" i="4"/>
  <c r="J420" i="4"/>
  <c r="N417" i="4"/>
  <c r="L417" i="4"/>
  <c r="J417" i="4"/>
  <c r="P417" i="4" s="1"/>
  <c r="Q417" i="4" s="1"/>
  <c r="N416" i="4"/>
  <c r="L416" i="4"/>
  <c r="J416" i="4"/>
  <c r="P415" i="4"/>
  <c r="Q415" i="4" s="1"/>
  <c r="N415" i="4"/>
  <c r="L415" i="4"/>
  <c r="J415" i="4"/>
  <c r="N414" i="4"/>
  <c r="L414" i="4"/>
  <c r="J414" i="4"/>
  <c r="N413" i="4"/>
  <c r="N411" i="4"/>
  <c r="L411" i="4"/>
  <c r="J411" i="4"/>
  <c r="P411" i="4" s="1"/>
  <c r="Q411" i="4" s="1"/>
  <c r="N410" i="4"/>
  <c r="L410" i="4"/>
  <c r="J410" i="4"/>
  <c r="N409" i="4"/>
  <c r="L409" i="4"/>
  <c r="J409" i="4"/>
  <c r="N406" i="4"/>
  <c r="L406" i="4"/>
  <c r="J406" i="4"/>
  <c r="P406" i="4" s="1"/>
  <c r="Q406" i="4" s="1"/>
  <c r="N405" i="4"/>
  <c r="L405" i="4"/>
  <c r="J405" i="4"/>
  <c r="N404" i="4"/>
  <c r="L404" i="4"/>
  <c r="J404" i="4"/>
  <c r="P404" i="4" s="1"/>
  <c r="N403" i="4"/>
  <c r="L403" i="4"/>
  <c r="J403" i="4"/>
  <c r="P403" i="4" s="1"/>
  <c r="Q403" i="4" s="1"/>
  <c r="N402" i="4"/>
  <c r="L402" i="4"/>
  <c r="J402" i="4"/>
  <c r="N401" i="4"/>
  <c r="L401" i="4"/>
  <c r="J401" i="4"/>
  <c r="N400" i="4"/>
  <c r="L400" i="4"/>
  <c r="J400" i="4"/>
  <c r="N399" i="4"/>
  <c r="L399" i="4"/>
  <c r="J399" i="4"/>
  <c r="P399" i="4" s="1"/>
  <c r="N398" i="4"/>
  <c r="L398" i="4"/>
  <c r="J398" i="4"/>
  <c r="N397" i="4"/>
  <c r="L397" i="4"/>
  <c r="J397" i="4"/>
  <c r="N396" i="4"/>
  <c r="L396" i="4"/>
  <c r="J396" i="4"/>
  <c r="N395" i="4"/>
  <c r="L395" i="4"/>
  <c r="J395" i="4"/>
  <c r="N392" i="4"/>
  <c r="L392" i="4"/>
  <c r="J392" i="4"/>
  <c r="N391" i="4"/>
  <c r="L391" i="4"/>
  <c r="J391" i="4"/>
  <c r="P391" i="4" s="1"/>
  <c r="N390" i="4"/>
  <c r="L390" i="4"/>
  <c r="J390" i="4"/>
  <c r="P390" i="4" s="1"/>
  <c r="Q390" i="4" s="1"/>
  <c r="N389" i="4"/>
  <c r="L389" i="4"/>
  <c r="J389" i="4"/>
  <c r="N388" i="4"/>
  <c r="L388" i="4"/>
  <c r="J388" i="4"/>
  <c r="P388" i="4" s="1"/>
  <c r="Q388" i="4" s="1"/>
  <c r="N387" i="4"/>
  <c r="L387" i="4"/>
  <c r="J387" i="4"/>
  <c r="N386" i="4"/>
  <c r="L386" i="4"/>
  <c r="J386" i="4"/>
  <c r="P385" i="4"/>
  <c r="Q385" i="4" s="1"/>
  <c r="N385" i="4"/>
  <c r="L385" i="4"/>
  <c r="J385" i="4"/>
  <c r="N382" i="4"/>
  <c r="L382" i="4"/>
  <c r="J382" i="4"/>
  <c r="N381" i="4"/>
  <c r="L381" i="4"/>
  <c r="J381" i="4"/>
  <c r="N380" i="4"/>
  <c r="L380" i="4"/>
  <c r="J380" i="4"/>
  <c r="P380" i="4" s="1"/>
  <c r="Q380" i="4" s="1"/>
  <c r="N379" i="4"/>
  <c r="L379" i="4"/>
  <c r="J379" i="4"/>
  <c r="N378" i="4"/>
  <c r="L378" i="4"/>
  <c r="J378" i="4"/>
  <c r="N375" i="4"/>
  <c r="L375" i="4"/>
  <c r="J375" i="4"/>
  <c r="N374" i="4"/>
  <c r="L374" i="4"/>
  <c r="J374" i="4"/>
  <c r="P374" i="4" s="1"/>
  <c r="Q374" i="4" s="1"/>
  <c r="N373" i="4"/>
  <c r="L373" i="4"/>
  <c r="J373" i="4"/>
  <c r="N372" i="4"/>
  <c r="L372" i="4"/>
  <c r="J372" i="4"/>
  <c r="J370" i="4" s="1"/>
  <c r="C26" i="3" s="1"/>
  <c r="N371" i="4"/>
  <c r="L371" i="4"/>
  <c r="J371" i="4"/>
  <c r="P371" i="4" s="1"/>
  <c r="Q371" i="4" s="1"/>
  <c r="N368" i="4"/>
  <c r="L368" i="4"/>
  <c r="J368" i="4"/>
  <c r="N367" i="4"/>
  <c r="L367" i="4"/>
  <c r="L366" i="4" s="1"/>
  <c r="J367" i="4"/>
  <c r="N364" i="4"/>
  <c r="L364" i="4"/>
  <c r="J364" i="4"/>
  <c r="N363" i="4"/>
  <c r="L363" i="4"/>
  <c r="J363" i="4"/>
  <c r="P363" i="4" s="1"/>
  <c r="P362" i="4"/>
  <c r="Q362" i="4" s="1"/>
  <c r="N362" i="4"/>
  <c r="L362" i="4"/>
  <c r="J362" i="4"/>
  <c r="N361" i="4"/>
  <c r="L361" i="4"/>
  <c r="J361" i="4"/>
  <c r="N360" i="4"/>
  <c r="L360" i="4"/>
  <c r="J360" i="4"/>
  <c r="N359" i="4"/>
  <c r="L359" i="4"/>
  <c r="J359" i="4"/>
  <c r="N358" i="4"/>
  <c r="L358" i="4"/>
  <c r="J358" i="4"/>
  <c r="P358" i="4" s="1"/>
  <c r="N355" i="4"/>
  <c r="L355" i="4"/>
  <c r="J355" i="4"/>
  <c r="N354" i="4"/>
  <c r="L354" i="4"/>
  <c r="J354" i="4"/>
  <c r="N353" i="4"/>
  <c r="L353" i="4"/>
  <c r="J353" i="4"/>
  <c r="P353" i="4" s="1"/>
  <c r="Q353" i="4" s="1"/>
  <c r="N352" i="4"/>
  <c r="L352" i="4"/>
  <c r="J352" i="4"/>
  <c r="N351" i="4"/>
  <c r="L351" i="4"/>
  <c r="J351" i="4"/>
  <c r="N350" i="4"/>
  <c r="L350" i="4"/>
  <c r="J350" i="4"/>
  <c r="P350" i="4" s="1"/>
  <c r="N349" i="4"/>
  <c r="L349" i="4"/>
  <c r="J349" i="4"/>
  <c r="P349" i="4" s="1"/>
  <c r="Q349" i="4" s="1"/>
  <c r="N348" i="4"/>
  <c r="L348" i="4"/>
  <c r="J348" i="4"/>
  <c r="N347" i="4"/>
  <c r="L347" i="4"/>
  <c r="J347" i="4"/>
  <c r="P347" i="4" s="1"/>
  <c r="Q347" i="4" s="1"/>
  <c r="N346" i="4"/>
  <c r="L346" i="4"/>
  <c r="J346" i="4"/>
  <c r="N345" i="4"/>
  <c r="L345" i="4"/>
  <c r="J345" i="4"/>
  <c r="P344" i="4"/>
  <c r="Q344" i="4" s="1"/>
  <c r="N344" i="4"/>
  <c r="L344" i="4"/>
  <c r="J344" i="4"/>
  <c r="N343" i="4"/>
  <c r="L343" i="4"/>
  <c r="J343" i="4"/>
  <c r="N342" i="4"/>
  <c r="L342" i="4"/>
  <c r="J342" i="4"/>
  <c r="P342" i="4" s="1"/>
  <c r="Q342" i="4" s="1"/>
  <c r="N341" i="4"/>
  <c r="L341" i="4"/>
  <c r="J341" i="4"/>
  <c r="N340" i="4"/>
  <c r="L340" i="4"/>
  <c r="J340" i="4"/>
  <c r="N339" i="4"/>
  <c r="L339" i="4"/>
  <c r="J339" i="4"/>
  <c r="N338" i="4"/>
  <c r="L338" i="4"/>
  <c r="J338" i="4"/>
  <c r="P338" i="4" s="1"/>
  <c r="N337" i="4"/>
  <c r="L337" i="4"/>
  <c r="J337" i="4"/>
  <c r="P337" i="4" s="1"/>
  <c r="Q337" i="4" s="1"/>
  <c r="N336" i="4"/>
  <c r="L336" i="4"/>
  <c r="J336" i="4"/>
  <c r="N335" i="4"/>
  <c r="L335" i="4"/>
  <c r="J335" i="4"/>
  <c r="N334" i="4"/>
  <c r="L334" i="4"/>
  <c r="J334" i="4"/>
  <c r="N333" i="4"/>
  <c r="L333" i="4"/>
  <c r="J333" i="4"/>
  <c r="N332" i="4"/>
  <c r="L332" i="4"/>
  <c r="J332" i="4"/>
  <c r="N331" i="4"/>
  <c r="L331" i="4"/>
  <c r="J331" i="4"/>
  <c r="N330" i="4"/>
  <c r="L330" i="4"/>
  <c r="J330" i="4"/>
  <c r="P330" i="4" s="1"/>
  <c r="Q330" i="4" s="1"/>
  <c r="N329" i="4"/>
  <c r="L329" i="4"/>
  <c r="J329" i="4"/>
  <c r="N328" i="4"/>
  <c r="L328" i="4"/>
  <c r="J328" i="4"/>
  <c r="N327" i="4"/>
  <c r="L327" i="4"/>
  <c r="J327" i="4"/>
  <c r="N326" i="4"/>
  <c r="L326" i="4"/>
  <c r="J326" i="4"/>
  <c r="P326" i="4" s="1"/>
  <c r="N325" i="4"/>
  <c r="L325" i="4"/>
  <c r="J325" i="4"/>
  <c r="P325" i="4" s="1"/>
  <c r="Q325" i="4" s="1"/>
  <c r="N324" i="4"/>
  <c r="L324" i="4"/>
  <c r="J324" i="4"/>
  <c r="N323" i="4"/>
  <c r="L323" i="4"/>
  <c r="J323" i="4"/>
  <c r="N322" i="4"/>
  <c r="L322" i="4"/>
  <c r="J322" i="4"/>
  <c r="N321" i="4"/>
  <c r="L321" i="4"/>
  <c r="J321" i="4"/>
  <c r="P321" i="4" s="1"/>
  <c r="N320" i="4"/>
  <c r="L320" i="4"/>
  <c r="J320" i="4"/>
  <c r="N319" i="4"/>
  <c r="L319" i="4"/>
  <c r="J319" i="4"/>
  <c r="N316" i="4"/>
  <c r="L316" i="4"/>
  <c r="J316" i="4"/>
  <c r="N315" i="4"/>
  <c r="L315" i="4"/>
  <c r="J315" i="4"/>
  <c r="P315" i="4" s="1"/>
  <c r="Q315" i="4" s="1"/>
  <c r="N314" i="4"/>
  <c r="L314" i="4"/>
  <c r="J314" i="4"/>
  <c r="N313" i="4"/>
  <c r="L313" i="4"/>
  <c r="J313" i="4"/>
  <c r="P313" i="4" s="1"/>
  <c r="N312" i="4"/>
  <c r="L312" i="4"/>
  <c r="J312" i="4"/>
  <c r="P312" i="4" s="1"/>
  <c r="Q312" i="4" s="1"/>
  <c r="N311" i="4"/>
  <c r="L311" i="4"/>
  <c r="J311" i="4"/>
  <c r="N310" i="4"/>
  <c r="L310" i="4"/>
  <c r="J310" i="4"/>
  <c r="P310" i="4" s="1"/>
  <c r="Q310" i="4" s="1"/>
  <c r="N309" i="4"/>
  <c r="L309" i="4"/>
  <c r="J309" i="4"/>
  <c r="N308" i="4"/>
  <c r="L308" i="4"/>
  <c r="J308" i="4"/>
  <c r="N307" i="4"/>
  <c r="L307" i="4"/>
  <c r="J307" i="4"/>
  <c r="P307" i="4" s="1"/>
  <c r="Q307" i="4" s="1"/>
  <c r="P306" i="4"/>
  <c r="Q306" i="4" s="1"/>
  <c r="N306" i="4"/>
  <c r="L306" i="4"/>
  <c r="J306" i="4"/>
  <c r="N305" i="4"/>
  <c r="L305" i="4"/>
  <c r="J305" i="4"/>
  <c r="N304" i="4"/>
  <c r="L304" i="4"/>
  <c r="J304" i="4"/>
  <c r="N303" i="4"/>
  <c r="L303" i="4"/>
  <c r="J303" i="4"/>
  <c r="N302" i="4"/>
  <c r="L302" i="4"/>
  <c r="J302" i="4"/>
  <c r="N301" i="4"/>
  <c r="L301" i="4"/>
  <c r="J301" i="4"/>
  <c r="P301" i="4" s="1"/>
  <c r="N300" i="4"/>
  <c r="L300" i="4"/>
  <c r="J300" i="4"/>
  <c r="N299" i="4"/>
  <c r="L299" i="4"/>
  <c r="J299" i="4"/>
  <c r="N298" i="4"/>
  <c r="L298" i="4"/>
  <c r="J298" i="4"/>
  <c r="P298" i="4" s="1"/>
  <c r="Q298" i="4" s="1"/>
  <c r="N297" i="4"/>
  <c r="L297" i="4"/>
  <c r="J297" i="4"/>
  <c r="N294" i="4"/>
  <c r="L294" i="4"/>
  <c r="J294" i="4"/>
  <c r="P294" i="4" s="1"/>
  <c r="N293" i="4"/>
  <c r="L293" i="4"/>
  <c r="J293" i="4"/>
  <c r="N292" i="4"/>
  <c r="L292" i="4"/>
  <c r="J292" i="4"/>
  <c r="P292" i="4" s="1"/>
  <c r="Q292" i="4" s="1"/>
  <c r="N291" i="4"/>
  <c r="L291" i="4"/>
  <c r="J291" i="4"/>
  <c r="N290" i="4"/>
  <c r="L290" i="4"/>
  <c r="J290" i="4"/>
  <c r="N289" i="4"/>
  <c r="L289" i="4"/>
  <c r="J289" i="4"/>
  <c r="N288" i="4"/>
  <c r="L288" i="4"/>
  <c r="J288" i="4"/>
  <c r="P288" i="4" s="1"/>
  <c r="N287" i="4"/>
  <c r="L287" i="4"/>
  <c r="J287" i="4"/>
  <c r="P287" i="4" s="1"/>
  <c r="Q287" i="4" s="1"/>
  <c r="N286" i="4"/>
  <c r="L286" i="4"/>
  <c r="J286" i="4"/>
  <c r="N285" i="4"/>
  <c r="L285" i="4"/>
  <c r="J285" i="4"/>
  <c r="N284" i="4"/>
  <c r="L284" i="4"/>
  <c r="J284" i="4"/>
  <c r="N283" i="4"/>
  <c r="L283" i="4"/>
  <c r="J283" i="4"/>
  <c r="N282" i="4"/>
  <c r="L282" i="4"/>
  <c r="J282" i="4"/>
  <c r="P282" i="4" s="1"/>
  <c r="N281" i="4"/>
  <c r="L281" i="4"/>
  <c r="J281" i="4"/>
  <c r="N280" i="4"/>
  <c r="L280" i="4"/>
  <c r="J280" i="4"/>
  <c r="N279" i="4"/>
  <c r="L279" i="4"/>
  <c r="J279" i="4"/>
  <c r="N278" i="4"/>
  <c r="L278" i="4"/>
  <c r="J278" i="4"/>
  <c r="N277" i="4"/>
  <c r="L277" i="4"/>
  <c r="J277" i="4"/>
  <c r="N276" i="4"/>
  <c r="L276" i="4"/>
  <c r="J276" i="4"/>
  <c r="P276" i="4" s="1"/>
  <c r="N275" i="4"/>
  <c r="L275" i="4"/>
  <c r="J275" i="4"/>
  <c r="N274" i="4"/>
  <c r="L274" i="4"/>
  <c r="J274" i="4"/>
  <c r="P274" i="4" s="1"/>
  <c r="N271" i="4"/>
  <c r="L271" i="4"/>
  <c r="J271" i="4"/>
  <c r="N270" i="4"/>
  <c r="L270" i="4"/>
  <c r="J270" i="4"/>
  <c r="P270" i="4" s="1"/>
  <c r="N269" i="4"/>
  <c r="L269" i="4"/>
  <c r="J269" i="4"/>
  <c r="P269" i="4" s="1"/>
  <c r="Q269" i="4" s="1"/>
  <c r="N268" i="4"/>
  <c r="L268" i="4"/>
  <c r="J268" i="4"/>
  <c r="P268" i="4" s="1"/>
  <c r="N267" i="4"/>
  <c r="L267" i="4"/>
  <c r="J267" i="4"/>
  <c r="P267" i="4" s="1"/>
  <c r="Q267" i="4" s="1"/>
  <c r="N266" i="4"/>
  <c r="L266" i="4"/>
  <c r="J266" i="4"/>
  <c r="N265" i="4"/>
  <c r="L265" i="4"/>
  <c r="J265" i="4"/>
  <c r="N264" i="4"/>
  <c r="L264" i="4"/>
  <c r="J264" i="4"/>
  <c r="N263" i="4"/>
  <c r="L263" i="4"/>
  <c r="J263" i="4"/>
  <c r="N260" i="4"/>
  <c r="L260" i="4"/>
  <c r="J260" i="4"/>
  <c r="P260" i="4" s="1"/>
  <c r="N259" i="4"/>
  <c r="L259" i="4"/>
  <c r="J259" i="4"/>
  <c r="N258" i="4"/>
  <c r="L258" i="4"/>
  <c r="J258" i="4"/>
  <c r="N257" i="4"/>
  <c r="L257" i="4"/>
  <c r="J257" i="4"/>
  <c r="P257" i="4" s="1"/>
  <c r="N256" i="4"/>
  <c r="L256" i="4"/>
  <c r="J256" i="4"/>
  <c r="N255" i="4"/>
  <c r="L255" i="4"/>
  <c r="J255" i="4"/>
  <c r="P255" i="4" s="1"/>
  <c r="N254" i="4"/>
  <c r="L254" i="4"/>
  <c r="J254" i="4"/>
  <c r="N253" i="4"/>
  <c r="L253" i="4"/>
  <c r="J253" i="4"/>
  <c r="P253" i="4" s="1"/>
  <c r="Q253" i="4" s="1"/>
  <c r="N252" i="4"/>
  <c r="L252" i="4"/>
  <c r="J252" i="4"/>
  <c r="N251" i="4"/>
  <c r="L251" i="4"/>
  <c r="J251" i="4"/>
  <c r="N250" i="4"/>
  <c r="L250" i="4"/>
  <c r="J250" i="4"/>
  <c r="P250" i="4" s="1"/>
  <c r="N249" i="4"/>
  <c r="L249" i="4"/>
  <c r="J249" i="4"/>
  <c r="N248" i="4"/>
  <c r="L248" i="4"/>
  <c r="J248" i="4"/>
  <c r="P248" i="4" s="1"/>
  <c r="P247" i="4"/>
  <c r="Q247" i="4" s="1"/>
  <c r="N247" i="4"/>
  <c r="L247" i="4"/>
  <c r="J247" i="4"/>
  <c r="N246" i="4"/>
  <c r="L246" i="4"/>
  <c r="J246" i="4"/>
  <c r="N245" i="4"/>
  <c r="L245" i="4"/>
  <c r="J245" i="4"/>
  <c r="P245" i="4" s="1"/>
  <c r="N244" i="4"/>
  <c r="L244" i="4"/>
  <c r="J244" i="4"/>
  <c r="P244" i="4" s="1"/>
  <c r="Q244" i="4" s="1"/>
  <c r="N243" i="4"/>
  <c r="L243" i="4"/>
  <c r="J243" i="4"/>
  <c r="P243" i="4" s="1"/>
  <c r="N240" i="4"/>
  <c r="L240" i="4"/>
  <c r="J240" i="4"/>
  <c r="N239" i="4"/>
  <c r="L239" i="4"/>
  <c r="J239" i="4"/>
  <c r="N238" i="4"/>
  <c r="L238" i="4"/>
  <c r="J238" i="4"/>
  <c r="N237" i="4"/>
  <c r="L237" i="4"/>
  <c r="J237" i="4"/>
  <c r="P237" i="4" s="1"/>
  <c r="P236" i="4"/>
  <c r="Q236" i="4" s="1"/>
  <c r="N236" i="4"/>
  <c r="L236" i="4"/>
  <c r="J236" i="4"/>
  <c r="N235" i="4"/>
  <c r="L235" i="4"/>
  <c r="J235" i="4"/>
  <c r="P235" i="4" s="1"/>
  <c r="N234" i="4"/>
  <c r="L234" i="4"/>
  <c r="J234" i="4"/>
  <c r="P234" i="4" s="1"/>
  <c r="Q234" i="4" s="1"/>
  <c r="N233" i="4"/>
  <c r="L233" i="4"/>
  <c r="J233" i="4"/>
  <c r="N232" i="4"/>
  <c r="L232" i="4"/>
  <c r="J232" i="4"/>
  <c r="P232" i="4" s="1"/>
  <c r="N229" i="4"/>
  <c r="L229" i="4"/>
  <c r="J229" i="4"/>
  <c r="P228" i="4"/>
  <c r="Q228" i="4" s="1"/>
  <c r="N228" i="4"/>
  <c r="L228" i="4"/>
  <c r="J228" i="4"/>
  <c r="N227" i="4"/>
  <c r="L227" i="4"/>
  <c r="J227" i="4"/>
  <c r="N226" i="4"/>
  <c r="L226" i="4"/>
  <c r="J226" i="4"/>
  <c r="P226" i="4" s="1"/>
  <c r="N225" i="4"/>
  <c r="L225" i="4"/>
  <c r="J225" i="4"/>
  <c r="N224" i="4"/>
  <c r="L224" i="4"/>
  <c r="J224" i="4"/>
  <c r="N221" i="4"/>
  <c r="L221" i="4"/>
  <c r="J221" i="4"/>
  <c r="N220" i="4"/>
  <c r="L220" i="4"/>
  <c r="J220" i="4"/>
  <c r="N219" i="4"/>
  <c r="L219" i="4"/>
  <c r="J219" i="4"/>
  <c r="N218" i="4"/>
  <c r="L218" i="4"/>
  <c r="J218" i="4"/>
  <c r="Q217" i="4"/>
  <c r="N217" i="4"/>
  <c r="L217" i="4"/>
  <c r="J217" i="4"/>
  <c r="P217" i="4" s="1"/>
  <c r="N216" i="4"/>
  <c r="L216" i="4"/>
  <c r="J216" i="4"/>
  <c r="N215" i="4"/>
  <c r="L215" i="4"/>
  <c r="J215" i="4"/>
  <c r="P215" i="4" s="1"/>
  <c r="Q215" i="4" s="1"/>
  <c r="N214" i="4"/>
  <c r="L214" i="4"/>
  <c r="J214" i="4"/>
  <c r="N213" i="4"/>
  <c r="L213" i="4"/>
  <c r="J213" i="4"/>
  <c r="N212" i="4"/>
  <c r="L212" i="4"/>
  <c r="J212" i="4"/>
  <c r="N211" i="4"/>
  <c r="L211" i="4"/>
  <c r="J211" i="4"/>
  <c r="P211" i="4" s="1"/>
  <c r="N210" i="4"/>
  <c r="L210" i="4"/>
  <c r="J210" i="4"/>
  <c r="P209" i="4"/>
  <c r="N209" i="4"/>
  <c r="L209" i="4"/>
  <c r="J209" i="4"/>
  <c r="N208" i="4"/>
  <c r="L208" i="4"/>
  <c r="J208" i="4"/>
  <c r="P208" i="4" s="1"/>
  <c r="Q208" i="4" s="1"/>
  <c r="N207" i="4"/>
  <c r="L207" i="4"/>
  <c r="J207" i="4"/>
  <c r="N206" i="4"/>
  <c r="L206" i="4"/>
  <c r="J206" i="4"/>
  <c r="P206" i="4" s="1"/>
  <c r="N205" i="4"/>
  <c r="L205" i="4"/>
  <c r="J205" i="4"/>
  <c r="P205" i="4" s="1"/>
  <c r="Q205" i="4" s="1"/>
  <c r="N204" i="4"/>
  <c r="L204" i="4"/>
  <c r="J204" i="4"/>
  <c r="P204" i="4" s="1"/>
  <c r="N203" i="4"/>
  <c r="L203" i="4"/>
  <c r="J203" i="4"/>
  <c r="P203" i="4" s="1"/>
  <c r="Q203" i="4" s="1"/>
  <c r="N202" i="4"/>
  <c r="L202" i="4"/>
  <c r="J202" i="4"/>
  <c r="N201" i="4"/>
  <c r="L201" i="4"/>
  <c r="J201" i="4"/>
  <c r="N200" i="4"/>
  <c r="L200" i="4"/>
  <c r="J200" i="4"/>
  <c r="N199" i="4"/>
  <c r="L199" i="4"/>
  <c r="J199" i="4"/>
  <c r="P199" i="4" s="1"/>
  <c r="N198" i="4"/>
  <c r="L198" i="4"/>
  <c r="J198" i="4"/>
  <c r="N197" i="4"/>
  <c r="L197" i="4"/>
  <c r="J197" i="4"/>
  <c r="P197" i="4" s="1"/>
  <c r="N196" i="4"/>
  <c r="L196" i="4"/>
  <c r="J196" i="4"/>
  <c r="P196" i="4" s="1"/>
  <c r="Q196" i="4" s="1"/>
  <c r="N195" i="4"/>
  <c r="L195" i="4"/>
  <c r="J195" i="4"/>
  <c r="N194" i="4"/>
  <c r="L194" i="4"/>
  <c r="J194" i="4"/>
  <c r="P194" i="4" s="1"/>
  <c r="N193" i="4"/>
  <c r="L193" i="4"/>
  <c r="J193" i="4"/>
  <c r="P193" i="4" s="1"/>
  <c r="Q193" i="4" s="1"/>
  <c r="N192" i="4"/>
  <c r="L192" i="4"/>
  <c r="J192" i="4"/>
  <c r="P192" i="4" s="1"/>
  <c r="Q192" i="4" s="1"/>
  <c r="N191" i="4"/>
  <c r="L191" i="4"/>
  <c r="J191" i="4"/>
  <c r="N190" i="4"/>
  <c r="L190" i="4"/>
  <c r="J190" i="4"/>
  <c r="N189" i="4"/>
  <c r="L189" i="4"/>
  <c r="J189" i="4"/>
  <c r="P189" i="4" s="1"/>
  <c r="Q189" i="4" s="1"/>
  <c r="N188" i="4"/>
  <c r="L188" i="4"/>
  <c r="J188" i="4"/>
  <c r="N187" i="4"/>
  <c r="L187" i="4"/>
  <c r="J187" i="4"/>
  <c r="P187" i="4" s="1"/>
  <c r="N186" i="4"/>
  <c r="L186" i="4"/>
  <c r="J186" i="4"/>
  <c r="P186" i="4" s="1"/>
  <c r="Q186" i="4" s="1"/>
  <c r="N185" i="4"/>
  <c r="L185" i="4"/>
  <c r="J185" i="4"/>
  <c r="N184" i="4"/>
  <c r="L184" i="4"/>
  <c r="J184" i="4"/>
  <c r="P184" i="4" s="1"/>
  <c r="Q184" i="4" s="1"/>
  <c r="N183" i="4"/>
  <c r="L183" i="4"/>
  <c r="J183" i="4"/>
  <c r="P183" i="4" s="1"/>
  <c r="N182" i="4"/>
  <c r="L182" i="4"/>
  <c r="J182" i="4"/>
  <c r="N181" i="4"/>
  <c r="L181" i="4"/>
  <c r="J181" i="4"/>
  <c r="P181" i="4" s="1"/>
  <c r="N178" i="4"/>
  <c r="L178" i="4"/>
  <c r="J178" i="4"/>
  <c r="N177" i="4"/>
  <c r="L177" i="4"/>
  <c r="J177" i="4"/>
  <c r="N176" i="4"/>
  <c r="L176" i="4"/>
  <c r="J176" i="4"/>
  <c r="P176" i="4" s="1"/>
  <c r="Q176" i="4" s="1"/>
  <c r="N175" i="4"/>
  <c r="L175" i="4"/>
  <c r="J175" i="4"/>
  <c r="P175" i="4" s="1"/>
  <c r="Q174" i="4"/>
  <c r="N174" i="4"/>
  <c r="L174" i="4"/>
  <c r="J174" i="4"/>
  <c r="P174" i="4" s="1"/>
  <c r="N173" i="4"/>
  <c r="L173" i="4"/>
  <c r="J173" i="4"/>
  <c r="N172" i="4"/>
  <c r="L172" i="4"/>
  <c r="J172" i="4"/>
  <c r="N171" i="4"/>
  <c r="L171" i="4"/>
  <c r="J171" i="4"/>
  <c r="P171" i="4" s="1"/>
  <c r="Q171" i="4" s="1"/>
  <c r="N170" i="4"/>
  <c r="L170" i="4"/>
  <c r="J170" i="4"/>
  <c r="P170" i="4" s="1"/>
  <c r="N169" i="4"/>
  <c r="L169" i="4"/>
  <c r="J169" i="4"/>
  <c r="P169" i="4" s="1"/>
  <c r="N168" i="4"/>
  <c r="L168" i="4"/>
  <c r="J168" i="4"/>
  <c r="P168" i="4" s="1"/>
  <c r="N167" i="4"/>
  <c r="L167" i="4"/>
  <c r="J167" i="4"/>
  <c r="N166" i="4"/>
  <c r="L166" i="4"/>
  <c r="J166" i="4"/>
  <c r="P166" i="4" s="1"/>
  <c r="Q166" i="4" s="1"/>
  <c r="N165" i="4"/>
  <c r="L165" i="4"/>
  <c r="J165" i="4"/>
  <c r="N164" i="4"/>
  <c r="L164" i="4"/>
  <c r="J164" i="4"/>
  <c r="N163" i="4"/>
  <c r="L163" i="4"/>
  <c r="J163" i="4"/>
  <c r="P163" i="4" s="1"/>
  <c r="N162" i="4"/>
  <c r="L162" i="4"/>
  <c r="J162" i="4"/>
  <c r="P162" i="4" s="1"/>
  <c r="P161" i="4"/>
  <c r="Q161" i="4" s="1"/>
  <c r="N161" i="4"/>
  <c r="L161" i="4"/>
  <c r="J161" i="4"/>
  <c r="N160" i="4"/>
  <c r="L160" i="4"/>
  <c r="J160" i="4"/>
  <c r="P160" i="4" s="1"/>
  <c r="N159" i="4"/>
  <c r="L159" i="4"/>
  <c r="J159" i="4"/>
  <c r="P159" i="4" s="1"/>
  <c r="Q159" i="4" s="1"/>
  <c r="N158" i="4"/>
  <c r="L158" i="4"/>
  <c r="J158" i="4"/>
  <c r="P158" i="4" s="1"/>
  <c r="N157" i="4"/>
  <c r="L157" i="4"/>
  <c r="J157" i="4"/>
  <c r="P157" i="4" s="1"/>
  <c r="N156" i="4"/>
  <c r="L156" i="4"/>
  <c r="J156" i="4"/>
  <c r="P156" i="4" s="1"/>
  <c r="Q156" i="4" s="1"/>
  <c r="N155" i="4"/>
  <c r="L155" i="4"/>
  <c r="J155" i="4"/>
  <c r="N154" i="4"/>
  <c r="L154" i="4"/>
  <c r="J154" i="4"/>
  <c r="P154" i="4" s="1"/>
  <c r="Q154" i="4" s="1"/>
  <c r="N153" i="4"/>
  <c r="L153" i="4"/>
  <c r="J153" i="4"/>
  <c r="N152" i="4"/>
  <c r="L152" i="4"/>
  <c r="J152" i="4"/>
  <c r="P152" i="4" s="1"/>
  <c r="Q152" i="4" s="1"/>
  <c r="N151" i="4"/>
  <c r="L151" i="4"/>
  <c r="J151" i="4"/>
  <c r="P151" i="4" s="1"/>
  <c r="N150" i="4"/>
  <c r="L150" i="4"/>
  <c r="J150" i="4"/>
  <c r="P150" i="4" s="1"/>
  <c r="N149" i="4"/>
  <c r="L149" i="4"/>
  <c r="J149" i="4"/>
  <c r="N146" i="4"/>
  <c r="L146" i="4"/>
  <c r="J146" i="4"/>
  <c r="N145" i="4"/>
  <c r="L145" i="4"/>
  <c r="J145" i="4"/>
  <c r="P145" i="4" s="1"/>
  <c r="N144" i="4"/>
  <c r="L144" i="4"/>
  <c r="J144" i="4"/>
  <c r="P144" i="4" s="1"/>
  <c r="N143" i="4"/>
  <c r="L143" i="4"/>
  <c r="J143" i="4"/>
  <c r="P143" i="4" s="1"/>
  <c r="Q143" i="4" s="1"/>
  <c r="P142" i="4"/>
  <c r="N142" i="4"/>
  <c r="L142" i="4"/>
  <c r="J142" i="4"/>
  <c r="N141" i="4"/>
  <c r="L141" i="4"/>
  <c r="J141" i="4"/>
  <c r="N140" i="4"/>
  <c r="L140" i="4"/>
  <c r="J140" i="4"/>
  <c r="N139" i="4"/>
  <c r="L139" i="4"/>
  <c r="J139" i="4"/>
  <c r="N138" i="4"/>
  <c r="L138" i="4"/>
  <c r="J138" i="4"/>
  <c r="N137" i="4"/>
  <c r="L137" i="4"/>
  <c r="J137" i="4"/>
  <c r="P137" i="4" s="1"/>
  <c r="N136" i="4"/>
  <c r="L136" i="4"/>
  <c r="J136" i="4"/>
  <c r="P136" i="4" s="1"/>
  <c r="Q136" i="4" s="1"/>
  <c r="N135" i="4"/>
  <c r="L135" i="4"/>
  <c r="J135" i="4"/>
  <c r="N134" i="4"/>
  <c r="L134" i="4"/>
  <c r="J134" i="4"/>
  <c r="P134" i="4" s="1"/>
  <c r="Q134" i="4" s="1"/>
  <c r="N133" i="4"/>
  <c r="L133" i="4"/>
  <c r="J133" i="4"/>
  <c r="P133" i="4" s="1"/>
  <c r="N132" i="4"/>
  <c r="L132" i="4"/>
  <c r="J132" i="4"/>
  <c r="P131" i="4"/>
  <c r="Q131" i="4" s="1"/>
  <c r="N131" i="4"/>
  <c r="L131" i="4"/>
  <c r="J131" i="4"/>
  <c r="N130" i="4"/>
  <c r="L130" i="4"/>
  <c r="J130" i="4"/>
  <c r="N129" i="4"/>
  <c r="L129" i="4"/>
  <c r="J129" i="4"/>
  <c r="P129" i="4" s="1"/>
  <c r="Q129" i="4" s="1"/>
  <c r="N128" i="4"/>
  <c r="L128" i="4"/>
  <c r="J128" i="4"/>
  <c r="N127" i="4"/>
  <c r="L127" i="4"/>
  <c r="J127" i="4"/>
  <c r="N126" i="4"/>
  <c r="L126" i="4"/>
  <c r="J126" i="4"/>
  <c r="P126" i="4" s="1"/>
  <c r="N125" i="4"/>
  <c r="L125" i="4"/>
  <c r="J125" i="4"/>
  <c r="P125" i="4" s="1"/>
  <c r="N124" i="4"/>
  <c r="L124" i="4"/>
  <c r="J124" i="4"/>
  <c r="P124" i="4" s="1"/>
  <c r="Q124" i="4" s="1"/>
  <c r="N123" i="4"/>
  <c r="L123" i="4"/>
  <c r="J123" i="4"/>
  <c r="P123" i="4" s="1"/>
  <c r="N122" i="4"/>
  <c r="L122" i="4"/>
  <c r="J122" i="4"/>
  <c r="N121" i="4"/>
  <c r="L121" i="4"/>
  <c r="J121" i="4"/>
  <c r="P121" i="4" s="1"/>
  <c r="P120" i="4"/>
  <c r="N120" i="4"/>
  <c r="L120" i="4"/>
  <c r="J120" i="4"/>
  <c r="N119" i="4"/>
  <c r="L119" i="4"/>
  <c r="J119" i="4"/>
  <c r="P119" i="4" s="1"/>
  <c r="Q119" i="4" s="1"/>
  <c r="N118" i="4"/>
  <c r="L118" i="4"/>
  <c r="J118" i="4"/>
  <c r="N117" i="4"/>
  <c r="L117" i="4"/>
  <c r="J117" i="4"/>
  <c r="P117" i="4" s="1"/>
  <c r="Q117" i="4" s="1"/>
  <c r="N116" i="4"/>
  <c r="L116" i="4"/>
  <c r="J116" i="4"/>
  <c r="N115" i="4"/>
  <c r="L115" i="4"/>
  <c r="J115" i="4"/>
  <c r="P115" i="4" s="1"/>
  <c r="Q115" i="4" s="1"/>
  <c r="N114" i="4"/>
  <c r="L114" i="4"/>
  <c r="J114" i="4"/>
  <c r="P114" i="4" s="1"/>
  <c r="N113" i="4"/>
  <c r="L113" i="4"/>
  <c r="J113" i="4"/>
  <c r="P113" i="4" s="1"/>
  <c r="P112" i="4"/>
  <c r="Q112" i="4" s="1"/>
  <c r="N112" i="4"/>
  <c r="L112" i="4"/>
  <c r="J112" i="4"/>
  <c r="N111" i="4"/>
  <c r="L111" i="4"/>
  <c r="J111" i="4"/>
  <c r="P111" i="4" s="1"/>
  <c r="N110" i="4"/>
  <c r="L110" i="4"/>
  <c r="J110" i="4"/>
  <c r="P110" i="4" s="1"/>
  <c r="Q110" i="4" s="1"/>
  <c r="P109" i="4"/>
  <c r="N109" i="4"/>
  <c r="L109" i="4"/>
  <c r="J109" i="4"/>
  <c r="Q109" i="4" s="1"/>
  <c r="N108" i="4"/>
  <c r="L108" i="4"/>
  <c r="J108" i="4"/>
  <c r="N107" i="4"/>
  <c r="L107" i="4"/>
  <c r="J107" i="4"/>
  <c r="P107" i="4" s="1"/>
  <c r="N106" i="4"/>
  <c r="L106" i="4"/>
  <c r="J106" i="4"/>
  <c r="P106" i="4" s="1"/>
  <c r="N105" i="4"/>
  <c r="L105" i="4"/>
  <c r="J105" i="4"/>
  <c r="N104" i="4"/>
  <c r="L104" i="4"/>
  <c r="J104" i="4"/>
  <c r="P104" i="4" s="1"/>
  <c r="N103" i="4"/>
  <c r="N102" i="4" s="1"/>
  <c r="L103" i="4"/>
  <c r="J103" i="4"/>
  <c r="N100" i="4"/>
  <c r="L100" i="4"/>
  <c r="J100" i="4"/>
  <c r="N99" i="4"/>
  <c r="L99" i="4"/>
  <c r="J99" i="4"/>
  <c r="N98" i="4"/>
  <c r="L98" i="4"/>
  <c r="J98" i="4"/>
  <c r="P98" i="4" s="1"/>
  <c r="N97" i="4"/>
  <c r="L97" i="4"/>
  <c r="J97" i="4"/>
  <c r="P97" i="4" s="1"/>
  <c r="Q97" i="4" s="1"/>
  <c r="N96" i="4"/>
  <c r="L96" i="4"/>
  <c r="J96" i="4"/>
  <c r="N95" i="4"/>
  <c r="L95" i="4"/>
  <c r="J95" i="4"/>
  <c r="N94" i="4"/>
  <c r="L94" i="4"/>
  <c r="J94" i="4"/>
  <c r="P94" i="4" s="1"/>
  <c r="Q94" i="4" s="1"/>
  <c r="N93" i="4"/>
  <c r="L93" i="4"/>
  <c r="J93" i="4"/>
  <c r="P93" i="4" s="1"/>
  <c r="Q93" i="4" s="1"/>
  <c r="N92" i="4"/>
  <c r="L92" i="4"/>
  <c r="J92" i="4"/>
  <c r="P92" i="4" s="1"/>
  <c r="N91" i="4"/>
  <c r="L91" i="4"/>
  <c r="J91" i="4"/>
  <c r="P91" i="4" s="1"/>
  <c r="N88" i="4"/>
  <c r="L88" i="4"/>
  <c r="J88" i="4"/>
  <c r="N87" i="4"/>
  <c r="L87" i="4"/>
  <c r="J87" i="4"/>
  <c r="N86" i="4"/>
  <c r="L86" i="4"/>
  <c r="J86" i="4"/>
  <c r="P86" i="4" s="1"/>
  <c r="Q86" i="4" s="1"/>
  <c r="N85" i="4"/>
  <c r="L85" i="4"/>
  <c r="J85" i="4"/>
  <c r="N84" i="4"/>
  <c r="L84" i="4"/>
  <c r="J84" i="4"/>
  <c r="P84" i="4" s="1"/>
  <c r="Q84" i="4" s="1"/>
  <c r="N83" i="4"/>
  <c r="L83" i="4"/>
  <c r="J83" i="4"/>
  <c r="P83" i="4" s="1"/>
  <c r="N80" i="4"/>
  <c r="L80" i="4"/>
  <c r="J80" i="4"/>
  <c r="P80" i="4" s="1"/>
  <c r="N79" i="4"/>
  <c r="L79" i="4"/>
  <c r="J79" i="4"/>
  <c r="N78" i="4"/>
  <c r="L78" i="4"/>
  <c r="J78" i="4"/>
  <c r="P78" i="4" s="1"/>
  <c r="Q78" i="4" s="1"/>
  <c r="N77" i="4"/>
  <c r="L77" i="4"/>
  <c r="J77" i="4"/>
  <c r="P77" i="4" s="1"/>
  <c r="N76" i="4"/>
  <c r="L76" i="4"/>
  <c r="J76" i="4"/>
  <c r="N75" i="4"/>
  <c r="L75" i="4"/>
  <c r="J75" i="4"/>
  <c r="P75" i="4" s="1"/>
  <c r="N74" i="4"/>
  <c r="L74" i="4"/>
  <c r="J74" i="4"/>
  <c r="N73" i="4"/>
  <c r="L73" i="4"/>
  <c r="J73" i="4"/>
  <c r="P73" i="4" s="1"/>
  <c r="Q73" i="4" s="1"/>
  <c r="P72" i="4"/>
  <c r="N72" i="4"/>
  <c r="L72" i="4"/>
  <c r="J72" i="4"/>
  <c r="P71" i="4"/>
  <c r="N71" i="4"/>
  <c r="L71" i="4"/>
  <c r="J71" i="4"/>
  <c r="N70" i="4"/>
  <c r="L70" i="4"/>
  <c r="J70" i="4"/>
  <c r="N69" i="4"/>
  <c r="L69" i="4"/>
  <c r="J69" i="4"/>
  <c r="P68" i="4"/>
  <c r="N68" i="4"/>
  <c r="L68" i="4"/>
  <c r="J68" i="4"/>
  <c r="N67" i="4"/>
  <c r="L67" i="4"/>
  <c r="J67" i="4"/>
  <c r="N66" i="4"/>
  <c r="L66" i="4"/>
  <c r="J66" i="4"/>
  <c r="Q65" i="4"/>
  <c r="N65" i="4"/>
  <c r="L65" i="4"/>
  <c r="J65" i="4"/>
  <c r="P65" i="4" s="1"/>
  <c r="N64" i="4"/>
  <c r="L64" i="4"/>
  <c r="J64" i="4"/>
  <c r="N63" i="4"/>
  <c r="L63" i="4"/>
  <c r="J63" i="4"/>
  <c r="N62" i="4"/>
  <c r="L62" i="4"/>
  <c r="J62" i="4"/>
  <c r="P62" i="4" s="1"/>
  <c r="Q62" i="4" s="1"/>
  <c r="N61" i="4"/>
  <c r="L61" i="4"/>
  <c r="J61" i="4"/>
  <c r="N60" i="4"/>
  <c r="L60" i="4"/>
  <c r="J60" i="4"/>
  <c r="P60" i="4" s="1"/>
  <c r="N59" i="4"/>
  <c r="L59" i="4"/>
  <c r="J59" i="4"/>
  <c r="N58" i="4"/>
  <c r="L58" i="4"/>
  <c r="J58" i="4"/>
  <c r="N55" i="4"/>
  <c r="L55" i="4"/>
  <c r="J55" i="4"/>
  <c r="P55" i="4" s="1"/>
  <c r="Q55" i="4" s="1"/>
  <c r="N54" i="4"/>
  <c r="L54" i="4"/>
  <c r="J54" i="4"/>
  <c r="N53" i="4"/>
  <c r="L53" i="4"/>
  <c r="J53" i="4"/>
  <c r="P53" i="4" s="1"/>
  <c r="Q53" i="4" s="1"/>
  <c r="N52" i="4"/>
  <c r="L52" i="4"/>
  <c r="J52" i="4"/>
  <c r="P52" i="4" s="1"/>
  <c r="N51" i="4"/>
  <c r="L51" i="4"/>
  <c r="J51" i="4"/>
  <c r="N50" i="4"/>
  <c r="L50" i="4"/>
  <c r="J50" i="4"/>
  <c r="N49" i="4"/>
  <c r="L49" i="4"/>
  <c r="J49" i="4"/>
  <c r="P49" i="4" s="1"/>
  <c r="Q49" i="4" s="1"/>
  <c r="N48" i="4"/>
  <c r="L48" i="4"/>
  <c r="J48" i="4"/>
  <c r="N47" i="4"/>
  <c r="L47" i="4"/>
  <c r="J47" i="4"/>
  <c r="N46" i="4"/>
  <c r="L46" i="4"/>
  <c r="J46" i="4"/>
  <c r="P46" i="4" s="1"/>
  <c r="N43" i="4"/>
  <c r="L43" i="4"/>
  <c r="J43" i="4"/>
  <c r="P43" i="4" s="1"/>
  <c r="Q43" i="4" s="1"/>
  <c r="N42" i="4"/>
  <c r="L42" i="4"/>
  <c r="J42" i="4"/>
  <c r="N41" i="4"/>
  <c r="L41" i="4"/>
  <c r="J41" i="4"/>
  <c r="N40" i="4"/>
  <c r="L40" i="4"/>
  <c r="J40" i="4"/>
  <c r="P40" i="4" s="1"/>
  <c r="Q40" i="4" s="1"/>
  <c r="N39" i="4"/>
  <c r="L39" i="4"/>
  <c r="J39" i="4"/>
  <c r="N38" i="4"/>
  <c r="L38" i="4"/>
  <c r="J38" i="4"/>
  <c r="N37" i="4"/>
  <c r="L37" i="4"/>
  <c r="J37" i="4"/>
  <c r="P37" i="4" s="1"/>
  <c r="Q37" i="4" s="1"/>
  <c r="N36" i="4"/>
  <c r="L36" i="4"/>
  <c r="J36" i="4"/>
  <c r="N35" i="4"/>
  <c r="L35" i="4"/>
  <c r="J35" i="4"/>
  <c r="P35" i="4" s="1"/>
  <c r="Q35" i="4" s="1"/>
  <c r="N34" i="4"/>
  <c r="L34" i="4"/>
  <c r="J34" i="4"/>
  <c r="N33" i="4"/>
  <c r="L33" i="4"/>
  <c r="J33" i="4"/>
  <c r="N32" i="4"/>
  <c r="L32" i="4"/>
  <c r="J32" i="4"/>
  <c r="N31" i="4"/>
  <c r="L31" i="4"/>
  <c r="J31" i="4"/>
  <c r="P31" i="4" s="1"/>
  <c r="Q31" i="4" s="1"/>
  <c r="N30" i="4"/>
  <c r="L30" i="4"/>
  <c r="J30" i="4"/>
  <c r="N29" i="4"/>
  <c r="L29" i="4"/>
  <c r="J29" i="4"/>
  <c r="P29" i="4" s="1"/>
  <c r="P28" i="4"/>
  <c r="Q28" i="4" s="1"/>
  <c r="N28" i="4"/>
  <c r="L28" i="4"/>
  <c r="J28" i="4"/>
  <c r="N27" i="4"/>
  <c r="L27" i="4"/>
  <c r="J27" i="4"/>
  <c r="N26" i="4"/>
  <c r="L26" i="4"/>
  <c r="J26" i="4"/>
  <c r="P26" i="4" s="1"/>
  <c r="Q26" i="4" s="1"/>
  <c r="N25" i="4"/>
  <c r="L25" i="4"/>
  <c r="J25" i="4"/>
  <c r="P25" i="4" s="1"/>
  <c r="Q25" i="4" s="1"/>
  <c r="N24" i="4"/>
  <c r="L24" i="4"/>
  <c r="J24" i="4"/>
  <c r="N23" i="4"/>
  <c r="L23" i="4"/>
  <c r="J23" i="4"/>
  <c r="P23" i="4" s="1"/>
  <c r="Q23" i="4" s="1"/>
  <c r="N22" i="4"/>
  <c r="L22" i="4"/>
  <c r="J22" i="4"/>
  <c r="N21" i="4"/>
  <c r="L21" i="4"/>
  <c r="J21" i="4"/>
  <c r="P21" i="4" s="1"/>
  <c r="N20" i="4"/>
  <c r="L20" i="4"/>
  <c r="J20" i="4"/>
  <c r="N19" i="4"/>
  <c r="L19" i="4"/>
  <c r="J19" i="4"/>
  <c r="P19" i="4" s="1"/>
  <c r="Q19" i="4" s="1"/>
  <c r="N18" i="4"/>
  <c r="L18" i="4"/>
  <c r="J18" i="4"/>
  <c r="P18" i="4" s="1"/>
  <c r="N17" i="4"/>
  <c r="L17" i="4"/>
  <c r="J17" i="4"/>
  <c r="N16" i="4"/>
  <c r="L16" i="4"/>
  <c r="J16" i="4"/>
  <c r="N15" i="4"/>
  <c r="L15" i="4"/>
  <c r="J15" i="4"/>
  <c r="N14" i="4"/>
  <c r="L14" i="4"/>
  <c r="J14" i="4"/>
  <c r="P14" i="4" s="1"/>
  <c r="Q14" i="4" s="1"/>
  <c r="N13" i="4"/>
  <c r="L13" i="4"/>
  <c r="J13" i="4"/>
  <c r="P13" i="4" s="1"/>
  <c r="Q13" i="4" s="1"/>
  <c r="N12" i="4"/>
  <c r="L12" i="4"/>
  <c r="J12" i="4"/>
  <c r="N11" i="4"/>
  <c r="L11" i="4"/>
  <c r="J11" i="4"/>
  <c r="P11" i="4" s="1"/>
  <c r="Q11" i="4" s="1"/>
  <c r="N10" i="4"/>
  <c r="L10" i="4"/>
  <c r="J10" i="4"/>
  <c r="D43" i="3"/>
  <c r="D42" i="3"/>
  <c r="D38" i="3"/>
  <c r="D25" i="3"/>
  <c r="J527" i="4" l="1"/>
  <c r="C38" i="3" s="1"/>
  <c r="J550" i="4"/>
  <c r="C43" i="3" s="1"/>
  <c r="J547" i="4"/>
  <c r="C42" i="3" s="1"/>
  <c r="Q485" i="4"/>
  <c r="P473" i="4"/>
  <c r="Q473" i="4" s="1"/>
  <c r="Q168" i="4"/>
  <c r="Q183" i="4"/>
  <c r="Q294" i="4"/>
  <c r="L428" i="4"/>
  <c r="D33" i="3" s="1"/>
  <c r="Q80" i="4"/>
  <c r="P95" i="4"/>
  <c r="Q95" i="4" s="1"/>
  <c r="Q158" i="4"/>
  <c r="J296" i="4"/>
  <c r="C22" i="3" s="1"/>
  <c r="N366" i="4"/>
  <c r="P396" i="4"/>
  <c r="Q396" i="4" s="1"/>
  <c r="N408" i="4"/>
  <c r="N419" i="4"/>
  <c r="N527" i="4"/>
  <c r="P539" i="4"/>
  <c r="P538" i="4" s="1"/>
  <c r="E40" i="3" s="1"/>
  <c r="J366" i="4"/>
  <c r="C25" i="3" s="1"/>
  <c r="L419" i="4"/>
  <c r="D32" i="3" s="1"/>
  <c r="L377" i="4"/>
  <c r="D27" i="3" s="1"/>
  <c r="Q77" i="4"/>
  <c r="Q391" i="4"/>
  <c r="Q71" i="4"/>
  <c r="N82" i="4"/>
  <c r="L513" i="4"/>
  <c r="D37" i="3" s="1"/>
  <c r="Q524" i="4"/>
  <c r="L541" i="4"/>
  <c r="D41" i="3" s="1"/>
  <c r="C45" i="3"/>
  <c r="L45" i="4"/>
  <c r="D10" i="3" s="1"/>
  <c r="Q68" i="4"/>
  <c r="L370" i="4"/>
  <c r="D26" i="3" s="1"/>
  <c r="L413" i="4"/>
  <c r="D31" i="3" s="1"/>
  <c r="Q350" i="4"/>
  <c r="L490" i="4"/>
  <c r="D35" i="3" s="1"/>
  <c r="Q210" i="4"/>
  <c r="N384" i="4"/>
  <c r="N57" i="4"/>
  <c r="Q178" i="4"/>
  <c r="L273" i="4"/>
  <c r="D21" i="3" s="1"/>
  <c r="J428" i="4"/>
  <c r="C33" i="3" s="1"/>
  <c r="P38" i="4"/>
  <c r="Q38" i="4" s="1"/>
  <c r="Q52" i="4"/>
  <c r="J57" i="4"/>
  <c r="C11" i="3" s="1"/>
  <c r="P67" i="4"/>
  <c r="Q67" i="4" s="1"/>
  <c r="P70" i="4"/>
  <c r="Q70" i="4" s="1"/>
  <c r="P76" i="4"/>
  <c r="Q76" i="4" s="1"/>
  <c r="P122" i="4"/>
  <c r="Q122" i="4" s="1"/>
  <c r="P149" i="4"/>
  <c r="Q149" i="4" s="1"/>
  <c r="P249" i="4"/>
  <c r="Q249" i="4" s="1"/>
  <c r="P275" i="4"/>
  <c r="Q275" i="4" s="1"/>
  <c r="P285" i="4"/>
  <c r="Q285" i="4" s="1"/>
  <c r="Q288" i="4"/>
  <c r="P300" i="4"/>
  <c r="Q300" i="4" s="1"/>
  <c r="N296" i="4"/>
  <c r="P354" i="4"/>
  <c r="Q354" i="4" s="1"/>
  <c r="P438" i="4"/>
  <c r="Q438" i="4" s="1"/>
  <c r="P471" i="4"/>
  <c r="Q471" i="4" s="1"/>
  <c r="P483" i="4"/>
  <c r="Q483" i="4" s="1"/>
  <c r="P499" i="4"/>
  <c r="Q499" i="4" s="1"/>
  <c r="P536" i="4"/>
  <c r="Q536" i="4" s="1"/>
  <c r="Q29" i="4"/>
  <c r="P41" i="4"/>
  <c r="Q41" i="4" s="1"/>
  <c r="L57" i="4"/>
  <c r="D11" i="3" s="1"/>
  <c r="Q142" i="4"/>
  <c r="P178" i="4"/>
  <c r="Q204" i="4"/>
  <c r="Q226" i="4"/>
  <c r="Q268" i="4"/>
  <c r="N428" i="4"/>
  <c r="P474" i="4"/>
  <c r="Q474" i="4" s="1"/>
  <c r="P486" i="4"/>
  <c r="Q486" i="4" s="1"/>
  <c r="Q125" i="4"/>
  <c r="Q162" i="4"/>
  <c r="P210" i="4"/>
  <c r="P220" i="4"/>
  <c r="Q220" i="4" s="1"/>
  <c r="P256" i="4"/>
  <c r="Q256" i="4" s="1"/>
  <c r="P259" i="4"/>
  <c r="Q259" i="4" s="1"/>
  <c r="Q282" i="4"/>
  <c r="P332" i="4"/>
  <c r="Q332" i="4" s="1"/>
  <c r="P335" i="4"/>
  <c r="Q335" i="4" s="1"/>
  <c r="Q338" i="4"/>
  <c r="P368" i="4"/>
  <c r="Q368" i="4" s="1"/>
  <c r="P372" i="4"/>
  <c r="P429" i="4"/>
  <c r="Q429" i="4" s="1"/>
  <c r="P447" i="4"/>
  <c r="Q447" i="4" s="1"/>
  <c r="P491" i="4"/>
  <c r="Q491" i="4" s="1"/>
  <c r="Q494" i="4"/>
  <c r="P16" i="4"/>
  <c r="Q16" i="4" s="1"/>
  <c r="L9" i="4"/>
  <c r="P96" i="4"/>
  <c r="Q96" i="4" s="1"/>
  <c r="Q104" i="4"/>
  <c r="Q107" i="4"/>
  <c r="Q145" i="4"/>
  <c r="L296" i="4"/>
  <c r="D22" i="3" s="1"/>
  <c r="P360" i="4"/>
  <c r="Q360" i="4" s="1"/>
  <c r="N377" i="4"/>
  <c r="P386" i="4"/>
  <c r="Q386" i="4" s="1"/>
  <c r="P409" i="4"/>
  <c r="Q409" i="4" s="1"/>
  <c r="P436" i="4"/>
  <c r="Q436" i="4" s="1"/>
  <c r="P509" i="4"/>
  <c r="Q509" i="4" s="1"/>
  <c r="N541" i="4"/>
  <c r="N9" i="4"/>
  <c r="N45" i="4"/>
  <c r="L82" i="4"/>
  <c r="D12" i="3" s="1"/>
  <c r="N148" i="4"/>
  <c r="N180" i="4"/>
  <c r="N318" i="4"/>
  <c r="P345" i="4"/>
  <c r="Q345" i="4" s="1"/>
  <c r="P398" i="4"/>
  <c r="Q398" i="4" s="1"/>
  <c r="P401" i="4"/>
  <c r="Q401" i="4" s="1"/>
  <c r="Q404" i="4"/>
  <c r="P425" i="4"/>
  <c r="Q425" i="4" s="1"/>
  <c r="N513" i="4"/>
  <c r="P528" i="4"/>
  <c r="Q528" i="4" s="1"/>
  <c r="L531" i="4"/>
  <c r="D39" i="3" s="1"/>
  <c r="P543" i="4"/>
  <c r="Q543" i="4" s="1"/>
  <c r="J9" i="4"/>
  <c r="C9" i="3" s="1"/>
  <c r="P42" i="4"/>
  <c r="Q42" i="4" s="1"/>
  <c r="J82" i="4"/>
  <c r="C12" i="3" s="1"/>
  <c r="P139" i="4"/>
  <c r="Q139" i="4" s="1"/>
  <c r="P173" i="4"/>
  <c r="Q173" i="4" s="1"/>
  <c r="P254" i="4"/>
  <c r="Q254" i="4" s="1"/>
  <c r="Q276" i="4"/>
  <c r="Q301" i="4"/>
  <c r="P320" i="4"/>
  <c r="Q320" i="4" s="1"/>
  <c r="P323" i="4"/>
  <c r="Q323" i="4" s="1"/>
  <c r="Q326" i="4"/>
  <c r="P382" i="4"/>
  <c r="Q382" i="4" s="1"/>
  <c r="L442" i="4"/>
  <c r="D34" i="3" s="1"/>
  <c r="P463" i="4"/>
  <c r="Q463" i="4" s="1"/>
  <c r="P466" i="4"/>
  <c r="Q466" i="4" s="1"/>
  <c r="Q469" i="4"/>
  <c r="P475" i="4"/>
  <c r="Q475" i="4" s="1"/>
  <c r="P478" i="4"/>
  <c r="Q478" i="4" s="1"/>
  <c r="Q481" i="4"/>
  <c r="P487" i="4"/>
  <c r="Q487" i="4" s="1"/>
  <c r="P500" i="4"/>
  <c r="Q500" i="4" s="1"/>
  <c r="P514" i="4"/>
  <c r="Q514" i="4" s="1"/>
  <c r="P517" i="4"/>
  <c r="Q517" i="4" s="1"/>
  <c r="P59" i="4"/>
  <c r="Q59" i="4" s="1"/>
  <c r="L90" i="4"/>
  <c r="D13" i="3" s="1"/>
  <c r="P100" i="4"/>
  <c r="Q100" i="4" s="1"/>
  <c r="L180" i="4"/>
  <c r="D16" i="3" s="1"/>
  <c r="P198" i="4"/>
  <c r="Q198" i="4" s="1"/>
  <c r="P280" i="4"/>
  <c r="Q280" i="4" s="1"/>
  <c r="P305" i="4"/>
  <c r="Q305" i="4" s="1"/>
  <c r="L357" i="4"/>
  <c r="D24" i="3" s="1"/>
  <c r="L408" i="4"/>
  <c r="D30" i="3" s="1"/>
  <c r="P451" i="4"/>
  <c r="Q451" i="4" s="1"/>
  <c r="P454" i="4"/>
  <c r="Q454" i="4" s="1"/>
  <c r="Q457" i="4"/>
  <c r="P17" i="4"/>
  <c r="Q17" i="4" s="1"/>
  <c r="Q21" i="4"/>
  <c r="P33" i="4"/>
  <c r="Q33" i="4" s="1"/>
  <c r="P51" i="4"/>
  <c r="Q51" i="4" s="1"/>
  <c r="P54" i="4"/>
  <c r="Q54" i="4" s="1"/>
  <c r="N90" i="4"/>
  <c r="P105" i="4"/>
  <c r="Q105" i="4" s="1"/>
  <c r="Q133" i="4"/>
  <c r="P146" i="4"/>
  <c r="Q146" i="4" s="1"/>
  <c r="Q211" i="4"/>
  <c r="Q255" i="4"/>
  <c r="N273" i="4"/>
  <c r="P308" i="4"/>
  <c r="Q308" i="4" s="1"/>
  <c r="Q321" i="4"/>
  <c r="P333" i="4"/>
  <c r="Q333" i="4" s="1"/>
  <c r="N357" i="4"/>
  <c r="Q445" i="4"/>
  <c r="Q464" i="4"/>
  <c r="Q476" i="4"/>
  <c r="Q488" i="4"/>
  <c r="Q18" i="4"/>
  <c r="P30" i="4"/>
  <c r="Q30" i="4" s="1"/>
  <c r="P48" i="4"/>
  <c r="Q48" i="4" s="1"/>
  <c r="P66" i="4"/>
  <c r="Q66" i="4" s="1"/>
  <c r="Q92" i="4"/>
  <c r="Q106" i="4"/>
  <c r="Q121" i="4"/>
  <c r="N242" i="4"/>
  <c r="N370" i="4"/>
  <c r="L384" i="4"/>
  <c r="D28" i="3" s="1"/>
  <c r="N394" i="4"/>
  <c r="Q452" i="4"/>
  <c r="P553" i="4"/>
  <c r="Q553" i="4" s="1"/>
  <c r="Q83" i="4"/>
  <c r="D9" i="3"/>
  <c r="P195" i="4"/>
  <c r="Q195" i="4" s="1"/>
  <c r="P233" i="4"/>
  <c r="Q233" i="4" s="1"/>
  <c r="L242" i="4"/>
  <c r="D19" i="3" s="1"/>
  <c r="P246" i="4"/>
  <c r="J377" i="4"/>
  <c r="C27" i="3" s="1"/>
  <c r="P378" i="4"/>
  <c r="J419" i="4"/>
  <c r="C32" i="3" s="1"/>
  <c r="Q46" i="4"/>
  <c r="J102" i="4"/>
  <c r="C14" i="3" s="1"/>
  <c r="Q169" i="4"/>
  <c r="P289" i="4"/>
  <c r="Q289" i="4" s="1"/>
  <c r="P373" i="4"/>
  <c r="Q399" i="4"/>
  <c r="P402" i="4"/>
  <c r="Q402" i="4" s="1"/>
  <c r="P492" i="4"/>
  <c r="Q492" i="4" s="1"/>
  <c r="P503" i="4"/>
  <c r="Q503" i="4" s="1"/>
  <c r="P207" i="4"/>
  <c r="Q207" i="4" s="1"/>
  <c r="Q299" i="4"/>
  <c r="P414" i="4"/>
  <c r="Q414" i="4" s="1"/>
  <c r="J413" i="4"/>
  <c r="C31" i="3" s="1"/>
  <c r="P12" i="4"/>
  <c r="Q12" i="4" s="1"/>
  <c r="P24" i="4"/>
  <c r="Q24" i="4" s="1"/>
  <c r="P36" i="4"/>
  <c r="Q36" i="4" s="1"/>
  <c r="P58" i="4"/>
  <c r="P63" i="4"/>
  <c r="Q63" i="4" s="1"/>
  <c r="P87" i="4"/>
  <c r="Q87" i="4" s="1"/>
  <c r="P118" i="4"/>
  <c r="Q118" i="4" s="1"/>
  <c r="Q137" i="4"/>
  <c r="P155" i="4"/>
  <c r="Q155" i="4" s="1"/>
  <c r="Q175" i="4"/>
  <c r="Q181" i="4"/>
  <c r="P201" i="4"/>
  <c r="Q201" i="4" s="1"/>
  <c r="P218" i="4"/>
  <c r="Q218" i="4" s="1"/>
  <c r="P221" i="4"/>
  <c r="Q221" i="4" s="1"/>
  <c r="P239" i="4"/>
  <c r="Q239" i="4" s="1"/>
  <c r="Q243" i="4"/>
  <c r="P252" i="4"/>
  <c r="Q252" i="4" s="1"/>
  <c r="P258" i="4"/>
  <c r="Q258" i="4"/>
  <c r="P265" i="4"/>
  <c r="Q265" i="4" s="1"/>
  <c r="P271" i="4"/>
  <c r="Q271" i="4" s="1"/>
  <c r="P283" i="4"/>
  <c r="Q283" i="4" s="1"/>
  <c r="P286" i="4"/>
  <c r="Q286" i="4" s="1"/>
  <c r="P302" i="4"/>
  <c r="Q302" i="4" s="1"/>
  <c r="Q313" i="4"/>
  <c r="P324" i="4"/>
  <c r="Q324" i="4" s="1"/>
  <c r="P336" i="4"/>
  <c r="Q336" i="4" s="1"/>
  <c r="P348" i="4"/>
  <c r="Q348" i="4" s="1"/>
  <c r="P359" i="4"/>
  <c r="Q359" i="4" s="1"/>
  <c r="Q378" i="4"/>
  <c r="P424" i="4"/>
  <c r="Q424" i="4" s="1"/>
  <c r="P443" i="4"/>
  <c r="J442" i="4"/>
  <c r="C34" i="3" s="1"/>
  <c r="P455" i="4"/>
  <c r="Q455" i="4" s="1"/>
  <c r="P467" i="4"/>
  <c r="Q467" i="4" s="1"/>
  <c r="P479" i="4"/>
  <c r="Q479" i="4" s="1"/>
  <c r="J45" i="4"/>
  <c r="C10" i="3" s="1"/>
  <c r="Q58" i="4"/>
  <c r="P219" i="4"/>
  <c r="Q219" i="4" s="1"/>
  <c r="P284" i="4"/>
  <c r="Q284" i="4" s="1"/>
  <c r="P314" i="4"/>
  <c r="Q314" i="4" s="1"/>
  <c r="P389" i="4"/>
  <c r="Q389" i="4" s="1"/>
  <c r="J394" i="4"/>
  <c r="C29" i="3" s="1"/>
  <c r="P10" i="4"/>
  <c r="Q10" i="4" s="1"/>
  <c r="P22" i="4"/>
  <c r="Q22" i="4" s="1"/>
  <c r="P34" i="4"/>
  <c r="Q34" i="4" s="1"/>
  <c r="P47" i="4"/>
  <c r="Q47" i="4" s="1"/>
  <c r="P61" i="4"/>
  <c r="Q61" i="4" s="1"/>
  <c r="Q91" i="4"/>
  <c r="L102" i="4"/>
  <c r="D14" i="3" s="1"/>
  <c r="P132" i="4"/>
  <c r="Q132" i="4" s="1"/>
  <c r="P172" i="4"/>
  <c r="Q172" i="4" s="1"/>
  <c r="Q187" i="4"/>
  <c r="P213" i="4"/>
  <c r="Q213" i="4" s="1"/>
  <c r="P229" i="4"/>
  <c r="Q229" i="4" s="1"/>
  <c r="J262" i="4"/>
  <c r="C20" i="3" s="1"/>
  <c r="P263" i="4"/>
  <c r="P278" i="4"/>
  <c r="Q278" i="4" s="1"/>
  <c r="P299" i="4"/>
  <c r="J318" i="4"/>
  <c r="C23" i="3" s="1"/>
  <c r="P400" i="4"/>
  <c r="Q400" i="4" s="1"/>
  <c r="P410" i="4"/>
  <c r="Q410" i="4" s="1"/>
  <c r="N442" i="4"/>
  <c r="L497" i="4"/>
  <c r="D36" i="3" s="1"/>
  <c r="P15" i="4"/>
  <c r="Q15" i="4" s="1"/>
  <c r="P27" i="4"/>
  <c r="Q27" i="4" s="1"/>
  <c r="P39" i="4"/>
  <c r="Q39" i="4" s="1"/>
  <c r="P79" i="4"/>
  <c r="Q79" i="4" s="1"/>
  <c r="P85" i="4"/>
  <c r="P99" i="4"/>
  <c r="Q99" i="4" s="1"/>
  <c r="P108" i="4"/>
  <c r="Q108" i="4" s="1"/>
  <c r="Q111" i="4"/>
  <c r="Q113" i="4"/>
  <c r="P127" i="4"/>
  <c r="Q127" i="4" s="1"/>
  <c r="P135" i="4"/>
  <c r="Q135" i="4" s="1"/>
  <c r="Q144" i="4"/>
  <c r="Q150" i="4"/>
  <c r="P164" i="4"/>
  <c r="Q164" i="4" s="1"/>
  <c r="P216" i="4"/>
  <c r="Q216" i="4" s="1"/>
  <c r="J223" i="4"/>
  <c r="C17" i="3" s="1"/>
  <c r="P224" i="4"/>
  <c r="L262" i="4"/>
  <c r="D20" i="3" s="1"/>
  <c r="P281" i="4"/>
  <c r="Q281" i="4" s="1"/>
  <c r="P297" i="4"/>
  <c r="Q297" i="4" s="1"/>
  <c r="L318" i="4"/>
  <c r="D23" i="3" s="1"/>
  <c r="P529" i="4"/>
  <c r="P20" i="4"/>
  <c r="Q20" i="4" s="1"/>
  <c r="P32" i="4"/>
  <c r="Q32" i="4" s="1"/>
  <c r="P50" i="4"/>
  <c r="Q50" i="4" s="1"/>
  <c r="P64" i="4"/>
  <c r="Q64" i="4" s="1"/>
  <c r="P69" i="4"/>
  <c r="Q69" i="4" s="1"/>
  <c r="Q72" i="4"/>
  <c r="P74" i="4"/>
  <c r="Q74" i="4" s="1"/>
  <c r="P103" i="4"/>
  <c r="Q114" i="4"/>
  <c r="P130" i="4"/>
  <c r="Q130" i="4" s="1"/>
  <c r="P138" i="4"/>
  <c r="Q138" i="4" s="1"/>
  <c r="P141" i="4"/>
  <c r="Q141" i="4" s="1"/>
  <c r="J148" i="4"/>
  <c r="C15" i="3" s="1"/>
  <c r="Q151" i="4"/>
  <c r="P167" i="4"/>
  <c r="Q167" i="4" s="1"/>
  <c r="P182" i="4"/>
  <c r="Q182" i="4" s="1"/>
  <c r="L223" i="4"/>
  <c r="D17" i="3" s="1"/>
  <c r="N262" i="4"/>
  <c r="P290" i="4"/>
  <c r="Q290" i="4" s="1"/>
  <c r="P311" i="4"/>
  <c r="Q311" i="4" s="1"/>
  <c r="P322" i="4"/>
  <c r="Q322" i="4" s="1"/>
  <c r="P334" i="4"/>
  <c r="Q334" i="4" s="1"/>
  <c r="P346" i="4"/>
  <c r="Q346" i="4" s="1"/>
  <c r="P397" i="4"/>
  <c r="Q397" i="4" s="1"/>
  <c r="P430" i="4"/>
  <c r="Q430" i="4" s="1"/>
  <c r="Q439" i="4"/>
  <c r="P453" i="4"/>
  <c r="Q453" i="4" s="1"/>
  <c r="P465" i="4"/>
  <c r="Q465" i="4" s="1"/>
  <c r="P477" i="4"/>
  <c r="Q477" i="4"/>
  <c r="J490" i="4"/>
  <c r="C35" i="3" s="1"/>
  <c r="Q515" i="4"/>
  <c r="P518" i="4"/>
  <c r="Q518" i="4" s="1"/>
  <c r="P88" i="4"/>
  <c r="Q88" i="4" s="1"/>
  <c r="Q170" i="4"/>
  <c r="J180" i="4"/>
  <c r="C16" i="3" s="1"/>
  <c r="P185" i="4"/>
  <c r="Q185" i="4" s="1"/>
  <c r="Q194" i="4"/>
  <c r="Q197" i="4"/>
  <c r="Q199" i="4"/>
  <c r="N223" i="4"/>
  <c r="J231" i="4"/>
  <c r="C18" i="3" s="1"/>
  <c r="Q232" i="4"/>
  <c r="Q235" i="4"/>
  <c r="Q237" i="4"/>
  <c r="Q245" i="4"/>
  <c r="Q248" i="4"/>
  <c r="Q250" i="4"/>
  <c r="P293" i="4"/>
  <c r="Q293" i="4" s="1"/>
  <c r="P309" i="4"/>
  <c r="Q309" i="4" s="1"/>
  <c r="P319" i="4"/>
  <c r="Q319" i="4" s="1"/>
  <c r="P328" i="4"/>
  <c r="Q328" i="4" s="1"/>
  <c r="P340" i="4"/>
  <c r="Q340" i="4" s="1"/>
  <c r="P352" i="4"/>
  <c r="Q352" i="4" s="1"/>
  <c r="J384" i="4"/>
  <c r="C28" i="3" s="1"/>
  <c r="P387" i="4"/>
  <c r="Q387" i="4" s="1"/>
  <c r="P544" i="4"/>
  <c r="Q544" i="4" s="1"/>
  <c r="J541" i="4"/>
  <c r="C41" i="3" s="1"/>
  <c r="Q75" i="4"/>
  <c r="J90" i="4"/>
  <c r="C13" i="3" s="1"/>
  <c r="Q120" i="4"/>
  <c r="Q157" i="4"/>
  <c r="P188" i="4"/>
  <c r="Q188" i="4" s="1"/>
  <c r="P191" i="4"/>
  <c r="Q191" i="4" s="1"/>
  <c r="P200" i="4"/>
  <c r="Q200" i="4" s="1"/>
  <c r="Q224" i="4"/>
  <c r="L231" i="4"/>
  <c r="D18" i="3" s="1"/>
  <c r="P238" i="4"/>
  <c r="Q238" i="4" s="1"/>
  <c r="P251" i="4"/>
  <c r="Q251" i="4" s="1"/>
  <c r="P264" i="4"/>
  <c r="Q264" i="4" s="1"/>
  <c r="P303" i="4"/>
  <c r="Q303" i="4" s="1"/>
  <c r="P331" i="4"/>
  <c r="Q331" i="4" s="1"/>
  <c r="P343" i="4"/>
  <c r="Q343" i="4" s="1"/>
  <c r="P355" i="4"/>
  <c r="Q355" i="4" s="1"/>
  <c r="Q363" i="4"/>
  <c r="Q372" i="4"/>
  <c r="P375" i="4"/>
  <c r="Q375" i="4" s="1"/>
  <c r="L394" i="4"/>
  <c r="D29" i="3" s="1"/>
  <c r="J408" i="4"/>
  <c r="C30" i="3" s="1"/>
  <c r="Q426" i="4"/>
  <c r="P450" i="4"/>
  <c r="Q450" i="4" s="1"/>
  <c r="P462" i="4"/>
  <c r="Q462" i="4" s="1"/>
  <c r="Q502" i="4"/>
  <c r="P505" i="4"/>
  <c r="Q505" i="4" s="1"/>
  <c r="P532" i="4"/>
  <c r="J531" i="4"/>
  <c r="C39" i="3" s="1"/>
  <c r="Q60" i="4"/>
  <c r="Q123" i="4"/>
  <c r="Q160" i="4"/>
  <c r="Q206" i="4"/>
  <c r="Q209" i="4"/>
  <c r="P225" i="4"/>
  <c r="Q225" i="4" s="1"/>
  <c r="N231" i="4"/>
  <c r="Q274" i="4"/>
  <c r="J273" i="4"/>
  <c r="C21" i="3" s="1"/>
  <c r="Q416" i="4"/>
  <c r="P416" i="4"/>
  <c r="Q437" i="4"/>
  <c r="Q484" i="4"/>
  <c r="N490" i="4"/>
  <c r="Q525" i="4"/>
  <c r="Q98" i="4"/>
  <c r="Q126" i="4"/>
  <c r="L148" i="4"/>
  <c r="D15" i="3" s="1"/>
  <c r="Q163" i="4"/>
  <c r="P212" i="4"/>
  <c r="Q212" i="4" s="1"/>
  <c r="J242" i="4"/>
  <c r="C19" i="3" s="1"/>
  <c r="Q257" i="4"/>
  <c r="Q260" i="4"/>
  <c r="Q270" i="4"/>
  <c r="P277" i="4"/>
  <c r="Q277" i="4" s="1"/>
  <c r="J357" i="4"/>
  <c r="C24" i="3" s="1"/>
  <c r="P361" i="4"/>
  <c r="Q361" i="4" s="1"/>
  <c r="P440" i="4"/>
  <c r="Q440" i="4" s="1"/>
  <c r="N497" i="4"/>
  <c r="P516" i="4"/>
  <c r="J513" i="4"/>
  <c r="C37" i="3" s="1"/>
  <c r="N531" i="4"/>
  <c r="P327" i="4"/>
  <c r="Q327" i="4" s="1"/>
  <c r="P339" i="4"/>
  <c r="Q339" i="4" s="1"/>
  <c r="P351" i="4"/>
  <c r="Q351" i="4" s="1"/>
  <c r="P364" i="4"/>
  <c r="Q364" i="4" s="1"/>
  <c r="P379" i="4"/>
  <c r="Q379" i="4" s="1"/>
  <c r="P392" i="4"/>
  <c r="Q392" i="4" s="1"/>
  <c r="P405" i="4"/>
  <c r="Q405" i="4" s="1"/>
  <c r="P420" i="4"/>
  <c r="P419" i="4" s="1"/>
  <c r="E32" i="3" s="1"/>
  <c r="P433" i="4"/>
  <c r="Q433" i="4" s="1"/>
  <c r="P446" i="4"/>
  <c r="Q446" i="4" s="1"/>
  <c r="P458" i="4"/>
  <c r="Q458" i="4" s="1"/>
  <c r="P470" i="4"/>
  <c r="Q470" i="4" s="1"/>
  <c r="P482" i="4"/>
  <c r="Q482" i="4" s="1"/>
  <c r="P495" i="4"/>
  <c r="Q495" i="4" s="1"/>
  <c r="P508" i="4"/>
  <c r="Q508" i="4" s="1"/>
  <c r="P521" i="4"/>
  <c r="Q521" i="4" s="1"/>
  <c r="P535" i="4"/>
  <c r="Q535" i="4" s="1"/>
  <c r="P551" i="4"/>
  <c r="J497" i="4"/>
  <c r="C36" i="3" s="1"/>
  <c r="Q548" i="4"/>
  <c r="Q547" i="4" s="1"/>
  <c r="F42" i="3" s="1"/>
  <c r="P552" i="4"/>
  <c r="Q552" i="4" s="1"/>
  <c r="Q358" i="4"/>
  <c r="P116" i="4"/>
  <c r="Q116" i="4" s="1"/>
  <c r="P128" i="4"/>
  <c r="Q128" i="4" s="1"/>
  <c r="P140" i="4"/>
  <c r="Q140" i="4" s="1"/>
  <c r="P153" i="4"/>
  <c r="Q153" i="4" s="1"/>
  <c r="P165" i="4"/>
  <c r="Q165" i="4" s="1"/>
  <c r="P177" i="4"/>
  <c r="Q177" i="4" s="1"/>
  <c r="P190" i="4"/>
  <c r="Q190" i="4" s="1"/>
  <c r="P202" i="4"/>
  <c r="Q202" i="4" s="1"/>
  <c r="P214" i="4"/>
  <c r="Q214" i="4" s="1"/>
  <c r="P227" i="4"/>
  <c r="Q227" i="4" s="1"/>
  <c r="P240" i="4"/>
  <c r="Q240" i="4" s="1"/>
  <c r="P266" i="4"/>
  <c r="Q266" i="4" s="1"/>
  <c r="P279" i="4"/>
  <c r="Q279" i="4" s="1"/>
  <c r="P291" i="4"/>
  <c r="Q291" i="4" s="1"/>
  <c r="P304" i="4"/>
  <c r="Q304" i="4" s="1"/>
  <c r="P316" i="4"/>
  <c r="Q316" i="4" s="1"/>
  <c r="P329" i="4"/>
  <c r="Q329" i="4" s="1"/>
  <c r="P341" i="4"/>
  <c r="Q341" i="4" s="1"/>
  <c r="P367" i="4"/>
  <c r="P366" i="4" s="1"/>
  <c r="E25" i="3" s="1"/>
  <c r="P381" i="4"/>
  <c r="Q381" i="4" s="1"/>
  <c r="P395" i="4"/>
  <c r="P435" i="4"/>
  <c r="Q435" i="4" s="1"/>
  <c r="P448" i="4"/>
  <c r="Q448" i="4" s="1"/>
  <c r="P460" i="4"/>
  <c r="Q460" i="4" s="1"/>
  <c r="P472" i="4"/>
  <c r="Q472" i="4" s="1"/>
  <c r="P484" i="4"/>
  <c r="P498" i="4"/>
  <c r="P510" i="4"/>
  <c r="Q510" i="4" s="1"/>
  <c r="Q541" i="4" l="1"/>
  <c r="F41" i="3" s="1"/>
  <c r="Q539" i="4"/>
  <c r="Q538" i="4" s="1"/>
  <c r="F40" i="3" s="1"/>
  <c r="Q413" i="4"/>
  <c r="F31" i="3" s="1"/>
  <c r="C47" i="3"/>
  <c r="C49" i="3" s="1"/>
  <c r="P242" i="4"/>
  <c r="E19" i="3" s="1"/>
  <c r="P527" i="4"/>
  <c r="E38" i="3" s="1"/>
  <c r="P370" i="4"/>
  <c r="E26" i="3" s="1"/>
  <c r="P82" i="4"/>
  <c r="E12" i="3" s="1"/>
  <c r="P408" i="4"/>
  <c r="E30" i="3" s="1"/>
  <c r="P231" i="4"/>
  <c r="E18" i="3" s="1"/>
  <c r="Q85" i="4"/>
  <c r="Q529" i="4"/>
  <c r="Q527" i="4" s="1"/>
  <c r="F38" i="3" s="1"/>
  <c r="P262" i="4"/>
  <c r="E20" i="3" s="1"/>
  <c r="Q490" i="4"/>
  <c r="F35" i="3" s="1"/>
  <c r="J8" i="4"/>
  <c r="J7" i="4" s="1"/>
  <c r="C7" i="3" s="1"/>
  <c r="Q373" i="4"/>
  <c r="Q370" i="4" s="1"/>
  <c r="F26" i="3" s="1"/>
  <c r="Q246" i="4"/>
  <c r="N8" i="4"/>
  <c r="N7" i="4" s="1"/>
  <c r="Q408" i="4"/>
  <c r="F30" i="3" s="1"/>
  <c r="P513" i="4"/>
  <c r="E37" i="3" s="1"/>
  <c r="P394" i="4"/>
  <c r="E29" i="3" s="1"/>
  <c r="P541" i="4"/>
  <c r="E41" i="3" s="1"/>
  <c r="Q263" i="4"/>
  <c r="Q262" i="4" s="1"/>
  <c r="F20" i="3" s="1"/>
  <c r="P273" i="4"/>
  <c r="E21" i="3" s="1"/>
  <c r="P180" i="4"/>
  <c r="E16" i="3" s="1"/>
  <c r="P490" i="4"/>
  <c r="E35" i="3" s="1"/>
  <c r="P357" i="4"/>
  <c r="E24" i="3" s="1"/>
  <c r="Q384" i="4"/>
  <c r="F28" i="3" s="1"/>
  <c r="Q428" i="4"/>
  <c r="F33" i="3" s="1"/>
  <c r="Q148" i="4"/>
  <c r="F15" i="3" s="1"/>
  <c r="P148" i="4"/>
  <c r="E15" i="3" s="1"/>
  <c r="Q296" i="4"/>
  <c r="F22" i="3" s="1"/>
  <c r="Q242" i="4"/>
  <c r="F19" i="3" s="1"/>
  <c r="P442" i="4"/>
  <c r="E34" i="3" s="1"/>
  <c r="Q90" i="4"/>
  <c r="F13" i="3" s="1"/>
  <c r="P384" i="4"/>
  <c r="E28" i="3" s="1"/>
  <c r="P45" i="4"/>
  <c r="E10" i="3" s="1"/>
  <c r="Q318" i="4"/>
  <c r="F23" i="3" s="1"/>
  <c r="Q420" i="4"/>
  <c r="Q419" i="4" s="1"/>
  <c r="F32" i="3" s="1"/>
  <c r="P296" i="4"/>
  <c r="E22" i="3" s="1"/>
  <c r="Q57" i="4"/>
  <c r="F11" i="3" s="1"/>
  <c r="P57" i="4"/>
  <c r="E11" i="3" s="1"/>
  <c r="P413" i="4"/>
  <c r="E31" i="3" s="1"/>
  <c r="P90" i="4"/>
  <c r="E13" i="3" s="1"/>
  <c r="Q9" i="4"/>
  <c r="P550" i="4"/>
  <c r="E43" i="3" s="1"/>
  <c r="P497" i="4"/>
  <c r="E36" i="3" s="1"/>
  <c r="P102" i="4"/>
  <c r="E14" i="3" s="1"/>
  <c r="P428" i="4"/>
  <c r="E33" i="3" s="1"/>
  <c r="Q377" i="4"/>
  <c r="F27" i="3" s="1"/>
  <c r="P377" i="4"/>
  <c r="E27" i="3" s="1"/>
  <c r="L8" i="4"/>
  <c r="Q82" i="4"/>
  <c r="F12" i="3" s="1"/>
  <c r="Q443" i="4"/>
  <c r="Q442" i="4" s="1"/>
  <c r="F34" i="3" s="1"/>
  <c r="P223" i="4"/>
  <c r="E17" i="3" s="1"/>
  <c r="P531" i="4"/>
  <c r="E39" i="3" s="1"/>
  <c r="Q231" i="4"/>
  <c r="F18" i="3" s="1"/>
  <c r="P9" i="4"/>
  <c r="Q180" i="4"/>
  <c r="F16" i="3" s="1"/>
  <c r="Q103" i="4"/>
  <c r="Q102" i="4" s="1"/>
  <c r="F14" i="3" s="1"/>
  <c r="Q516" i="4"/>
  <c r="Q513" i="4" s="1"/>
  <c r="F37" i="3" s="1"/>
  <c r="Q532" i="4"/>
  <c r="Q531" i="4" s="1"/>
  <c r="F39" i="3" s="1"/>
  <c r="Q551" i="4"/>
  <c r="Q550" i="4" s="1"/>
  <c r="F43" i="3" s="1"/>
  <c r="Q223" i="4"/>
  <c r="F17" i="3" s="1"/>
  <c r="Q395" i="4"/>
  <c r="Q394" i="4" s="1"/>
  <c r="F29" i="3" s="1"/>
  <c r="Q357" i="4"/>
  <c r="F24" i="3" s="1"/>
  <c r="Q273" i="4"/>
  <c r="F21" i="3" s="1"/>
  <c r="P318" i="4"/>
  <c r="E23" i="3" s="1"/>
  <c r="Q367" i="4"/>
  <c r="Q366" i="4" s="1"/>
  <c r="F25" i="3" s="1"/>
  <c r="Q498" i="4"/>
  <c r="Q497" i="4" s="1"/>
  <c r="F36" i="3" s="1"/>
  <c r="Q45" i="4"/>
  <c r="F10" i="3" s="1"/>
  <c r="C8" i="3" l="1"/>
  <c r="F9" i="3"/>
  <c r="Q8" i="4"/>
  <c r="D8" i="3"/>
  <c r="L7" i="4"/>
  <c r="D7" i="3" s="1"/>
  <c r="E9" i="3"/>
  <c r="P8" i="4"/>
  <c r="E8" i="3" l="1"/>
  <c r="P7" i="4"/>
  <c r="E7" i="3" s="1"/>
  <c r="F8" i="3"/>
  <c r="Q7" i="4"/>
  <c r="F7" i="3" s="1"/>
</calcChain>
</file>

<file path=xl/sharedStrings.xml><?xml version="1.0" encoding="utf-8"?>
<sst xmlns="http://schemas.openxmlformats.org/spreadsheetml/2006/main" count="2111" uniqueCount="1040">
  <si>
    <t>Celkem (včetně DPH)</t>
  </si>
  <si>
    <t>Celkem (bez DPH)</t>
  </si>
  <si>
    <t>DPH</t>
  </si>
  <si>
    <t>Popis</t>
  </si>
  <si>
    <t>Poř.</t>
  </si>
  <si>
    <t>Typ</t>
  </si>
  <si>
    <t>Kód</t>
  </si>
  <si>
    <t>MJ</t>
  </si>
  <si>
    <t>Výměra</t>
  </si>
  <si>
    <t>Cena</t>
  </si>
  <si>
    <t>Jedn. hmotn.</t>
  </si>
  <si>
    <t>Hmotnost</t>
  </si>
  <si>
    <t>Jedn. suť</t>
  </si>
  <si>
    <t>Suť</t>
  </si>
  <si>
    <t>Sazba DPH</t>
  </si>
  <si>
    <t>Cena s DPH</t>
  </si>
  <si>
    <t>Jedn. Cena</t>
  </si>
  <si>
    <t>Stavební úpravy objektu č.p. 85 Kořenice</t>
  </si>
  <si>
    <t>S</t>
  </si>
  <si>
    <t>S/SO 01</t>
  </si>
  <si>
    <t>S/SO 01/001</t>
  </si>
  <si>
    <t>001: Zemní práce</t>
  </si>
  <si>
    <t>S/SO 01/002</t>
  </si>
  <si>
    <t>002: Zakládání, zpevňování hornin</t>
  </si>
  <si>
    <t>S/SO 01/003</t>
  </si>
  <si>
    <t>003: Svislé a kompletní konstrukce</t>
  </si>
  <si>
    <t>S/SO 01/004</t>
  </si>
  <si>
    <t>004: Vodorovné konstrukce</t>
  </si>
  <si>
    <t>S/SO 01/005</t>
  </si>
  <si>
    <t>005: Komunikace pozemní</t>
  </si>
  <si>
    <t>S/SO 01/006</t>
  </si>
  <si>
    <t>006: Úpravy povrchů, podlahy a osazovaní výplní</t>
  </si>
  <si>
    <t>S/SO 01/008</t>
  </si>
  <si>
    <t>008: Vedení dálková a přípojná</t>
  </si>
  <si>
    <t>S/SO 01/009</t>
  </si>
  <si>
    <t>009: Ostatní konstrukce a práce, bourání</t>
  </si>
  <si>
    <t>S/SO 01/099</t>
  </si>
  <si>
    <t>099: Přesun hmot a manipulace se sutí</t>
  </si>
  <si>
    <t>S/SO 01/711</t>
  </si>
  <si>
    <t>711: Izolace proti vodě</t>
  </si>
  <si>
    <t>S/SO 01/712</t>
  </si>
  <si>
    <t>712: Povlakové krytiny</t>
  </si>
  <si>
    <t>S/SO 01/713</t>
  </si>
  <si>
    <t>713: Izolace tepelné</t>
  </si>
  <si>
    <t>S/SO 01/721</t>
  </si>
  <si>
    <t>721: Kanalizace</t>
  </si>
  <si>
    <t>S/SO 01/722</t>
  </si>
  <si>
    <t>722: Vodovod</t>
  </si>
  <si>
    <t>S/SO 01/725</t>
  </si>
  <si>
    <t>725: Zařizovací předměty</t>
  </si>
  <si>
    <t>S/SO 01/726</t>
  </si>
  <si>
    <t>726: Předstěnové instalace</t>
  </si>
  <si>
    <t>S/SO 01/731</t>
  </si>
  <si>
    <t>731: Ústřední vytápění - kotelny</t>
  </si>
  <si>
    <t>S/SO 01/732</t>
  </si>
  <si>
    <t>732: Ústřední vytápění - strojovny</t>
  </si>
  <si>
    <t>S/SO 01/733</t>
  </si>
  <si>
    <t>733: Ústřední vytápění - rozvodné potrubí</t>
  </si>
  <si>
    <t>S/SO 01/734</t>
  </si>
  <si>
    <t>734: Ústřední vytápění - armatury</t>
  </si>
  <si>
    <t>S/SO 01/735</t>
  </si>
  <si>
    <t>735: Ústřední vytápění - otopná tělesa</t>
  </si>
  <si>
    <t>S/SO 01/741</t>
  </si>
  <si>
    <t>741: Silnoproud</t>
  </si>
  <si>
    <t>S/SO 01/751</t>
  </si>
  <si>
    <t>751: Vzduchotechnika</t>
  </si>
  <si>
    <t>S/SO 01/763</t>
  </si>
  <si>
    <t>763: Konstrukce montované</t>
  </si>
  <si>
    <t>S/SO 01/764</t>
  </si>
  <si>
    <t>764: Konstrukce klempířské</t>
  </si>
  <si>
    <t>S/SO 01/766</t>
  </si>
  <si>
    <t>766: Konstrukce truhlářské</t>
  </si>
  <si>
    <t>S/SO 01/767</t>
  </si>
  <si>
    <t>767: Konstrukce zámečnické</t>
  </si>
  <si>
    <t>S/SO 01/771</t>
  </si>
  <si>
    <t>771: Podlahy z dlaždic</t>
  </si>
  <si>
    <t>S/SO 01/781</t>
  </si>
  <si>
    <t>781: Obklady</t>
  </si>
  <si>
    <t>S/SO 01/784</t>
  </si>
  <si>
    <t>784: Malby</t>
  </si>
  <si>
    <t>S/SO 01/V01</t>
  </si>
  <si>
    <t>V01: Průzkumné, geodetické a projektové práce</t>
  </si>
  <si>
    <t>S/SO 01/V03</t>
  </si>
  <si>
    <t>V03: Zařízení staveniště</t>
  </si>
  <si>
    <t>S/SO 01/V04</t>
  </si>
  <si>
    <t>V04: Inženýrská činnost</t>
  </si>
  <si>
    <t>S/SO 01/V06</t>
  </si>
  <si>
    <t>V06: Územní vlivy</t>
  </si>
  <si>
    <t>S/SO 01/V07</t>
  </si>
  <si>
    <t>V07: Provozní vlivy</t>
  </si>
  <si>
    <t>Stavba</t>
  </si>
  <si>
    <t>Objekt</t>
  </si>
  <si>
    <t>Oddíl</t>
  </si>
  <si>
    <t>SP</t>
  </si>
  <si>
    <t>113107542</t>
  </si>
  <si>
    <t>Odstranění podkladu živičných tl přes 50 do 100 mm při překopech strojně pl přes 15 m2</t>
  </si>
  <si>
    <t>m2</t>
  </si>
  <si>
    <t>113107512</t>
  </si>
  <si>
    <t>Odstranění podkladu z kameniva těženého tl přes 100 do 200 mm při překopech strojně pl přes 15 m2</t>
  </si>
  <si>
    <t>113106023</t>
  </si>
  <si>
    <t>Rozebrání dlažeb při překopech komunikací pro pěší ze zámkové dlažby ručně</t>
  </si>
  <si>
    <t>113107312</t>
  </si>
  <si>
    <t>Odstranění podkladu z kameniva těženého tl přes 100 do 200 mm strojně pl do 50 m2</t>
  </si>
  <si>
    <t>113107136</t>
  </si>
  <si>
    <t>Odstranění podkladu z betonu vyztuženého sítěmi tl přes 100 do 150 mm ručně</t>
  </si>
  <si>
    <t>113107121</t>
  </si>
  <si>
    <t>Odstranění podkladu z kameniva drceného tl do 100 mm ručně</t>
  </si>
  <si>
    <t>132251103</t>
  </si>
  <si>
    <t>Hloubení rýh nezapažených š do 800 mm v hornině třídy těžitelnosti I skupiny 3 objem do 100 m3 strojně</t>
  </si>
  <si>
    <t>m3</t>
  </si>
  <si>
    <t>132251101</t>
  </si>
  <si>
    <t>Hloubení rýh nezapažených š do 800 mm v hornině třídy těžitelnosti I skupiny 3 objem do 20 m3 strojně</t>
  </si>
  <si>
    <t>132212131</t>
  </si>
  <si>
    <t>Hloubení nezapažených rýh šířky do 800 mm v soudržných horninách třídy těžitelnosti I skupiny 3 ručně</t>
  </si>
  <si>
    <t>133251101</t>
  </si>
  <si>
    <t>Hloubení šachet nezapažených v hornině třídy těžitelnosti I skupiny 3 objem do 20 m3</t>
  </si>
  <si>
    <t>133212811</t>
  </si>
  <si>
    <t>Hloubení nezapažených šachet v hornině třídy těžitelnosti I skupiny 3 plocha výkopu do 4 m2 ručně</t>
  </si>
  <si>
    <t>131251100</t>
  </si>
  <si>
    <t>Hloubení jam nezapažených v hornině třídy těžitelnosti I skupiny 3 objem do 20 m3 strojně</t>
  </si>
  <si>
    <t>131213701</t>
  </si>
  <si>
    <t>Hloubení nezapažených jam v soudržných horninách třídy těžitelnosti I skupiny 3 ručně</t>
  </si>
  <si>
    <t>139001101</t>
  </si>
  <si>
    <t>Příplatek za ztížení vykopávky v blízkosti podzemního vedení</t>
  </si>
  <si>
    <t>167151101</t>
  </si>
  <si>
    <t>Nakládání výkopku z hornin třídy těžitelnosti I skupiny 1 až 3 do 100 m3</t>
  </si>
  <si>
    <t>167111101</t>
  </si>
  <si>
    <t>Nakládání výkopku z hornin třídy těžitelnosti I skupiny 1 až 3 ručně</t>
  </si>
  <si>
    <t>162751115</t>
  </si>
  <si>
    <t>Vodorovné přemístění přes 7 000 do 8000 m výkopku/sypaniny z horniny třídy těžitelnosti I skupiny 1 až 3</t>
  </si>
  <si>
    <t>171251201</t>
  </si>
  <si>
    <t>Uložení sypaniny na skládky nebo meziskládky</t>
  </si>
  <si>
    <t>171201231</t>
  </si>
  <si>
    <t>Poplatek za uložení zeminy a kamení na recyklační skládce (skládkovné) kód odpadu 17 05 04</t>
  </si>
  <si>
    <t>t</t>
  </si>
  <si>
    <t>162351103</t>
  </si>
  <si>
    <t>Vodorovné přemístění přes 50 do 500 m výkopku/sypaniny z horniny třídy těžitelnosti I skupiny 1 až 3</t>
  </si>
  <si>
    <t>174151101</t>
  </si>
  <si>
    <t>Zásyp jam, šachet rýh nebo kolem objektů sypaninou se zhutněním</t>
  </si>
  <si>
    <t>175151101</t>
  </si>
  <si>
    <t>Obsypání potrubí strojně sypaninou bez prohození, uloženou do 3 m</t>
  </si>
  <si>
    <t>H</t>
  </si>
  <si>
    <t>58337310</t>
  </si>
  <si>
    <t>štěrkopísek frakce 0/4</t>
  </si>
  <si>
    <t>181951112</t>
  </si>
  <si>
    <t>Úprava pláně v hornině třídy těžitelnosti I skupiny 1 až 3 se zhutněním strojně</t>
  </si>
  <si>
    <t>10364101</t>
  </si>
  <si>
    <t>zemina pro terénní úpravy - ornice</t>
  </si>
  <si>
    <t>167103101</t>
  </si>
  <si>
    <t>Nakládání výkopku ze zemin schopných zúrodnění</t>
  </si>
  <si>
    <t>162706111</t>
  </si>
  <si>
    <t>Vodorovné přemístění do 6000 m bez naložení výkopku ze zemin schopných zúrodnění</t>
  </si>
  <si>
    <t>162706119</t>
  </si>
  <si>
    <t>Příplatek pro vodorovné přemístění bez naložení výkopku ze zemin schopných zúrodnění ZKD 1000 m</t>
  </si>
  <si>
    <t>171206111</t>
  </si>
  <si>
    <t>Uložení zemin schopných zúrodnění nebo výsypek do násypů</t>
  </si>
  <si>
    <t>181311103</t>
  </si>
  <si>
    <t>Rozprostření ornice tl vrstvy do 200 mm v rovině nebo ve svahu do 1:5 ručně</t>
  </si>
  <si>
    <t>181411131</t>
  </si>
  <si>
    <t>Založení parkového trávníku výsevem pl do 1000 m2 v rovině a ve svahu do 1:5</t>
  </si>
  <si>
    <t>00572410</t>
  </si>
  <si>
    <t>osivo směs travní parková</t>
  </si>
  <si>
    <t>kg</t>
  </si>
  <si>
    <t>274313711</t>
  </si>
  <si>
    <t>Základové pasy z betonu tř. C 20/25</t>
  </si>
  <si>
    <t>279113144</t>
  </si>
  <si>
    <t>Základová zeď tl přes 250 do 300 mm z tvárnic ztraceného bednění včetně výplně z betonu tř. C 20/25</t>
  </si>
  <si>
    <t>274366006</t>
  </si>
  <si>
    <t>Výztuž základových pasů z betonářské oceli 10 505</t>
  </si>
  <si>
    <t>273313711</t>
  </si>
  <si>
    <t>Základové desky z betonu tř. C 20/25</t>
  </si>
  <si>
    <t>273362021</t>
  </si>
  <si>
    <t>Výztuž základových desek svařovanými sítěmi Kari</t>
  </si>
  <si>
    <t>273351121</t>
  </si>
  <si>
    <t>Zřízení bednění základových desek</t>
  </si>
  <si>
    <t>273351122</t>
  </si>
  <si>
    <t>Odstranění bednění základových desek</t>
  </si>
  <si>
    <t>271532212</t>
  </si>
  <si>
    <t>Podsyp pod základové konstrukce se zhutněním z hrubého kameniva frakce 16 až 32 mm</t>
  </si>
  <si>
    <t>213141111</t>
  </si>
  <si>
    <t>Zřízení vrstvy z geotextilie v rovině nebo ve sklonu do 1:5 š do 3 m</t>
  </si>
  <si>
    <t>69311081</t>
  </si>
  <si>
    <t>geotextilie netkaná separační, ochranná, filtrační, drenážní PES 300g/m2</t>
  </si>
  <si>
    <t>311231117</t>
  </si>
  <si>
    <t>Zdivo nosné z cihel dl 290 mm P7 až 15 na SMS 10 MPa</t>
  </si>
  <si>
    <t>310271071</t>
  </si>
  <si>
    <t>Zazdívka otvorů ve zdivu nadzákladovém pl přes 1 do 4 m2 pórobetonovými tvárnicemi do P2 na tenkovrstvou maltu tl 300 m</t>
  </si>
  <si>
    <t>310271031</t>
  </si>
  <si>
    <t>Zazdívka otvorů ve zdivu nadzákladovém pl do 1 m2 pórobetonovými tvárnicemi do P2 na tenkovrstvou maltu tl 300 m</t>
  </si>
  <si>
    <t>317121101</t>
  </si>
  <si>
    <t>Montáž prefabrikovaných překladů délky do 1500 mm</t>
  </si>
  <si>
    <t>kus</t>
  </si>
  <si>
    <t>59321156</t>
  </si>
  <si>
    <t>překlad železobetonový RZP vylehčený 1190x140x240mm</t>
  </si>
  <si>
    <t>59321157</t>
  </si>
  <si>
    <t>překlad železobetonový RZP vylehčený 1490x140x240mm</t>
  </si>
  <si>
    <t>317121102</t>
  </si>
  <si>
    <t>Montáž prefabrikovaných překladů délky přes 1500 do 2200 mm</t>
  </si>
  <si>
    <t>59321159</t>
  </si>
  <si>
    <t>překlad železobetonový RZP vylehčený 2090x140x240mm</t>
  </si>
  <si>
    <t>311272031</t>
  </si>
  <si>
    <t>Zdivo z pórobetonových tvárnic hladkých přes P2 do P4 přes 450 do 600 kg/m3 na tenkovrstvou maltu tl 200 mm</t>
  </si>
  <si>
    <t>342272245</t>
  </si>
  <si>
    <t>Příčka z pórobetonových hladkých tvárnic na tenkovrstvou maltu tl 150 mm</t>
  </si>
  <si>
    <t>317142442</t>
  </si>
  <si>
    <t>Překlad nenosný pórobetonový š 150 mm v do 250 mm na tenkovrstvou maltu dl přes 1000 do 1250 mm</t>
  </si>
  <si>
    <t>342272225</t>
  </si>
  <si>
    <t>Příčka z pórobetonových hladkých tvárnic na tenkovrstvou maltu tl 100 mm</t>
  </si>
  <si>
    <t>317142422</t>
  </si>
  <si>
    <t>Překlad nenosný pórobetonový š 100 mm v do 250 mm na tenkovrstvou maltu dl přes 1000 do 1250 mm</t>
  </si>
  <si>
    <t>342272215</t>
  </si>
  <si>
    <t>Příčka z pórobetonových hladkých tvárnic na tenkovrstvou maltu tl 75 mm</t>
  </si>
  <si>
    <t>346272216</t>
  </si>
  <si>
    <t>Přizdívka z pórobetonových tvárnic tl 50 mm</t>
  </si>
  <si>
    <t>338171121</t>
  </si>
  <si>
    <t>Osazování sloupků a vzpěr plotových ocelových v přes 2 do 2,6 m se zalitím MC</t>
  </si>
  <si>
    <t>55342264</t>
  </si>
  <si>
    <t>sloupek plotový koncový Pz a komaxitový 2750/48x1,5mm</t>
  </si>
  <si>
    <t>55342256</t>
  </si>
  <si>
    <t>sloupek plotový průběžný Pz a komaxitový 2750/38x1,5mm</t>
  </si>
  <si>
    <t>55342270</t>
  </si>
  <si>
    <t>vzpěra plotová Pz a komaxitový 38x1,5mm včetně krytky s uchem 1500mm</t>
  </si>
  <si>
    <t>348401130</t>
  </si>
  <si>
    <t>Montáž oplocení ze strojového pletiva s napínacími dráty v přes 1,6 do 2,0 m</t>
  </si>
  <si>
    <t>m</t>
  </si>
  <si>
    <t>31327515</t>
  </si>
  <si>
    <t>pletivo drátěné plastifikované se čtvercovými oky 55/2,5mm v 2000mm</t>
  </si>
  <si>
    <t>348401350</t>
  </si>
  <si>
    <t>Rozvinutí, montáž a napnutí napínacího drátu na oplocení</t>
  </si>
  <si>
    <t>15619100</t>
  </si>
  <si>
    <t>drát kruhový poplastovaný napínací 2,5/3,5mm</t>
  </si>
  <si>
    <t>451572111</t>
  </si>
  <si>
    <t>Lože pod potrubí otevřený výkop z kameniva drobného těženého</t>
  </si>
  <si>
    <t>452312141</t>
  </si>
  <si>
    <t>Sedlové lože z betonu prostého bez zvýšených nároků na prostředí tř. C 16/20 otevřený výkop</t>
  </si>
  <si>
    <t>417321414</t>
  </si>
  <si>
    <t>Ztužující pásy a věnce ze ŽB tř. C 20/25</t>
  </si>
  <si>
    <t>417361821</t>
  </si>
  <si>
    <t>Výztuž ztužujících pásů a věnců betonářskou ocelí 10 505</t>
  </si>
  <si>
    <t>417351115</t>
  </si>
  <si>
    <t>Zřízení bednění ztužujících věnců</t>
  </si>
  <si>
    <t>417351116</t>
  </si>
  <si>
    <t>Odstranění bednění ztužujících věnců</t>
  </si>
  <si>
    <t>596211111</t>
  </si>
  <si>
    <t>Kladení zámkové dlažby komunikací pro pěší ručně tl 60 mm skupiny A pl přes 50 do 100 m2</t>
  </si>
  <si>
    <t>596211110</t>
  </si>
  <si>
    <t>Kladení zámkové dlažby komunikací pro pěší ručně tl 60 mm skupiny A pl do 50 m2</t>
  </si>
  <si>
    <t>59245018</t>
  </si>
  <si>
    <t>dlažba skladebná betonová 200x100mm tl 60mm přírodní</t>
  </si>
  <si>
    <t>564801011</t>
  </si>
  <si>
    <t>Podklad ze štěrkodrtě ŠD plochy do 100 m2 tl 30 mm</t>
  </si>
  <si>
    <t>564851011</t>
  </si>
  <si>
    <t>Podklad ze štěrkodrtě ŠD plochy do 100 m2 tl 150 mm</t>
  </si>
  <si>
    <t>564811013</t>
  </si>
  <si>
    <t>Podklad ze štěrkodrtě ŠD plochy do 100 m2 tl 70 mm</t>
  </si>
  <si>
    <t>572341111</t>
  </si>
  <si>
    <t>Vyspravení krytu komunikací po překopech pl přes 15 m2 asfalt betonem ACO (AB) tl přes 30 do 50 mm</t>
  </si>
  <si>
    <t>572341112</t>
  </si>
  <si>
    <t>Vyspravení krytu komunikací po překopech pl přes 15 m2 asfalt betonem ACO (AB) tl přes 50 do 70 mm</t>
  </si>
  <si>
    <t>566901243</t>
  </si>
  <si>
    <t>Vyspravení podkladu po překopech inženýrských sítí plochy přes 15 m2 kamenivem hrubým drceným tl. 200 mm</t>
  </si>
  <si>
    <t>599141111</t>
  </si>
  <si>
    <t>Vyplnění spár mezi silničními dílci živičnou zálivkou</t>
  </si>
  <si>
    <t>631311115</t>
  </si>
  <si>
    <t>Mazanina tl přes 50 do 80 mm z betonu prostého bez zvýšených nároků na prostředí tř. C 20/25</t>
  </si>
  <si>
    <t>631319221</t>
  </si>
  <si>
    <t>Příplatek k mazaninám za přidání polymerových makrovláken pro objemové vyztužení 2,5 kg/m3</t>
  </si>
  <si>
    <t>631319011</t>
  </si>
  <si>
    <t>Příplatek k mazanině tl přes 50 do 80 mm za přehlazení povrchu</t>
  </si>
  <si>
    <t>631319195</t>
  </si>
  <si>
    <t>Příplatek k mazanině tl přes 50 do 80 mm za plochu do 5 m2</t>
  </si>
  <si>
    <t>634112113</t>
  </si>
  <si>
    <t>Obvodová dilatace podlahovým páskem z pěnového PE mezi stěnou a mazaninou nebo potěrem v 80 mm</t>
  </si>
  <si>
    <t>612325215</t>
  </si>
  <si>
    <t>Vápenocementová hladká omítka malých ploch přes 1 do 4 m2 na stěnách</t>
  </si>
  <si>
    <t>612131121</t>
  </si>
  <si>
    <t>Penetrační disperzní nátěr vnitřních stěn nanášený ručně</t>
  </si>
  <si>
    <t>612325411</t>
  </si>
  <si>
    <t>Oprava vnitřní vápenocementové hladké omítky tl do 20 mm stěn v rozsahu plochy do 10 %</t>
  </si>
  <si>
    <t>612142001</t>
  </si>
  <si>
    <t>Pletivo sklovláknité vnitřních stěn vtlačené do tmelu</t>
  </si>
  <si>
    <t>612135011</t>
  </si>
  <si>
    <t>Vyrovnání podkladu vnitřních stěn tmelem tl do 2 mm</t>
  </si>
  <si>
    <t>612311131</t>
  </si>
  <si>
    <t>Vápenný štuk vnitřních stěn tloušťky do 3 mm</t>
  </si>
  <si>
    <t>612325302</t>
  </si>
  <si>
    <t>Vápenocementová štuková omítka ostění nebo nadpraží</t>
  </si>
  <si>
    <t>613142001</t>
  </si>
  <si>
    <t>Pletivo sklovláknité vnitřních pilířů nebo sloupů vtlačené do tmelu</t>
  </si>
  <si>
    <t>613135011</t>
  </si>
  <si>
    <t>Vyrovnání podkladu vnitřních pilířů nebo sloupů tmelem tl do 2 mm</t>
  </si>
  <si>
    <t>629991011</t>
  </si>
  <si>
    <t>Zakrytí výplní otvorů a svislých ploch fólií přilepenou lepící páskou</t>
  </si>
  <si>
    <t>629995101</t>
  </si>
  <si>
    <t>Očištění vnějších ploch tlakovou vodou</t>
  </si>
  <si>
    <t>622131121</t>
  </si>
  <si>
    <t>Penetrační nátěr vnějších stěn nanášený ručně</t>
  </si>
  <si>
    <t>622321141</t>
  </si>
  <si>
    <t>Vápenocementová omítka štuková dvouvrstvá vnějších stěn nanášená ručně</t>
  </si>
  <si>
    <t>622325102</t>
  </si>
  <si>
    <t>Oprava vnější vápenocementové hladké omítky složitosti 1 stěn v rozsahu přes 10 do 30 %</t>
  </si>
  <si>
    <t>622151001</t>
  </si>
  <si>
    <t>Penetrační akrylátový nátěr vnějších pastovitých tenkovrstvých omítek stěn</t>
  </si>
  <si>
    <t>622511112</t>
  </si>
  <si>
    <t>Tenkovrstvá akrylátová mozaiková střednězrnná omítka vnějších stěn</t>
  </si>
  <si>
    <t>622151031</t>
  </si>
  <si>
    <t>Penetrační silikonový nátěr vnějších pastovitých tenkovrstvých omítek stěn</t>
  </si>
  <si>
    <t>622531012</t>
  </si>
  <si>
    <t>Tenkovrstvá silikonová zatíraná omítka zrnitost 1,5 mm vnějších stěn</t>
  </si>
  <si>
    <t>621131121</t>
  </si>
  <si>
    <t>Penetrační nátěr vnějších podhledů nanášený ručně</t>
  </si>
  <si>
    <t>621325102</t>
  </si>
  <si>
    <t>Oprava vnější vápenocementové hladké omítky složitosti 1 podhledů v rozsahu přes 10 do 30 %</t>
  </si>
  <si>
    <t>621142001</t>
  </si>
  <si>
    <t>Sklovláknité pletivo vnějších podhledů vtlačené do tmelu</t>
  </si>
  <si>
    <t>621135011</t>
  </si>
  <si>
    <t>Vyrovnání podkladu vnějších podhledů tmelem tl do 2 mm</t>
  </si>
  <si>
    <t>621151031</t>
  </si>
  <si>
    <t>Penetrační silikonový nátěr vnějších pastovitých tenkovrstvých omítek podhledů</t>
  </si>
  <si>
    <t>621531012</t>
  </si>
  <si>
    <t>Tenkovrstvá silikonová zatíraná omítka zrnitost 1,5 mm vnějších podhledů</t>
  </si>
  <si>
    <t>623131121</t>
  </si>
  <si>
    <t>Penetrační nátěr vnějších ostění a nadpraží nanášený ručně</t>
  </si>
  <si>
    <t>623142001</t>
  </si>
  <si>
    <t>Sklovláknité pletivo vnějších ostění a nadpraží vtlačené do tmelu</t>
  </si>
  <si>
    <t>623135011</t>
  </si>
  <si>
    <t>Vyrovnání podkladu vnějších ostění a nadpraží tmelem tl do 2 mm</t>
  </si>
  <si>
    <t>623531012</t>
  </si>
  <si>
    <t>Tenkovrstvá silikonová zatíraná omítka zrnitost 1,5 mm vnějších ostění a nadpraží</t>
  </si>
  <si>
    <t>622143003</t>
  </si>
  <si>
    <t>Montáž omítkových plastových nebo pozinkovaných rohových profilů</t>
  </si>
  <si>
    <t>59051510</t>
  </si>
  <si>
    <t>profil napojovací nadokenní PVC s okapnicí s výztužnou tkaninou</t>
  </si>
  <si>
    <t>59051512</t>
  </si>
  <si>
    <t>profil napojovací parapetní PVC s okapnicí a výztužnou tkaninou</t>
  </si>
  <si>
    <t>59051486</t>
  </si>
  <si>
    <t>profil rohový PVC 15x15mm s výztužnou tkaninou š 100mm</t>
  </si>
  <si>
    <t>622143004</t>
  </si>
  <si>
    <t>Montáž omítkových samolepících začišťovacích profilů pro spojení s okenním rámem</t>
  </si>
  <si>
    <t>59051476</t>
  </si>
  <si>
    <t>profil napojovací okenní PVC s výztužnou tkaninou 9mm</t>
  </si>
  <si>
    <t>629991012</t>
  </si>
  <si>
    <t>Zakrytí výplní otvorů fólií přilepenou na začišťovací lišty</t>
  </si>
  <si>
    <t>637121112</t>
  </si>
  <si>
    <t>Okapový chodník z kačírku tl 150 mm s udusáním</t>
  </si>
  <si>
    <t>871313121</t>
  </si>
  <si>
    <t>Montáž kanalizačního potrubí hladkého plnostěnného SN 8 z PVC-U DN 160</t>
  </si>
  <si>
    <t>28611164</t>
  </si>
  <si>
    <t>trubka kanalizační PVC-U plnostěnná jednovrstvá DN 160x1000mm SN8</t>
  </si>
  <si>
    <t>879221911R</t>
  </si>
  <si>
    <t>Napojení kanalizační přípojky na stávající kanalizační řád</t>
  </si>
  <si>
    <t>894812202</t>
  </si>
  <si>
    <t>Revizní a čistící šachta z PP šachtové dno DN 425/150 průtočné 30°,60°,90°</t>
  </si>
  <si>
    <t>894812232</t>
  </si>
  <si>
    <t>Revizní a čistící šachta z PP DN 425 šachtová roura korugovaná bez hrdla světlé hloubky 2000 mm</t>
  </si>
  <si>
    <t>894812249</t>
  </si>
  <si>
    <t>Příplatek k rourám revizní a čistící šachty z PP DN 425 za uříznutí šachtové roury</t>
  </si>
  <si>
    <t>894812251</t>
  </si>
  <si>
    <t>Revizní a čistící šachta z PP DN 425 poklop betonový s betonovým konusem pro třídu zatížení B125</t>
  </si>
  <si>
    <t>894812267</t>
  </si>
  <si>
    <t>Revizní a čistící šachta z PP DN 425 mříž litinová do teleskopu čtvercová pro třídu zatížení D400</t>
  </si>
  <si>
    <t>894812312</t>
  </si>
  <si>
    <t>Revizní a čistící šachta z PP typ DN 600/160 šachtové dno průtočné 30°, 60°, 90°</t>
  </si>
  <si>
    <t>894812332</t>
  </si>
  <si>
    <t>Revizní a čistící šachta z PP DN 600 šachtová roura korugovaná světlé hloubky 2000 mm</t>
  </si>
  <si>
    <t>894812339</t>
  </si>
  <si>
    <t>Příplatek k rourám revizní a čistící šachty z PP DN 600 za uříznutí šachtové roury</t>
  </si>
  <si>
    <t>894812356</t>
  </si>
  <si>
    <t>Revizní a čistící šachta z PP DN 600 poklop litinový pro třídu zatížení B125 s betonovým prstencem</t>
  </si>
  <si>
    <t>871161141</t>
  </si>
  <si>
    <t>Montáž potrubí z PE100 RC SDR 11 otevřený výkop svařovaných na tupo d 32 x 3,0 mm</t>
  </si>
  <si>
    <t>28613500</t>
  </si>
  <si>
    <t>potrubí vodovodní dvouvrstvé PE100 RC SDR11 32x3,0mm</t>
  </si>
  <si>
    <t>879221112R</t>
  </si>
  <si>
    <t>Montáž vodovodní přípojky na potrubí DN 110</t>
  </si>
  <si>
    <t>877251124R</t>
  </si>
  <si>
    <t>Montáž elektro navrtávacích T-kusů s 360° odbočkou na vodovodním potrubí z PE trub d 110/50</t>
  </si>
  <si>
    <t>28614014R</t>
  </si>
  <si>
    <t>tvarovka T-kus navrtávací s odbočkou 360° D 110-50mm</t>
  </si>
  <si>
    <t>891211112</t>
  </si>
  <si>
    <t>Montáž vodovodních šoupátek otevřený výkop DN 50</t>
  </si>
  <si>
    <t>42221423</t>
  </si>
  <si>
    <t>šoupátko přípojkové přímé DN 40 ISO/vnější závit PN16, 50x2"</t>
  </si>
  <si>
    <t>42291072</t>
  </si>
  <si>
    <t>souprava zemní pro šoupátka DN 40-50mm Rd 1,5m</t>
  </si>
  <si>
    <t>42210050</t>
  </si>
  <si>
    <t>deska podkladová uličního poklopu litinového šoupatového</t>
  </si>
  <si>
    <t>899401112</t>
  </si>
  <si>
    <t>Osazení poklopů uličních litinových šoupátkových</t>
  </si>
  <si>
    <t>42291352</t>
  </si>
  <si>
    <t>poklop litinový šoupátkový pro zemní soupravy osazení do terénu a do vozovky</t>
  </si>
  <si>
    <t>893811163</t>
  </si>
  <si>
    <t>Osazení vodoměrné šachty kruhové z PP samonosné pro běžné zatížení D do 1,2 m hl přes 1,4 do 1,6 m</t>
  </si>
  <si>
    <t>56230595</t>
  </si>
  <si>
    <t>šachta plastová vodoměrná samonosná kruhová 1,2/1,6m</t>
  </si>
  <si>
    <t>899722112</t>
  </si>
  <si>
    <t>Krytí potrubí z plastů výstražnou fólií z PVC přes 20 do 25 cm</t>
  </si>
  <si>
    <t>899721111</t>
  </si>
  <si>
    <t>Signalizační vodič DN do 150 mm na potrubí</t>
  </si>
  <si>
    <t>892241111</t>
  </si>
  <si>
    <t>Tlaková zkouška vodou potrubí DN do 80</t>
  </si>
  <si>
    <t>892351111</t>
  </si>
  <si>
    <t>Tlaková zkouška vodou potrubí DN 150 nebo 200</t>
  </si>
  <si>
    <t>892233122</t>
  </si>
  <si>
    <t>Proplach a dezinfekce vodovodního potrubí DN od 40 do 70</t>
  </si>
  <si>
    <t>ON</t>
  </si>
  <si>
    <t>009_pozn.č.1</t>
  </si>
  <si>
    <t>Vystěhování stávajících prostor není součástí výkazu výměr</t>
  </si>
  <si>
    <t>919735112</t>
  </si>
  <si>
    <t>Řezání stávajícího živičného krytu hl přes 50 do 100 mm</t>
  </si>
  <si>
    <t>966072811</t>
  </si>
  <si>
    <t>Rozebrání rámového oplocení na ocelové sloupky v přes 1 do 2 m</t>
  </si>
  <si>
    <t>965042141</t>
  </si>
  <si>
    <t>Bourání podkladů pod dlažby nebo mazanin betonových nebo z litého asfaltu tl do 100 mm pl přes 4 m2</t>
  </si>
  <si>
    <t>962031133</t>
  </si>
  <si>
    <t>Bourání příček nebo přizdívek z cihel pálených tl přes 100 do 150 mm</t>
  </si>
  <si>
    <t>962031132</t>
  </si>
  <si>
    <t>Bourání příček nebo přizdívek z cihel pálených tl do 100 mm</t>
  </si>
  <si>
    <t>964011211</t>
  </si>
  <si>
    <t>Vybourání ŽB překladů prefabrikovaných dl do 3 m hmotnosti do 50 kg/m</t>
  </si>
  <si>
    <t>968062244</t>
  </si>
  <si>
    <t>Vybourání dřevěných rámů oken jednoduchých včetně křídel pl do 1 m2</t>
  </si>
  <si>
    <t>968062246</t>
  </si>
  <si>
    <t>Vybourání dřevěných rámů oken jednoduchých včetně křídel pl do 4 m2</t>
  </si>
  <si>
    <t>968072247</t>
  </si>
  <si>
    <t>Vybourání kovových rámů oken jednoduchých včetně křídel pl přes 4 m2</t>
  </si>
  <si>
    <t>968072455</t>
  </si>
  <si>
    <t>Vybourání kovových dveřních zárubní pl do 2 m2</t>
  </si>
  <si>
    <t>968072456</t>
  </si>
  <si>
    <t>Vybourání kovových dveřních zárubní pl přes 2 m2</t>
  </si>
  <si>
    <t>974031666</t>
  </si>
  <si>
    <t>Vysekání rýh ve zdivu cihelném pro vtahování nosníků hl do 150 mm v do 250 mm</t>
  </si>
  <si>
    <t>971033351</t>
  </si>
  <si>
    <t>Vybourání otvorů ve zdivu cihelném pl do 0,09 m2 na MVC nebo MV tl do 450 mm</t>
  </si>
  <si>
    <t>971033561</t>
  </si>
  <si>
    <t>Vybourání otvorů ve zdivu cihelném pl do 1 m2 na MVC nebo MV tl do 600 mm</t>
  </si>
  <si>
    <t>971033651</t>
  </si>
  <si>
    <t>Vybourání otvorů ve zdivu cihelném pl do 4 m2 na MVC nebo MV tl do 600 mm</t>
  </si>
  <si>
    <t>978015341</t>
  </si>
  <si>
    <t>Otlučení (osekání) vnější vápenné nebo vápenocementové omítky stupně členitosti 1 a 2 v rozsahu přes 20 do 30 %</t>
  </si>
  <si>
    <t>978013121</t>
  </si>
  <si>
    <t>Otlučení (osekání) vnitřní vápenné nebo vápenocementové omítky stěn v rozsahu přes 5 do 10 %</t>
  </si>
  <si>
    <t>977151124</t>
  </si>
  <si>
    <t>Jádrové vrty diamantovými korunkami do stavebních materiálů D přes 150 do 180 mm</t>
  </si>
  <si>
    <t>977151112</t>
  </si>
  <si>
    <t>Jádrové vrty diamantovými korunkami do stavebních materiálů D přes 35 do 40 mm</t>
  </si>
  <si>
    <t>HZS1292</t>
  </si>
  <si>
    <t>Hodinová zúčtovací sazba stavební dělník (nespecifikované bourací práce)</t>
  </si>
  <si>
    <t>hod</t>
  </si>
  <si>
    <t>916231213</t>
  </si>
  <si>
    <t>Osazení chodníkového obrubníku betonového stojatého s boční opěrou do lože z betonu prostého</t>
  </si>
  <si>
    <t>59217017</t>
  </si>
  <si>
    <t>obrubník betonový chodníkový 1000x100x250mm</t>
  </si>
  <si>
    <t>916331112</t>
  </si>
  <si>
    <t>Osazení zahradního obrubníku betonového do lože z betonu s boční opěrou</t>
  </si>
  <si>
    <t>59217002</t>
  </si>
  <si>
    <t>obrubník zahradní betonový šedý 1000x50x200mm</t>
  </si>
  <si>
    <t>916991121</t>
  </si>
  <si>
    <t>Lože pod obrubníky, krajníky nebo obruby z dlažebních kostek z betonu prostého</t>
  </si>
  <si>
    <t>HZS1301</t>
  </si>
  <si>
    <t>Hodinová zúčtovací sazba zedník (stavební přípomocné práce)</t>
  </si>
  <si>
    <t>941111111</t>
  </si>
  <si>
    <t>Montáž lešení řadového trubkového lehkého s podlahami zatížení do 200 kg/m2 š od 0,6 do 0,9 m v do 10 m</t>
  </si>
  <si>
    <t>941111211</t>
  </si>
  <si>
    <t>Příplatek k lešení řadovému trubkovému lehkému s podlahami do 200 kg/m2 š od 0,6 do 0,9 m v do 10 m za každý den použití</t>
  </si>
  <si>
    <t>941111811</t>
  </si>
  <si>
    <t>Demontáž lešení řadového trubkového lehkého s podlahami zatížení do 200 kg/m2 š od 0,6 do 0,9 m v do 10 m</t>
  </si>
  <si>
    <t>944511111</t>
  </si>
  <si>
    <t>Montáž ochranné sítě z textilie z umělých vláken</t>
  </si>
  <si>
    <t>944511211</t>
  </si>
  <si>
    <t>Příplatek k ochranné síti za každý den použití</t>
  </si>
  <si>
    <t>944511811</t>
  </si>
  <si>
    <t>Demontáž ochranné sítě z textilie z umělých vláken</t>
  </si>
  <si>
    <t>949101111</t>
  </si>
  <si>
    <t>Lešení pomocné pro objekty pozemních staveb s lešeňovou podlahou v do 1,9 m zatížení do 150 kg/m2</t>
  </si>
  <si>
    <t>952901111</t>
  </si>
  <si>
    <t>Vyčištění budov bytové a občanské výstavby při výšce podlaží do 4 m</t>
  </si>
  <si>
    <t>953943211</t>
  </si>
  <si>
    <t>Osazování hasicího přístroje</t>
  </si>
  <si>
    <t>44932114</t>
  </si>
  <si>
    <t>přístroj hasicí ruční práškový PG 6 LE</t>
  </si>
  <si>
    <t>SUB</t>
  </si>
  <si>
    <t>953943100</t>
  </si>
  <si>
    <t>D+M Autonomní detekce a signalizace požáru</t>
  </si>
  <si>
    <t>009_pozn.č.2</t>
  </si>
  <si>
    <t>Vybavení není součástí výkazu výměr</t>
  </si>
  <si>
    <t>997013211</t>
  </si>
  <si>
    <t>Vnitrostaveništní doprava suti a vybouraných hmot pro budovy v do 6 m ručně</t>
  </si>
  <si>
    <t>997211611</t>
  </si>
  <si>
    <t>Nakládání suti na dopravní prostředky pro vodorovnou dopravu</t>
  </si>
  <si>
    <t>997013501</t>
  </si>
  <si>
    <t>Odvoz suti a vybouraných hmot na skládku nebo meziskládku do 1 km se složením</t>
  </si>
  <si>
    <t>997013509</t>
  </si>
  <si>
    <t>Příplatek k odvozu suti a vybouraných hmot na skládku ZKD 1 km přes 1 km</t>
  </si>
  <si>
    <t>997013871</t>
  </si>
  <si>
    <t>Poplatek za uložení stavebního odpadu na recyklační skládce (skládkovné) směsného stavebního a demoličního kód odpadu 17 09 04</t>
  </si>
  <si>
    <t>998018001</t>
  </si>
  <si>
    <t>Přesun hmot pro budovy ruční pro budovy v do 6 m</t>
  </si>
  <si>
    <t>711111001</t>
  </si>
  <si>
    <t>Provedení izolace proti zemní vlhkosti vodorovné za studena nátěrem penetračním</t>
  </si>
  <si>
    <t>711112001</t>
  </si>
  <si>
    <t>Provedení izolace proti zemní vlhkosti svislé za studena nátěrem penetračním</t>
  </si>
  <si>
    <t>11163150</t>
  </si>
  <si>
    <t>lak penetrační asfaltový</t>
  </si>
  <si>
    <t>711141559</t>
  </si>
  <si>
    <t>Provedení izolace proti zemní vlhkosti pásy přitavením vodorovné NAIP</t>
  </si>
  <si>
    <t>711142559</t>
  </si>
  <si>
    <t>Provedení izolace proti zemní vlhkosti pásy přitavením svislé NAIP</t>
  </si>
  <si>
    <t>62853004</t>
  </si>
  <si>
    <t>pás asfaltový natavitelný modifikovaný SBS s vložkou ze skleněné tkaniny a spalitelnou PE fólií nebo jemnozrnným minerálním posypem na horním povrchu tl 4,0mm</t>
  </si>
  <si>
    <t>711161212</t>
  </si>
  <si>
    <t>Izolace proti zemní vlhkosti nopovou fólií svislá, výška nopu 8,0 mm, tl do 0,6 mm</t>
  </si>
  <si>
    <t>711161384</t>
  </si>
  <si>
    <t>Izolace proti zemní vlhkosti nopovou fólií ukončení provětrávací lištou</t>
  </si>
  <si>
    <t>998711121</t>
  </si>
  <si>
    <t>Přesun hmot tonážní pro izolace proti vodě, vlhkosti a plynům ruční v objektech v do 6 m</t>
  </si>
  <si>
    <t>712340832</t>
  </si>
  <si>
    <t>Odstranění povlakové krytiny střech do 10° z pásů NAIP přitavených v plné ploše dvouvrstvé</t>
  </si>
  <si>
    <t>712300843</t>
  </si>
  <si>
    <t>Odstranění povlakové krytiny střech do 10° od zbytkového asfaltového pásu odsekáním</t>
  </si>
  <si>
    <t>712311101</t>
  </si>
  <si>
    <t>Provedení povlakové krytiny střech do 10° za studena lakem penetračním nebo asfaltovým</t>
  </si>
  <si>
    <t>712811101</t>
  </si>
  <si>
    <t>Provedení povlakové krytiny vytažením na konstrukce za studena nátěrem penetračním</t>
  </si>
  <si>
    <t>712341559</t>
  </si>
  <si>
    <t>Provedení povlakové krytiny střech do 10° pásy NAIP přitavením v plné ploše</t>
  </si>
  <si>
    <t>712841559</t>
  </si>
  <si>
    <t>Provedení povlakové krytiny vytažením na konstrukce pásy přitavením NAIP</t>
  </si>
  <si>
    <t>712391172</t>
  </si>
  <si>
    <t>Provedení povlakové krytiny střech do 10° ochranné textilní vrstvy</t>
  </si>
  <si>
    <t>712334007</t>
  </si>
  <si>
    <t>Provedení povlakové krytiny střech do 10° pásy mechanicky kotvené do betonu tl TI do 60 mm v počtu kotev přes 9 do 10 kusů/m2</t>
  </si>
  <si>
    <t>712861705</t>
  </si>
  <si>
    <t>Provedení povlakové krytiny vytažením na konstrukce fólií lepenou se svařovanými spoji</t>
  </si>
  <si>
    <t>712361301</t>
  </si>
  <si>
    <t>Provedení dvojitého hydroizolačního systému plochých střech na ploše vodorovné fólií PVC volně s horkovzdušným navařením segmentů</t>
  </si>
  <si>
    <t>712393001</t>
  </si>
  <si>
    <t>Opracování prostupu průměru do 200 mm dvojitého hydroizolačního systému plochých střech</t>
  </si>
  <si>
    <t>28322012</t>
  </si>
  <si>
    <t>fólie hydroizolační střešní mPVC mechanicky kotvená šedá tl 1,5mm</t>
  </si>
  <si>
    <t>712363352</t>
  </si>
  <si>
    <t>Povlakové krytiny střech do 10° z tvarovaných poplastovaných lišt délky 2 m koutová lišta vnitřní rš 100 mm</t>
  </si>
  <si>
    <t>712363353</t>
  </si>
  <si>
    <t>Povlakové krytiny střech do 10° z tvarovaných poplastovaných lišt délky 2 m koutová lišta vnější rš 100 mm</t>
  </si>
  <si>
    <t>998712121</t>
  </si>
  <si>
    <t>Přesun hmot tonážní pro krytiny povlakové ruční v objektech v do 6 m</t>
  </si>
  <si>
    <t>713141151</t>
  </si>
  <si>
    <t>Montáž izolace tepelné střech plochých kladené volně 1 vrstva rohoží, pásů, dílců, desek</t>
  </si>
  <si>
    <t>28375919</t>
  </si>
  <si>
    <t>deska EPS 200 pro konstrukce s velmi vysokým zatížením λ=0,034 tl 30mm</t>
  </si>
  <si>
    <t>713141263</t>
  </si>
  <si>
    <t>Přikotvení tepelné izolace šrouby do betonu pro izolaci tl přes 240 mm</t>
  </si>
  <si>
    <t>713121121</t>
  </si>
  <si>
    <t>Montáž izolace tepelné podlah volně kladenými rohožemi, pásy, dílci, deskami 2 vrstvy</t>
  </si>
  <si>
    <t>28372300</t>
  </si>
  <si>
    <t>deska EPS 100 pro konstrukce s běžným zatížením λ=0,037</t>
  </si>
  <si>
    <t>713191132</t>
  </si>
  <si>
    <t>Montáž izolace tepelné podlah, stropů vrchem nebo střech překrytí separační fólií z PE</t>
  </si>
  <si>
    <t>28323151</t>
  </si>
  <si>
    <t>papír separační potažený PE fólií</t>
  </si>
  <si>
    <t>713113111</t>
  </si>
  <si>
    <t>Tepelná izolace stropů lehkou stříkanou PUR pěnou</t>
  </si>
  <si>
    <t>998713121</t>
  </si>
  <si>
    <t>Přesun hmot tonážní pro izolace tepelné ruční v objektech v do 6 m</t>
  </si>
  <si>
    <t>721140802</t>
  </si>
  <si>
    <t>Demontáž potrubí litinové DN do 100</t>
  </si>
  <si>
    <t>721173402</t>
  </si>
  <si>
    <t>Potrubí kanalizační z PVC SN 4 svodné DN 125</t>
  </si>
  <si>
    <t>721173401</t>
  </si>
  <si>
    <t>Potrubí kanalizační z PVC SN 4 svodné DN 110</t>
  </si>
  <si>
    <t>721174063</t>
  </si>
  <si>
    <t>Potrubí kanalizační z PP větrací DN 110</t>
  </si>
  <si>
    <t>721174045</t>
  </si>
  <si>
    <t>Potrubí kanalizační z PP připojovací DN 110</t>
  </si>
  <si>
    <t>721174044</t>
  </si>
  <si>
    <t>Potrubí kanalizační z PP připojovací DN 75</t>
  </si>
  <si>
    <t>721174043</t>
  </si>
  <si>
    <t>Potrubí kanalizační z PP připojovací DN 50</t>
  </si>
  <si>
    <t>721194109</t>
  </si>
  <si>
    <t>Vyvedení a upevnění odpadních výpustek DN 110</t>
  </si>
  <si>
    <t>721194105</t>
  </si>
  <si>
    <t>Vyvedení a upevnění odpadních výpustek DN 50</t>
  </si>
  <si>
    <t>721194104</t>
  </si>
  <si>
    <t>Vyvedení a upevnění odpadních výpustek DN 40</t>
  </si>
  <si>
    <t>28611932</t>
  </si>
  <si>
    <t>redukce kanalizační plastová nesouosá KG 125/100</t>
  </si>
  <si>
    <t>28611426</t>
  </si>
  <si>
    <t>odbočka kanalizační plastová s hrdlem KG 125/125/87°</t>
  </si>
  <si>
    <t>28611389</t>
  </si>
  <si>
    <t>odbočka kanalizační plastová s hrdlem KG 125/125/45°</t>
  </si>
  <si>
    <t>28611388</t>
  </si>
  <si>
    <t>odbočka kanalizační plastová s hrdlem KG 125/110/45°</t>
  </si>
  <si>
    <t>28611358</t>
  </si>
  <si>
    <t>koleno kanalizační PVC KG 125x87°</t>
  </si>
  <si>
    <t>28611356</t>
  </si>
  <si>
    <t>koleno kanalizační PVC KG 125x45°</t>
  </si>
  <si>
    <t>28611351</t>
  </si>
  <si>
    <t>koleno kanalizační PVC KG 110x45°</t>
  </si>
  <si>
    <t>28611944</t>
  </si>
  <si>
    <t>čistící kus kanalizační PVC DN 110</t>
  </si>
  <si>
    <t>721273153</t>
  </si>
  <si>
    <t>Hlavice ventilační polypropylen PP DN 110</t>
  </si>
  <si>
    <t>721290111</t>
  </si>
  <si>
    <t>Zkouška těsnosti potrubí kanalizace vodou DN do 125</t>
  </si>
  <si>
    <t>998721121</t>
  </si>
  <si>
    <t>Přesun hmot tonážní pro vnitřní kanalizaci ruční v objektech v do 6 m</t>
  </si>
  <si>
    <t>722130801</t>
  </si>
  <si>
    <t>Demontáž potrubí ocelové pozinkované závitové DN do 25</t>
  </si>
  <si>
    <t>722263215</t>
  </si>
  <si>
    <t>Vodoměr závitový vícevtokový mokroběžný do 100°C G 6/4"x 300 mm Qn 10 m3/h horizontální</t>
  </si>
  <si>
    <t>722270104</t>
  </si>
  <si>
    <t>Sestava vodoměrová závitová G 6/4"</t>
  </si>
  <si>
    <t>soubor</t>
  </si>
  <si>
    <t>722174003</t>
  </si>
  <si>
    <t>Potrubí vodovodní plastové PPR svar polyfúze PN 16 D 25x3,5 mm</t>
  </si>
  <si>
    <t>722174002</t>
  </si>
  <si>
    <t>Potrubí vodovodní plastové PPR svar polyfúze PN 16 D 20x2,8 mm</t>
  </si>
  <si>
    <t>722181242</t>
  </si>
  <si>
    <t>Ochrana vodovodního potrubí přilepenými termoizolačními trubicemi z PE tl přes 13 do 20 mm DN přes 22 do 45 mm</t>
  </si>
  <si>
    <t>722290226</t>
  </si>
  <si>
    <t>Zkouška těsnosti vodovodního potrubí závitového DN do 50</t>
  </si>
  <si>
    <t>722290234</t>
  </si>
  <si>
    <t>Proplach a dezinfekce vodovodního potrubí DN do 80</t>
  </si>
  <si>
    <t>722232045</t>
  </si>
  <si>
    <t>Kohout kulový přímý G 1" PN 42 do 185°C vnitřní závit</t>
  </si>
  <si>
    <t>722232044</t>
  </si>
  <si>
    <t>Kohout kulový přímý G 3/4" PN 42 do 185°C vnitřní závit</t>
  </si>
  <si>
    <t>722232063</t>
  </si>
  <si>
    <t>Kohout kulový přímý G 1" PN 42 do 185°C vnitřní závit s vypouštěním</t>
  </si>
  <si>
    <t>722232062</t>
  </si>
  <si>
    <t>Kohout kulový přímý G 3/4" PN 42 do 185°C vnitřní závit s vypouštěním</t>
  </si>
  <si>
    <t>722231143</t>
  </si>
  <si>
    <t>Ventil závitový pojistný rohový G 1"</t>
  </si>
  <si>
    <t>722231142</t>
  </si>
  <si>
    <t>Ventil závitový pojistný rohový G 3/4"</t>
  </si>
  <si>
    <t>732511502R</t>
  </si>
  <si>
    <t>Termostatický směšovací ventil G 1"</t>
  </si>
  <si>
    <t>732511503R</t>
  </si>
  <si>
    <t>Termostatický směšovací ventil G 3/4"</t>
  </si>
  <si>
    <t>722421406R</t>
  </si>
  <si>
    <t>Čerpadlo oběhové cirkulační včetně uzávěrů</t>
  </si>
  <si>
    <t>732331123R</t>
  </si>
  <si>
    <t>Nádoba tlaková expanzní o objemu 20 l</t>
  </si>
  <si>
    <t>734251212R</t>
  </si>
  <si>
    <t>Ventil závitový pojistný rohový G 3/4</t>
  </si>
  <si>
    <t>998722121</t>
  </si>
  <si>
    <t>Přesun hmot tonážní pro vnitřní vodovod ruční v objektech v do 6 m</t>
  </si>
  <si>
    <t>725110811</t>
  </si>
  <si>
    <t>Demontáž klozetů splachovacích s nádrží</t>
  </si>
  <si>
    <t>725210821</t>
  </si>
  <si>
    <t>Demontáž umyvadel bez výtokových armatur</t>
  </si>
  <si>
    <t>725820802</t>
  </si>
  <si>
    <t>Demontáž baterie stojánkové do jednoho otvoru</t>
  </si>
  <si>
    <t>725112023</t>
  </si>
  <si>
    <t>Klozet keramický závěsný na nosné stěny pro handicapované odpad vodorovný</t>
  </si>
  <si>
    <t>725112022</t>
  </si>
  <si>
    <t>Klozet keramický závěsný na nosné stěny odpad vodorovný</t>
  </si>
  <si>
    <t>725119131</t>
  </si>
  <si>
    <t>Montáž klozetových sedátek standardních</t>
  </si>
  <si>
    <t>55167340</t>
  </si>
  <si>
    <t>sedátko záchodové plastové bílé delší způsob upevnění spodní</t>
  </si>
  <si>
    <t>725211622R</t>
  </si>
  <si>
    <t>Umyvadlo keramické bílé šířky 550 mm se sloupem na sifon připevněné na stěnu šrouby - handicap</t>
  </si>
  <si>
    <t>725211622</t>
  </si>
  <si>
    <t>Umyvadlo keramické bílé šířky 550 mm se sloupem na sifon připevněné na stěnu šrouby</t>
  </si>
  <si>
    <t>725822611</t>
  </si>
  <si>
    <t>Baterie umyvadlová stojánková páková bez výpusti</t>
  </si>
  <si>
    <t>725331111</t>
  </si>
  <si>
    <t>Výlevka bez výtokových armatur keramická se sklopnou plastovou mřížkou stojící výšky 425 mm</t>
  </si>
  <si>
    <t>725821312</t>
  </si>
  <si>
    <t>Baterie dřezová nástěnná páková s otáčivým kulatým ústím a délkou ramínka 300 mm</t>
  </si>
  <si>
    <t>725311121</t>
  </si>
  <si>
    <t>Dřez jednoduchý nerezový se zápachovou uzávěrkou s odkapávací plochou 560x480 mm a miskou</t>
  </si>
  <si>
    <t>725121527</t>
  </si>
  <si>
    <t>Pisoárový záchodek automatický s integrovaným napájecím zdrojem</t>
  </si>
  <si>
    <t>725819402</t>
  </si>
  <si>
    <t>Montáž ventilů rohových G 1/2" bez připojovací trubičky</t>
  </si>
  <si>
    <t>55141002</t>
  </si>
  <si>
    <t>ventil kulový rohový s filtrem 1/2"x3/8" s celokovovým kulatým designem</t>
  </si>
  <si>
    <t>725869218R</t>
  </si>
  <si>
    <t>Montáž sifonů</t>
  </si>
  <si>
    <t>55166634</t>
  </si>
  <si>
    <t>sifon umyvadlový prostorově úsporný DN 40</t>
  </si>
  <si>
    <t>725980123</t>
  </si>
  <si>
    <t>Dvířka 30/30</t>
  </si>
  <si>
    <t>725291652</t>
  </si>
  <si>
    <t>Montáž dávkovače tekutého mýdla</t>
  </si>
  <si>
    <t>55431098</t>
  </si>
  <si>
    <t>dávkovač tekutého mýdla bílý 0,8L</t>
  </si>
  <si>
    <t>725291654</t>
  </si>
  <si>
    <t>Montáž zásobníku papírových ručníků</t>
  </si>
  <si>
    <t>55431086</t>
  </si>
  <si>
    <t>zásobník papírových ručníků skládaných komaxit bílý</t>
  </si>
  <si>
    <t>725291653</t>
  </si>
  <si>
    <t>Montáž zásobníku toaletních papírů</t>
  </si>
  <si>
    <t>55431092</t>
  </si>
  <si>
    <t>zásobník toaletních papírů komaxit bílý D 310mm</t>
  </si>
  <si>
    <t>725291666</t>
  </si>
  <si>
    <t>Montáž háčku</t>
  </si>
  <si>
    <t>55441011</t>
  </si>
  <si>
    <t>háček koupelnový</t>
  </si>
  <si>
    <t>725291664</t>
  </si>
  <si>
    <t>Montáž štětky závěsné</t>
  </si>
  <si>
    <t>55779012</t>
  </si>
  <si>
    <t xml:space="preserve">štětka na WC závěsná nebo na podlahu kartáč nylon nerezové záchytné pouzdro lesk </t>
  </si>
  <si>
    <t>725291668</t>
  </si>
  <si>
    <t>Montáž madla invalidního rovného</t>
  </si>
  <si>
    <t>55147053</t>
  </si>
  <si>
    <t>madlo invalidní rovné bílé 600mm</t>
  </si>
  <si>
    <t>725291670</t>
  </si>
  <si>
    <t>Montáž madla invalidního krakorcového sklopného</t>
  </si>
  <si>
    <t>55147061</t>
  </si>
  <si>
    <t>madlo invalidní krakorcové sklopné bílé 813mm</t>
  </si>
  <si>
    <t>725291674</t>
  </si>
  <si>
    <t>Montáž madla umyvadlového</t>
  </si>
  <si>
    <t>55147214</t>
  </si>
  <si>
    <t>madlo umyvadlové pravé/levé s krytkou bílé 500x305mm</t>
  </si>
  <si>
    <t>998725121</t>
  </si>
  <si>
    <t>Přesun hmot tonážní pro zařizovací předměty ruční v objektech v do 6 m</t>
  </si>
  <si>
    <t>726131043</t>
  </si>
  <si>
    <t>Instalační předstěna pro klozet závěsný v 1120 mm s ovládáním zepředu pro postižené do stěn s kov kcí</t>
  </si>
  <si>
    <t>726111031R</t>
  </si>
  <si>
    <t>Instalační předstěna pro klozet s ovládáním zepředu v 1080 mm závěsný do masivní zděné kce</t>
  </si>
  <si>
    <t>726191001</t>
  </si>
  <si>
    <t>Zvukoizolační souprava pro klozet a bidet</t>
  </si>
  <si>
    <t>726191002</t>
  </si>
  <si>
    <t>Souprava pro předstěnovou montáž</t>
  </si>
  <si>
    <t>726191011</t>
  </si>
  <si>
    <t>Ovládací tlačítko WC pro montáž do předstěnových konstrukcí</t>
  </si>
  <si>
    <t>55281794</t>
  </si>
  <si>
    <t>tlačítko pro ovládání WC zepředu plast dvě množství vody 246x164mm</t>
  </si>
  <si>
    <t>998726111</t>
  </si>
  <si>
    <t>Přesun hmot tonážní pro instalační prefabrikáty v objektech v do 6 m</t>
  </si>
  <si>
    <t>731210101R</t>
  </si>
  <si>
    <t>Krbová kamna na pelety s teplovodním výměníkem s výkonem min. 10 kW</t>
  </si>
  <si>
    <t>998731121</t>
  </si>
  <si>
    <t>Přesun hmot tonážní pro kotelny ruční v objektech v do 6 m</t>
  </si>
  <si>
    <t>732900900R</t>
  </si>
  <si>
    <t>Demontáž původního zdroje vytápění</t>
  </si>
  <si>
    <t>732515121</t>
  </si>
  <si>
    <t>Zásobník kombinovaný teplé vody o objemu 200 l</t>
  </si>
  <si>
    <t>732331618</t>
  </si>
  <si>
    <t>Nádoba tlaková expanzní pro topnou a chladicí soustavu s membránou závitové připojení PN 0,6 o objemu 100 l</t>
  </si>
  <si>
    <t>732421441</t>
  </si>
  <si>
    <t>Čerpadlo teplovodní mokroběžné závitové oběhové</t>
  </si>
  <si>
    <t>998732121</t>
  </si>
  <si>
    <t>Přesun hmot tonážní pro strojovny ruční v objektech v do 6 m</t>
  </si>
  <si>
    <t>733120815</t>
  </si>
  <si>
    <t>Demontáž potrubí ocelového hladkého D do 38</t>
  </si>
  <si>
    <t>733222304</t>
  </si>
  <si>
    <t>Potrubí měděné polotvrdé spojované lisováním D 22x1 mm</t>
  </si>
  <si>
    <t>733811241</t>
  </si>
  <si>
    <t>Ochrana potrubí ústředního vytápění termoizolačními trubicemi z PE tl přes 13 do 20 mm DN do 22 mm</t>
  </si>
  <si>
    <t>733291101</t>
  </si>
  <si>
    <t>Zkouška těsnosti potrubí měděné D do 35x1,5</t>
  </si>
  <si>
    <t>998733101</t>
  </si>
  <si>
    <t>Přesun hmot tonážní pro rozvody potrubí v objektech v do 6 m</t>
  </si>
  <si>
    <t>734200821</t>
  </si>
  <si>
    <t>Demontáž armatury závitové se dvěma závity přes G 1/2 do G 1/2</t>
  </si>
  <si>
    <t>734221682</t>
  </si>
  <si>
    <t>Termostatická hlavice kapalinová PN 10 do 110°C otopných těles VK</t>
  </si>
  <si>
    <t>734261717</t>
  </si>
  <si>
    <t>Šroubení regulační radiátorové přímé G 1/2 s vypouštěním</t>
  </si>
  <si>
    <t>734211128R</t>
  </si>
  <si>
    <t>Zpětná klapka G 1"</t>
  </si>
  <si>
    <t>734291255</t>
  </si>
  <si>
    <t>Filtr závitový pro topné a chladicí systémy přímý G 1 PN 16 do 160°C s vnitřními závity</t>
  </si>
  <si>
    <t>734292715</t>
  </si>
  <si>
    <t>Kohout kulový přímý G 1 PN 42 do 185°C vnitřní závit</t>
  </si>
  <si>
    <t>734292725</t>
  </si>
  <si>
    <t>Kohout kulový přímý G 1 PN 42 do 185°C vnitřní závit s vypouštěním</t>
  </si>
  <si>
    <t>998734121</t>
  </si>
  <si>
    <t>Přesun hmot tonážní pro armatury ruční v objektech v do 6 m</t>
  </si>
  <si>
    <t>735121810</t>
  </si>
  <si>
    <t>Demontáž otopného tělesa ocelového článkového</t>
  </si>
  <si>
    <t>735291800</t>
  </si>
  <si>
    <t>Demontáž konzoly nebo držáku otopných těles, registrů nebo konvektorů do odpadu</t>
  </si>
  <si>
    <t>735152571</t>
  </si>
  <si>
    <t>Otopné těleso panelové VK dvoudeskové 2 přídavné přestupní plochy výška/délka 600/400 mm výkon 672 W</t>
  </si>
  <si>
    <t>735152572</t>
  </si>
  <si>
    <t>Otopné těleso panelové VK dvoudeskové 2 přídavné přestupní plochy výška/délka 600/500 mm výkon 840 W</t>
  </si>
  <si>
    <t>735152594</t>
  </si>
  <si>
    <t>Otopné těleso panelové VK dvoudeskové 2 přídavné přestupní plochy výška/délka 700/900 mm výkon 1619 W</t>
  </si>
  <si>
    <t>735152577</t>
  </si>
  <si>
    <t>Otopné těleso panelové VK dvoudeskové 2 přídavné přestupní plochy výška/délka 600/1000 mm výkon 1679 W</t>
  </si>
  <si>
    <t>735191905</t>
  </si>
  <si>
    <t>Odvzdušnění otopných těles</t>
  </si>
  <si>
    <t>735191910</t>
  </si>
  <si>
    <t>Napuštění vody do otopných těles</t>
  </si>
  <si>
    <t>735118110</t>
  </si>
  <si>
    <t>Zkoušky těsnosti otopných těles litinových článkových vodou</t>
  </si>
  <si>
    <t>735150151R</t>
  </si>
  <si>
    <t>Otopné těleso elektrické přímotopné nástěnné výkon 500 W</t>
  </si>
  <si>
    <t>Otopné těleso elektrické přímotopné nástěnné výkon 1200 W</t>
  </si>
  <si>
    <t>998735121</t>
  </si>
  <si>
    <t>Přesun hmot tonážní pro otopná tělesa ruční v objektech v do 6 m</t>
  </si>
  <si>
    <t>741100900R</t>
  </si>
  <si>
    <t>Demontáž silnoproudé elektroinstalace včetně likvidace</t>
  </si>
  <si>
    <t>741100100R</t>
  </si>
  <si>
    <t>D+M Silnoproudá elektroinstalace - svítidla, vypinače, zásuvky, kabeláž, úprava rozvaděče - podr viz PD</t>
  </si>
  <si>
    <t>998741311</t>
  </si>
  <si>
    <t>Přesun hmot procentní pro silnoproud ruční v objektech v do 6 m</t>
  </si>
  <si>
    <t>%</t>
  </si>
  <si>
    <t>751100100R</t>
  </si>
  <si>
    <t>D+M Odvětrání místností - potrubí, fasádní mřížka</t>
  </si>
  <si>
    <t>751111011</t>
  </si>
  <si>
    <t>Montáž ventilátoru axiálního nízkotlakého nástěnného základního D do 100 mm</t>
  </si>
  <si>
    <t>42914113</t>
  </si>
  <si>
    <t>ventilátor axiální stěnový skříň z plastu zpětná klapka a zpožděný doběh IP44 17W D 100mm</t>
  </si>
  <si>
    <t>998751101</t>
  </si>
  <si>
    <t>Přesun hmot tonážní pro vzduchotechniku v objektech v do 12 m</t>
  </si>
  <si>
    <t>763131411</t>
  </si>
  <si>
    <t>SDK podhled desky 1xA 12,5 bez izolace dvouvrstvá spodní kce profil CD+UD</t>
  </si>
  <si>
    <t>763131451</t>
  </si>
  <si>
    <t>SDK podhled deska 1xH2 12,5 bez izolace dvouvrstvá spodní kce profil CD+UD</t>
  </si>
  <si>
    <t>763131714</t>
  </si>
  <si>
    <t>SDK podhled základní penetrační nátěr</t>
  </si>
  <si>
    <t>763131751</t>
  </si>
  <si>
    <t>Montáž parotěsné zábrany do SDK podhledu</t>
  </si>
  <si>
    <t>28329282</t>
  </si>
  <si>
    <t>fólie PE vyztužená Al vrstvou pro parotěsnou vrstvu 170g/m2</t>
  </si>
  <si>
    <t>763411215</t>
  </si>
  <si>
    <t>Dělící přepážky k pisoárům, kompaktní desky tl 10 mm</t>
  </si>
  <si>
    <t>998763331</t>
  </si>
  <si>
    <t>Přesun hmot tonážní pro konstrukce montované z desek ruční v objektech v do 6 m</t>
  </si>
  <si>
    <t>764002841</t>
  </si>
  <si>
    <t>Demontáž oplechování horních ploch zdí a nadezdívek do suti</t>
  </si>
  <si>
    <t>764004801</t>
  </si>
  <si>
    <t>Demontáž podokapního žlabu do suti</t>
  </si>
  <si>
    <t>764004861</t>
  </si>
  <si>
    <t>Demontáž svodu do suti</t>
  </si>
  <si>
    <t>764002851</t>
  </si>
  <si>
    <t>Demontáž oplechování parapetů do suti</t>
  </si>
  <si>
    <t>764214606</t>
  </si>
  <si>
    <t>Oplechování horních ploch a atik bez rohů z Pz s povrch úpravou mechanicky kotvené rš 500 mm</t>
  </si>
  <si>
    <t>764215646</t>
  </si>
  <si>
    <t>Příplatek za zvýšenou pracnost při oplechování rohů nadezdívek(atik)z Pz s povrch úprav rš přes 400 mm</t>
  </si>
  <si>
    <t>764212662</t>
  </si>
  <si>
    <t>Oplechování rovné okapové hrany z Pz s povrchovou úpravou rš 200 mm</t>
  </si>
  <si>
    <t>764511602</t>
  </si>
  <si>
    <t>Žlab podokapní půlkruhový z Pz s povrchovou úpravou rš 330 mm</t>
  </si>
  <si>
    <t>764511642</t>
  </si>
  <si>
    <t>Kotlík oválný (trychtýřový) pro podokapní žlaby z Pz s povrchovou úpravou 330/100 mm</t>
  </si>
  <si>
    <t>764518622</t>
  </si>
  <si>
    <t>Svody kruhové včetně objímek, kolen, odskoků z Pz s povrchovou úpravou průměru 100 mm</t>
  </si>
  <si>
    <t>764216643</t>
  </si>
  <si>
    <t>Oplechování rovných parapetů celoplošně lepené z Pz s povrchovou úpravou rš do 250 mm</t>
  </si>
  <si>
    <t>998764121</t>
  </si>
  <si>
    <t>Přesun hmot tonážní pro konstrukce klempířské ruční v objektech v do 6 m</t>
  </si>
  <si>
    <t>766691914</t>
  </si>
  <si>
    <t>Vyvěšení nebo zavěšení dřevěných křídel dveří pl do 2 m2</t>
  </si>
  <si>
    <t>766691915</t>
  </si>
  <si>
    <t>Vyvěšení nebo zavěšení dřevěných křídel dveří pl přes 2 m2</t>
  </si>
  <si>
    <t>766691918</t>
  </si>
  <si>
    <t>Vyvěšení nebo zavěšení dřevěných křídel vrat pl přes 4 m2</t>
  </si>
  <si>
    <t>766691811</t>
  </si>
  <si>
    <t>Demontáž parapetních desek dřevěných nebo plastových šířky do 300 mm</t>
  </si>
  <si>
    <t>766691812</t>
  </si>
  <si>
    <t>Demontáž parapetních desek dřevěných nebo plastových šířky přes 300 mm</t>
  </si>
  <si>
    <t>766660411</t>
  </si>
  <si>
    <t>Montáž vchodových dveří včetně rámu jednokřídlových bez nadsvětlíku do zdiva</t>
  </si>
  <si>
    <t>61140505</t>
  </si>
  <si>
    <t>dveře jednokřídlé plastové s dekorem prosklené max rozměru otvoru 2,42m2 bezpečnostní třídy RC2</t>
  </si>
  <si>
    <t>766660421</t>
  </si>
  <si>
    <t>Montáž vchodových dveří včetně rámu jednokřídlových s nadsvětlíkem do zdiva</t>
  </si>
  <si>
    <t>61140517</t>
  </si>
  <si>
    <t>dveře jednokřídlé plastové s dekorem prosklené s nadsvětlíkem max rozměru otvoru 3,3m2 bezpečnostní třídy RC2</t>
  </si>
  <si>
    <t>766660451</t>
  </si>
  <si>
    <t>Montáž vchodových dveří včetně rámu dvoukřídlových bez nadsvětlíku do zdiva</t>
  </si>
  <si>
    <t>61140511</t>
  </si>
  <si>
    <t>dveře dvoukřídlé plastové s dekorem prosklené max rozměru otvoru 4,84m2 bezpečnostní třídy RC2</t>
  </si>
  <si>
    <t>766622216</t>
  </si>
  <si>
    <t>Montáž plastových oken plochy do 1 m2 otevíravých s rámem do zdiva</t>
  </si>
  <si>
    <t>61140049</t>
  </si>
  <si>
    <t>okno plastové otevíravé/sklopné dvojsklo do plochy 1m2</t>
  </si>
  <si>
    <t>766622131</t>
  </si>
  <si>
    <t>Montáž plastových oken plochy přes 1 m2 otevíravých v do 1,5 m s rámem do zdiva</t>
  </si>
  <si>
    <t>61140051</t>
  </si>
  <si>
    <t>okno plastové otevíravé/sklopné dvojsklo přes plochu 1m2 do v 1,5m</t>
  </si>
  <si>
    <t>766622132</t>
  </si>
  <si>
    <t>Montáž plastových oken plochy přes 1 m2 otevíravých v do 2,5 m s rámem do zdiva</t>
  </si>
  <si>
    <t>61140053</t>
  </si>
  <si>
    <t>okno plastové otevíravé/sklopné dvojsklo přes plochu 1m2 v 1,5-2,5m</t>
  </si>
  <si>
    <t>766694116</t>
  </si>
  <si>
    <t>Montáž parapetních desek dřevěných nebo plastových š do 30 cm</t>
  </si>
  <si>
    <t>60794101</t>
  </si>
  <si>
    <t>parapet dřevotřískový vnitřní povrch laminátový š 200mm</t>
  </si>
  <si>
    <t>766694126</t>
  </si>
  <si>
    <t>Montáž parapetních desek dřevěných nebo plastových š přes 30 cm</t>
  </si>
  <si>
    <t>60794002</t>
  </si>
  <si>
    <t>parapet dřevotřískový vnitřní povrch laminátový š 800mm</t>
  </si>
  <si>
    <t>60794121</t>
  </si>
  <si>
    <t>koncovka PVC k parapetním dřevotřískovým deskám 600mm</t>
  </si>
  <si>
    <t>766629631</t>
  </si>
  <si>
    <t>Montáž těsnění připojovací spáry ostění nebo nadpraží komprimační páskou</t>
  </si>
  <si>
    <t>59071055</t>
  </si>
  <si>
    <t>fólie okenní exteriér vodotěsná paropropustná</t>
  </si>
  <si>
    <t>59071049</t>
  </si>
  <si>
    <t>fólie okenní interiér vodotěsná paropropustná</t>
  </si>
  <si>
    <t>766682111</t>
  </si>
  <si>
    <t>Montáž zárubní obložkových pro dveře jednokřídlové tl stěny do 170 mm</t>
  </si>
  <si>
    <t>61182307</t>
  </si>
  <si>
    <t>zárubeň jednokřídlá obložková s laminátovým povrchem tl stěny 60-150mm rozměru 600-1100/1970, 2100mm</t>
  </si>
  <si>
    <t>766682122</t>
  </si>
  <si>
    <t>Montáž zárubní obložkových pro dveře dvoukřídlové tl stěny přes 170 do 350 mm</t>
  </si>
  <si>
    <t>61182331</t>
  </si>
  <si>
    <t>zárubeň dvoukřídlá obložková s laminátovým povrchem tl stěny 260-350mm rozměru 1250-1850/1970, 2100mm</t>
  </si>
  <si>
    <t>766660171</t>
  </si>
  <si>
    <t>Montáž dveřních křídel otvíravých jednokřídlových š do 0,8 m do obložkové zárubně</t>
  </si>
  <si>
    <t>61162086</t>
  </si>
  <si>
    <t>dveře jednokřídlé dřevotřískové povrch laminátový plné 800x1970-2100mm</t>
  </si>
  <si>
    <t>61162085</t>
  </si>
  <si>
    <t>dveře jednokřídlé dřevotřískové povrch laminátový plné 700x1970-2100mm</t>
  </si>
  <si>
    <t>766660172</t>
  </si>
  <si>
    <t>Montáž dveřních křídel otvíravých jednokřídlových š přes 0,8 m do obložkové zárubně</t>
  </si>
  <si>
    <t>61162087</t>
  </si>
  <si>
    <t>dveře jednokřídlé dřevotřískové povrch laminátový plné 900x1970-2100mm</t>
  </si>
  <si>
    <t>766660357</t>
  </si>
  <si>
    <t>Montáž posuvných dveří dvoukřídlových průchozí v do 2,5 m a š přes 1200 do 1650 mm do pojezdu na stěnu</t>
  </si>
  <si>
    <t>61162116</t>
  </si>
  <si>
    <t>dveře dvoukřídlé dřevotřískové povrch laminátový plné 1600x1970-2100mm</t>
  </si>
  <si>
    <t>55331648</t>
  </si>
  <si>
    <t>kování na stěnu do garnyže pro posuvné dveře dvoukřídlé</t>
  </si>
  <si>
    <t>sada</t>
  </si>
  <si>
    <t>766660728</t>
  </si>
  <si>
    <t>Montáž dveřního interiérového kování - zámku</t>
  </si>
  <si>
    <t>54924006</t>
  </si>
  <si>
    <t>zámek zadlabací mezipokojový pravý pro cylindrickou vložku rozteč 72x55mm</t>
  </si>
  <si>
    <t>54924003</t>
  </si>
  <si>
    <t>zámek zadlabací mezipokojový pravý pro WC kování 72x55mm</t>
  </si>
  <si>
    <t>766660729</t>
  </si>
  <si>
    <t>Montáž dveřního interiérového kování - štítku s klikou</t>
  </si>
  <si>
    <t>54914123</t>
  </si>
  <si>
    <t>dveřní kování interiérové rozetové klika/klika</t>
  </si>
  <si>
    <t>54914137</t>
  </si>
  <si>
    <t>kování k posuvným dveřím mušle</t>
  </si>
  <si>
    <t>766900900R</t>
  </si>
  <si>
    <t>D+M Kuchyňská linka včetně vybavení</t>
  </si>
  <si>
    <t>766811223</t>
  </si>
  <si>
    <t>Příplatek k montáži kuchyňské pracovní desky za usazení dřezu</t>
  </si>
  <si>
    <t>998766121</t>
  </si>
  <si>
    <t>Přesun hmot tonážní pro kce truhlářské ruční v objektech v do 6 m</t>
  </si>
  <si>
    <t>767691823</t>
  </si>
  <si>
    <t>Vyvěšení nebo zavěšení kovových křídel dveří přes 2 m2</t>
  </si>
  <si>
    <t>767161813</t>
  </si>
  <si>
    <t>Demontáž zábradlí rovného nerozebíratelného hmotnosti 1 m zábradlí do 20 kg do suti</t>
  </si>
  <si>
    <t>767163102</t>
  </si>
  <si>
    <t>Montáž přímého kovového zábradlí do zdiva nebo lehčeného betonu v rovině v exteriéru</t>
  </si>
  <si>
    <t>55342030R</t>
  </si>
  <si>
    <t>zábradlí exteriérové včetně finální povrchové úpravy</t>
  </si>
  <si>
    <t>998767311</t>
  </si>
  <si>
    <t>Přesun hmot procentní pro zámečnické konstrukce ruční v objektech v do 6 m</t>
  </si>
  <si>
    <t>771573810</t>
  </si>
  <si>
    <t>Demontáž podlah z dlaždic keramických lepených</t>
  </si>
  <si>
    <t>771473810</t>
  </si>
  <si>
    <t>Demontáž soklíků z dlaždic keramických lepených rovných</t>
  </si>
  <si>
    <t>771111011</t>
  </si>
  <si>
    <t>Vysátí podkladu před pokládkou dlažby</t>
  </si>
  <si>
    <t>771121022</t>
  </si>
  <si>
    <t>Broušení betonového podkladu před pokládkou dlažby</t>
  </si>
  <si>
    <t>771121011</t>
  </si>
  <si>
    <t>Nátěr penetrační na podlahu</t>
  </si>
  <si>
    <t>771591112</t>
  </si>
  <si>
    <t>Izolace pod dlažbu nátěrem nebo stěrkou ve dvou vrstvách</t>
  </si>
  <si>
    <t>771574416</t>
  </si>
  <si>
    <t>Montáž podlah keramických hladkých lepených cementovým flexibilním lepidlem přes 9 do 12 ks/m2</t>
  </si>
  <si>
    <t>59761121</t>
  </si>
  <si>
    <t>dlažba keramická slinutá mrazuvzdorná R9 povrch hladký/matný tl do 10mm přes 9 do 12ks/m2</t>
  </si>
  <si>
    <t>771474112</t>
  </si>
  <si>
    <t>Montáž soklů z dlaždic keramických rovných lepených cementovým flexibilním lepidlem v přes 65 do 90 mm</t>
  </si>
  <si>
    <t>59761184</t>
  </si>
  <si>
    <t>sokl keramický mrazuvzdorný povrch hladký/matný tl do 10mm výšky přes 65 do 90mm</t>
  </si>
  <si>
    <t>771591115</t>
  </si>
  <si>
    <t>Podlahy spárování silikonem</t>
  </si>
  <si>
    <t>771577111</t>
  </si>
  <si>
    <t>Příplatek k montáži podlah keramických lepených flexibilním lepidlem za plochu do 5 m2</t>
  </si>
  <si>
    <t>771577114</t>
  </si>
  <si>
    <t>Příplatek k montáži podlah keramických lepených flexibilním lepidlem za spárování tmelem dvousložkovým</t>
  </si>
  <si>
    <t>998771121</t>
  </si>
  <si>
    <t>Přesun hmot tonážní pro podlahy z dlaždic ruční v objektech v do 6 m</t>
  </si>
  <si>
    <t>781473810</t>
  </si>
  <si>
    <t>Demontáž obkladů z obkladaček keramických lepených</t>
  </si>
  <si>
    <t>781121011</t>
  </si>
  <si>
    <t>Nátěr penetrační na stěnu</t>
  </si>
  <si>
    <t>781131112</t>
  </si>
  <si>
    <t>Izolace pod obklad nátěrem nebo stěrkou ve dvou vrstvách</t>
  </si>
  <si>
    <t>781472219</t>
  </si>
  <si>
    <t>Montáž obkladů keramických hladkých lepených cementovým flexibilním lepidlem přes 22 do 25 ks/m2</t>
  </si>
  <si>
    <t>781674113</t>
  </si>
  <si>
    <t>Montáž keramických obkladů parapetů š přes 150 do 200 mm lepených flexibilním lepidlem</t>
  </si>
  <si>
    <t>781571131</t>
  </si>
  <si>
    <t>Montáž keramických obkladů ostění šířky do 200 mm lepených flexibilním lepidlem</t>
  </si>
  <si>
    <t>59761704</t>
  </si>
  <si>
    <t>obklad keramický nemrazuvzdorný povrch hladký/lesklý tl do 10mm přes 22 do 25ks/m2</t>
  </si>
  <si>
    <t>781477111</t>
  </si>
  <si>
    <t>Příplatek k montáži obkladů vnitřních keramických hladkých za plochu do 10 m2</t>
  </si>
  <si>
    <t>781477114</t>
  </si>
  <si>
    <t>Příplatek k montáži obkladů vnitřních keramických hladkých za spárování tmelem dvousložkovým</t>
  </si>
  <si>
    <t>781491021</t>
  </si>
  <si>
    <t>Montáž zrcadel plochy do 1 m2 lepených silikonovým tmelem na keramický obklad</t>
  </si>
  <si>
    <t>63465126</t>
  </si>
  <si>
    <t>zrcadlo nemontované čiré tl 5mm max rozměr 3210x2250mm</t>
  </si>
  <si>
    <t>998781121</t>
  </si>
  <si>
    <t>Přesun hmot tonážní pro obklady keramické ruční v objektech v do 6 m</t>
  </si>
  <si>
    <t>784181121</t>
  </si>
  <si>
    <t>Hloubková jednonásobná bezbarvá penetrace podkladu v místnostech v do 3,80 m</t>
  </si>
  <si>
    <t>784211101</t>
  </si>
  <si>
    <t>Dvojnásobné bílé malby ze směsí za mokra výborně oděruvzdorných v místnostech v do 3,80 m</t>
  </si>
  <si>
    <t>012103000</t>
  </si>
  <si>
    <t>Geodetické práce před výstavbou</t>
  </si>
  <si>
    <t>012203000</t>
  </si>
  <si>
    <t>Geodetické práce při provádění stavby</t>
  </si>
  <si>
    <t>012303000</t>
  </si>
  <si>
    <t>Geodetické práce po výstavbě</t>
  </si>
  <si>
    <t>013203000</t>
  </si>
  <si>
    <t>Dokumentace stavby bez rozlišení - dílenská dokumentace dodavatele</t>
  </si>
  <si>
    <t>013254000</t>
  </si>
  <si>
    <t>Dokumentace skutečného provedení stavby</t>
  </si>
  <si>
    <t>030001000</t>
  </si>
  <si>
    <t>Zařízení staveniště</t>
  </si>
  <si>
    <t>045002000</t>
  </si>
  <si>
    <t>Kompletační a koordinační činnost dodavatele</t>
  </si>
  <si>
    <t>043203003</t>
  </si>
  <si>
    <t>Rozbory - hygienický rozbor vody</t>
  </si>
  <si>
    <t>043002000</t>
  </si>
  <si>
    <t>Zkoušky a ostatní měření</t>
  </si>
  <si>
    <t>040001000</t>
  </si>
  <si>
    <t>Inženýrská činnost</t>
  </si>
  <si>
    <t>065002000</t>
  </si>
  <si>
    <t>Mimostaveništní doprava</t>
  </si>
  <si>
    <t>070001000</t>
  </si>
  <si>
    <t>Provozní vlivy</t>
  </si>
  <si>
    <t>072103000</t>
  </si>
  <si>
    <t>Silniční provoz - projednání DIO a zajištění DIR</t>
  </si>
  <si>
    <t>072203000</t>
  </si>
  <si>
    <t>Silniční provoz - zajištění DIO (dopravní značení)</t>
  </si>
  <si>
    <t>Investor: Obec Kořenice</t>
  </si>
  <si>
    <t>DPH: 21% ze základny</t>
  </si>
  <si>
    <t>Poznámka:</t>
  </si>
  <si>
    <t>Výkaz výměr je proveden dle dokumentace pro stavební povolení. Nenahrazuje výkaz výměr dle dokumentace pro provedení stavby.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</si>
</sst>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#,##0_);[Red]\-\ #,##0_);&quot;–&quot;??;_(@_)"/>
    <numFmt numFmtId="165" formatCode="_(#,##0.00_);[Red]\-\ #,##0.00_);&quot;–&quot;??;_(@_)"/>
    <numFmt numFmtId="166" formatCode="_(#,##0.000_);[Red]\-\ #,##0.000_);&quot;–&quot;??;_(@_)"/>
  </numFmts>
  <fonts count="15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6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6"/>
      <color rgb="FFC00000"/>
      <name val="Arial"/>
      <family val="2"/>
      <charset val="238"/>
    </font>
    <font>
      <sz val="6"/>
      <color rgb="FF777777"/>
      <name val="Arial"/>
      <family val="2"/>
      <charset val="238"/>
    </font>
    <font>
      <sz val="6"/>
      <color rgb="FF0070C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6"/>
      <color rgb="FFFF0000"/>
      <name val="Arial"/>
      <family val="2"/>
      <charset val="238"/>
    </font>
    <font>
      <u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B303B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9" fontId="5" fillId="0" borderId="0" xfId="0" applyNumberFormat="1" applyFont="1"/>
    <xf numFmtId="49" fontId="5" fillId="0" borderId="1" xfId="0" applyNumberFormat="1" applyFont="1" applyBorder="1"/>
    <xf numFmtId="164" fontId="5" fillId="0" borderId="0" xfId="0" applyNumberFormat="1" applyFont="1"/>
    <xf numFmtId="164" fontId="5" fillId="0" borderId="1" xfId="0" applyNumberFormat="1" applyFont="1" applyBorder="1"/>
    <xf numFmtId="166" fontId="5" fillId="0" borderId="0" xfId="0" applyNumberFormat="1" applyFont="1"/>
    <xf numFmtId="166" fontId="9" fillId="0" borderId="0" xfId="0" applyNumberFormat="1" applyFont="1"/>
    <xf numFmtId="166" fontId="5" fillId="0" borderId="1" xfId="0" applyNumberFormat="1" applyFont="1" applyBorder="1"/>
    <xf numFmtId="164" fontId="9" fillId="0" borderId="0" xfId="0" applyNumberFormat="1" applyFont="1"/>
    <xf numFmtId="49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right" vertical="top"/>
    </xf>
    <xf numFmtId="166" fontId="4" fillId="0" borderId="0" xfId="0" applyNumberFormat="1" applyFont="1"/>
    <xf numFmtId="164" fontId="4" fillId="0" borderId="0" xfId="0" applyNumberFormat="1" applyFont="1"/>
    <xf numFmtId="49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166" fontId="3" fillId="0" borderId="0" xfId="0" applyNumberFormat="1" applyFont="1"/>
    <xf numFmtId="164" fontId="3" fillId="0" borderId="0" xfId="0" applyNumberFormat="1" applyFont="1"/>
    <xf numFmtId="49" fontId="3" fillId="0" borderId="1" xfId="0" applyNumberFormat="1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right" vertical="top"/>
    </xf>
    <xf numFmtId="166" fontId="3" fillId="0" borderId="1" xfId="0" applyNumberFormat="1" applyFont="1" applyBorder="1"/>
    <xf numFmtId="164" fontId="3" fillId="0" borderId="1" xfId="0" applyNumberFormat="1" applyFont="1" applyBorder="1"/>
    <xf numFmtId="0" fontId="11" fillId="0" borderId="0" xfId="0" applyFont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166" fontId="11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166" fontId="10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 indent="2"/>
    </xf>
    <xf numFmtId="164" fontId="6" fillId="0" borderId="0" xfId="0" applyNumberFormat="1" applyFont="1" applyAlignment="1">
      <alignment horizontal="right" vertical="top"/>
    </xf>
    <xf numFmtId="166" fontId="6" fillId="0" borderId="0" xfId="0" applyNumberFormat="1" applyFont="1" applyAlignment="1">
      <alignment horizontal="right" vertical="top"/>
    </xf>
    <xf numFmtId="1" fontId="5" fillId="0" borderId="0" xfId="0" applyNumberFormat="1" applyFont="1"/>
    <xf numFmtId="1" fontId="7" fillId="0" borderId="0" xfId="0" applyNumberFormat="1" applyFont="1"/>
    <xf numFmtId="49" fontId="9" fillId="0" borderId="0" xfId="0" applyNumberFormat="1" applyFont="1"/>
    <xf numFmtId="165" fontId="5" fillId="0" borderId="0" xfId="0" applyNumberFormat="1" applyFont="1"/>
    <xf numFmtId="1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right" vertical="top"/>
    </xf>
    <xf numFmtId="1" fontId="11" fillId="0" borderId="0" xfId="0" applyNumberFormat="1" applyFont="1"/>
    <xf numFmtId="49" fontId="11" fillId="0" borderId="0" xfId="0" applyNumberFormat="1" applyFont="1"/>
    <xf numFmtId="166" fontId="11" fillId="0" borderId="0" xfId="0" applyNumberFormat="1" applyFont="1"/>
    <xf numFmtId="165" fontId="11" fillId="0" borderId="0" xfId="0" applyNumberFormat="1" applyFont="1"/>
    <xf numFmtId="164" fontId="11" fillId="0" borderId="0" xfId="0" applyNumberFormat="1" applyFont="1"/>
    <xf numFmtId="1" fontId="10" fillId="0" borderId="0" xfId="0" applyNumberFormat="1" applyFont="1" applyAlignment="1">
      <alignment horizontal="right" vertical="top"/>
    </xf>
    <xf numFmtId="1" fontId="10" fillId="0" borderId="0" xfId="0" applyNumberFormat="1" applyFont="1"/>
    <xf numFmtId="49" fontId="10" fillId="0" borderId="0" xfId="0" applyNumberFormat="1" applyFont="1"/>
    <xf numFmtId="166" fontId="10" fillId="0" borderId="0" xfId="0" applyNumberFormat="1" applyFont="1"/>
    <xf numFmtId="164" fontId="10" fillId="0" borderId="0" xfId="0" applyNumberFormat="1" applyFont="1"/>
    <xf numFmtId="1" fontId="6" fillId="0" borderId="0" xfId="0" applyNumberFormat="1" applyFont="1" applyAlignment="1">
      <alignment horizontal="right" vertical="top"/>
    </xf>
    <xf numFmtId="1" fontId="6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Alignment="1">
      <alignment horizontal="left" vertical="top" wrapText="1"/>
    </xf>
    <xf numFmtId="166" fontId="6" fillId="0" borderId="0" xfId="0" applyNumberFormat="1" applyFont="1"/>
    <xf numFmtId="165" fontId="6" fillId="0" borderId="0" xfId="0" applyNumberFormat="1" applyFont="1"/>
    <xf numFmtId="164" fontId="6" fillId="0" borderId="0" xfId="0" applyNumberFormat="1" applyFont="1"/>
    <xf numFmtId="1" fontId="12" fillId="0" borderId="0" xfId="0" applyNumberFormat="1" applyFont="1" applyAlignment="1">
      <alignment horizontal="right" vertical="top"/>
    </xf>
    <xf numFmtId="1" fontId="12" fillId="0" borderId="2" xfId="0" applyNumberFormat="1" applyFont="1" applyBorder="1" applyAlignment="1">
      <alignment horizontal="center" vertical="top"/>
    </xf>
    <xf numFmtId="49" fontId="12" fillId="0" borderId="3" xfId="0" applyNumberFormat="1" applyFont="1" applyBorder="1" applyAlignment="1">
      <alignment horizontal="center" vertical="top"/>
    </xf>
    <xf numFmtId="49" fontId="12" fillId="0" borderId="3" xfId="0" applyNumberFormat="1" applyFont="1" applyBorder="1" applyAlignment="1">
      <alignment horizontal="right" vertical="top"/>
    </xf>
    <xf numFmtId="49" fontId="12" fillId="0" borderId="3" xfId="0" applyNumberFormat="1" applyFont="1" applyBorder="1" applyAlignment="1">
      <alignment horizontal="left" vertical="top" wrapText="1"/>
    </xf>
    <xf numFmtId="166" fontId="12" fillId="0" borderId="3" xfId="0" applyNumberFormat="1" applyFont="1" applyBorder="1" applyAlignment="1">
      <alignment horizontal="right" vertical="top"/>
    </xf>
    <xf numFmtId="165" fontId="12" fillId="0" borderId="3" xfId="0" applyNumberFormat="1" applyFont="1" applyBorder="1" applyAlignment="1" applyProtection="1">
      <alignment horizontal="right" vertical="top"/>
      <protection locked="0"/>
    </xf>
    <xf numFmtId="164" fontId="12" fillId="0" borderId="3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11" fillId="0" borderId="0" xfId="0" applyNumberFormat="1" applyFont="1" applyAlignment="1">
      <alignment horizontal="left" vertical="top" wrapText="1"/>
    </xf>
    <xf numFmtId="0" fontId="10" fillId="2" borderId="0" xfId="0" applyNumberFormat="1" applyFont="1" applyFill="1" applyAlignment="1">
      <alignment horizontal="left" vertical="top" wrapText="1"/>
    </xf>
    <xf numFmtId="49" fontId="10" fillId="2" borderId="0" xfId="0" applyNumberFormat="1" applyFont="1" applyFill="1"/>
    <xf numFmtId="166" fontId="10" fillId="2" borderId="0" xfId="0" applyNumberFormat="1" applyFont="1" applyFill="1"/>
    <xf numFmtId="165" fontId="10" fillId="2" borderId="0" xfId="0" applyNumberFormat="1" applyFont="1" applyFill="1"/>
    <xf numFmtId="164" fontId="10" fillId="2" borderId="0" xfId="0" applyNumberFormat="1" applyFont="1" applyFill="1" applyAlignment="1">
      <alignment horizontal="right" vertical="top"/>
    </xf>
    <xf numFmtId="0" fontId="10" fillId="2" borderId="0" xfId="0" applyNumberFormat="1" applyFont="1" applyFill="1" applyAlignment="1">
      <alignment horizontal="left" vertical="top" wrapText="1" indent="1"/>
    </xf>
    <xf numFmtId="0" fontId="13" fillId="0" borderId="0" xfId="0" applyFont="1"/>
    <xf numFmtId="0" fontId="14" fillId="0" borderId="0" xfId="0" applyFont="1"/>
    <xf numFmtId="0" fontId="1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!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G52"/>
  <sheetViews>
    <sheetView topLeftCell="B1" zoomScale="110" zoomScaleNormal="110" workbookViewId="0">
      <selection activeCell="B7" sqref="B7"/>
    </sheetView>
  </sheetViews>
  <sheetFormatPr defaultColWidth="9.140625" defaultRowHeight="8.25" outlineLevelRow="2" x14ac:dyDescent="0.15"/>
  <cols>
    <col min="1" max="1" width="34.7109375" style="2" hidden="1" customWidth="1"/>
    <col min="2" max="2" width="80.7109375" style="2" customWidth="1"/>
    <col min="3" max="3" width="15.7109375" style="2" customWidth="1"/>
    <col min="4" max="6" width="15.7109375" style="2" hidden="1" customWidth="1"/>
    <col min="7" max="16384" width="9.140625" style="2"/>
  </cols>
  <sheetData>
    <row r="2" spans="1:7" ht="15.75" x14ac:dyDescent="0.15">
      <c r="B2" s="75" t="str">
        <f>Zakázka!F2</f>
        <v>Stavební úpravy objektu č.p. 85 Kořenice</v>
      </c>
    </row>
    <row r="3" spans="1:7" ht="15.75" x14ac:dyDescent="0.15">
      <c r="B3" s="75" t="str">
        <f>Zakázka!F3</f>
        <v>Investor: Obec Kořenice</v>
      </c>
      <c r="C3" s="12"/>
      <c r="D3" s="14"/>
      <c r="E3" s="12"/>
      <c r="F3" s="12"/>
    </row>
    <row r="4" spans="1:7" ht="7.5" customHeight="1" x14ac:dyDescent="0.15">
      <c r="A4" s="6"/>
      <c r="B4" s="10"/>
      <c r="C4" s="12"/>
      <c r="D4" s="15"/>
      <c r="E4" s="17"/>
      <c r="F4" s="17"/>
    </row>
    <row r="5" spans="1:7" ht="11.25" x14ac:dyDescent="0.2">
      <c r="A5" s="4"/>
      <c r="B5" s="18" t="s">
        <v>3</v>
      </c>
      <c r="C5" s="19" t="s">
        <v>9</v>
      </c>
      <c r="D5" s="20" t="s">
        <v>11</v>
      </c>
      <c r="E5" s="19" t="s">
        <v>2</v>
      </c>
      <c r="F5" s="19" t="s">
        <v>15</v>
      </c>
      <c r="G5" s="8"/>
    </row>
    <row r="6" spans="1:7" ht="7.5" customHeight="1" x14ac:dyDescent="0.15">
      <c r="B6" s="10"/>
      <c r="C6" s="12"/>
      <c r="D6" s="14"/>
      <c r="E6" s="12"/>
      <c r="F6" s="12"/>
    </row>
    <row r="7" spans="1:7" ht="12" x14ac:dyDescent="0.15">
      <c r="A7" s="33" t="s">
        <v>18</v>
      </c>
      <c r="B7" s="76" t="str">
        <f>Zakázka!F7</f>
        <v>Stavební úpravy objektu č.p. 85 Kořenice</v>
      </c>
      <c r="C7" s="34">
        <f>VLOOKUP($A7,Zakázka!$A:$Q,10,FALSE)</f>
        <v>0</v>
      </c>
      <c r="D7" s="35">
        <f>VLOOKUP($A7,Zakázka!$A:$Q,12,FALSE)</f>
        <v>322.93744434751682</v>
      </c>
      <c r="E7" s="34">
        <f>VLOOKUP($A7,Zakázka!$A:$Q,16,FALSE)</f>
        <v>0</v>
      </c>
      <c r="F7" s="34">
        <f>VLOOKUP($A7,Zakázka!$A:$Q,17,FALSE)</f>
        <v>0</v>
      </c>
      <c r="G7" s="8"/>
    </row>
    <row r="8" spans="1:7" ht="12" outlineLevel="1" x14ac:dyDescent="0.15">
      <c r="A8" s="36" t="s">
        <v>19</v>
      </c>
      <c r="B8" s="82" t="str">
        <f>Zakázka!F8</f>
        <v>Stavební úpravy objektu č.p. 85 Kořenice</v>
      </c>
      <c r="C8" s="81">
        <f>VLOOKUP($A8,Zakázka!$A:$Q,10,FALSE)</f>
        <v>0</v>
      </c>
      <c r="D8" s="38">
        <f>VLOOKUP($A8,Zakázka!$A:$Q,12,FALSE)</f>
        <v>322.93744434751682</v>
      </c>
      <c r="E8" s="37">
        <f>VLOOKUP($A8,Zakázka!$A:$Q,16,FALSE)</f>
        <v>0</v>
      </c>
      <c r="F8" s="37">
        <f>VLOOKUP($A8,Zakázka!$A:$Q,17,FALSE)</f>
        <v>0</v>
      </c>
      <c r="G8" s="8"/>
    </row>
    <row r="9" spans="1:7" ht="11.25" outlineLevel="2" x14ac:dyDescent="0.15">
      <c r="A9" s="39" t="s">
        <v>20</v>
      </c>
      <c r="B9" s="40" t="s">
        <v>21</v>
      </c>
      <c r="C9" s="41">
        <f>VLOOKUP($A9,Zakázka!$A:$Q,10,FALSE)</f>
        <v>0</v>
      </c>
      <c r="D9" s="42">
        <f>VLOOKUP($A9,Zakázka!$A:$Q,12,FALSE)</f>
        <v>71.955322499999994</v>
      </c>
      <c r="E9" s="41">
        <f>VLOOKUP($A9,Zakázka!$A:$Q,16,FALSE)</f>
        <v>0</v>
      </c>
      <c r="F9" s="41">
        <f>VLOOKUP($A9,Zakázka!$A:$Q,17,FALSE)</f>
        <v>0</v>
      </c>
      <c r="G9" s="8"/>
    </row>
    <row r="10" spans="1:7" ht="11.25" outlineLevel="2" x14ac:dyDescent="0.15">
      <c r="A10" s="39" t="s">
        <v>22</v>
      </c>
      <c r="B10" s="40" t="s">
        <v>23</v>
      </c>
      <c r="C10" s="41">
        <f>VLOOKUP($A10,Zakázka!$A:$Q,10,FALSE)</f>
        <v>0</v>
      </c>
      <c r="D10" s="42">
        <f>VLOOKUP($A10,Zakázka!$A:$Q,12,FALSE)</f>
        <v>89.92404217101695</v>
      </c>
      <c r="E10" s="41">
        <f>VLOOKUP($A10,Zakázka!$A:$Q,16,FALSE)</f>
        <v>0</v>
      </c>
      <c r="F10" s="41">
        <f>VLOOKUP($A10,Zakázka!$A:$Q,17,FALSE)</f>
        <v>0</v>
      </c>
      <c r="G10" s="8"/>
    </row>
    <row r="11" spans="1:7" ht="11.25" outlineLevel="2" x14ac:dyDescent="0.15">
      <c r="A11" s="39" t="s">
        <v>24</v>
      </c>
      <c r="B11" s="40" t="s">
        <v>25</v>
      </c>
      <c r="C11" s="41">
        <f>VLOOKUP($A11,Zakázka!$A:$Q,10,FALSE)</f>
        <v>0</v>
      </c>
      <c r="D11" s="42">
        <f>VLOOKUP($A11,Zakázka!$A:$Q,12,FALSE)</f>
        <v>31.938760715000001</v>
      </c>
      <c r="E11" s="41">
        <f>VLOOKUP($A11,Zakázka!$A:$Q,16,FALSE)</f>
        <v>0</v>
      </c>
      <c r="F11" s="41">
        <f>VLOOKUP($A11,Zakázka!$A:$Q,17,FALSE)</f>
        <v>0</v>
      </c>
      <c r="G11" s="8"/>
    </row>
    <row r="12" spans="1:7" ht="11.25" outlineLevel="2" x14ac:dyDescent="0.15">
      <c r="A12" s="39" t="s">
        <v>26</v>
      </c>
      <c r="B12" s="40" t="s">
        <v>27</v>
      </c>
      <c r="C12" s="41">
        <f>VLOOKUP($A12,Zakázka!$A:$Q,10,FALSE)</f>
        <v>0</v>
      </c>
      <c r="D12" s="42">
        <f>VLOOKUP($A12,Zakázka!$A:$Q,12,FALSE)</f>
        <v>3.5737646213000001</v>
      </c>
      <c r="E12" s="41">
        <f>VLOOKUP($A12,Zakázka!$A:$Q,16,FALSE)</f>
        <v>0</v>
      </c>
      <c r="F12" s="41">
        <f>VLOOKUP($A12,Zakázka!$A:$Q,17,FALSE)</f>
        <v>0</v>
      </c>
      <c r="G12" s="8"/>
    </row>
    <row r="13" spans="1:7" ht="11.25" outlineLevel="2" x14ac:dyDescent="0.15">
      <c r="A13" s="39" t="s">
        <v>28</v>
      </c>
      <c r="B13" s="40" t="s">
        <v>29</v>
      </c>
      <c r="C13" s="41">
        <f>VLOOKUP($A13,Zakázka!$A:$Q,10,FALSE)</f>
        <v>0</v>
      </c>
      <c r="D13" s="42">
        <f>VLOOKUP($A13,Zakázka!$A:$Q,12,FALSE)</f>
        <v>55.012023156200001</v>
      </c>
      <c r="E13" s="41">
        <f>VLOOKUP($A13,Zakázka!$A:$Q,16,FALSE)</f>
        <v>0</v>
      </c>
      <c r="F13" s="41">
        <f>VLOOKUP($A13,Zakázka!$A:$Q,17,FALSE)</f>
        <v>0</v>
      </c>
      <c r="G13" s="8"/>
    </row>
    <row r="14" spans="1:7" ht="11.25" outlineLevel="2" x14ac:dyDescent="0.15">
      <c r="A14" s="39" t="s">
        <v>30</v>
      </c>
      <c r="B14" s="40" t="s">
        <v>31</v>
      </c>
      <c r="C14" s="41">
        <f>VLOOKUP($A14,Zakázka!$A:$Q,10,FALSE)</f>
        <v>0</v>
      </c>
      <c r="D14" s="42">
        <f>VLOOKUP($A14,Zakázka!$A:$Q,12,FALSE)</f>
        <v>43.614483572500006</v>
      </c>
      <c r="E14" s="41">
        <f>VLOOKUP($A14,Zakázka!$A:$Q,16,FALSE)</f>
        <v>0</v>
      </c>
      <c r="F14" s="41">
        <f>VLOOKUP($A14,Zakázka!$A:$Q,17,FALSE)</f>
        <v>0</v>
      </c>
      <c r="G14" s="8"/>
    </row>
    <row r="15" spans="1:7" ht="11.25" outlineLevel="2" x14ac:dyDescent="0.15">
      <c r="A15" s="39" t="s">
        <v>32</v>
      </c>
      <c r="B15" s="40" t="s">
        <v>33</v>
      </c>
      <c r="C15" s="41">
        <f>VLOOKUP($A15,Zakázka!$A:$Q,10,FALSE)</f>
        <v>0</v>
      </c>
      <c r="D15" s="42">
        <f>VLOOKUP($A15,Zakázka!$A:$Q,12,FALSE)</f>
        <v>1.5664630000000002</v>
      </c>
      <c r="E15" s="41">
        <f>VLOOKUP($A15,Zakázka!$A:$Q,16,FALSE)</f>
        <v>0</v>
      </c>
      <c r="F15" s="41">
        <f>VLOOKUP($A15,Zakázka!$A:$Q,17,FALSE)</f>
        <v>0</v>
      </c>
      <c r="G15" s="8"/>
    </row>
    <row r="16" spans="1:7" ht="11.25" outlineLevel="2" x14ac:dyDescent="0.15">
      <c r="A16" s="39" t="s">
        <v>34</v>
      </c>
      <c r="B16" s="40" t="s">
        <v>35</v>
      </c>
      <c r="C16" s="41">
        <f>VLOOKUP($A16,Zakázka!$A:$Q,10,FALSE)</f>
        <v>0</v>
      </c>
      <c r="D16" s="42">
        <f>VLOOKUP($A16,Zakázka!$A:$Q,12,FALSE)</f>
        <v>9.1689099844999991</v>
      </c>
      <c r="E16" s="41">
        <f>VLOOKUP($A16,Zakázka!$A:$Q,16,FALSE)</f>
        <v>0</v>
      </c>
      <c r="F16" s="41">
        <f>VLOOKUP($A16,Zakázka!$A:$Q,17,FALSE)</f>
        <v>0</v>
      </c>
      <c r="G16" s="8"/>
    </row>
    <row r="17" spans="1:7" ht="11.25" outlineLevel="2" x14ac:dyDescent="0.15">
      <c r="A17" s="39" t="s">
        <v>36</v>
      </c>
      <c r="B17" s="40" t="s">
        <v>37</v>
      </c>
      <c r="C17" s="41">
        <f>VLOOKUP($A17,Zakázka!$A:$Q,10,FALSE)</f>
        <v>0</v>
      </c>
      <c r="D17" s="42">
        <f>VLOOKUP($A17,Zakázka!$A:$Q,12,FALSE)</f>
        <v>0</v>
      </c>
      <c r="E17" s="41">
        <f>VLOOKUP($A17,Zakázka!$A:$Q,16,FALSE)</f>
        <v>0</v>
      </c>
      <c r="F17" s="41">
        <f>VLOOKUP($A17,Zakázka!$A:$Q,17,FALSE)</f>
        <v>0</v>
      </c>
      <c r="G17" s="8"/>
    </row>
    <row r="18" spans="1:7" ht="11.25" outlineLevel="2" x14ac:dyDescent="0.15">
      <c r="A18" s="39" t="s">
        <v>38</v>
      </c>
      <c r="B18" s="40" t="s">
        <v>39</v>
      </c>
      <c r="C18" s="41">
        <f>VLOOKUP($A18,Zakázka!$A:$Q,10,FALSE)</f>
        <v>0</v>
      </c>
      <c r="D18" s="42">
        <f>VLOOKUP($A18,Zakázka!$A:$Q,12,FALSE)</f>
        <v>1.1143247499999998</v>
      </c>
      <c r="E18" s="41">
        <f>VLOOKUP($A18,Zakázka!$A:$Q,16,FALSE)</f>
        <v>0</v>
      </c>
      <c r="F18" s="41">
        <f>VLOOKUP($A18,Zakázka!$A:$Q,17,FALSE)</f>
        <v>0</v>
      </c>
      <c r="G18" s="8"/>
    </row>
    <row r="19" spans="1:7" ht="11.25" outlineLevel="2" x14ac:dyDescent="0.15">
      <c r="A19" s="39" t="s">
        <v>40</v>
      </c>
      <c r="B19" s="40" t="s">
        <v>41</v>
      </c>
      <c r="C19" s="41">
        <f>VLOOKUP($A19,Zakázka!$A:$Q,10,FALSE)</f>
        <v>0</v>
      </c>
      <c r="D19" s="42">
        <f>VLOOKUP($A19,Zakázka!$A:$Q,12,FALSE)</f>
        <v>2.003544545</v>
      </c>
      <c r="E19" s="41">
        <f>VLOOKUP($A19,Zakázka!$A:$Q,16,FALSE)</f>
        <v>0</v>
      </c>
      <c r="F19" s="41">
        <f>VLOOKUP($A19,Zakázka!$A:$Q,17,FALSE)</f>
        <v>0</v>
      </c>
      <c r="G19" s="8"/>
    </row>
    <row r="20" spans="1:7" ht="11.25" outlineLevel="2" x14ac:dyDescent="0.15">
      <c r="A20" s="39" t="s">
        <v>42</v>
      </c>
      <c r="B20" s="40" t="s">
        <v>43</v>
      </c>
      <c r="C20" s="41">
        <f>VLOOKUP($A20,Zakázka!$A:$Q,10,FALSE)</f>
        <v>0</v>
      </c>
      <c r="D20" s="42">
        <f>VLOOKUP($A20,Zakázka!$A:$Q,12,FALSE)</f>
        <v>0.95175580500000012</v>
      </c>
      <c r="E20" s="41">
        <f>VLOOKUP($A20,Zakázka!$A:$Q,16,FALSE)</f>
        <v>0</v>
      </c>
      <c r="F20" s="41">
        <f>VLOOKUP($A20,Zakázka!$A:$Q,17,FALSE)</f>
        <v>0</v>
      </c>
      <c r="G20" s="8"/>
    </row>
    <row r="21" spans="1:7" ht="11.25" outlineLevel="2" x14ac:dyDescent="0.15">
      <c r="A21" s="39" t="s">
        <v>44</v>
      </c>
      <c r="B21" s="40" t="s">
        <v>45</v>
      </c>
      <c r="C21" s="41">
        <f>VLOOKUP($A21,Zakázka!$A:$Q,10,FALSE)</f>
        <v>0</v>
      </c>
      <c r="D21" s="42">
        <f>VLOOKUP($A21,Zakázka!$A:$Q,12,FALSE)</f>
        <v>9.1828999999999994E-2</v>
      </c>
      <c r="E21" s="41">
        <f>VLOOKUP($A21,Zakázka!$A:$Q,16,FALSE)</f>
        <v>0</v>
      </c>
      <c r="F21" s="41">
        <f>VLOOKUP($A21,Zakázka!$A:$Q,17,FALSE)</f>
        <v>0</v>
      </c>
      <c r="G21" s="8"/>
    </row>
    <row r="22" spans="1:7" ht="11.25" outlineLevel="2" x14ac:dyDescent="0.15">
      <c r="A22" s="39" t="s">
        <v>46</v>
      </c>
      <c r="B22" s="40" t="s">
        <v>47</v>
      </c>
      <c r="C22" s="41">
        <f>VLOOKUP($A22,Zakázka!$A:$Q,10,FALSE)</f>
        <v>0</v>
      </c>
      <c r="D22" s="42">
        <f>VLOOKUP($A22,Zakázka!$A:$Q,12,FALSE)</f>
        <v>0.11992599999999999</v>
      </c>
      <c r="E22" s="41">
        <f>VLOOKUP($A22,Zakázka!$A:$Q,16,FALSE)</f>
        <v>0</v>
      </c>
      <c r="F22" s="41">
        <f>VLOOKUP($A22,Zakázka!$A:$Q,17,FALSE)</f>
        <v>0</v>
      </c>
      <c r="G22" s="8"/>
    </row>
    <row r="23" spans="1:7" ht="11.25" outlineLevel="2" x14ac:dyDescent="0.15">
      <c r="A23" s="39" t="s">
        <v>48</v>
      </c>
      <c r="B23" s="40" t="s">
        <v>49</v>
      </c>
      <c r="C23" s="41">
        <f>VLOOKUP($A23,Zakázka!$A:$Q,10,FALSE)</f>
        <v>0</v>
      </c>
      <c r="D23" s="42">
        <f>VLOOKUP($A23,Zakázka!$A:$Q,12,FALSE)</f>
        <v>0.22261999999999998</v>
      </c>
      <c r="E23" s="41">
        <f>VLOOKUP($A23,Zakázka!$A:$Q,16,FALSE)</f>
        <v>0</v>
      </c>
      <c r="F23" s="41">
        <f>VLOOKUP($A23,Zakázka!$A:$Q,17,FALSE)</f>
        <v>0</v>
      </c>
      <c r="G23" s="8"/>
    </row>
    <row r="24" spans="1:7" ht="11.25" outlineLevel="2" x14ac:dyDescent="0.15">
      <c r="A24" s="39" t="s">
        <v>50</v>
      </c>
      <c r="B24" s="40" t="s">
        <v>51</v>
      </c>
      <c r="C24" s="41">
        <f>VLOOKUP($A24,Zakázka!$A:$Q,10,FALSE)</f>
        <v>0</v>
      </c>
      <c r="D24" s="42">
        <f>VLOOKUP($A24,Zakázka!$A:$Q,12,FALSE)</f>
        <v>3.95E-2</v>
      </c>
      <c r="E24" s="41">
        <f>VLOOKUP($A24,Zakázka!$A:$Q,16,FALSE)</f>
        <v>0</v>
      </c>
      <c r="F24" s="41">
        <f>VLOOKUP($A24,Zakázka!$A:$Q,17,FALSE)</f>
        <v>0</v>
      </c>
      <c r="G24" s="8"/>
    </row>
    <row r="25" spans="1:7" ht="11.25" outlineLevel="2" x14ac:dyDescent="0.15">
      <c r="A25" s="39" t="s">
        <v>52</v>
      </c>
      <c r="B25" s="40" t="s">
        <v>53</v>
      </c>
      <c r="C25" s="41">
        <f>VLOOKUP($A25,Zakázka!$A:$Q,10,FALSE)</f>
        <v>0</v>
      </c>
      <c r="D25" s="42">
        <f>VLOOKUP($A25,Zakázka!$A:$Q,12,FALSE)</f>
        <v>0.20744000000000001</v>
      </c>
      <c r="E25" s="41">
        <f>VLOOKUP($A25,Zakázka!$A:$Q,16,FALSE)</f>
        <v>0</v>
      </c>
      <c r="F25" s="41">
        <f>VLOOKUP($A25,Zakázka!$A:$Q,17,FALSE)</f>
        <v>0</v>
      </c>
      <c r="G25" s="8"/>
    </row>
    <row r="26" spans="1:7" ht="11.25" outlineLevel="2" x14ac:dyDescent="0.15">
      <c r="A26" s="39" t="s">
        <v>54</v>
      </c>
      <c r="B26" s="40" t="s">
        <v>55</v>
      </c>
      <c r="C26" s="41">
        <f>VLOOKUP($A26,Zakázka!$A:$Q,10,FALSE)</f>
        <v>0</v>
      </c>
      <c r="D26" s="42">
        <f>VLOOKUP($A26,Zakázka!$A:$Q,12,FALSE)</f>
        <v>0.19158</v>
      </c>
      <c r="E26" s="41">
        <f>VLOOKUP($A26,Zakázka!$A:$Q,16,FALSE)</f>
        <v>0</v>
      </c>
      <c r="F26" s="41">
        <f>VLOOKUP($A26,Zakázka!$A:$Q,17,FALSE)</f>
        <v>0</v>
      </c>
      <c r="G26" s="8"/>
    </row>
    <row r="27" spans="1:7" ht="11.25" outlineLevel="2" x14ac:dyDescent="0.15">
      <c r="A27" s="39" t="s">
        <v>56</v>
      </c>
      <c r="B27" s="40" t="s">
        <v>57</v>
      </c>
      <c r="C27" s="41">
        <f>VLOOKUP($A27,Zakázka!$A:$Q,10,FALSE)</f>
        <v>0</v>
      </c>
      <c r="D27" s="42">
        <f>VLOOKUP($A27,Zakázka!$A:$Q,12,FALSE)</f>
        <v>7.6240000000000002E-2</v>
      </c>
      <c r="E27" s="41">
        <f>VLOOKUP($A27,Zakázka!$A:$Q,16,FALSE)</f>
        <v>0</v>
      </c>
      <c r="F27" s="41">
        <f>VLOOKUP($A27,Zakázka!$A:$Q,17,FALSE)</f>
        <v>0</v>
      </c>
      <c r="G27" s="8"/>
    </row>
    <row r="28" spans="1:7" ht="11.25" outlineLevel="2" x14ac:dyDescent="0.15">
      <c r="A28" s="39" t="s">
        <v>58</v>
      </c>
      <c r="B28" s="40" t="s">
        <v>59</v>
      </c>
      <c r="C28" s="41">
        <f>VLOOKUP($A28,Zakázka!$A:$Q,10,FALSE)</f>
        <v>0</v>
      </c>
      <c r="D28" s="42">
        <f>VLOOKUP($A28,Zakázka!$A:$Q,12,FALSE)</f>
        <v>6.2300000000000003E-3</v>
      </c>
      <c r="E28" s="41">
        <f>VLOOKUP($A28,Zakázka!$A:$Q,16,FALSE)</f>
        <v>0</v>
      </c>
      <c r="F28" s="41">
        <f>VLOOKUP($A28,Zakázka!$A:$Q,17,FALSE)</f>
        <v>0</v>
      </c>
      <c r="G28" s="8"/>
    </row>
    <row r="29" spans="1:7" ht="11.25" outlineLevel="2" x14ac:dyDescent="0.15">
      <c r="A29" s="39" t="s">
        <v>60</v>
      </c>
      <c r="B29" s="40" t="s">
        <v>61</v>
      </c>
      <c r="C29" s="41">
        <f>VLOOKUP($A29,Zakázka!$A:$Q,10,FALSE)</f>
        <v>0</v>
      </c>
      <c r="D29" s="42">
        <f>VLOOKUP($A29,Zakázka!$A:$Q,12,FALSE)</f>
        <v>0.32890999999999998</v>
      </c>
      <c r="E29" s="41">
        <f>VLOOKUP($A29,Zakázka!$A:$Q,16,FALSE)</f>
        <v>0</v>
      </c>
      <c r="F29" s="41">
        <f>VLOOKUP($A29,Zakázka!$A:$Q,17,FALSE)</f>
        <v>0</v>
      </c>
      <c r="G29" s="8"/>
    </row>
    <row r="30" spans="1:7" ht="11.25" outlineLevel="2" x14ac:dyDescent="0.15">
      <c r="A30" s="39" t="s">
        <v>62</v>
      </c>
      <c r="B30" s="40" t="s">
        <v>63</v>
      </c>
      <c r="C30" s="41">
        <f>VLOOKUP($A30,Zakázka!$A:$Q,10,FALSE)</f>
        <v>0</v>
      </c>
      <c r="D30" s="42">
        <f>VLOOKUP($A30,Zakázka!$A:$Q,12,FALSE)</f>
        <v>0</v>
      </c>
      <c r="E30" s="41">
        <f>VLOOKUP($A30,Zakázka!$A:$Q,16,FALSE)</f>
        <v>0</v>
      </c>
      <c r="F30" s="41">
        <f>VLOOKUP($A30,Zakázka!$A:$Q,17,FALSE)</f>
        <v>0</v>
      </c>
      <c r="G30" s="8"/>
    </row>
    <row r="31" spans="1:7" ht="11.25" outlineLevel="2" x14ac:dyDescent="0.15">
      <c r="A31" s="39" t="s">
        <v>64</v>
      </c>
      <c r="B31" s="40" t="s">
        <v>65</v>
      </c>
      <c r="C31" s="41">
        <f>VLOOKUP($A31,Zakázka!$A:$Q,10,FALSE)</f>
        <v>0</v>
      </c>
      <c r="D31" s="42">
        <f>VLOOKUP($A31,Zakázka!$A:$Q,12,FALSE)</f>
        <v>1.2000000000000001E-3</v>
      </c>
      <c r="E31" s="41">
        <f>VLOOKUP($A31,Zakázka!$A:$Q,16,FALSE)</f>
        <v>0</v>
      </c>
      <c r="F31" s="41">
        <f>VLOOKUP($A31,Zakázka!$A:$Q,17,FALSE)</f>
        <v>0</v>
      </c>
      <c r="G31" s="8"/>
    </row>
    <row r="32" spans="1:7" ht="11.25" outlineLevel="2" x14ac:dyDescent="0.15">
      <c r="A32" s="39" t="s">
        <v>66</v>
      </c>
      <c r="B32" s="40" t="s">
        <v>67</v>
      </c>
      <c r="C32" s="41">
        <f>VLOOKUP($A32,Zakázka!$A:$Q,10,FALSE)</f>
        <v>0</v>
      </c>
      <c r="D32" s="42">
        <f>VLOOKUP($A32,Zakázka!$A:$Q,12,FALSE)</f>
        <v>1.8562844700000003</v>
      </c>
      <c r="E32" s="41">
        <f>VLOOKUP($A32,Zakázka!$A:$Q,16,FALSE)</f>
        <v>0</v>
      </c>
      <c r="F32" s="41">
        <f>VLOOKUP($A32,Zakázka!$A:$Q,17,FALSE)</f>
        <v>0</v>
      </c>
      <c r="G32" s="8"/>
    </row>
    <row r="33" spans="1:7" ht="11.25" outlineLevel="2" x14ac:dyDescent="0.15">
      <c r="A33" s="39" t="s">
        <v>68</v>
      </c>
      <c r="B33" s="40" t="s">
        <v>69</v>
      </c>
      <c r="C33" s="41">
        <f>VLOOKUP($A33,Zakázka!$A:$Q,10,FALSE)</f>
        <v>0</v>
      </c>
      <c r="D33" s="42">
        <f>VLOOKUP($A33,Zakázka!$A:$Q,12,FALSE)</f>
        <v>0.31976892000000001</v>
      </c>
      <c r="E33" s="41">
        <f>VLOOKUP($A33,Zakázka!$A:$Q,16,FALSE)</f>
        <v>0</v>
      </c>
      <c r="F33" s="41">
        <f>VLOOKUP($A33,Zakázka!$A:$Q,17,FALSE)</f>
        <v>0</v>
      </c>
      <c r="G33" s="8"/>
    </row>
    <row r="34" spans="1:7" ht="11.25" outlineLevel="2" x14ac:dyDescent="0.15">
      <c r="A34" s="39" t="s">
        <v>70</v>
      </c>
      <c r="B34" s="40" t="s">
        <v>71</v>
      </c>
      <c r="C34" s="41">
        <f>VLOOKUP($A34,Zakázka!$A:$Q,10,FALSE)</f>
        <v>0</v>
      </c>
      <c r="D34" s="42">
        <f>VLOOKUP($A34,Zakázka!$A:$Q,12,FALSE)</f>
        <v>1.5315555950000002</v>
      </c>
      <c r="E34" s="41">
        <f>VLOOKUP($A34,Zakázka!$A:$Q,16,FALSE)</f>
        <v>0</v>
      </c>
      <c r="F34" s="41">
        <f>VLOOKUP($A34,Zakázka!$A:$Q,17,FALSE)</f>
        <v>0</v>
      </c>
      <c r="G34" s="8"/>
    </row>
    <row r="35" spans="1:7" ht="11.25" outlineLevel="2" x14ac:dyDescent="0.15">
      <c r="A35" s="39" t="s">
        <v>72</v>
      </c>
      <c r="B35" s="40" t="s">
        <v>73</v>
      </c>
      <c r="C35" s="41">
        <f>VLOOKUP($A35,Zakázka!$A:$Q,10,FALSE)</f>
        <v>0</v>
      </c>
      <c r="D35" s="42">
        <f>VLOOKUP($A35,Zakázka!$A:$Q,12,FALSE)</f>
        <v>0.46475230000000001</v>
      </c>
      <c r="E35" s="41">
        <f>VLOOKUP($A35,Zakázka!$A:$Q,16,FALSE)</f>
        <v>0</v>
      </c>
      <c r="F35" s="41">
        <f>VLOOKUP($A35,Zakázka!$A:$Q,17,FALSE)</f>
        <v>0</v>
      </c>
      <c r="G35" s="8"/>
    </row>
    <row r="36" spans="1:7" ht="11.25" outlineLevel="2" x14ac:dyDescent="0.15">
      <c r="A36" s="39" t="s">
        <v>74</v>
      </c>
      <c r="B36" s="40" t="s">
        <v>75</v>
      </c>
      <c r="C36" s="41">
        <f>VLOOKUP($A36,Zakázka!$A:$Q,10,FALSE)</f>
        <v>0</v>
      </c>
      <c r="D36" s="42">
        <f>VLOOKUP($A36,Zakázka!$A:$Q,12,FALSE)</f>
        <v>4.5538314240000002</v>
      </c>
      <c r="E36" s="41">
        <f>VLOOKUP($A36,Zakázka!$A:$Q,16,FALSE)</f>
        <v>0</v>
      </c>
      <c r="F36" s="41">
        <f>VLOOKUP($A36,Zakázka!$A:$Q,17,FALSE)</f>
        <v>0</v>
      </c>
      <c r="G36" s="8"/>
    </row>
    <row r="37" spans="1:7" ht="11.25" outlineLevel="2" x14ac:dyDescent="0.15">
      <c r="A37" s="39" t="s">
        <v>76</v>
      </c>
      <c r="B37" s="40" t="s">
        <v>77</v>
      </c>
      <c r="C37" s="41">
        <f>VLOOKUP($A37,Zakázka!$A:$Q,10,FALSE)</f>
        <v>0</v>
      </c>
      <c r="D37" s="42">
        <f>VLOOKUP($A37,Zakázka!$A:$Q,12,FALSE)</f>
        <v>1.8747219379999998</v>
      </c>
      <c r="E37" s="41">
        <f>VLOOKUP($A37,Zakázka!$A:$Q,16,FALSE)</f>
        <v>0</v>
      </c>
      <c r="F37" s="41">
        <f>VLOOKUP($A37,Zakázka!$A:$Q,17,FALSE)</f>
        <v>0</v>
      </c>
      <c r="G37" s="8"/>
    </row>
    <row r="38" spans="1:7" ht="11.25" outlineLevel="2" x14ac:dyDescent="0.15">
      <c r="A38" s="39" t="s">
        <v>78</v>
      </c>
      <c r="B38" s="40" t="s">
        <v>79</v>
      </c>
      <c r="C38" s="41">
        <f>VLOOKUP($A38,Zakázka!$A:$Q,10,FALSE)</f>
        <v>0</v>
      </c>
      <c r="D38" s="42">
        <f>VLOOKUP($A38,Zakázka!$A:$Q,12,FALSE)</f>
        <v>0.22765988000000004</v>
      </c>
      <c r="E38" s="41">
        <f>VLOOKUP($A38,Zakázka!$A:$Q,16,FALSE)</f>
        <v>0</v>
      </c>
      <c r="F38" s="41">
        <f>VLOOKUP($A38,Zakázka!$A:$Q,17,FALSE)</f>
        <v>0</v>
      </c>
      <c r="G38" s="8"/>
    </row>
    <row r="39" spans="1:7" ht="11.25" outlineLevel="2" x14ac:dyDescent="0.15">
      <c r="A39" s="39" t="s">
        <v>80</v>
      </c>
      <c r="B39" s="40" t="s">
        <v>81</v>
      </c>
      <c r="C39" s="41">
        <f>VLOOKUP($A39,Zakázka!$A:$Q,10,FALSE)</f>
        <v>0</v>
      </c>
      <c r="D39" s="42">
        <f>VLOOKUP($A39,Zakázka!$A:$Q,12,FALSE)</f>
        <v>0</v>
      </c>
      <c r="E39" s="41">
        <f>VLOOKUP($A39,Zakázka!$A:$Q,16,FALSE)</f>
        <v>0</v>
      </c>
      <c r="F39" s="41">
        <f>VLOOKUP($A39,Zakázka!$A:$Q,17,FALSE)</f>
        <v>0</v>
      </c>
      <c r="G39" s="8"/>
    </row>
    <row r="40" spans="1:7" ht="11.25" outlineLevel="2" x14ac:dyDescent="0.15">
      <c r="A40" s="39" t="s">
        <v>82</v>
      </c>
      <c r="B40" s="40" t="s">
        <v>83</v>
      </c>
      <c r="C40" s="41">
        <f>VLOOKUP($A40,Zakázka!$A:$Q,10,FALSE)</f>
        <v>0</v>
      </c>
      <c r="D40" s="42">
        <f>VLOOKUP($A40,Zakázka!$A:$Q,12,FALSE)</f>
        <v>0</v>
      </c>
      <c r="E40" s="41">
        <f>VLOOKUP($A40,Zakázka!$A:$Q,16,FALSE)</f>
        <v>0</v>
      </c>
      <c r="F40" s="41">
        <f>VLOOKUP($A40,Zakázka!$A:$Q,17,FALSE)</f>
        <v>0</v>
      </c>
      <c r="G40" s="8"/>
    </row>
    <row r="41" spans="1:7" ht="11.25" outlineLevel="2" x14ac:dyDescent="0.15">
      <c r="A41" s="39" t="s">
        <v>84</v>
      </c>
      <c r="B41" s="40" t="s">
        <v>85</v>
      </c>
      <c r="C41" s="41">
        <f>VLOOKUP($A41,Zakázka!$A:$Q,10,FALSE)</f>
        <v>0</v>
      </c>
      <c r="D41" s="42">
        <f>VLOOKUP($A41,Zakázka!$A:$Q,12,FALSE)</f>
        <v>0</v>
      </c>
      <c r="E41" s="41">
        <f>VLOOKUP($A41,Zakázka!$A:$Q,16,FALSE)</f>
        <v>0</v>
      </c>
      <c r="F41" s="41">
        <f>VLOOKUP($A41,Zakázka!$A:$Q,17,FALSE)</f>
        <v>0</v>
      </c>
      <c r="G41" s="8"/>
    </row>
    <row r="42" spans="1:7" ht="11.25" outlineLevel="2" x14ac:dyDescent="0.15">
      <c r="A42" s="39" t="s">
        <v>86</v>
      </c>
      <c r="B42" s="40" t="s">
        <v>87</v>
      </c>
      <c r="C42" s="41">
        <f>VLOOKUP($A42,Zakázka!$A:$Q,10,FALSE)</f>
        <v>0</v>
      </c>
      <c r="D42" s="42">
        <f>VLOOKUP($A42,Zakázka!$A:$Q,12,FALSE)</f>
        <v>0</v>
      </c>
      <c r="E42" s="41">
        <f>VLOOKUP($A42,Zakázka!$A:$Q,16,FALSE)</f>
        <v>0</v>
      </c>
      <c r="F42" s="41">
        <f>VLOOKUP($A42,Zakázka!$A:$Q,17,FALSE)</f>
        <v>0</v>
      </c>
      <c r="G42" s="8"/>
    </row>
    <row r="43" spans="1:7" ht="11.25" outlineLevel="2" x14ac:dyDescent="0.15">
      <c r="A43" s="39" t="s">
        <v>88</v>
      </c>
      <c r="B43" s="40" t="s">
        <v>89</v>
      </c>
      <c r="C43" s="41">
        <f>VLOOKUP($A43,Zakázka!$A:$Q,10,FALSE)</f>
        <v>0</v>
      </c>
      <c r="D43" s="42">
        <f>VLOOKUP($A43,Zakázka!$A:$Q,12,FALSE)</f>
        <v>0</v>
      </c>
      <c r="E43" s="41">
        <f>VLOOKUP($A43,Zakázka!$A:$Q,16,FALSE)</f>
        <v>0</v>
      </c>
      <c r="F43" s="41">
        <f>VLOOKUP($A43,Zakázka!$A:$Q,17,FALSE)</f>
        <v>0</v>
      </c>
      <c r="G43" s="8"/>
    </row>
    <row r="44" spans="1:7" ht="7.5" customHeight="1" x14ac:dyDescent="0.15">
      <c r="B44" s="11"/>
      <c r="C44" s="13"/>
      <c r="D44" s="16"/>
      <c r="E44" s="13"/>
      <c r="F44" s="13"/>
    </row>
    <row r="45" spans="1:7" ht="12.75" x14ac:dyDescent="0.2">
      <c r="A45" s="5"/>
      <c r="B45" s="21" t="s">
        <v>1</v>
      </c>
      <c r="C45" s="22">
        <f>SUMIF(GROUP_ID,"",ITEM_PRICES)</f>
        <v>0</v>
      </c>
      <c r="D45" s="23"/>
      <c r="E45" s="24"/>
      <c r="F45" s="24"/>
      <c r="G45" s="8"/>
    </row>
    <row r="46" spans="1:7" ht="12.75" x14ac:dyDescent="0.2">
      <c r="A46" s="5"/>
      <c r="B46" s="21" t="s">
        <v>2</v>
      </c>
      <c r="C46" s="22"/>
      <c r="D46" s="23"/>
      <c r="E46" s="24"/>
      <c r="F46" s="24"/>
      <c r="G46" s="8"/>
    </row>
    <row r="47" spans="1:7" ht="12.75" x14ac:dyDescent="0.2">
      <c r="A47" s="1"/>
      <c r="B47" s="25" t="s">
        <v>1037</v>
      </c>
      <c r="C47" s="26">
        <f>0.21*C45</f>
        <v>0</v>
      </c>
      <c r="D47" s="27"/>
      <c r="E47" s="28"/>
      <c r="F47" s="28"/>
      <c r="G47" s="8"/>
    </row>
    <row r="48" spans="1:7" ht="12.75" x14ac:dyDescent="0.2">
      <c r="A48" s="1"/>
      <c r="B48" s="29"/>
      <c r="C48" s="30"/>
      <c r="D48" s="31"/>
      <c r="E48" s="32"/>
      <c r="F48" s="32"/>
      <c r="G48" s="8"/>
    </row>
    <row r="49" spans="1:7" ht="12.75" x14ac:dyDescent="0.2">
      <c r="A49" s="5"/>
      <c r="B49" s="21" t="s">
        <v>0</v>
      </c>
      <c r="C49" s="22">
        <f>C45+C47</f>
        <v>0</v>
      </c>
      <c r="D49" s="23"/>
      <c r="E49" s="24"/>
      <c r="F49" s="24"/>
      <c r="G49" s="8"/>
    </row>
    <row r="50" spans="1:7" x14ac:dyDescent="0.15">
      <c r="B50" s="10"/>
      <c r="C50" s="12"/>
      <c r="D50" s="14"/>
      <c r="E50" s="12"/>
      <c r="F50" s="12"/>
    </row>
    <row r="51" spans="1:7" ht="12.75" x14ac:dyDescent="0.2">
      <c r="B51" s="84" t="s">
        <v>1038</v>
      </c>
      <c r="C51" s="83"/>
      <c r="D51" s="6"/>
      <c r="E51" s="8"/>
      <c r="F51" s="8"/>
    </row>
    <row r="52" spans="1:7" ht="25.5" customHeight="1" x14ac:dyDescent="0.2">
      <c r="B52" s="85" t="s">
        <v>1039</v>
      </c>
      <c r="C52" s="85"/>
    </row>
  </sheetData>
  <sheetProtection password="88A1" sheet="1" objects="1" scenarios="1" selectLockedCells="1"/>
  <mergeCells count="1">
    <mergeCell ref="B52:C52"/>
  </mergeCells>
  <pageMargins left="0.70866141732283472" right="0.70866141732283472" top="0.78740157480314965" bottom="0.78740157480314965" header="0.31496062992125984" footer="0.31496062992125984"/>
  <pageSetup paperSize="9" scale="92" pageOrder="overThenDown" orientation="portrait" r:id="rId1"/>
  <headerFooter>
    <oddFooter>&amp;L&amp;8&amp;F&amp;C&amp;P/&amp;N&amp;R&amp;8&amp;D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U555"/>
  <sheetViews>
    <sheetView tabSelected="1" topLeftCell="C1" zoomScale="110" zoomScaleNormal="110" workbookViewId="0">
      <selection activeCell="T16" sqref="T15:T16"/>
    </sheetView>
  </sheetViews>
  <sheetFormatPr defaultColWidth="9.140625" defaultRowHeight="8.25" outlineLevelRow="3" x14ac:dyDescent="0.15"/>
  <cols>
    <col min="1" max="1" width="28.7109375" style="2" hidden="1" customWidth="1"/>
    <col min="2" max="2" width="3.7109375" style="2" hidden="1" customWidth="1"/>
    <col min="3" max="3" width="5.7109375" style="2" customWidth="1"/>
    <col min="4" max="4" width="4.7109375" style="2" hidden="1" customWidth="1"/>
    <col min="5" max="5" width="14.7109375" style="2" customWidth="1"/>
    <col min="6" max="6" width="72.7109375" style="2" customWidth="1"/>
    <col min="7" max="7" width="6" style="2" bestFit="1" customWidth="1"/>
    <col min="8" max="8" width="14.7109375" style="2" customWidth="1"/>
    <col min="9" max="9" width="12.7109375" style="2" customWidth="1"/>
    <col min="10" max="10" width="15.7109375" style="2" customWidth="1"/>
    <col min="11" max="11" width="11.7109375" style="2" hidden="1" customWidth="1"/>
    <col min="12" max="12" width="14.7109375" style="2" hidden="1" customWidth="1"/>
    <col min="13" max="13" width="11.7109375" style="2" hidden="1" customWidth="1"/>
    <col min="14" max="14" width="14.7109375" style="2" hidden="1" customWidth="1"/>
    <col min="15" max="15" width="9.7109375" style="2" hidden="1" customWidth="1"/>
    <col min="16" max="16" width="14.7109375" style="2" hidden="1" customWidth="1"/>
    <col min="17" max="17" width="15.7109375" style="2" hidden="1" customWidth="1"/>
    <col min="18" max="20" width="9.140625" style="2"/>
    <col min="21" max="21" width="9.140625" style="2" customWidth="1"/>
    <col min="22" max="22" width="5.5703125" style="2" customWidth="1"/>
    <col min="23" max="16384" width="9.140625" style="2"/>
  </cols>
  <sheetData>
    <row r="2" spans="1:21" ht="15.75" x14ac:dyDescent="0.15">
      <c r="F2" s="75" t="s">
        <v>17</v>
      </c>
    </row>
    <row r="3" spans="1:21" ht="15.75" x14ac:dyDescent="0.15">
      <c r="B3" s="43"/>
      <c r="C3" s="43"/>
      <c r="D3" s="10"/>
      <c r="E3" s="10"/>
      <c r="F3" s="75" t="s">
        <v>1036</v>
      </c>
      <c r="G3" s="10"/>
      <c r="H3" s="14"/>
      <c r="I3" s="46"/>
      <c r="J3" s="12"/>
      <c r="K3" s="14"/>
      <c r="L3" s="14"/>
      <c r="M3" s="14"/>
      <c r="N3" s="14"/>
      <c r="O3" s="12"/>
      <c r="P3" s="12"/>
      <c r="Q3" s="12"/>
      <c r="R3" s="7"/>
      <c r="U3" s="3"/>
    </row>
    <row r="4" spans="1:21" ht="7.5" customHeight="1" x14ac:dyDescent="0.15">
      <c r="A4" s="6"/>
      <c r="B4" s="44"/>
      <c r="C4" s="43"/>
      <c r="D4" s="45"/>
      <c r="E4" s="10"/>
      <c r="F4" s="10"/>
      <c r="G4" s="10"/>
      <c r="H4" s="14"/>
      <c r="I4" s="46"/>
      <c r="J4" s="12"/>
      <c r="K4" s="15"/>
      <c r="L4" s="15"/>
      <c r="M4" s="15"/>
      <c r="N4" s="15"/>
      <c r="O4" s="17"/>
      <c r="P4" s="17"/>
      <c r="Q4" s="17"/>
    </row>
    <row r="5" spans="1:21" ht="11.25" x14ac:dyDescent="0.2">
      <c r="A5" s="4"/>
      <c r="B5" s="47"/>
      <c r="C5" s="47" t="s">
        <v>4</v>
      </c>
      <c r="D5" s="18" t="s">
        <v>5</v>
      </c>
      <c r="E5" s="18" t="s">
        <v>6</v>
      </c>
      <c r="F5" s="18" t="s">
        <v>3</v>
      </c>
      <c r="G5" s="18" t="s">
        <v>7</v>
      </c>
      <c r="H5" s="20" t="s">
        <v>8</v>
      </c>
      <c r="I5" s="48" t="s">
        <v>16</v>
      </c>
      <c r="J5" s="19" t="s">
        <v>9</v>
      </c>
      <c r="K5" s="20" t="s">
        <v>10</v>
      </c>
      <c r="L5" s="20" t="s">
        <v>11</v>
      </c>
      <c r="M5" s="20" t="s">
        <v>12</v>
      </c>
      <c r="N5" s="20" t="s">
        <v>13</v>
      </c>
      <c r="O5" s="19" t="s">
        <v>14</v>
      </c>
      <c r="P5" s="19" t="s">
        <v>2</v>
      </c>
      <c r="Q5" s="19" t="s">
        <v>15</v>
      </c>
      <c r="R5" s="8"/>
    </row>
    <row r="6" spans="1:21" ht="7.5" customHeight="1" x14ac:dyDescent="0.15">
      <c r="B6" s="43"/>
      <c r="C6" s="43"/>
      <c r="D6" s="10"/>
      <c r="E6" s="10"/>
      <c r="F6" s="10"/>
      <c r="G6" s="10"/>
      <c r="H6" s="14"/>
      <c r="I6" s="46"/>
      <c r="J6" s="12"/>
      <c r="K6" s="14"/>
      <c r="L6" s="14"/>
      <c r="M6" s="14"/>
      <c r="N6" s="14"/>
      <c r="O6" s="12"/>
      <c r="P6" s="12"/>
      <c r="Q6" s="12"/>
    </row>
    <row r="7" spans="1:21" ht="12" x14ac:dyDescent="0.2">
      <c r="A7" s="33" t="s">
        <v>18</v>
      </c>
      <c r="B7" s="49">
        <v>1</v>
      </c>
      <c r="C7" s="50"/>
      <c r="D7" s="51" t="s">
        <v>90</v>
      </c>
      <c r="E7" s="51"/>
      <c r="F7" s="76" t="str">
        <f>F2</f>
        <v>Stavební úpravy objektu č.p. 85 Kořenice</v>
      </c>
      <c r="G7" s="51"/>
      <c r="H7" s="52"/>
      <c r="I7" s="53"/>
      <c r="J7" s="34">
        <f>SUBTOTAL(9,J8:J555)</f>
        <v>0</v>
      </c>
      <c r="K7" s="52"/>
      <c r="L7" s="35">
        <f>SUBTOTAL(9,L8:L555)</f>
        <v>322.93744434751682</v>
      </c>
      <c r="M7" s="52"/>
      <c r="N7" s="35">
        <f>SUBTOTAL(9,N8:N555)</f>
        <v>173.32142470100004</v>
      </c>
      <c r="O7" s="54"/>
      <c r="P7" s="34">
        <f>SUBTOTAL(9,P8:P555)</f>
        <v>0</v>
      </c>
      <c r="Q7" s="34">
        <f>SUBTOTAL(9,Q8:Q555)</f>
        <v>0</v>
      </c>
      <c r="R7" s="8"/>
      <c r="S7" s="8"/>
    </row>
    <row r="8" spans="1:21" ht="12" outlineLevel="1" x14ac:dyDescent="0.2">
      <c r="A8" s="36" t="s">
        <v>19</v>
      </c>
      <c r="B8" s="55">
        <v>2</v>
      </c>
      <c r="C8" s="56"/>
      <c r="D8" s="57" t="s">
        <v>91</v>
      </c>
      <c r="E8" s="57"/>
      <c r="F8" s="77" t="str">
        <f>F2</f>
        <v>Stavební úpravy objektu č.p. 85 Kořenice</v>
      </c>
      <c r="G8" s="78"/>
      <c r="H8" s="79"/>
      <c r="I8" s="80"/>
      <c r="J8" s="81">
        <f>SUBTOTAL(9,J9:J554)</f>
        <v>0</v>
      </c>
      <c r="K8" s="58"/>
      <c r="L8" s="38">
        <f>SUBTOTAL(9,L9:L554)</f>
        <v>322.93744434751682</v>
      </c>
      <c r="M8" s="58"/>
      <c r="N8" s="38">
        <f>SUBTOTAL(9,N9:N554)</f>
        <v>173.32142470100004</v>
      </c>
      <c r="O8" s="59"/>
      <c r="P8" s="37">
        <f>SUBTOTAL(9,P9:P554)</f>
        <v>0</v>
      </c>
      <c r="Q8" s="37">
        <f>SUBTOTAL(9,Q9:Q554)</f>
        <v>0</v>
      </c>
      <c r="R8" s="8"/>
      <c r="S8" s="8"/>
    </row>
    <row r="9" spans="1:21" ht="11.25" outlineLevel="2" x14ac:dyDescent="0.2">
      <c r="A9" s="39" t="s">
        <v>20</v>
      </c>
      <c r="B9" s="60">
        <v>3</v>
      </c>
      <c r="C9" s="61"/>
      <c r="D9" s="62" t="s">
        <v>92</v>
      </c>
      <c r="E9" s="62"/>
      <c r="F9" s="63" t="s">
        <v>21</v>
      </c>
      <c r="G9" s="62"/>
      <c r="H9" s="64"/>
      <c r="I9" s="65"/>
      <c r="J9" s="41">
        <f>SUBTOTAL(9,J10:J44)</f>
        <v>0</v>
      </c>
      <c r="K9" s="64"/>
      <c r="L9" s="42">
        <f>SUBTOTAL(9,L10:L44)</f>
        <v>71.955322499999994</v>
      </c>
      <c r="M9" s="64"/>
      <c r="N9" s="42">
        <f>SUBTOTAL(9,N10:N44)</f>
        <v>116.8026296</v>
      </c>
      <c r="O9" s="66"/>
      <c r="P9" s="41">
        <f>SUBTOTAL(9,P10:P44)</f>
        <v>0</v>
      </c>
      <c r="Q9" s="41">
        <f>SUBTOTAL(9,Q10:Q44)</f>
        <v>0</v>
      </c>
      <c r="R9" s="8"/>
      <c r="S9" s="8"/>
    </row>
    <row r="10" spans="1:21" ht="11.25" outlineLevel="3" x14ac:dyDescent="0.2">
      <c r="A10" s="9"/>
      <c r="B10" s="67"/>
      <c r="C10" s="68">
        <v>1</v>
      </c>
      <c r="D10" s="69" t="s">
        <v>93</v>
      </c>
      <c r="E10" s="70" t="s">
        <v>94</v>
      </c>
      <c r="F10" s="71" t="s">
        <v>95</v>
      </c>
      <c r="G10" s="69" t="s">
        <v>96</v>
      </c>
      <c r="H10" s="72">
        <v>18.399999999999999</v>
      </c>
      <c r="I10" s="73"/>
      <c r="J10" s="74">
        <f t="shared" ref="J10:J43" si="0">H10*I10</f>
        <v>0</v>
      </c>
      <c r="K10" s="72"/>
      <c r="L10" s="72">
        <f t="shared" ref="L10:L43" si="1">H10*K10</f>
        <v>0</v>
      </c>
      <c r="M10" s="72">
        <v>0.22</v>
      </c>
      <c r="N10" s="72">
        <f t="shared" ref="N10:N43" si="2">H10*M10</f>
        <v>4.048</v>
      </c>
      <c r="O10" s="74">
        <v>21</v>
      </c>
      <c r="P10" s="74">
        <f t="shared" ref="P10:P43" si="3">J10*(O10/100)</f>
        <v>0</v>
      </c>
      <c r="Q10" s="74">
        <f t="shared" ref="Q10:Q43" si="4">J10+P10</f>
        <v>0</v>
      </c>
      <c r="R10" s="8"/>
      <c r="S10" s="8"/>
    </row>
    <row r="11" spans="1:21" ht="11.25" outlineLevel="3" x14ac:dyDescent="0.2">
      <c r="A11" s="9"/>
      <c r="B11" s="67"/>
      <c r="C11" s="68">
        <v>2</v>
      </c>
      <c r="D11" s="69" t="s">
        <v>93</v>
      </c>
      <c r="E11" s="70" t="s">
        <v>97</v>
      </c>
      <c r="F11" s="71" t="s">
        <v>98</v>
      </c>
      <c r="G11" s="69" t="s">
        <v>96</v>
      </c>
      <c r="H11" s="72">
        <v>18.399999999999999</v>
      </c>
      <c r="I11" s="73"/>
      <c r="J11" s="74">
        <f t="shared" si="0"/>
        <v>0</v>
      </c>
      <c r="K11" s="72"/>
      <c r="L11" s="72">
        <f t="shared" si="1"/>
        <v>0</v>
      </c>
      <c r="M11" s="72">
        <v>0.3</v>
      </c>
      <c r="N11" s="72">
        <f t="shared" si="2"/>
        <v>5.52</v>
      </c>
      <c r="O11" s="74">
        <v>21</v>
      </c>
      <c r="P11" s="74">
        <f t="shared" si="3"/>
        <v>0</v>
      </c>
      <c r="Q11" s="74">
        <f t="shared" si="4"/>
        <v>0</v>
      </c>
      <c r="R11" s="8"/>
      <c r="S11" s="8"/>
    </row>
    <row r="12" spans="1:21" ht="11.25" outlineLevel="3" x14ac:dyDescent="0.2">
      <c r="A12" s="9"/>
      <c r="B12" s="67"/>
      <c r="C12" s="68">
        <v>3</v>
      </c>
      <c r="D12" s="69" t="s">
        <v>93</v>
      </c>
      <c r="E12" s="70" t="s">
        <v>99</v>
      </c>
      <c r="F12" s="71" t="s">
        <v>100</v>
      </c>
      <c r="G12" s="69" t="s">
        <v>96</v>
      </c>
      <c r="H12" s="72">
        <v>62.12921</v>
      </c>
      <c r="I12" s="73"/>
      <c r="J12" s="74">
        <f t="shared" si="0"/>
        <v>0</v>
      </c>
      <c r="K12" s="72"/>
      <c r="L12" s="72">
        <f t="shared" si="1"/>
        <v>0</v>
      </c>
      <c r="M12" s="72">
        <v>0.26</v>
      </c>
      <c r="N12" s="72">
        <f t="shared" si="2"/>
        <v>16.153594600000002</v>
      </c>
      <c r="O12" s="74">
        <v>21</v>
      </c>
      <c r="P12" s="74">
        <f t="shared" si="3"/>
        <v>0</v>
      </c>
      <c r="Q12" s="74">
        <f t="shared" si="4"/>
        <v>0</v>
      </c>
      <c r="R12" s="8"/>
      <c r="S12" s="8"/>
    </row>
    <row r="13" spans="1:21" ht="11.25" outlineLevel="3" x14ac:dyDescent="0.2">
      <c r="A13" s="9"/>
      <c r="B13" s="67"/>
      <c r="C13" s="68">
        <v>4</v>
      </c>
      <c r="D13" s="69" t="s">
        <v>93</v>
      </c>
      <c r="E13" s="70" t="s">
        <v>101</v>
      </c>
      <c r="F13" s="71" t="s">
        <v>102</v>
      </c>
      <c r="G13" s="69" t="s">
        <v>96</v>
      </c>
      <c r="H13" s="72">
        <v>62.128999999999998</v>
      </c>
      <c r="I13" s="73"/>
      <c r="J13" s="74">
        <f t="shared" si="0"/>
        <v>0</v>
      </c>
      <c r="K13" s="72"/>
      <c r="L13" s="72">
        <f t="shared" si="1"/>
        <v>0</v>
      </c>
      <c r="M13" s="72">
        <v>0.3</v>
      </c>
      <c r="N13" s="72">
        <f t="shared" si="2"/>
        <v>18.6387</v>
      </c>
      <c r="O13" s="74">
        <v>21</v>
      </c>
      <c r="P13" s="74">
        <f t="shared" si="3"/>
        <v>0</v>
      </c>
      <c r="Q13" s="74">
        <f t="shared" si="4"/>
        <v>0</v>
      </c>
      <c r="R13" s="8"/>
      <c r="S13" s="8"/>
    </row>
    <row r="14" spans="1:21" ht="11.25" outlineLevel="3" x14ac:dyDescent="0.2">
      <c r="A14" s="9"/>
      <c r="B14" s="67"/>
      <c r="C14" s="68">
        <v>5</v>
      </c>
      <c r="D14" s="69" t="s">
        <v>93</v>
      </c>
      <c r="E14" s="70" t="s">
        <v>103</v>
      </c>
      <c r="F14" s="71" t="s">
        <v>104</v>
      </c>
      <c r="G14" s="69" t="s">
        <v>96</v>
      </c>
      <c r="H14" s="72">
        <v>144.8845</v>
      </c>
      <c r="I14" s="73"/>
      <c r="J14" s="74">
        <f t="shared" si="0"/>
        <v>0</v>
      </c>
      <c r="K14" s="72"/>
      <c r="L14" s="72">
        <f t="shared" si="1"/>
        <v>0</v>
      </c>
      <c r="M14" s="72">
        <v>0.33</v>
      </c>
      <c r="N14" s="72">
        <f t="shared" si="2"/>
        <v>47.811885000000004</v>
      </c>
      <c r="O14" s="74">
        <v>21</v>
      </c>
      <c r="P14" s="74">
        <f t="shared" si="3"/>
        <v>0</v>
      </c>
      <c r="Q14" s="74">
        <f t="shared" si="4"/>
        <v>0</v>
      </c>
      <c r="R14" s="8"/>
      <c r="S14" s="8"/>
    </row>
    <row r="15" spans="1:21" ht="11.25" outlineLevel="3" x14ac:dyDescent="0.2">
      <c r="A15" s="9"/>
      <c r="B15" s="67"/>
      <c r="C15" s="68">
        <v>6</v>
      </c>
      <c r="D15" s="69" t="s">
        <v>93</v>
      </c>
      <c r="E15" s="70" t="s">
        <v>105</v>
      </c>
      <c r="F15" s="71" t="s">
        <v>106</v>
      </c>
      <c r="G15" s="69" t="s">
        <v>96</v>
      </c>
      <c r="H15" s="72">
        <v>144.88499999999999</v>
      </c>
      <c r="I15" s="73"/>
      <c r="J15" s="74">
        <f t="shared" si="0"/>
        <v>0</v>
      </c>
      <c r="K15" s="72"/>
      <c r="L15" s="72">
        <f t="shared" si="1"/>
        <v>0</v>
      </c>
      <c r="M15" s="72">
        <v>0.17</v>
      </c>
      <c r="N15" s="72">
        <f t="shared" si="2"/>
        <v>24.63045</v>
      </c>
      <c r="O15" s="74">
        <v>21</v>
      </c>
      <c r="P15" s="74">
        <f t="shared" si="3"/>
        <v>0</v>
      </c>
      <c r="Q15" s="74">
        <f t="shared" si="4"/>
        <v>0</v>
      </c>
      <c r="R15" s="8"/>
      <c r="S15" s="8"/>
    </row>
    <row r="16" spans="1:21" ht="22.5" outlineLevel="3" x14ac:dyDescent="0.2">
      <c r="A16" s="9"/>
      <c r="B16" s="67"/>
      <c r="C16" s="68">
        <v>7</v>
      </c>
      <c r="D16" s="69" t="s">
        <v>93</v>
      </c>
      <c r="E16" s="70" t="s">
        <v>107</v>
      </c>
      <c r="F16" s="71" t="s">
        <v>108</v>
      </c>
      <c r="G16" s="69" t="s">
        <v>109</v>
      </c>
      <c r="H16" s="72">
        <v>79.84</v>
      </c>
      <c r="I16" s="73"/>
      <c r="J16" s="74">
        <f t="shared" si="0"/>
        <v>0</v>
      </c>
      <c r="K16" s="72"/>
      <c r="L16" s="72">
        <f t="shared" si="1"/>
        <v>0</v>
      </c>
      <c r="M16" s="72"/>
      <c r="N16" s="72">
        <f t="shared" si="2"/>
        <v>0</v>
      </c>
      <c r="O16" s="74">
        <v>21</v>
      </c>
      <c r="P16" s="74">
        <f t="shared" si="3"/>
        <v>0</v>
      </c>
      <c r="Q16" s="74">
        <f t="shared" si="4"/>
        <v>0</v>
      </c>
      <c r="R16" s="8"/>
      <c r="S16" s="8"/>
    </row>
    <row r="17" spans="1:19" ht="22.5" outlineLevel="3" x14ac:dyDescent="0.2">
      <c r="A17" s="9"/>
      <c r="B17" s="67"/>
      <c r="C17" s="68">
        <v>8</v>
      </c>
      <c r="D17" s="69" t="s">
        <v>93</v>
      </c>
      <c r="E17" s="70" t="s">
        <v>110</v>
      </c>
      <c r="F17" s="71" t="s">
        <v>111</v>
      </c>
      <c r="G17" s="69" t="s">
        <v>109</v>
      </c>
      <c r="H17" s="72">
        <v>0.65</v>
      </c>
      <c r="I17" s="73"/>
      <c r="J17" s="74">
        <f t="shared" si="0"/>
        <v>0</v>
      </c>
      <c r="K17" s="72"/>
      <c r="L17" s="72">
        <f t="shared" si="1"/>
        <v>0</v>
      </c>
      <c r="M17" s="72"/>
      <c r="N17" s="72">
        <f t="shared" si="2"/>
        <v>0</v>
      </c>
      <c r="O17" s="74">
        <v>21</v>
      </c>
      <c r="P17" s="74">
        <f t="shared" si="3"/>
        <v>0</v>
      </c>
      <c r="Q17" s="74">
        <f t="shared" si="4"/>
        <v>0</v>
      </c>
      <c r="R17" s="8"/>
      <c r="S17" s="8"/>
    </row>
    <row r="18" spans="1:19" ht="22.5" outlineLevel="3" x14ac:dyDescent="0.2">
      <c r="A18" s="9"/>
      <c r="B18" s="67"/>
      <c r="C18" s="68">
        <v>9</v>
      </c>
      <c r="D18" s="69" t="s">
        <v>93</v>
      </c>
      <c r="E18" s="70" t="s">
        <v>112</v>
      </c>
      <c r="F18" s="71" t="s">
        <v>113</v>
      </c>
      <c r="G18" s="69" t="s">
        <v>109</v>
      </c>
      <c r="H18" s="72">
        <v>5.8100000000000014</v>
      </c>
      <c r="I18" s="73"/>
      <c r="J18" s="74">
        <f t="shared" si="0"/>
        <v>0</v>
      </c>
      <c r="K18" s="72"/>
      <c r="L18" s="72">
        <f t="shared" si="1"/>
        <v>0</v>
      </c>
      <c r="M18" s="72"/>
      <c r="N18" s="72">
        <f t="shared" si="2"/>
        <v>0</v>
      </c>
      <c r="O18" s="74">
        <v>21</v>
      </c>
      <c r="P18" s="74">
        <f t="shared" si="3"/>
        <v>0</v>
      </c>
      <c r="Q18" s="74">
        <f t="shared" si="4"/>
        <v>0</v>
      </c>
      <c r="R18" s="8"/>
      <c r="S18" s="8"/>
    </row>
    <row r="19" spans="1:19" ht="22.5" outlineLevel="3" x14ac:dyDescent="0.2">
      <c r="A19" s="9"/>
      <c r="B19" s="67"/>
      <c r="C19" s="68">
        <v>10</v>
      </c>
      <c r="D19" s="69" t="s">
        <v>93</v>
      </c>
      <c r="E19" s="70" t="s">
        <v>112</v>
      </c>
      <c r="F19" s="71" t="s">
        <v>113</v>
      </c>
      <c r="G19" s="69" t="s">
        <v>109</v>
      </c>
      <c r="H19" s="72">
        <v>3.2</v>
      </c>
      <c r="I19" s="73"/>
      <c r="J19" s="74">
        <f t="shared" si="0"/>
        <v>0</v>
      </c>
      <c r="K19" s="72"/>
      <c r="L19" s="72">
        <f t="shared" si="1"/>
        <v>0</v>
      </c>
      <c r="M19" s="72"/>
      <c r="N19" s="72">
        <f t="shared" si="2"/>
        <v>0</v>
      </c>
      <c r="O19" s="74">
        <v>21</v>
      </c>
      <c r="P19" s="74">
        <f t="shared" si="3"/>
        <v>0</v>
      </c>
      <c r="Q19" s="74">
        <f t="shared" si="4"/>
        <v>0</v>
      </c>
      <c r="R19" s="8"/>
      <c r="S19" s="8"/>
    </row>
    <row r="20" spans="1:19" ht="11.25" outlineLevel="3" x14ac:dyDescent="0.2">
      <c r="A20" s="9"/>
      <c r="B20" s="67"/>
      <c r="C20" s="68">
        <v>11</v>
      </c>
      <c r="D20" s="69" t="s">
        <v>93</v>
      </c>
      <c r="E20" s="70" t="s">
        <v>114</v>
      </c>
      <c r="F20" s="71" t="s">
        <v>115</v>
      </c>
      <c r="G20" s="69" t="s">
        <v>109</v>
      </c>
      <c r="H20" s="72">
        <v>8.8875000000000011</v>
      </c>
      <c r="I20" s="73"/>
      <c r="J20" s="74">
        <f t="shared" si="0"/>
        <v>0</v>
      </c>
      <c r="K20" s="72"/>
      <c r="L20" s="72">
        <f t="shared" si="1"/>
        <v>0</v>
      </c>
      <c r="M20" s="72"/>
      <c r="N20" s="72">
        <f t="shared" si="2"/>
        <v>0</v>
      </c>
      <c r="O20" s="74">
        <v>21</v>
      </c>
      <c r="P20" s="74">
        <f t="shared" si="3"/>
        <v>0</v>
      </c>
      <c r="Q20" s="74">
        <f t="shared" si="4"/>
        <v>0</v>
      </c>
      <c r="R20" s="8"/>
      <c r="S20" s="8"/>
    </row>
    <row r="21" spans="1:19" ht="11.25" outlineLevel="3" x14ac:dyDescent="0.2">
      <c r="A21" s="9"/>
      <c r="B21" s="67"/>
      <c r="C21" s="68">
        <v>12</v>
      </c>
      <c r="D21" s="69" t="s">
        <v>93</v>
      </c>
      <c r="E21" s="70" t="s">
        <v>116</v>
      </c>
      <c r="F21" s="71" t="s">
        <v>117</v>
      </c>
      <c r="G21" s="69" t="s">
        <v>109</v>
      </c>
      <c r="H21" s="72">
        <v>0.52500000000000002</v>
      </c>
      <c r="I21" s="73"/>
      <c r="J21" s="74">
        <f t="shared" si="0"/>
        <v>0</v>
      </c>
      <c r="K21" s="72"/>
      <c r="L21" s="72">
        <f t="shared" si="1"/>
        <v>0</v>
      </c>
      <c r="M21" s="72"/>
      <c r="N21" s="72">
        <f t="shared" si="2"/>
        <v>0</v>
      </c>
      <c r="O21" s="74">
        <v>21</v>
      </c>
      <c r="P21" s="74">
        <f t="shared" si="3"/>
        <v>0</v>
      </c>
      <c r="Q21" s="74">
        <f t="shared" si="4"/>
        <v>0</v>
      </c>
      <c r="R21" s="8"/>
      <c r="S21" s="8"/>
    </row>
    <row r="22" spans="1:19" ht="11.25" outlineLevel="3" x14ac:dyDescent="0.2">
      <c r="A22" s="9"/>
      <c r="B22" s="67"/>
      <c r="C22" s="68">
        <v>13</v>
      </c>
      <c r="D22" s="69" t="s">
        <v>93</v>
      </c>
      <c r="E22" s="70" t="s">
        <v>118</v>
      </c>
      <c r="F22" s="71" t="s">
        <v>119</v>
      </c>
      <c r="G22" s="69" t="s">
        <v>109</v>
      </c>
      <c r="H22" s="72">
        <v>6.2725103999999998</v>
      </c>
      <c r="I22" s="73"/>
      <c r="J22" s="74">
        <f t="shared" si="0"/>
        <v>0</v>
      </c>
      <c r="K22" s="72"/>
      <c r="L22" s="72">
        <f t="shared" si="1"/>
        <v>0</v>
      </c>
      <c r="M22" s="72"/>
      <c r="N22" s="72">
        <f t="shared" si="2"/>
        <v>0</v>
      </c>
      <c r="O22" s="74">
        <v>21</v>
      </c>
      <c r="P22" s="74">
        <f t="shared" si="3"/>
        <v>0</v>
      </c>
      <c r="Q22" s="74">
        <f t="shared" si="4"/>
        <v>0</v>
      </c>
      <c r="R22" s="8"/>
      <c r="S22" s="8"/>
    </row>
    <row r="23" spans="1:19" ht="11.25" outlineLevel="3" x14ac:dyDescent="0.2">
      <c r="A23" s="9"/>
      <c r="B23" s="67"/>
      <c r="C23" s="68">
        <v>14</v>
      </c>
      <c r="D23" s="69" t="s">
        <v>93</v>
      </c>
      <c r="E23" s="70" t="s">
        <v>120</v>
      </c>
      <c r="F23" s="71" t="s">
        <v>121</v>
      </c>
      <c r="G23" s="69" t="s">
        <v>109</v>
      </c>
      <c r="H23" s="72">
        <v>20.283830000000002</v>
      </c>
      <c r="I23" s="73"/>
      <c r="J23" s="74">
        <f t="shared" si="0"/>
        <v>0</v>
      </c>
      <c r="K23" s="72"/>
      <c r="L23" s="72">
        <f t="shared" si="1"/>
        <v>0</v>
      </c>
      <c r="M23" s="72"/>
      <c r="N23" s="72">
        <f t="shared" si="2"/>
        <v>0</v>
      </c>
      <c r="O23" s="74">
        <v>21</v>
      </c>
      <c r="P23" s="74">
        <f t="shared" si="3"/>
        <v>0</v>
      </c>
      <c r="Q23" s="74">
        <f t="shared" si="4"/>
        <v>0</v>
      </c>
      <c r="R23" s="8"/>
      <c r="S23" s="8"/>
    </row>
    <row r="24" spans="1:19" ht="11.25" outlineLevel="3" x14ac:dyDescent="0.2">
      <c r="A24" s="9"/>
      <c r="B24" s="67"/>
      <c r="C24" s="68">
        <v>15</v>
      </c>
      <c r="D24" s="69" t="s">
        <v>93</v>
      </c>
      <c r="E24" s="70" t="s">
        <v>122</v>
      </c>
      <c r="F24" s="71" t="s">
        <v>123</v>
      </c>
      <c r="G24" s="69" t="s">
        <v>109</v>
      </c>
      <c r="H24" s="72">
        <v>47.466500000000011</v>
      </c>
      <c r="I24" s="73"/>
      <c r="J24" s="74">
        <f t="shared" si="0"/>
        <v>0</v>
      </c>
      <c r="K24" s="72"/>
      <c r="L24" s="72">
        <f t="shared" si="1"/>
        <v>0</v>
      </c>
      <c r="M24" s="72"/>
      <c r="N24" s="72">
        <f t="shared" si="2"/>
        <v>0</v>
      </c>
      <c r="O24" s="74">
        <v>21</v>
      </c>
      <c r="P24" s="74">
        <f t="shared" si="3"/>
        <v>0</v>
      </c>
      <c r="Q24" s="74">
        <f t="shared" si="4"/>
        <v>0</v>
      </c>
      <c r="R24" s="8"/>
      <c r="S24" s="8"/>
    </row>
    <row r="25" spans="1:19" ht="11.25" outlineLevel="3" x14ac:dyDescent="0.2">
      <c r="A25" s="9"/>
      <c r="B25" s="67"/>
      <c r="C25" s="68">
        <v>16</v>
      </c>
      <c r="D25" s="69" t="s">
        <v>93</v>
      </c>
      <c r="E25" s="70" t="s">
        <v>124</v>
      </c>
      <c r="F25" s="71" t="s">
        <v>125</v>
      </c>
      <c r="G25" s="69" t="s">
        <v>109</v>
      </c>
      <c r="H25" s="72">
        <v>44.211000000000013</v>
      </c>
      <c r="I25" s="73"/>
      <c r="J25" s="74">
        <f t="shared" si="0"/>
        <v>0</v>
      </c>
      <c r="K25" s="72"/>
      <c r="L25" s="72">
        <f t="shared" si="1"/>
        <v>0</v>
      </c>
      <c r="M25" s="72"/>
      <c r="N25" s="72">
        <f t="shared" si="2"/>
        <v>0</v>
      </c>
      <c r="O25" s="74">
        <v>21</v>
      </c>
      <c r="P25" s="74">
        <f t="shared" si="3"/>
        <v>0</v>
      </c>
      <c r="Q25" s="74">
        <f t="shared" si="4"/>
        <v>0</v>
      </c>
      <c r="R25" s="8"/>
      <c r="S25" s="8"/>
    </row>
    <row r="26" spans="1:19" ht="11.25" outlineLevel="3" x14ac:dyDescent="0.2">
      <c r="A26" s="9"/>
      <c r="B26" s="67"/>
      <c r="C26" s="68">
        <v>17</v>
      </c>
      <c r="D26" s="69" t="s">
        <v>93</v>
      </c>
      <c r="E26" s="70" t="s">
        <v>126</v>
      </c>
      <c r="F26" s="71" t="s">
        <v>127</v>
      </c>
      <c r="G26" s="69" t="s">
        <v>109</v>
      </c>
      <c r="H26" s="72">
        <v>29.818999999999999</v>
      </c>
      <c r="I26" s="73"/>
      <c r="J26" s="74">
        <f t="shared" si="0"/>
        <v>0</v>
      </c>
      <c r="K26" s="72"/>
      <c r="L26" s="72">
        <f t="shared" si="1"/>
        <v>0</v>
      </c>
      <c r="M26" s="72"/>
      <c r="N26" s="72">
        <f t="shared" si="2"/>
        <v>0</v>
      </c>
      <c r="O26" s="74">
        <v>21</v>
      </c>
      <c r="P26" s="74">
        <f t="shared" si="3"/>
        <v>0</v>
      </c>
      <c r="Q26" s="74">
        <f t="shared" si="4"/>
        <v>0</v>
      </c>
      <c r="R26" s="8"/>
      <c r="S26" s="8"/>
    </row>
    <row r="27" spans="1:19" ht="22.5" outlineLevel="3" x14ac:dyDescent="0.2">
      <c r="A27" s="9"/>
      <c r="B27" s="67"/>
      <c r="C27" s="68">
        <v>18</v>
      </c>
      <c r="D27" s="69" t="s">
        <v>93</v>
      </c>
      <c r="E27" s="70" t="s">
        <v>128</v>
      </c>
      <c r="F27" s="71" t="s">
        <v>129</v>
      </c>
      <c r="G27" s="69" t="s">
        <v>109</v>
      </c>
      <c r="H27" s="72">
        <v>74.03</v>
      </c>
      <c r="I27" s="73"/>
      <c r="J27" s="74">
        <f t="shared" si="0"/>
        <v>0</v>
      </c>
      <c r="K27" s="72"/>
      <c r="L27" s="72">
        <f t="shared" si="1"/>
        <v>0</v>
      </c>
      <c r="M27" s="72"/>
      <c r="N27" s="72">
        <f t="shared" si="2"/>
        <v>0</v>
      </c>
      <c r="O27" s="74">
        <v>21</v>
      </c>
      <c r="P27" s="74">
        <f t="shared" si="3"/>
        <v>0</v>
      </c>
      <c r="Q27" s="74">
        <f t="shared" si="4"/>
        <v>0</v>
      </c>
      <c r="R27" s="8"/>
      <c r="S27" s="8"/>
    </row>
    <row r="28" spans="1:19" ht="11.25" outlineLevel="3" x14ac:dyDescent="0.2">
      <c r="A28" s="9"/>
      <c r="B28" s="67"/>
      <c r="C28" s="68">
        <v>19</v>
      </c>
      <c r="D28" s="69" t="s">
        <v>93</v>
      </c>
      <c r="E28" s="70" t="s">
        <v>130</v>
      </c>
      <c r="F28" s="71" t="s">
        <v>131</v>
      </c>
      <c r="G28" s="69" t="s">
        <v>109</v>
      </c>
      <c r="H28" s="72">
        <v>74.03</v>
      </c>
      <c r="I28" s="73"/>
      <c r="J28" s="74">
        <f t="shared" si="0"/>
        <v>0</v>
      </c>
      <c r="K28" s="72"/>
      <c r="L28" s="72">
        <f t="shared" si="1"/>
        <v>0</v>
      </c>
      <c r="M28" s="72"/>
      <c r="N28" s="72">
        <f t="shared" si="2"/>
        <v>0</v>
      </c>
      <c r="O28" s="74">
        <v>21</v>
      </c>
      <c r="P28" s="74">
        <f t="shared" si="3"/>
        <v>0</v>
      </c>
      <c r="Q28" s="74">
        <f t="shared" si="4"/>
        <v>0</v>
      </c>
      <c r="R28" s="8"/>
      <c r="S28" s="8"/>
    </row>
    <row r="29" spans="1:19" ht="11.25" outlineLevel="3" x14ac:dyDescent="0.2">
      <c r="A29" s="9"/>
      <c r="B29" s="67"/>
      <c r="C29" s="68">
        <v>20</v>
      </c>
      <c r="D29" s="69" t="s">
        <v>93</v>
      </c>
      <c r="E29" s="70" t="s">
        <v>132</v>
      </c>
      <c r="F29" s="71" t="s">
        <v>133</v>
      </c>
      <c r="G29" s="69" t="s">
        <v>134</v>
      </c>
      <c r="H29" s="72">
        <v>133.25400000000002</v>
      </c>
      <c r="I29" s="73"/>
      <c r="J29" s="74">
        <f t="shared" si="0"/>
        <v>0</v>
      </c>
      <c r="K29" s="72"/>
      <c r="L29" s="72">
        <f t="shared" si="1"/>
        <v>0</v>
      </c>
      <c r="M29" s="72"/>
      <c r="N29" s="72">
        <f t="shared" si="2"/>
        <v>0</v>
      </c>
      <c r="O29" s="74">
        <v>21</v>
      </c>
      <c r="P29" s="74">
        <f t="shared" si="3"/>
        <v>0</v>
      </c>
      <c r="Q29" s="74">
        <f t="shared" si="4"/>
        <v>0</v>
      </c>
      <c r="R29" s="8"/>
      <c r="S29" s="8"/>
    </row>
    <row r="30" spans="1:19" ht="11.25" outlineLevel="3" x14ac:dyDescent="0.2">
      <c r="A30" s="9"/>
      <c r="B30" s="67"/>
      <c r="C30" s="68">
        <v>21</v>
      </c>
      <c r="D30" s="69" t="s">
        <v>93</v>
      </c>
      <c r="E30" s="70" t="s">
        <v>124</v>
      </c>
      <c r="F30" s="71" t="s">
        <v>125</v>
      </c>
      <c r="G30" s="69" t="s">
        <v>109</v>
      </c>
      <c r="H30" s="72">
        <v>102.88</v>
      </c>
      <c r="I30" s="73"/>
      <c r="J30" s="74">
        <f t="shared" si="0"/>
        <v>0</v>
      </c>
      <c r="K30" s="72"/>
      <c r="L30" s="72">
        <f t="shared" si="1"/>
        <v>0</v>
      </c>
      <c r="M30" s="72"/>
      <c r="N30" s="72">
        <f t="shared" si="2"/>
        <v>0</v>
      </c>
      <c r="O30" s="74">
        <v>21</v>
      </c>
      <c r="P30" s="74">
        <f t="shared" si="3"/>
        <v>0</v>
      </c>
      <c r="Q30" s="74">
        <f t="shared" si="4"/>
        <v>0</v>
      </c>
      <c r="R30" s="8"/>
      <c r="S30" s="8"/>
    </row>
    <row r="31" spans="1:19" ht="11.25" outlineLevel="3" x14ac:dyDescent="0.2">
      <c r="A31" s="9"/>
      <c r="B31" s="67"/>
      <c r="C31" s="68">
        <v>22</v>
      </c>
      <c r="D31" s="69" t="s">
        <v>93</v>
      </c>
      <c r="E31" s="70" t="s">
        <v>135</v>
      </c>
      <c r="F31" s="71" t="s">
        <v>136</v>
      </c>
      <c r="G31" s="69" t="s">
        <v>109</v>
      </c>
      <c r="H31" s="72">
        <v>102.88</v>
      </c>
      <c r="I31" s="73"/>
      <c r="J31" s="74">
        <f t="shared" si="0"/>
        <v>0</v>
      </c>
      <c r="K31" s="72"/>
      <c r="L31" s="72">
        <f t="shared" si="1"/>
        <v>0</v>
      </c>
      <c r="M31" s="72"/>
      <c r="N31" s="72">
        <f t="shared" si="2"/>
        <v>0</v>
      </c>
      <c r="O31" s="74">
        <v>21</v>
      </c>
      <c r="P31" s="74">
        <f t="shared" si="3"/>
        <v>0</v>
      </c>
      <c r="Q31" s="74">
        <f t="shared" si="4"/>
        <v>0</v>
      </c>
      <c r="R31" s="8"/>
      <c r="S31" s="8"/>
    </row>
    <row r="32" spans="1:19" ht="11.25" outlineLevel="3" x14ac:dyDescent="0.2">
      <c r="A32" s="9"/>
      <c r="B32" s="67"/>
      <c r="C32" s="68">
        <v>23</v>
      </c>
      <c r="D32" s="69" t="s">
        <v>93</v>
      </c>
      <c r="E32" s="70" t="s">
        <v>137</v>
      </c>
      <c r="F32" s="71" t="s">
        <v>138</v>
      </c>
      <c r="G32" s="69" t="s">
        <v>109</v>
      </c>
      <c r="H32" s="72">
        <v>51.44</v>
      </c>
      <c r="I32" s="73"/>
      <c r="J32" s="74">
        <f t="shared" si="0"/>
        <v>0</v>
      </c>
      <c r="K32" s="72"/>
      <c r="L32" s="72">
        <f t="shared" si="1"/>
        <v>0</v>
      </c>
      <c r="M32" s="72"/>
      <c r="N32" s="72">
        <f t="shared" si="2"/>
        <v>0</v>
      </c>
      <c r="O32" s="74">
        <v>21</v>
      </c>
      <c r="P32" s="74">
        <f t="shared" si="3"/>
        <v>0</v>
      </c>
      <c r="Q32" s="74">
        <f t="shared" si="4"/>
        <v>0</v>
      </c>
      <c r="R32" s="8"/>
      <c r="S32" s="8"/>
    </row>
    <row r="33" spans="1:19" ht="11.25" outlineLevel="3" x14ac:dyDescent="0.2">
      <c r="A33" s="9"/>
      <c r="B33" s="67"/>
      <c r="C33" s="68">
        <v>24</v>
      </c>
      <c r="D33" s="69" t="s">
        <v>93</v>
      </c>
      <c r="E33" s="70" t="s">
        <v>139</v>
      </c>
      <c r="F33" s="71" t="s">
        <v>140</v>
      </c>
      <c r="G33" s="69" t="s">
        <v>109</v>
      </c>
      <c r="H33" s="72">
        <v>28.4</v>
      </c>
      <c r="I33" s="73"/>
      <c r="J33" s="74">
        <f t="shared" si="0"/>
        <v>0</v>
      </c>
      <c r="K33" s="72"/>
      <c r="L33" s="72">
        <f t="shared" si="1"/>
        <v>0</v>
      </c>
      <c r="M33" s="72"/>
      <c r="N33" s="72">
        <f t="shared" si="2"/>
        <v>0</v>
      </c>
      <c r="O33" s="74">
        <v>21</v>
      </c>
      <c r="P33" s="74">
        <f t="shared" si="3"/>
        <v>0</v>
      </c>
      <c r="Q33" s="74">
        <f t="shared" si="4"/>
        <v>0</v>
      </c>
      <c r="R33" s="8"/>
      <c r="S33" s="8"/>
    </row>
    <row r="34" spans="1:19" ht="11.25" outlineLevel="3" x14ac:dyDescent="0.2">
      <c r="A34" s="9"/>
      <c r="B34" s="67"/>
      <c r="C34" s="68">
        <v>25</v>
      </c>
      <c r="D34" s="69" t="s">
        <v>141</v>
      </c>
      <c r="E34" s="70" t="s">
        <v>142</v>
      </c>
      <c r="F34" s="71" t="s">
        <v>143</v>
      </c>
      <c r="G34" s="69" t="s">
        <v>134</v>
      </c>
      <c r="H34" s="72">
        <v>56.8</v>
      </c>
      <c r="I34" s="73"/>
      <c r="J34" s="74">
        <f t="shared" si="0"/>
        <v>0</v>
      </c>
      <c r="K34" s="72">
        <v>1</v>
      </c>
      <c r="L34" s="72">
        <f t="shared" si="1"/>
        <v>56.8</v>
      </c>
      <c r="M34" s="72"/>
      <c r="N34" s="72">
        <f t="shared" si="2"/>
        <v>0</v>
      </c>
      <c r="O34" s="74">
        <v>21</v>
      </c>
      <c r="P34" s="74">
        <f t="shared" si="3"/>
        <v>0</v>
      </c>
      <c r="Q34" s="74">
        <f t="shared" si="4"/>
        <v>0</v>
      </c>
      <c r="R34" s="8"/>
      <c r="S34" s="8"/>
    </row>
    <row r="35" spans="1:19" ht="11.25" outlineLevel="3" x14ac:dyDescent="0.2">
      <c r="A35" s="9"/>
      <c r="B35" s="67"/>
      <c r="C35" s="68">
        <v>26</v>
      </c>
      <c r="D35" s="69" t="s">
        <v>93</v>
      </c>
      <c r="E35" s="70" t="s">
        <v>144</v>
      </c>
      <c r="F35" s="71" t="s">
        <v>145</v>
      </c>
      <c r="G35" s="69" t="s">
        <v>96</v>
      </c>
      <c r="H35" s="72">
        <v>329.91899999999998</v>
      </c>
      <c r="I35" s="73"/>
      <c r="J35" s="74">
        <f t="shared" si="0"/>
        <v>0</v>
      </c>
      <c r="K35" s="72"/>
      <c r="L35" s="72">
        <f t="shared" si="1"/>
        <v>0</v>
      </c>
      <c r="M35" s="72"/>
      <c r="N35" s="72">
        <f t="shared" si="2"/>
        <v>0</v>
      </c>
      <c r="O35" s="74">
        <v>21</v>
      </c>
      <c r="P35" s="74">
        <f t="shared" si="3"/>
        <v>0</v>
      </c>
      <c r="Q35" s="74">
        <f t="shared" si="4"/>
        <v>0</v>
      </c>
      <c r="R35" s="8"/>
      <c r="S35" s="8"/>
    </row>
    <row r="36" spans="1:19" ht="11.25" outlineLevel="3" x14ac:dyDescent="0.2">
      <c r="A36" s="9"/>
      <c r="B36" s="67"/>
      <c r="C36" s="68">
        <v>27</v>
      </c>
      <c r="D36" s="69" t="s">
        <v>141</v>
      </c>
      <c r="E36" s="70" t="s">
        <v>146</v>
      </c>
      <c r="F36" s="71" t="s">
        <v>147</v>
      </c>
      <c r="G36" s="69" t="s">
        <v>134</v>
      </c>
      <c r="H36" s="72">
        <v>15.154199999999999</v>
      </c>
      <c r="I36" s="73"/>
      <c r="J36" s="74">
        <f t="shared" si="0"/>
        <v>0</v>
      </c>
      <c r="K36" s="72">
        <v>1</v>
      </c>
      <c r="L36" s="72">
        <f t="shared" si="1"/>
        <v>15.154199999999999</v>
      </c>
      <c r="M36" s="72"/>
      <c r="N36" s="72">
        <f t="shared" si="2"/>
        <v>0</v>
      </c>
      <c r="O36" s="74">
        <v>21</v>
      </c>
      <c r="P36" s="74">
        <f t="shared" si="3"/>
        <v>0</v>
      </c>
      <c r="Q36" s="74">
        <f t="shared" si="4"/>
        <v>0</v>
      </c>
      <c r="R36" s="8"/>
      <c r="S36" s="8"/>
    </row>
    <row r="37" spans="1:19" ht="11.25" outlineLevel="3" x14ac:dyDescent="0.2">
      <c r="A37" s="9"/>
      <c r="B37" s="67"/>
      <c r="C37" s="68">
        <v>28</v>
      </c>
      <c r="D37" s="69" t="s">
        <v>93</v>
      </c>
      <c r="E37" s="70" t="s">
        <v>148</v>
      </c>
      <c r="F37" s="71" t="s">
        <v>149</v>
      </c>
      <c r="G37" s="69" t="s">
        <v>109</v>
      </c>
      <c r="H37" s="72">
        <v>8.4190000000000005</v>
      </c>
      <c r="I37" s="73"/>
      <c r="J37" s="74">
        <f t="shared" si="0"/>
        <v>0</v>
      </c>
      <c r="K37" s="72"/>
      <c r="L37" s="72">
        <f t="shared" si="1"/>
        <v>0</v>
      </c>
      <c r="M37" s="72"/>
      <c r="N37" s="72">
        <f t="shared" si="2"/>
        <v>0</v>
      </c>
      <c r="O37" s="74">
        <v>21</v>
      </c>
      <c r="P37" s="74">
        <f t="shared" si="3"/>
        <v>0</v>
      </c>
      <c r="Q37" s="74">
        <f t="shared" si="4"/>
        <v>0</v>
      </c>
      <c r="R37" s="8"/>
      <c r="S37" s="8"/>
    </row>
    <row r="38" spans="1:19" ht="11.25" outlineLevel="3" x14ac:dyDescent="0.2">
      <c r="A38" s="9"/>
      <c r="B38" s="67"/>
      <c r="C38" s="68">
        <v>29</v>
      </c>
      <c r="D38" s="69" t="s">
        <v>93</v>
      </c>
      <c r="E38" s="70" t="s">
        <v>150</v>
      </c>
      <c r="F38" s="71" t="s">
        <v>151</v>
      </c>
      <c r="G38" s="69" t="s">
        <v>109</v>
      </c>
      <c r="H38" s="72">
        <v>8.4190000000000005</v>
      </c>
      <c r="I38" s="73"/>
      <c r="J38" s="74">
        <f t="shared" si="0"/>
        <v>0</v>
      </c>
      <c r="K38" s="72"/>
      <c r="L38" s="72">
        <f t="shared" si="1"/>
        <v>0</v>
      </c>
      <c r="M38" s="72"/>
      <c r="N38" s="72">
        <f t="shared" si="2"/>
        <v>0</v>
      </c>
      <c r="O38" s="74">
        <v>21</v>
      </c>
      <c r="P38" s="74">
        <f t="shared" si="3"/>
        <v>0</v>
      </c>
      <c r="Q38" s="74">
        <f t="shared" si="4"/>
        <v>0</v>
      </c>
      <c r="R38" s="8"/>
      <c r="S38" s="8"/>
    </row>
    <row r="39" spans="1:19" ht="11.25" outlineLevel="3" x14ac:dyDescent="0.2">
      <c r="A39" s="9"/>
      <c r="B39" s="67"/>
      <c r="C39" s="68">
        <v>30</v>
      </c>
      <c r="D39" s="69" t="s">
        <v>93</v>
      </c>
      <c r="E39" s="70" t="s">
        <v>152</v>
      </c>
      <c r="F39" s="71" t="s">
        <v>153</v>
      </c>
      <c r="G39" s="69" t="s">
        <v>109</v>
      </c>
      <c r="H39" s="72">
        <v>16.838000000000001</v>
      </c>
      <c r="I39" s="73"/>
      <c r="J39" s="74">
        <f t="shared" si="0"/>
        <v>0</v>
      </c>
      <c r="K39" s="72"/>
      <c r="L39" s="72">
        <f t="shared" si="1"/>
        <v>0</v>
      </c>
      <c r="M39" s="72"/>
      <c r="N39" s="72">
        <f t="shared" si="2"/>
        <v>0</v>
      </c>
      <c r="O39" s="74">
        <v>21</v>
      </c>
      <c r="P39" s="74">
        <f t="shared" si="3"/>
        <v>0</v>
      </c>
      <c r="Q39" s="74">
        <f t="shared" si="4"/>
        <v>0</v>
      </c>
      <c r="R39" s="8"/>
      <c r="S39" s="8"/>
    </row>
    <row r="40" spans="1:19" ht="11.25" outlineLevel="3" x14ac:dyDescent="0.2">
      <c r="A40" s="9"/>
      <c r="B40" s="67"/>
      <c r="C40" s="68">
        <v>31</v>
      </c>
      <c r="D40" s="69" t="s">
        <v>93</v>
      </c>
      <c r="E40" s="70" t="s">
        <v>154</v>
      </c>
      <c r="F40" s="71" t="s">
        <v>155</v>
      </c>
      <c r="G40" s="69" t="s">
        <v>109</v>
      </c>
      <c r="H40" s="72">
        <v>8.4187499999999993</v>
      </c>
      <c r="I40" s="73"/>
      <c r="J40" s="74">
        <f t="shared" si="0"/>
        <v>0</v>
      </c>
      <c r="K40" s="72"/>
      <c r="L40" s="72">
        <f t="shared" si="1"/>
        <v>0</v>
      </c>
      <c r="M40" s="72"/>
      <c r="N40" s="72">
        <f t="shared" si="2"/>
        <v>0</v>
      </c>
      <c r="O40" s="74">
        <v>21</v>
      </c>
      <c r="P40" s="74">
        <f t="shared" si="3"/>
        <v>0</v>
      </c>
      <c r="Q40" s="74">
        <f t="shared" si="4"/>
        <v>0</v>
      </c>
      <c r="R40" s="8"/>
      <c r="S40" s="8"/>
    </row>
    <row r="41" spans="1:19" ht="11.25" outlineLevel="3" x14ac:dyDescent="0.2">
      <c r="A41" s="9"/>
      <c r="B41" s="67"/>
      <c r="C41" s="68">
        <v>32</v>
      </c>
      <c r="D41" s="69" t="s">
        <v>93</v>
      </c>
      <c r="E41" s="70" t="s">
        <v>156</v>
      </c>
      <c r="F41" s="71" t="s">
        <v>157</v>
      </c>
      <c r="G41" s="69" t="s">
        <v>96</v>
      </c>
      <c r="H41" s="72">
        <v>56.125</v>
      </c>
      <c r="I41" s="73"/>
      <c r="J41" s="74">
        <f t="shared" si="0"/>
        <v>0</v>
      </c>
      <c r="K41" s="72"/>
      <c r="L41" s="72">
        <f t="shared" si="1"/>
        <v>0</v>
      </c>
      <c r="M41" s="72"/>
      <c r="N41" s="72">
        <f t="shared" si="2"/>
        <v>0</v>
      </c>
      <c r="O41" s="74">
        <v>21</v>
      </c>
      <c r="P41" s="74">
        <f t="shared" si="3"/>
        <v>0</v>
      </c>
      <c r="Q41" s="74">
        <f t="shared" si="4"/>
        <v>0</v>
      </c>
      <c r="R41" s="8"/>
      <c r="S41" s="8"/>
    </row>
    <row r="42" spans="1:19" ht="11.25" outlineLevel="3" x14ac:dyDescent="0.2">
      <c r="A42" s="9"/>
      <c r="B42" s="67"/>
      <c r="C42" s="68">
        <v>33</v>
      </c>
      <c r="D42" s="69" t="s">
        <v>93</v>
      </c>
      <c r="E42" s="70" t="s">
        <v>158</v>
      </c>
      <c r="F42" s="71" t="s">
        <v>159</v>
      </c>
      <c r="G42" s="69" t="s">
        <v>96</v>
      </c>
      <c r="H42" s="72">
        <v>56.125</v>
      </c>
      <c r="I42" s="73"/>
      <c r="J42" s="74">
        <f t="shared" si="0"/>
        <v>0</v>
      </c>
      <c r="K42" s="72"/>
      <c r="L42" s="72">
        <f t="shared" si="1"/>
        <v>0</v>
      </c>
      <c r="M42" s="72"/>
      <c r="N42" s="72">
        <f t="shared" si="2"/>
        <v>0</v>
      </c>
      <c r="O42" s="74">
        <v>21</v>
      </c>
      <c r="P42" s="74">
        <f t="shared" si="3"/>
        <v>0</v>
      </c>
      <c r="Q42" s="74">
        <f t="shared" si="4"/>
        <v>0</v>
      </c>
      <c r="R42" s="8"/>
      <c r="S42" s="8"/>
    </row>
    <row r="43" spans="1:19" ht="11.25" outlineLevel="3" x14ac:dyDescent="0.2">
      <c r="A43" s="9"/>
      <c r="B43" s="67"/>
      <c r="C43" s="68">
        <v>34</v>
      </c>
      <c r="D43" s="69" t="s">
        <v>141</v>
      </c>
      <c r="E43" s="70" t="s">
        <v>160</v>
      </c>
      <c r="F43" s="71" t="s">
        <v>161</v>
      </c>
      <c r="G43" s="69" t="s">
        <v>162</v>
      </c>
      <c r="H43" s="72">
        <v>1.1225000000000001</v>
      </c>
      <c r="I43" s="73"/>
      <c r="J43" s="74">
        <f t="shared" si="0"/>
        <v>0</v>
      </c>
      <c r="K43" s="72">
        <v>1E-3</v>
      </c>
      <c r="L43" s="72">
        <f t="shared" si="1"/>
        <v>1.1225E-3</v>
      </c>
      <c r="M43" s="72"/>
      <c r="N43" s="72">
        <f t="shared" si="2"/>
        <v>0</v>
      </c>
      <c r="O43" s="74">
        <v>21</v>
      </c>
      <c r="P43" s="74">
        <f t="shared" si="3"/>
        <v>0</v>
      </c>
      <c r="Q43" s="74">
        <f t="shared" si="4"/>
        <v>0</v>
      </c>
      <c r="R43" s="8"/>
      <c r="S43" s="8"/>
    </row>
    <row r="44" spans="1:19" outlineLevel="3" x14ac:dyDescent="0.15">
      <c r="B44" s="6"/>
      <c r="C44" s="6"/>
      <c r="D44" s="6"/>
      <c r="E44" s="6"/>
      <c r="F44" s="6"/>
      <c r="G44" s="6"/>
      <c r="H44" s="6"/>
      <c r="I44" s="8"/>
      <c r="J44" s="8"/>
      <c r="K44" s="6"/>
      <c r="L44" s="6"/>
      <c r="M44" s="6"/>
      <c r="N44" s="6"/>
      <c r="O44" s="6"/>
      <c r="P44" s="8"/>
      <c r="Q44" s="8"/>
    </row>
    <row r="45" spans="1:19" ht="11.25" outlineLevel="2" x14ac:dyDescent="0.2">
      <c r="A45" s="39" t="s">
        <v>22</v>
      </c>
      <c r="B45" s="60">
        <v>3</v>
      </c>
      <c r="C45" s="61"/>
      <c r="D45" s="62" t="s">
        <v>92</v>
      </c>
      <c r="E45" s="62"/>
      <c r="F45" s="63" t="s">
        <v>23</v>
      </c>
      <c r="G45" s="62"/>
      <c r="H45" s="64"/>
      <c r="I45" s="65"/>
      <c r="J45" s="41">
        <f>SUBTOTAL(9,J46:J56)</f>
        <v>0</v>
      </c>
      <c r="K45" s="64"/>
      <c r="L45" s="42">
        <f>SUBTOTAL(9,L46:L56)</f>
        <v>89.92404217101695</v>
      </c>
      <c r="M45" s="64"/>
      <c r="N45" s="42">
        <f>SUBTOTAL(9,N46:N56)</f>
        <v>0</v>
      </c>
      <c r="O45" s="66"/>
      <c r="P45" s="41">
        <f>SUBTOTAL(9,P46:P56)</f>
        <v>0</v>
      </c>
      <c r="Q45" s="41">
        <f>SUBTOTAL(9,Q46:Q56)</f>
        <v>0</v>
      </c>
      <c r="R45" s="8"/>
      <c r="S45" s="8"/>
    </row>
    <row r="46" spans="1:19" ht="11.25" outlineLevel="3" x14ac:dyDescent="0.2">
      <c r="A46" s="9"/>
      <c r="B46" s="67"/>
      <c r="C46" s="68">
        <v>1</v>
      </c>
      <c r="D46" s="69" t="s">
        <v>93</v>
      </c>
      <c r="E46" s="70" t="s">
        <v>163</v>
      </c>
      <c r="F46" s="71" t="s">
        <v>164</v>
      </c>
      <c r="G46" s="69" t="s">
        <v>109</v>
      </c>
      <c r="H46" s="72">
        <v>0.78</v>
      </c>
      <c r="I46" s="73"/>
      <c r="J46" s="74">
        <f t="shared" ref="J46:J55" si="5">H46*I46</f>
        <v>0</v>
      </c>
      <c r="K46" s="72">
        <v>2.5018699999999998</v>
      </c>
      <c r="L46" s="72">
        <f t="shared" ref="L46:L55" si="6">H46*K46</f>
        <v>1.9514585999999998</v>
      </c>
      <c r="M46" s="72"/>
      <c r="N46" s="72">
        <f t="shared" ref="N46:N55" si="7">H46*M46</f>
        <v>0</v>
      </c>
      <c r="O46" s="74">
        <v>21</v>
      </c>
      <c r="P46" s="74">
        <f t="shared" ref="P46:P55" si="8">J46*(O46/100)</f>
        <v>0</v>
      </c>
      <c r="Q46" s="74">
        <f t="shared" ref="Q46:Q55" si="9">J46+P46</f>
        <v>0</v>
      </c>
      <c r="R46" s="8"/>
      <c r="S46" s="8"/>
    </row>
    <row r="47" spans="1:19" ht="22.5" outlineLevel="3" x14ac:dyDescent="0.2">
      <c r="A47" s="9"/>
      <c r="B47" s="67"/>
      <c r="C47" s="68">
        <v>2</v>
      </c>
      <c r="D47" s="69" t="s">
        <v>93</v>
      </c>
      <c r="E47" s="70" t="s">
        <v>165</v>
      </c>
      <c r="F47" s="71" t="s">
        <v>166</v>
      </c>
      <c r="G47" s="69" t="s">
        <v>96</v>
      </c>
      <c r="H47" s="72">
        <v>0.65</v>
      </c>
      <c r="I47" s="73"/>
      <c r="J47" s="74">
        <f t="shared" si="5"/>
        <v>0</v>
      </c>
      <c r="K47" s="72">
        <v>0.73558000000000001</v>
      </c>
      <c r="L47" s="72">
        <f t="shared" si="6"/>
        <v>0.47812700000000002</v>
      </c>
      <c r="M47" s="72"/>
      <c r="N47" s="72">
        <f t="shared" si="7"/>
        <v>0</v>
      </c>
      <c r="O47" s="74">
        <v>21</v>
      </c>
      <c r="P47" s="74">
        <f t="shared" si="8"/>
        <v>0</v>
      </c>
      <c r="Q47" s="74">
        <f t="shared" si="9"/>
        <v>0</v>
      </c>
      <c r="R47" s="8"/>
      <c r="S47" s="8"/>
    </row>
    <row r="48" spans="1:19" ht="11.25" outlineLevel="3" x14ac:dyDescent="0.2">
      <c r="A48" s="9"/>
      <c r="B48" s="67"/>
      <c r="C48" s="68">
        <v>3</v>
      </c>
      <c r="D48" s="69" t="s">
        <v>93</v>
      </c>
      <c r="E48" s="70" t="s">
        <v>167</v>
      </c>
      <c r="F48" s="71" t="s">
        <v>168</v>
      </c>
      <c r="G48" s="69" t="s">
        <v>134</v>
      </c>
      <c r="H48" s="72">
        <v>9.6210000000000011E-3</v>
      </c>
      <c r="I48" s="73"/>
      <c r="J48" s="74">
        <f t="shared" si="5"/>
        <v>0</v>
      </c>
      <c r="K48" s="72">
        <v>1.0471699999999999</v>
      </c>
      <c r="L48" s="72">
        <f t="shared" si="6"/>
        <v>1.0074822570000001E-2</v>
      </c>
      <c r="M48" s="72"/>
      <c r="N48" s="72">
        <f t="shared" si="7"/>
        <v>0</v>
      </c>
      <c r="O48" s="74">
        <v>21</v>
      </c>
      <c r="P48" s="74">
        <f t="shared" si="8"/>
        <v>0</v>
      </c>
      <c r="Q48" s="74">
        <f t="shared" si="9"/>
        <v>0</v>
      </c>
      <c r="R48" s="8"/>
      <c r="S48" s="8"/>
    </row>
    <row r="49" spans="1:19" ht="11.25" outlineLevel="3" x14ac:dyDescent="0.2">
      <c r="A49" s="9"/>
      <c r="B49" s="67"/>
      <c r="C49" s="68">
        <v>4</v>
      </c>
      <c r="D49" s="69" t="s">
        <v>93</v>
      </c>
      <c r="E49" s="70" t="s">
        <v>169</v>
      </c>
      <c r="F49" s="71" t="s">
        <v>170</v>
      </c>
      <c r="G49" s="69" t="s">
        <v>109</v>
      </c>
      <c r="H49" s="72">
        <v>21.732675</v>
      </c>
      <c r="I49" s="73"/>
      <c r="J49" s="74">
        <f t="shared" si="5"/>
        <v>0</v>
      </c>
      <c r="K49" s="72">
        <v>2.5018699999999998</v>
      </c>
      <c r="L49" s="72">
        <f t="shared" si="6"/>
        <v>54.372327602249996</v>
      </c>
      <c r="M49" s="72"/>
      <c r="N49" s="72">
        <f t="shared" si="7"/>
        <v>0</v>
      </c>
      <c r="O49" s="74">
        <v>21</v>
      </c>
      <c r="P49" s="74">
        <f t="shared" si="8"/>
        <v>0</v>
      </c>
      <c r="Q49" s="74">
        <f t="shared" si="9"/>
        <v>0</v>
      </c>
      <c r="R49" s="8"/>
      <c r="S49" s="8"/>
    </row>
    <row r="50" spans="1:19" ht="11.25" outlineLevel="3" x14ac:dyDescent="0.2">
      <c r="A50" s="9"/>
      <c r="B50" s="67"/>
      <c r="C50" s="68">
        <v>5</v>
      </c>
      <c r="D50" s="69" t="s">
        <v>93</v>
      </c>
      <c r="E50" s="70" t="s">
        <v>171</v>
      </c>
      <c r="F50" s="71" t="s">
        <v>172</v>
      </c>
      <c r="G50" s="69" t="s">
        <v>134</v>
      </c>
      <c r="H50" s="72">
        <v>0.57070003499999999</v>
      </c>
      <c r="I50" s="73"/>
      <c r="J50" s="74">
        <f t="shared" si="5"/>
        <v>0</v>
      </c>
      <c r="K50" s="72">
        <v>1.06277</v>
      </c>
      <c r="L50" s="72">
        <f t="shared" si="6"/>
        <v>0.60652287619695</v>
      </c>
      <c r="M50" s="72"/>
      <c r="N50" s="72">
        <f t="shared" si="7"/>
        <v>0</v>
      </c>
      <c r="O50" s="74">
        <v>21</v>
      </c>
      <c r="P50" s="74">
        <f t="shared" si="8"/>
        <v>0</v>
      </c>
      <c r="Q50" s="74">
        <f t="shared" si="9"/>
        <v>0</v>
      </c>
      <c r="R50" s="8"/>
      <c r="S50" s="8"/>
    </row>
    <row r="51" spans="1:19" ht="11.25" outlineLevel="3" x14ac:dyDescent="0.2">
      <c r="A51" s="9"/>
      <c r="B51" s="67"/>
      <c r="C51" s="68">
        <v>6</v>
      </c>
      <c r="D51" s="69" t="s">
        <v>93</v>
      </c>
      <c r="E51" s="70" t="s">
        <v>173</v>
      </c>
      <c r="F51" s="71" t="s">
        <v>174</v>
      </c>
      <c r="G51" s="69" t="s">
        <v>96</v>
      </c>
      <c r="H51" s="72">
        <v>0.87749999999999995</v>
      </c>
      <c r="I51" s="73"/>
      <c r="J51" s="74">
        <f t="shared" si="5"/>
        <v>0</v>
      </c>
      <c r="K51" s="72">
        <v>2.9399999999999999E-3</v>
      </c>
      <c r="L51" s="72">
        <f t="shared" si="6"/>
        <v>2.5798499999999999E-3</v>
      </c>
      <c r="M51" s="72"/>
      <c r="N51" s="72">
        <f t="shared" si="7"/>
        <v>0</v>
      </c>
      <c r="O51" s="74">
        <v>21</v>
      </c>
      <c r="P51" s="74">
        <f t="shared" si="8"/>
        <v>0</v>
      </c>
      <c r="Q51" s="74">
        <f t="shared" si="9"/>
        <v>0</v>
      </c>
      <c r="R51" s="8"/>
      <c r="S51" s="8"/>
    </row>
    <row r="52" spans="1:19" ht="11.25" outlineLevel="3" x14ac:dyDescent="0.2">
      <c r="A52" s="9"/>
      <c r="B52" s="67"/>
      <c r="C52" s="68">
        <v>7</v>
      </c>
      <c r="D52" s="69" t="s">
        <v>93</v>
      </c>
      <c r="E52" s="70" t="s">
        <v>175</v>
      </c>
      <c r="F52" s="71" t="s">
        <v>176</v>
      </c>
      <c r="G52" s="69" t="s">
        <v>96</v>
      </c>
      <c r="H52" s="72">
        <v>0.877</v>
      </c>
      <c r="I52" s="73"/>
      <c r="J52" s="74">
        <f t="shared" si="5"/>
        <v>0</v>
      </c>
      <c r="K52" s="72"/>
      <c r="L52" s="72">
        <f t="shared" si="6"/>
        <v>0</v>
      </c>
      <c r="M52" s="72"/>
      <c r="N52" s="72">
        <f t="shared" si="7"/>
        <v>0</v>
      </c>
      <c r="O52" s="74">
        <v>21</v>
      </c>
      <c r="P52" s="74">
        <f t="shared" si="8"/>
        <v>0</v>
      </c>
      <c r="Q52" s="74">
        <f t="shared" si="9"/>
        <v>0</v>
      </c>
      <c r="R52" s="8"/>
      <c r="S52" s="8"/>
    </row>
    <row r="53" spans="1:19" ht="11.25" outlineLevel="3" x14ac:dyDescent="0.2">
      <c r="A53" s="9"/>
      <c r="B53" s="67"/>
      <c r="C53" s="68">
        <v>8</v>
      </c>
      <c r="D53" s="69" t="s">
        <v>93</v>
      </c>
      <c r="E53" s="70" t="s">
        <v>177</v>
      </c>
      <c r="F53" s="71" t="s">
        <v>178</v>
      </c>
      <c r="G53" s="69" t="s">
        <v>109</v>
      </c>
      <c r="H53" s="72">
        <v>15.013450000000002</v>
      </c>
      <c r="I53" s="73"/>
      <c r="J53" s="74">
        <f t="shared" si="5"/>
        <v>0</v>
      </c>
      <c r="K53" s="72">
        <v>2.16</v>
      </c>
      <c r="L53" s="72">
        <f t="shared" si="6"/>
        <v>32.429052000000006</v>
      </c>
      <c r="M53" s="72"/>
      <c r="N53" s="72">
        <f t="shared" si="7"/>
        <v>0</v>
      </c>
      <c r="O53" s="74">
        <v>21</v>
      </c>
      <c r="P53" s="74">
        <f t="shared" si="8"/>
        <v>0</v>
      </c>
      <c r="Q53" s="74">
        <f t="shared" si="9"/>
        <v>0</v>
      </c>
      <c r="R53" s="8"/>
      <c r="S53" s="8"/>
    </row>
    <row r="54" spans="1:19" ht="11.25" outlineLevel="3" x14ac:dyDescent="0.2">
      <c r="A54" s="9"/>
      <c r="B54" s="67"/>
      <c r="C54" s="68">
        <v>9</v>
      </c>
      <c r="D54" s="69" t="s">
        <v>93</v>
      </c>
      <c r="E54" s="70" t="s">
        <v>179</v>
      </c>
      <c r="F54" s="71" t="s">
        <v>180</v>
      </c>
      <c r="G54" s="69" t="s">
        <v>96</v>
      </c>
      <c r="H54" s="72">
        <v>166.06649999999999</v>
      </c>
      <c r="I54" s="73"/>
      <c r="J54" s="74">
        <f t="shared" si="5"/>
        <v>0</v>
      </c>
      <c r="K54" s="72">
        <v>1E-4</v>
      </c>
      <c r="L54" s="72">
        <f t="shared" si="6"/>
        <v>1.6606650000000001E-2</v>
      </c>
      <c r="M54" s="72"/>
      <c r="N54" s="72">
        <f t="shared" si="7"/>
        <v>0</v>
      </c>
      <c r="O54" s="74">
        <v>21</v>
      </c>
      <c r="P54" s="74">
        <f t="shared" si="8"/>
        <v>0</v>
      </c>
      <c r="Q54" s="74">
        <f t="shared" si="9"/>
        <v>0</v>
      </c>
      <c r="R54" s="8"/>
      <c r="S54" s="8"/>
    </row>
    <row r="55" spans="1:19" ht="11.25" outlineLevel="3" x14ac:dyDescent="0.2">
      <c r="A55" s="9"/>
      <c r="B55" s="67"/>
      <c r="C55" s="68">
        <v>10</v>
      </c>
      <c r="D55" s="69" t="s">
        <v>141</v>
      </c>
      <c r="E55" s="70" t="s">
        <v>181</v>
      </c>
      <c r="F55" s="71" t="s">
        <v>182</v>
      </c>
      <c r="G55" s="69" t="s">
        <v>96</v>
      </c>
      <c r="H55" s="72">
        <v>190.9759</v>
      </c>
      <c r="I55" s="73"/>
      <c r="J55" s="74">
        <f t="shared" si="5"/>
        <v>0</v>
      </c>
      <c r="K55" s="72">
        <v>2.9999999999999997E-4</v>
      </c>
      <c r="L55" s="72">
        <f t="shared" si="6"/>
        <v>5.7292769999999993E-2</v>
      </c>
      <c r="M55" s="72"/>
      <c r="N55" s="72">
        <f t="shared" si="7"/>
        <v>0</v>
      </c>
      <c r="O55" s="74">
        <v>21</v>
      </c>
      <c r="P55" s="74">
        <f t="shared" si="8"/>
        <v>0</v>
      </c>
      <c r="Q55" s="74">
        <f t="shared" si="9"/>
        <v>0</v>
      </c>
      <c r="R55" s="8"/>
      <c r="S55" s="8"/>
    </row>
    <row r="56" spans="1:19" outlineLevel="3" x14ac:dyDescent="0.15">
      <c r="B56" s="6"/>
      <c r="C56" s="6"/>
      <c r="D56" s="6"/>
      <c r="E56" s="6"/>
      <c r="F56" s="6"/>
      <c r="G56" s="6"/>
      <c r="H56" s="6"/>
      <c r="I56" s="8"/>
      <c r="J56" s="8"/>
      <c r="K56" s="6"/>
      <c r="L56" s="6"/>
      <c r="M56" s="6"/>
      <c r="N56" s="6"/>
      <c r="O56" s="6"/>
      <c r="P56" s="8"/>
      <c r="Q56" s="8"/>
    </row>
    <row r="57" spans="1:19" ht="11.25" outlineLevel="2" x14ac:dyDescent="0.2">
      <c r="A57" s="39" t="s">
        <v>24</v>
      </c>
      <c r="B57" s="60">
        <v>3</v>
      </c>
      <c r="C57" s="61"/>
      <c r="D57" s="62" t="s">
        <v>92</v>
      </c>
      <c r="E57" s="62"/>
      <c r="F57" s="63" t="s">
        <v>25</v>
      </c>
      <c r="G57" s="62"/>
      <c r="H57" s="64"/>
      <c r="I57" s="65"/>
      <c r="J57" s="41">
        <f>SUBTOTAL(9,J58:J81)</f>
        <v>0</v>
      </c>
      <c r="K57" s="64"/>
      <c r="L57" s="42">
        <f>SUBTOTAL(9,L58:L81)</f>
        <v>31.938760715000001</v>
      </c>
      <c r="M57" s="64"/>
      <c r="N57" s="42">
        <f>SUBTOTAL(9,N58:N81)</f>
        <v>0</v>
      </c>
      <c r="O57" s="66"/>
      <c r="P57" s="41">
        <f>SUBTOTAL(9,P58:P81)</f>
        <v>0</v>
      </c>
      <c r="Q57" s="41">
        <f>SUBTOTAL(9,Q58:Q81)</f>
        <v>0</v>
      </c>
      <c r="R57" s="8"/>
      <c r="S57" s="8"/>
    </row>
    <row r="58" spans="1:19" ht="11.25" outlineLevel="3" x14ac:dyDescent="0.2">
      <c r="A58" s="9"/>
      <c r="B58" s="67"/>
      <c r="C58" s="68">
        <v>1</v>
      </c>
      <c r="D58" s="69" t="s">
        <v>93</v>
      </c>
      <c r="E58" s="70" t="s">
        <v>183</v>
      </c>
      <c r="F58" s="71" t="s">
        <v>184</v>
      </c>
      <c r="G58" s="69" t="s">
        <v>109</v>
      </c>
      <c r="H58" s="72">
        <v>11.9192</v>
      </c>
      <c r="I58" s="73"/>
      <c r="J58" s="74">
        <f t="shared" ref="J58:J80" si="10">H58*I58</f>
        <v>0</v>
      </c>
      <c r="K58" s="72">
        <v>1.6627000000000001</v>
      </c>
      <c r="L58" s="72">
        <f t="shared" ref="L58:L80" si="11">H58*K58</f>
        <v>19.818053840000001</v>
      </c>
      <c r="M58" s="72"/>
      <c r="N58" s="72">
        <f t="shared" ref="N58:N80" si="12">H58*M58</f>
        <v>0</v>
      </c>
      <c r="O58" s="74">
        <v>21</v>
      </c>
      <c r="P58" s="74">
        <f t="shared" ref="P58:P80" si="13">J58*(O58/100)</f>
        <v>0</v>
      </c>
      <c r="Q58" s="74">
        <f t="shared" ref="Q58:Q80" si="14">J58+P58</f>
        <v>0</v>
      </c>
      <c r="R58" s="8"/>
      <c r="S58" s="8"/>
    </row>
    <row r="59" spans="1:19" ht="22.5" outlineLevel="3" x14ac:dyDescent="0.2">
      <c r="A59" s="9"/>
      <c r="B59" s="67"/>
      <c r="C59" s="68">
        <v>2</v>
      </c>
      <c r="D59" s="69" t="s">
        <v>93</v>
      </c>
      <c r="E59" s="70" t="s">
        <v>185</v>
      </c>
      <c r="F59" s="71" t="s">
        <v>186</v>
      </c>
      <c r="G59" s="69" t="s">
        <v>96</v>
      </c>
      <c r="H59" s="72">
        <v>10.8185</v>
      </c>
      <c r="I59" s="73"/>
      <c r="J59" s="74">
        <f t="shared" si="10"/>
        <v>0</v>
      </c>
      <c r="K59" s="72">
        <v>0.1867</v>
      </c>
      <c r="L59" s="72">
        <f t="shared" si="11"/>
        <v>2.0198139500000001</v>
      </c>
      <c r="M59" s="72"/>
      <c r="N59" s="72">
        <f t="shared" si="12"/>
        <v>0</v>
      </c>
      <c r="O59" s="74">
        <v>21</v>
      </c>
      <c r="P59" s="74">
        <f t="shared" si="13"/>
        <v>0</v>
      </c>
      <c r="Q59" s="74">
        <f t="shared" si="14"/>
        <v>0</v>
      </c>
      <c r="R59" s="8"/>
      <c r="S59" s="8"/>
    </row>
    <row r="60" spans="1:19" ht="22.5" outlineLevel="3" x14ac:dyDescent="0.2">
      <c r="A60" s="9"/>
      <c r="B60" s="67"/>
      <c r="C60" s="68">
        <v>3</v>
      </c>
      <c r="D60" s="69" t="s">
        <v>93</v>
      </c>
      <c r="E60" s="70" t="s">
        <v>187</v>
      </c>
      <c r="F60" s="71" t="s">
        <v>188</v>
      </c>
      <c r="G60" s="69" t="s">
        <v>96</v>
      </c>
      <c r="H60" s="72">
        <v>2.1674999999999995</v>
      </c>
      <c r="I60" s="73"/>
      <c r="J60" s="74">
        <f t="shared" si="10"/>
        <v>0</v>
      </c>
      <c r="K60" s="72">
        <v>0.19012000000000001</v>
      </c>
      <c r="L60" s="72">
        <f t="shared" si="11"/>
        <v>0.41208509999999993</v>
      </c>
      <c r="M60" s="72"/>
      <c r="N60" s="72">
        <f t="shared" si="12"/>
        <v>0</v>
      </c>
      <c r="O60" s="74">
        <v>21</v>
      </c>
      <c r="P60" s="74">
        <f t="shared" si="13"/>
        <v>0</v>
      </c>
      <c r="Q60" s="74">
        <f t="shared" si="14"/>
        <v>0</v>
      </c>
      <c r="R60" s="8"/>
      <c r="S60" s="8"/>
    </row>
    <row r="61" spans="1:19" ht="11.25" outlineLevel="3" x14ac:dyDescent="0.2">
      <c r="A61" s="9"/>
      <c r="B61" s="67"/>
      <c r="C61" s="68">
        <v>4</v>
      </c>
      <c r="D61" s="69" t="s">
        <v>93</v>
      </c>
      <c r="E61" s="70" t="s">
        <v>189</v>
      </c>
      <c r="F61" s="71" t="s">
        <v>190</v>
      </c>
      <c r="G61" s="69" t="s">
        <v>191</v>
      </c>
      <c r="H61" s="72">
        <v>14</v>
      </c>
      <c r="I61" s="73"/>
      <c r="J61" s="74">
        <f t="shared" si="10"/>
        <v>0</v>
      </c>
      <c r="K61" s="72">
        <v>6.8799999999999998E-3</v>
      </c>
      <c r="L61" s="72">
        <f t="shared" si="11"/>
        <v>9.6320000000000003E-2</v>
      </c>
      <c r="M61" s="72"/>
      <c r="N61" s="72">
        <f t="shared" si="12"/>
        <v>0</v>
      </c>
      <c r="O61" s="74">
        <v>21</v>
      </c>
      <c r="P61" s="74">
        <f t="shared" si="13"/>
        <v>0</v>
      </c>
      <c r="Q61" s="74">
        <f t="shared" si="14"/>
        <v>0</v>
      </c>
      <c r="R61" s="8"/>
      <c r="S61" s="8"/>
    </row>
    <row r="62" spans="1:19" ht="11.25" outlineLevel="3" x14ac:dyDescent="0.2">
      <c r="A62" s="9"/>
      <c r="B62" s="67"/>
      <c r="C62" s="68">
        <v>5</v>
      </c>
      <c r="D62" s="69" t="s">
        <v>141</v>
      </c>
      <c r="E62" s="70" t="s">
        <v>192</v>
      </c>
      <c r="F62" s="71" t="s">
        <v>193</v>
      </c>
      <c r="G62" s="69" t="s">
        <v>191</v>
      </c>
      <c r="H62" s="72">
        <v>2</v>
      </c>
      <c r="I62" s="73"/>
      <c r="J62" s="74">
        <f t="shared" si="10"/>
        <v>0</v>
      </c>
      <c r="K62" s="72">
        <v>6.2E-2</v>
      </c>
      <c r="L62" s="72">
        <f t="shared" si="11"/>
        <v>0.124</v>
      </c>
      <c r="M62" s="72"/>
      <c r="N62" s="72">
        <f t="shared" si="12"/>
        <v>0</v>
      </c>
      <c r="O62" s="74">
        <v>21</v>
      </c>
      <c r="P62" s="74">
        <f t="shared" si="13"/>
        <v>0</v>
      </c>
      <c r="Q62" s="74">
        <f t="shared" si="14"/>
        <v>0</v>
      </c>
      <c r="R62" s="8"/>
      <c r="S62" s="8"/>
    </row>
    <row r="63" spans="1:19" ht="11.25" outlineLevel="3" x14ac:dyDescent="0.2">
      <c r="A63" s="9"/>
      <c r="B63" s="67"/>
      <c r="C63" s="68">
        <v>6</v>
      </c>
      <c r="D63" s="69" t="s">
        <v>141</v>
      </c>
      <c r="E63" s="70" t="s">
        <v>194</v>
      </c>
      <c r="F63" s="71" t="s">
        <v>195</v>
      </c>
      <c r="G63" s="69" t="s">
        <v>191</v>
      </c>
      <c r="H63" s="72">
        <v>12</v>
      </c>
      <c r="I63" s="73"/>
      <c r="J63" s="74">
        <f t="shared" si="10"/>
        <v>0</v>
      </c>
      <c r="K63" s="72">
        <v>7.3999999999999996E-2</v>
      </c>
      <c r="L63" s="72">
        <f t="shared" si="11"/>
        <v>0.8879999999999999</v>
      </c>
      <c r="M63" s="72"/>
      <c r="N63" s="72">
        <f t="shared" si="12"/>
        <v>0</v>
      </c>
      <c r="O63" s="74">
        <v>21</v>
      </c>
      <c r="P63" s="74">
        <f t="shared" si="13"/>
        <v>0</v>
      </c>
      <c r="Q63" s="74">
        <f t="shared" si="14"/>
        <v>0</v>
      </c>
      <c r="R63" s="8"/>
      <c r="S63" s="8"/>
    </row>
    <row r="64" spans="1:19" ht="11.25" outlineLevel="3" x14ac:dyDescent="0.2">
      <c r="A64" s="9"/>
      <c r="B64" s="67"/>
      <c r="C64" s="68">
        <v>7</v>
      </c>
      <c r="D64" s="69" t="s">
        <v>93</v>
      </c>
      <c r="E64" s="70" t="s">
        <v>196</v>
      </c>
      <c r="F64" s="71" t="s">
        <v>197</v>
      </c>
      <c r="G64" s="69" t="s">
        <v>191</v>
      </c>
      <c r="H64" s="72">
        <v>2</v>
      </c>
      <c r="I64" s="73"/>
      <c r="J64" s="74">
        <f t="shared" si="10"/>
        <v>0</v>
      </c>
      <c r="K64" s="72">
        <v>9.1800000000000007E-3</v>
      </c>
      <c r="L64" s="72">
        <f t="shared" si="11"/>
        <v>1.8360000000000001E-2</v>
      </c>
      <c r="M64" s="72"/>
      <c r="N64" s="72">
        <f t="shared" si="12"/>
        <v>0</v>
      </c>
      <c r="O64" s="74">
        <v>21</v>
      </c>
      <c r="P64" s="74">
        <f t="shared" si="13"/>
        <v>0</v>
      </c>
      <c r="Q64" s="74">
        <f t="shared" si="14"/>
        <v>0</v>
      </c>
      <c r="R64" s="8"/>
      <c r="S64" s="8"/>
    </row>
    <row r="65" spans="1:19" ht="11.25" outlineLevel="3" x14ac:dyDescent="0.2">
      <c r="A65" s="9"/>
      <c r="B65" s="67"/>
      <c r="C65" s="68">
        <v>8</v>
      </c>
      <c r="D65" s="69" t="s">
        <v>141</v>
      </c>
      <c r="E65" s="70" t="s">
        <v>198</v>
      </c>
      <c r="F65" s="71" t="s">
        <v>199</v>
      </c>
      <c r="G65" s="69" t="s">
        <v>191</v>
      </c>
      <c r="H65" s="72">
        <v>2</v>
      </c>
      <c r="I65" s="73"/>
      <c r="J65" s="74">
        <f t="shared" si="10"/>
        <v>0</v>
      </c>
      <c r="K65" s="72">
        <v>0.10299999999999999</v>
      </c>
      <c r="L65" s="72">
        <f t="shared" si="11"/>
        <v>0.20599999999999999</v>
      </c>
      <c r="M65" s="72"/>
      <c r="N65" s="72">
        <f t="shared" si="12"/>
        <v>0</v>
      </c>
      <c r="O65" s="74">
        <v>21</v>
      </c>
      <c r="P65" s="74">
        <f t="shared" si="13"/>
        <v>0</v>
      </c>
      <c r="Q65" s="74">
        <f t="shared" si="14"/>
        <v>0</v>
      </c>
      <c r="R65" s="8"/>
      <c r="S65" s="8"/>
    </row>
    <row r="66" spans="1:19" ht="22.5" outlineLevel="3" x14ac:dyDescent="0.2">
      <c r="A66" s="9"/>
      <c r="B66" s="67"/>
      <c r="C66" s="68">
        <v>9</v>
      </c>
      <c r="D66" s="69" t="s">
        <v>93</v>
      </c>
      <c r="E66" s="70" t="s">
        <v>200</v>
      </c>
      <c r="F66" s="71" t="s">
        <v>201</v>
      </c>
      <c r="G66" s="69" t="s">
        <v>96</v>
      </c>
      <c r="H66" s="72">
        <v>9.1</v>
      </c>
      <c r="I66" s="73"/>
      <c r="J66" s="74">
        <f t="shared" si="10"/>
        <v>0</v>
      </c>
      <c r="K66" s="72">
        <v>0.15260000000000001</v>
      </c>
      <c r="L66" s="72">
        <f t="shared" si="11"/>
        <v>1.38866</v>
      </c>
      <c r="M66" s="72"/>
      <c r="N66" s="72">
        <f t="shared" si="12"/>
        <v>0</v>
      </c>
      <c r="O66" s="74">
        <v>21</v>
      </c>
      <c r="P66" s="74">
        <f t="shared" si="13"/>
        <v>0</v>
      </c>
      <c r="Q66" s="74">
        <f t="shared" si="14"/>
        <v>0</v>
      </c>
      <c r="R66" s="8"/>
      <c r="S66" s="8"/>
    </row>
    <row r="67" spans="1:19" ht="11.25" outlineLevel="3" x14ac:dyDescent="0.2">
      <c r="A67" s="9"/>
      <c r="B67" s="67"/>
      <c r="C67" s="68">
        <v>10</v>
      </c>
      <c r="D67" s="69" t="s">
        <v>93</v>
      </c>
      <c r="E67" s="70" t="s">
        <v>202</v>
      </c>
      <c r="F67" s="71" t="s">
        <v>203</v>
      </c>
      <c r="G67" s="69" t="s">
        <v>96</v>
      </c>
      <c r="H67" s="72">
        <v>67.987500000000011</v>
      </c>
      <c r="I67" s="73"/>
      <c r="J67" s="74">
        <f t="shared" si="10"/>
        <v>0</v>
      </c>
      <c r="K67" s="72">
        <v>7.9210000000000003E-2</v>
      </c>
      <c r="L67" s="72">
        <f t="shared" si="11"/>
        <v>5.3852898750000007</v>
      </c>
      <c r="M67" s="72"/>
      <c r="N67" s="72">
        <f t="shared" si="12"/>
        <v>0</v>
      </c>
      <c r="O67" s="74">
        <v>21</v>
      </c>
      <c r="P67" s="74">
        <f t="shared" si="13"/>
        <v>0</v>
      </c>
      <c r="Q67" s="74">
        <f t="shared" si="14"/>
        <v>0</v>
      </c>
      <c r="R67" s="8"/>
      <c r="S67" s="8"/>
    </row>
    <row r="68" spans="1:19" ht="22.5" outlineLevel="3" x14ac:dyDescent="0.2">
      <c r="A68" s="9"/>
      <c r="B68" s="67"/>
      <c r="C68" s="68">
        <v>11</v>
      </c>
      <c r="D68" s="69" t="s">
        <v>93</v>
      </c>
      <c r="E68" s="70" t="s">
        <v>204</v>
      </c>
      <c r="F68" s="71" t="s">
        <v>205</v>
      </c>
      <c r="G68" s="69" t="s">
        <v>191</v>
      </c>
      <c r="H68" s="72">
        <v>5</v>
      </c>
      <c r="I68" s="73"/>
      <c r="J68" s="74">
        <f t="shared" si="10"/>
        <v>0</v>
      </c>
      <c r="K68" s="72">
        <v>3.193E-2</v>
      </c>
      <c r="L68" s="72">
        <f t="shared" si="11"/>
        <v>0.15965000000000001</v>
      </c>
      <c r="M68" s="72"/>
      <c r="N68" s="72">
        <f t="shared" si="12"/>
        <v>0</v>
      </c>
      <c r="O68" s="74">
        <v>21</v>
      </c>
      <c r="P68" s="74">
        <f t="shared" si="13"/>
        <v>0</v>
      </c>
      <c r="Q68" s="74">
        <f t="shared" si="14"/>
        <v>0</v>
      </c>
      <c r="R68" s="8"/>
      <c r="S68" s="8"/>
    </row>
    <row r="69" spans="1:19" ht="11.25" outlineLevel="3" x14ac:dyDescent="0.2">
      <c r="A69" s="9"/>
      <c r="B69" s="67"/>
      <c r="C69" s="68">
        <v>12</v>
      </c>
      <c r="D69" s="69" t="s">
        <v>93</v>
      </c>
      <c r="E69" s="70" t="s">
        <v>206</v>
      </c>
      <c r="F69" s="71" t="s">
        <v>207</v>
      </c>
      <c r="G69" s="69" t="s">
        <v>96</v>
      </c>
      <c r="H69" s="72">
        <v>13.509999999999996</v>
      </c>
      <c r="I69" s="73"/>
      <c r="J69" s="74">
        <f t="shared" si="10"/>
        <v>0</v>
      </c>
      <c r="K69" s="72">
        <v>6.1719999999999997E-2</v>
      </c>
      <c r="L69" s="72">
        <f t="shared" si="11"/>
        <v>0.83383719999999972</v>
      </c>
      <c r="M69" s="72"/>
      <c r="N69" s="72">
        <f t="shared" si="12"/>
        <v>0</v>
      </c>
      <c r="O69" s="74">
        <v>21</v>
      </c>
      <c r="P69" s="74">
        <f t="shared" si="13"/>
        <v>0</v>
      </c>
      <c r="Q69" s="74">
        <f t="shared" si="14"/>
        <v>0</v>
      </c>
      <c r="R69" s="8"/>
      <c r="S69" s="8"/>
    </row>
    <row r="70" spans="1:19" ht="22.5" outlineLevel="3" x14ac:dyDescent="0.2">
      <c r="A70" s="9"/>
      <c r="B70" s="67"/>
      <c r="C70" s="68">
        <v>13</v>
      </c>
      <c r="D70" s="69" t="s">
        <v>93</v>
      </c>
      <c r="E70" s="70" t="s">
        <v>208</v>
      </c>
      <c r="F70" s="71" t="s">
        <v>209</v>
      </c>
      <c r="G70" s="69" t="s">
        <v>191</v>
      </c>
      <c r="H70" s="72">
        <v>2</v>
      </c>
      <c r="I70" s="73"/>
      <c r="J70" s="74">
        <f t="shared" si="10"/>
        <v>0</v>
      </c>
      <c r="K70" s="72">
        <v>2.6280000000000001E-2</v>
      </c>
      <c r="L70" s="72">
        <f t="shared" si="11"/>
        <v>5.2560000000000003E-2</v>
      </c>
      <c r="M70" s="72"/>
      <c r="N70" s="72">
        <f t="shared" si="12"/>
        <v>0</v>
      </c>
      <c r="O70" s="74">
        <v>21</v>
      </c>
      <c r="P70" s="74">
        <f t="shared" si="13"/>
        <v>0</v>
      </c>
      <c r="Q70" s="74">
        <f t="shared" si="14"/>
        <v>0</v>
      </c>
      <c r="R70" s="8"/>
      <c r="S70" s="8"/>
    </row>
    <row r="71" spans="1:19" ht="11.25" outlineLevel="3" x14ac:dyDescent="0.2">
      <c r="A71" s="9"/>
      <c r="B71" s="67"/>
      <c r="C71" s="68">
        <v>14</v>
      </c>
      <c r="D71" s="69" t="s">
        <v>93</v>
      </c>
      <c r="E71" s="70" t="s">
        <v>210</v>
      </c>
      <c r="F71" s="71" t="s">
        <v>211</v>
      </c>
      <c r="G71" s="69" t="s">
        <v>96</v>
      </c>
      <c r="H71" s="72">
        <v>1.68</v>
      </c>
      <c r="I71" s="73"/>
      <c r="J71" s="74">
        <f t="shared" si="10"/>
        <v>0</v>
      </c>
      <c r="K71" s="72">
        <v>5.2499999999999998E-2</v>
      </c>
      <c r="L71" s="72">
        <f t="shared" si="11"/>
        <v>8.8199999999999987E-2</v>
      </c>
      <c r="M71" s="72"/>
      <c r="N71" s="72">
        <f t="shared" si="12"/>
        <v>0</v>
      </c>
      <c r="O71" s="74">
        <v>21</v>
      </c>
      <c r="P71" s="74">
        <f t="shared" si="13"/>
        <v>0</v>
      </c>
      <c r="Q71" s="74">
        <f t="shared" si="14"/>
        <v>0</v>
      </c>
      <c r="R71" s="8"/>
      <c r="S71" s="8"/>
    </row>
    <row r="72" spans="1:19" ht="11.25" outlineLevel="3" x14ac:dyDescent="0.2">
      <c r="A72" s="9"/>
      <c r="B72" s="67"/>
      <c r="C72" s="68">
        <v>15</v>
      </c>
      <c r="D72" s="69" t="s">
        <v>93</v>
      </c>
      <c r="E72" s="70" t="s">
        <v>212</v>
      </c>
      <c r="F72" s="71" t="s">
        <v>213</v>
      </c>
      <c r="G72" s="69" t="s">
        <v>96</v>
      </c>
      <c r="H72" s="72">
        <v>4.7249999999999996</v>
      </c>
      <c r="I72" s="73"/>
      <c r="J72" s="74">
        <f t="shared" si="10"/>
        <v>0</v>
      </c>
      <c r="K72" s="72">
        <v>4.5670000000000002E-2</v>
      </c>
      <c r="L72" s="72">
        <f t="shared" si="11"/>
        <v>0.21579075</v>
      </c>
      <c r="M72" s="72"/>
      <c r="N72" s="72">
        <f t="shared" si="12"/>
        <v>0</v>
      </c>
      <c r="O72" s="74">
        <v>21</v>
      </c>
      <c r="P72" s="74">
        <f t="shared" si="13"/>
        <v>0</v>
      </c>
      <c r="Q72" s="74">
        <f t="shared" si="14"/>
        <v>0</v>
      </c>
      <c r="R72" s="8"/>
      <c r="S72" s="8"/>
    </row>
    <row r="73" spans="1:19" ht="11.25" outlineLevel="3" x14ac:dyDescent="0.2">
      <c r="A73" s="9"/>
      <c r="B73" s="67"/>
      <c r="C73" s="68">
        <v>16</v>
      </c>
      <c r="D73" s="69" t="s">
        <v>93</v>
      </c>
      <c r="E73" s="70" t="s">
        <v>214</v>
      </c>
      <c r="F73" s="71" t="s">
        <v>215</v>
      </c>
      <c r="G73" s="69" t="s">
        <v>191</v>
      </c>
      <c r="H73" s="72">
        <v>17</v>
      </c>
      <c r="I73" s="73"/>
      <c r="J73" s="74">
        <f t="shared" si="10"/>
        <v>0</v>
      </c>
      <c r="K73" s="72">
        <v>7.0200000000000002E-3</v>
      </c>
      <c r="L73" s="72">
        <f t="shared" si="11"/>
        <v>0.11934</v>
      </c>
      <c r="M73" s="72"/>
      <c r="N73" s="72">
        <f t="shared" si="12"/>
        <v>0</v>
      </c>
      <c r="O73" s="74">
        <v>21</v>
      </c>
      <c r="P73" s="74">
        <f t="shared" si="13"/>
        <v>0</v>
      </c>
      <c r="Q73" s="74">
        <f t="shared" si="14"/>
        <v>0</v>
      </c>
      <c r="R73" s="8"/>
      <c r="S73" s="8"/>
    </row>
    <row r="74" spans="1:19" ht="11.25" outlineLevel="3" x14ac:dyDescent="0.2">
      <c r="A74" s="9"/>
      <c r="B74" s="67"/>
      <c r="C74" s="68">
        <v>17</v>
      </c>
      <c r="D74" s="69" t="s">
        <v>141</v>
      </c>
      <c r="E74" s="70" t="s">
        <v>216</v>
      </c>
      <c r="F74" s="71" t="s">
        <v>217</v>
      </c>
      <c r="G74" s="69" t="s">
        <v>191</v>
      </c>
      <c r="H74" s="72">
        <v>2</v>
      </c>
      <c r="I74" s="73"/>
      <c r="J74" s="74">
        <f t="shared" si="10"/>
        <v>0</v>
      </c>
      <c r="K74" s="72">
        <v>4.7000000000000002E-3</v>
      </c>
      <c r="L74" s="72">
        <f t="shared" si="11"/>
        <v>9.4000000000000004E-3</v>
      </c>
      <c r="M74" s="72"/>
      <c r="N74" s="72">
        <f t="shared" si="12"/>
        <v>0</v>
      </c>
      <c r="O74" s="74">
        <v>21</v>
      </c>
      <c r="P74" s="74">
        <f t="shared" si="13"/>
        <v>0</v>
      </c>
      <c r="Q74" s="74">
        <f t="shared" si="14"/>
        <v>0</v>
      </c>
      <c r="R74" s="8"/>
      <c r="S74" s="8"/>
    </row>
    <row r="75" spans="1:19" ht="11.25" outlineLevel="3" x14ac:dyDescent="0.2">
      <c r="A75" s="9"/>
      <c r="B75" s="67"/>
      <c r="C75" s="68">
        <v>18</v>
      </c>
      <c r="D75" s="69" t="s">
        <v>141</v>
      </c>
      <c r="E75" s="70" t="s">
        <v>218</v>
      </c>
      <c r="F75" s="71" t="s">
        <v>219</v>
      </c>
      <c r="G75" s="69" t="s">
        <v>191</v>
      </c>
      <c r="H75" s="72">
        <v>10</v>
      </c>
      <c r="I75" s="73"/>
      <c r="J75" s="74">
        <f t="shared" si="10"/>
        <v>0</v>
      </c>
      <c r="K75" s="72">
        <v>3.7000000000000002E-3</v>
      </c>
      <c r="L75" s="72">
        <f t="shared" si="11"/>
        <v>3.7000000000000005E-2</v>
      </c>
      <c r="M75" s="72"/>
      <c r="N75" s="72">
        <f t="shared" si="12"/>
        <v>0</v>
      </c>
      <c r="O75" s="74">
        <v>21</v>
      </c>
      <c r="P75" s="74">
        <f t="shared" si="13"/>
        <v>0</v>
      </c>
      <c r="Q75" s="74">
        <f t="shared" si="14"/>
        <v>0</v>
      </c>
      <c r="R75" s="8"/>
      <c r="S75" s="8"/>
    </row>
    <row r="76" spans="1:19" ht="11.25" outlineLevel="3" x14ac:dyDescent="0.2">
      <c r="A76" s="9"/>
      <c r="B76" s="67"/>
      <c r="C76" s="68">
        <v>19</v>
      </c>
      <c r="D76" s="69" t="s">
        <v>141</v>
      </c>
      <c r="E76" s="70" t="s">
        <v>220</v>
      </c>
      <c r="F76" s="71" t="s">
        <v>221</v>
      </c>
      <c r="G76" s="69" t="s">
        <v>191</v>
      </c>
      <c r="H76" s="72">
        <v>5</v>
      </c>
      <c r="I76" s="73"/>
      <c r="J76" s="74">
        <f t="shared" si="10"/>
        <v>0</v>
      </c>
      <c r="K76" s="72">
        <v>2E-3</v>
      </c>
      <c r="L76" s="72">
        <f t="shared" si="11"/>
        <v>0.01</v>
      </c>
      <c r="M76" s="72"/>
      <c r="N76" s="72">
        <f t="shared" si="12"/>
        <v>0</v>
      </c>
      <c r="O76" s="74">
        <v>21</v>
      </c>
      <c r="P76" s="74">
        <f t="shared" si="13"/>
        <v>0</v>
      </c>
      <c r="Q76" s="74">
        <f t="shared" si="14"/>
        <v>0</v>
      </c>
      <c r="R76" s="8"/>
      <c r="S76" s="8"/>
    </row>
    <row r="77" spans="1:19" ht="11.25" outlineLevel="3" x14ac:dyDescent="0.2">
      <c r="A77" s="9"/>
      <c r="B77" s="67"/>
      <c r="C77" s="68">
        <v>20</v>
      </c>
      <c r="D77" s="69" t="s">
        <v>93</v>
      </c>
      <c r="E77" s="70" t="s">
        <v>222</v>
      </c>
      <c r="F77" s="71" t="s">
        <v>223</v>
      </c>
      <c r="G77" s="69" t="s">
        <v>224</v>
      </c>
      <c r="H77" s="72">
        <v>30</v>
      </c>
      <c r="I77" s="73"/>
      <c r="J77" s="74">
        <f t="shared" si="10"/>
        <v>0</v>
      </c>
      <c r="K77" s="72"/>
      <c r="L77" s="72">
        <f t="shared" si="11"/>
        <v>0</v>
      </c>
      <c r="M77" s="72"/>
      <c r="N77" s="72">
        <f t="shared" si="12"/>
        <v>0</v>
      </c>
      <c r="O77" s="74">
        <v>21</v>
      </c>
      <c r="P77" s="74">
        <f t="shared" si="13"/>
        <v>0</v>
      </c>
      <c r="Q77" s="74">
        <f t="shared" si="14"/>
        <v>0</v>
      </c>
      <c r="R77" s="8"/>
      <c r="S77" s="8"/>
    </row>
    <row r="78" spans="1:19" ht="11.25" outlineLevel="3" x14ac:dyDescent="0.2">
      <c r="A78" s="9"/>
      <c r="B78" s="67"/>
      <c r="C78" s="68">
        <v>21</v>
      </c>
      <c r="D78" s="69" t="s">
        <v>141</v>
      </c>
      <c r="E78" s="70" t="s">
        <v>225</v>
      </c>
      <c r="F78" s="71" t="s">
        <v>226</v>
      </c>
      <c r="G78" s="69" t="s">
        <v>224</v>
      </c>
      <c r="H78" s="72">
        <v>30</v>
      </c>
      <c r="I78" s="73"/>
      <c r="J78" s="74">
        <f t="shared" si="10"/>
        <v>0</v>
      </c>
      <c r="K78" s="72">
        <v>1.8E-3</v>
      </c>
      <c r="L78" s="72">
        <f t="shared" si="11"/>
        <v>5.3999999999999999E-2</v>
      </c>
      <c r="M78" s="72"/>
      <c r="N78" s="72">
        <f t="shared" si="12"/>
        <v>0</v>
      </c>
      <c r="O78" s="74">
        <v>21</v>
      </c>
      <c r="P78" s="74">
        <f t="shared" si="13"/>
        <v>0</v>
      </c>
      <c r="Q78" s="74">
        <f t="shared" si="14"/>
        <v>0</v>
      </c>
      <c r="R78" s="8"/>
      <c r="S78" s="8"/>
    </row>
    <row r="79" spans="1:19" ht="11.25" outlineLevel="3" x14ac:dyDescent="0.2">
      <c r="A79" s="9"/>
      <c r="B79" s="67"/>
      <c r="C79" s="68">
        <v>22</v>
      </c>
      <c r="D79" s="69" t="s">
        <v>93</v>
      </c>
      <c r="E79" s="70" t="s">
        <v>227</v>
      </c>
      <c r="F79" s="71" t="s">
        <v>228</v>
      </c>
      <c r="G79" s="69" t="s">
        <v>224</v>
      </c>
      <c r="H79" s="72">
        <v>60</v>
      </c>
      <c r="I79" s="73"/>
      <c r="J79" s="74">
        <f t="shared" si="10"/>
        <v>0</v>
      </c>
      <c r="K79" s="72"/>
      <c r="L79" s="72">
        <f t="shared" si="11"/>
        <v>0</v>
      </c>
      <c r="M79" s="72"/>
      <c r="N79" s="72">
        <f t="shared" si="12"/>
        <v>0</v>
      </c>
      <c r="O79" s="74">
        <v>21</v>
      </c>
      <c r="P79" s="74">
        <f t="shared" si="13"/>
        <v>0</v>
      </c>
      <c r="Q79" s="74">
        <f t="shared" si="14"/>
        <v>0</v>
      </c>
      <c r="R79" s="8"/>
      <c r="S79" s="8"/>
    </row>
    <row r="80" spans="1:19" ht="11.25" outlineLevel="3" x14ac:dyDescent="0.2">
      <c r="A80" s="9"/>
      <c r="B80" s="67"/>
      <c r="C80" s="68">
        <v>23</v>
      </c>
      <c r="D80" s="69" t="s">
        <v>141</v>
      </c>
      <c r="E80" s="70" t="s">
        <v>229</v>
      </c>
      <c r="F80" s="71" t="s">
        <v>230</v>
      </c>
      <c r="G80" s="69" t="s">
        <v>224</v>
      </c>
      <c r="H80" s="72">
        <v>60</v>
      </c>
      <c r="I80" s="73"/>
      <c r="J80" s="74">
        <f t="shared" si="10"/>
        <v>0</v>
      </c>
      <c r="K80" s="72">
        <v>4.0000000000000003E-5</v>
      </c>
      <c r="L80" s="72">
        <f t="shared" si="11"/>
        <v>2.4000000000000002E-3</v>
      </c>
      <c r="M80" s="72"/>
      <c r="N80" s="72">
        <f t="shared" si="12"/>
        <v>0</v>
      </c>
      <c r="O80" s="74">
        <v>21</v>
      </c>
      <c r="P80" s="74">
        <f t="shared" si="13"/>
        <v>0</v>
      </c>
      <c r="Q80" s="74">
        <f t="shared" si="14"/>
        <v>0</v>
      </c>
      <c r="R80" s="8"/>
      <c r="S80" s="8"/>
    </row>
    <row r="81" spans="1:19" outlineLevel="3" x14ac:dyDescent="0.15">
      <c r="B81" s="6"/>
      <c r="C81" s="6"/>
      <c r="D81" s="6"/>
      <c r="E81" s="6"/>
      <c r="F81" s="6"/>
      <c r="G81" s="6"/>
      <c r="H81" s="6"/>
      <c r="I81" s="8"/>
      <c r="J81" s="8"/>
      <c r="K81" s="6"/>
      <c r="L81" s="6"/>
      <c r="M81" s="6"/>
      <c r="N81" s="6"/>
      <c r="O81" s="6"/>
      <c r="P81" s="8"/>
      <c r="Q81" s="8"/>
    </row>
    <row r="82" spans="1:19" ht="11.25" outlineLevel="2" x14ac:dyDescent="0.2">
      <c r="A82" s="39" t="s">
        <v>26</v>
      </c>
      <c r="B82" s="60">
        <v>3</v>
      </c>
      <c r="C82" s="61"/>
      <c r="D82" s="62" t="s">
        <v>92</v>
      </c>
      <c r="E82" s="62"/>
      <c r="F82" s="63" t="s">
        <v>27</v>
      </c>
      <c r="G82" s="62"/>
      <c r="H82" s="64"/>
      <c r="I82" s="65"/>
      <c r="J82" s="41">
        <f>SUBTOTAL(9,J83:J89)</f>
        <v>0</v>
      </c>
      <c r="K82" s="64"/>
      <c r="L82" s="42">
        <f>SUBTOTAL(9,L83:L89)</f>
        <v>3.5737646213000001</v>
      </c>
      <c r="M82" s="64"/>
      <c r="N82" s="42">
        <f>SUBTOTAL(9,N83:N89)</f>
        <v>0</v>
      </c>
      <c r="O82" s="66"/>
      <c r="P82" s="41">
        <f>SUBTOTAL(9,P83:P89)</f>
        <v>0</v>
      </c>
      <c r="Q82" s="41">
        <f>SUBTOTAL(9,Q83:Q89)</f>
        <v>0</v>
      </c>
      <c r="R82" s="8"/>
      <c r="S82" s="8"/>
    </row>
    <row r="83" spans="1:19" ht="11.25" outlineLevel="3" x14ac:dyDescent="0.2">
      <c r="A83" s="9"/>
      <c r="B83" s="67"/>
      <c r="C83" s="68">
        <v>1</v>
      </c>
      <c r="D83" s="69" t="s">
        <v>93</v>
      </c>
      <c r="E83" s="70" t="s">
        <v>231</v>
      </c>
      <c r="F83" s="71" t="s">
        <v>232</v>
      </c>
      <c r="G83" s="69" t="s">
        <v>109</v>
      </c>
      <c r="H83" s="72">
        <v>5.6800000000000015</v>
      </c>
      <c r="I83" s="73"/>
      <c r="J83" s="74">
        <f t="shared" ref="J83:J88" si="15">H83*I83</f>
        <v>0</v>
      </c>
      <c r="K83" s="72"/>
      <c r="L83" s="72">
        <f t="shared" ref="L83:L88" si="16">H83*K83</f>
        <v>0</v>
      </c>
      <c r="M83" s="72"/>
      <c r="N83" s="72">
        <f t="shared" ref="N83:N88" si="17">H83*M83</f>
        <v>0</v>
      </c>
      <c r="O83" s="74">
        <v>21</v>
      </c>
      <c r="P83" s="74">
        <f t="shared" ref="P83:P88" si="18">J83*(O83/100)</f>
        <v>0</v>
      </c>
      <c r="Q83" s="74">
        <f t="shared" ref="Q83:Q88" si="19">J83+P83</f>
        <v>0</v>
      </c>
      <c r="R83" s="8"/>
      <c r="S83" s="8"/>
    </row>
    <row r="84" spans="1:19" ht="11.25" outlineLevel="3" x14ac:dyDescent="0.2">
      <c r="A84" s="9"/>
      <c r="B84" s="67"/>
      <c r="C84" s="68">
        <v>2</v>
      </c>
      <c r="D84" s="69" t="s">
        <v>93</v>
      </c>
      <c r="E84" s="70" t="s">
        <v>233</v>
      </c>
      <c r="F84" s="71" t="s">
        <v>234</v>
      </c>
      <c r="G84" s="69" t="s">
        <v>109</v>
      </c>
      <c r="H84" s="72">
        <v>0.78749999999999987</v>
      </c>
      <c r="I84" s="73"/>
      <c r="J84" s="74">
        <f t="shared" si="15"/>
        <v>0</v>
      </c>
      <c r="K84" s="72"/>
      <c r="L84" s="72">
        <f t="shared" si="16"/>
        <v>0</v>
      </c>
      <c r="M84" s="72"/>
      <c r="N84" s="72">
        <f t="shared" si="17"/>
        <v>0</v>
      </c>
      <c r="O84" s="74">
        <v>21</v>
      </c>
      <c r="P84" s="74">
        <f t="shared" si="18"/>
        <v>0</v>
      </c>
      <c r="Q84" s="74">
        <f t="shared" si="19"/>
        <v>0</v>
      </c>
      <c r="R84" s="8"/>
      <c r="S84" s="8"/>
    </row>
    <row r="85" spans="1:19" ht="11.25" outlineLevel="3" x14ac:dyDescent="0.2">
      <c r="A85" s="9"/>
      <c r="B85" s="67"/>
      <c r="C85" s="68">
        <v>3</v>
      </c>
      <c r="D85" s="69" t="s">
        <v>93</v>
      </c>
      <c r="E85" s="70" t="s">
        <v>235</v>
      </c>
      <c r="F85" s="71" t="s">
        <v>236</v>
      </c>
      <c r="G85" s="69" t="s">
        <v>109</v>
      </c>
      <c r="H85" s="72">
        <v>1.3485</v>
      </c>
      <c r="I85" s="73"/>
      <c r="J85" s="74">
        <f t="shared" si="15"/>
        <v>0</v>
      </c>
      <c r="K85" s="72">
        <v>2.5019800000000001</v>
      </c>
      <c r="L85" s="72">
        <f t="shared" si="16"/>
        <v>3.3739200300000003</v>
      </c>
      <c r="M85" s="72"/>
      <c r="N85" s="72">
        <f t="shared" si="17"/>
        <v>0</v>
      </c>
      <c r="O85" s="74">
        <v>21</v>
      </c>
      <c r="P85" s="74">
        <f t="shared" si="18"/>
        <v>0</v>
      </c>
      <c r="Q85" s="74">
        <f t="shared" si="19"/>
        <v>0</v>
      </c>
      <c r="R85" s="8"/>
      <c r="S85" s="8"/>
    </row>
    <row r="86" spans="1:19" ht="11.25" outlineLevel="3" x14ac:dyDescent="0.2">
      <c r="A86" s="9"/>
      <c r="B86" s="67"/>
      <c r="C86" s="68">
        <v>4</v>
      </c>
      <c r="D86" s="69" t="s">
        <v>93</v>
      </c>
      <c r="E86" s="70" t="s">
        <v>237</v>
      </c>
      <c r="F86" s="71" t="s">
        <v>238</v>
      </c>
      <c r="G86" s="69" t="s">
        <v>134</v>
      </c>
      <c r="H86" s="72">
        <v>9.443E-2</v>
      </c>
      <c r="I86" s="73"/>
      <c r="J86" s="74">
        <f t="shared" si="15"/>
        <v>0</v>
      </c>
      <c r="K86" s="72">
        <v>1.05291</v>
      </c>
      <c r="L86" s="72">
        <f t="shared" si="16"/>
        <v>9.9426291299999997E-2</v>
      </c>
      <c r="M86" s="72"/>
      <c r="N86" s="72">
        <f t="shared" si="17"/>
        <v>0</v>
      </c>
      <c r="O86" s="74">
        <v>21</v>
      </c>
      <c r="P86" s="74">
        <f t="shared" si="18"/>
        <v>0</v>
      </c>
      <c r="Q86" s="74">
        <f t="shared" si="19"/>
        <v>0</v>
      </c>
      <c r="R86" s="8"/>
      <c r="S86" s="8"/>
    </row>
    <row r="87" spans="1:19" ht="11.25" outlineLevel="3" x14ac:dyDescent="0.2">
      <c r="A87" s="9"/>
      <c r="B87" s="67"/>
      <c r="C87" s="68">
        <v>5</v>
      </c>
      <c r="D87" s="69" t="s">
        <v>93</v>
      </c>
      <c r="E87" s="70" t="s">
        <v>239</v>
      </c>
      <c r="F87" s="71" t="s">
        <v>240</v>
      </c>
      <c r="G87" s="69" t="s">
        <v>96</v>
      </c>
      <c r="H87" s="72">
        <v>8.99</v>
      </c>
      <c r="I87" s="73"/>
      <c r="J87" s="74">
        <f t="shared" si="15"/>
        <v>0</v>
      </c>
      <c r="K87" s="72">
        <v>1.1169999999999999E-2</v>
      </c>
      <c r="L87" s="72">
        <f t="shared" si="16"/>
        <v>0.1004183</v>
      </c>
      <c r="M87" s="72"/>
      <c r="N87" s="72">
        <f t="shared" si="17"/>
        <v>0</v>
      </c>
      <c r="O87" s="74">
        <v>21</v>
      </c>
      <c r="P87" s="74">
        <f t="shared" si="18"/>
        <v>0</v>
      </c>
      <c r="Q87" s="74">
        <f t="shared" si="19"/>
        <v>0</v>
      </c>
      <c r="R87" s="8"/>
      <c r="S87" s="8"/>
    </row>
    <row r="88" spans="1:19" ht="11.25" outlineLevel="3" x14ac:dyDescent="0.2">
      <c r="A88" s="9"/>
      <c r="B88" s="67"/>
      <c r="C88" s="68">
        <v>6</v>
      </c>
      <c r="D88" s="69" t="s">
        <v>93</v>
      </c>
      <c r="E88" s="70" t="s">
        <v>241</v>
      </c>
      <c r="F88" s="71" t="s">
        <v>242</v>
      </c>
      <c r="G88" s="69" t="s">
        <v>96</v>
      </c>
      <c r="H88" s="72">
        <v>8.99</v>
      </c>
      <c r="I88" s="73"/>
      <c r="J88" s="74">
        <f t="shared" si="15"/>
        <v>0</v>
      </c>
      <c r="K88" s="72"/>
      <c r="L88" s="72">
        <f t="shared" si="16"/>
        <v>0</v>
      </c>
      <c r="M88" s="72"/>
      <c r="N88" s="72">
        <f t="shared" si="17"/>
        <v>0</v>
      </c>
      <c r="O88" s="74">
        <v>21</v>
      </c>
      <c r="P88" s="74">
        <f t="shared" si="18"/>
        <v>0</v>
      </c>
      <c r="Q88" s="74">
        <f t="shared" si="19"/>
        <v>0</v>
      </c>
      <c r="R88" s="8"/>
      <c r="S88" s="8"/>
    </row>
    <row r="89" spans="1:19" outlineLevel="3" x14ac:dyDescent="0.15">
      <c r="B89" s="6"/>
      <c r="C89" s="6"/>
      <c r="D89" s="6"/>
      <c r="E89" s="6"/>
      <c r="F89" s="6"/>
      <c r="G89" s="6"/>
      <c r="H89" s="6"/>
      <c r="I89" s="8"/>
      <c r="J89" s="8"/>
      <c r="K89" s="6"/>
      <c r="L89" s="6"/>
      <c r="M89" s="6"/>
      <c r="N89" s="6"/>
      <c r="O89" s="6"/>
      <c r="P89" s="8"/>
      <c r="Q89" s="8"/>
    </row>
    <row r="90" spans="1:19" ht="11.25" outlineLevel="2" x14ac:dyDescent="0.2">
      <c r="A90" s="39" t="s">
        <v>28</v>
      </c>
      <c r="B90" s="60">
        <v>3</v>
      </c>
      <c r="C90" s="61"/>
      <c r="D90" s="62" t="s">
        <v>92</v>
      </c>
      <c r="E90" s="62"/>
      <c r="F90" s="63" t="s">
        <v>29</v>
      </c>
      <c r="G90" s="62"/>
      <c r="H90" s="64"/>
      <c r="I90" s="65"/>
      <c r="J90" s="41">
        <f>SUBTOTAL(9,J91:J101)</f>
        <v>0</v>
      </c>
      <c r="K90" s="64"/>
      <c r="L90" s="42">
        <f>SUBTOTAL(9,L91:L101)</f>
        <v>55.012023156200001</v>
      </c>
      <c r="M90" s="64"/>
      <c r="N90" s="42">
        <f>SUBTOTAL(9,N91:N101)</f>
        <v>0</v>
      </c>
      <c r="O90" s="66"/>
      <c r="P90" s="41">
        <f>SUBTOTAL(9,P91:P101)</f>
        <v>0</v>
      </c>
      <c r="Q90" s="41">
        <f>SUBTOTAL(9,Q91:Q101)</f>
        <v>0</v>
      </c>
      <c r="R90" s="8"/>
      <c r="S90" s="8"/>
    </row>
    <row r="91" spans="1:19" ht="11.25" outlineLevel="3" x14ac:dyDescent="0.2">
      <c r="A91" s="9"/>
      <c r="B91" s="67"/>
      <c r="C91" s="68">
        <v>1</v>
      </c>
      <c r="D91" s="69" t="s">
        <v>93</v>
      </c>
      <c r="E91" s="70" t="s">
        <v>243</v>
      </c>
      <c r="F91" s="71" t="s">
        <v>244</v>
      </c>
      <c r="G91" s="69" t="s">
        <v>96</v>
      </c>
      <c r="H91" s="72">
        <v>96.99</v>
      </c>
      <c r="I91" s="73"/>
      <c r="J91" s="74">
        <f t="shared" ref="J91:J100" si="20">H91*I91</f>
        <v>0</v>
      </c>
      <c r="K91" s="72">
        <v>8.9219999999999994E-2</v>
      </c>
      <c r="L91" s="72">
        <f t="shared" ref="L91:L100" si="21">H91*K91</f>
        <v>8.6534477999999986</v>
      </c>
      <c r="M91" s="72"/>
      <c r="N91" s="72">
        <f t="shared" ref="N91:N100" si="22">H91*M91</f>
        <v>0</v>
      </c>
      <c r="O91" s="74">
        <v>21</v>
      </c>
      <c r="P91" s="74">
        <f t="shared" ref="P91:P100" si="23">J91*(O91/100)</f>
        <v>0</v>
      </c>
      <c r="Q91" s="74">
        <f t="shared" ref="Q91:Q100" si="24">J91+P91</f>
        <v>0</v>
      </c>
      <c r="R91" s="8"/>
      <c r="S91" s="8"/>
    </row>
    <row r="92" spans="1:19" ht="11.25" outlineLevel="3" x14ac:dyDescent="0.2">
      <c r="A92" s="9"/>
      <c r="B92" s="67"/>
      <c r="C92" s="68">
        <v>2</v>
      </c>
      <c r="D92" s="69" t="s">
        <v>93</v>
      </c>
      <c r="E92" s="70" t="s">
        <v>245</v>
      </c>
      <c r="F92" s="71" t="s">
        <v>246</v>
      </c>
      <c r="G92" s="69" t="s">
        <v>96</v>
      </c>
      <c r="H92" s="72">
        <v>87.929209999999998</v>
      </c>
      <c r="I92" s="73"/>
      <c r="J92" s="74">
        <f t="shared" si="20"/>
        <v>0</v>
      </c>
      <c r="K92" s="72">
        <v>8.9219999999999994E-2</v>
      </c>
      <c r="L92" s="72">
        <f t="shared" si="21"/>
        <v>7.8450441161999995</v>
      </c>
      <c r="M92" s="72"/>
      <c r="N92" s="72">
        <f t="shared" si="22"/>
        <v>0</v>
      </c>
      <c r="O92" s="74">
        <v>21</v>
      </c>
      <c r="P92" s="74">
        <f t="shared" si="23"/>
        <v>0</v>
      </c>
      <c r="Q92" s="74">
        <f t="shared" si="24"/>
        <v>0</v>
      </c>
      <c r="R92" s="8"/>
      <c r="S92" s="8"/>
    </row>
    <row r="93" spans="1:19" ht="11.25" outlineLevel="3" x14ac:dyDescent="0.2">
      <c r="A93" s="9"/>
      <c r="B93" s="67"/>
      <c r="C93" s="68">
        <v>3</v>
      </c>
      <c r="D93" s="69" t="s">
        <v>141</v>
      </c>
      <c r="E93" s="70" t="s">
        <v>247</v>
      </c>
      <c r="F93" s="71" t="s">
        <v>248</v>
      </c>
      <c r="G93" s="69" t="s">
        <v>96</v>
      </c>
      <c r="H93" s="72">
        <v>190.46656999999999</v>
      </c>
      <c r="I93" s="73"/>
      <c r="J93" s="74">
        <f t="shared" si="20"/>
        <v>0</v>
      </c>
      <c r="K93" s="72">
        <v>0.13200000000000001</v>
      </c>
      <c r="L93" s="72">
        <f t="shared" si="21"/>
        <v>25.14158724</v>
      </c>
      <c r="M93" s="72"/>
      <c r="N93" s="72">
        <f t="shared" si="22"/>
        <v>0</v>
      </c>
      <c r="O93" s="74">
        <v>21</v>
      </c>
      <c r="P93" s="74">
        <f t="shared" si="23"/>
        <v>0</v>
      </c>
      <c r="Q93" s="74">
        <f t="shared" si="24"/>
        <v>0</v>
      </c>
      <c r="R93" s="8"/>
      <c r="S93" s="8"/>
    </row>
    <row r="94" spans="1:19" ht="11.25" outlineLevel="3" x14ac:dyDescent="0.2">
      <c r="A94" s="9"/>
      <c r="B94" s="67"/>
      <c r="C94" s="68">
        <v>4</v>
      </c>
      <c r="D94" s="69" t="s">
        <v>93</v>
      </c>
      <c r="E94" s="70" t="s">
        <v>249</v>
      </c>
      <c r="F94" s="71" t="s">
        <v>250</v>
      </c>
      <c r="G94" s="69" t="s">
        <v>96</v>
      </c>
      <c r="H94" s="72">
        <v>184.91899999999998</v>
      </c>
      <c r="I94" s="73"/>
      <c r="J94" s="74">
        <f t="shared" si="20"/>
        <v>0</v>
      </c>
      <c r="K94" s="72"/>
      <c r="L94" s="72">
        <f t="shared" si="21"/>
        <v>0</v>
      </c>
      <c r="M94" s="72"/>
      <c r="N94" s="72">
        <f t="shared" si="22"/>
        <v>0</v>
      </c>
      <c r="O94" s="74">
        <v>21</v>
      </c>
      <c r="P94" s="74">
        <f t="shared" si="23"/>
        <v>0</v>
      </c>
      <c r="Q94" s="74">
        <f t="shared" si="24"/>
        <v>0</v>
      </c>
      <c r="R94" s="8"/>
      <c r="S94" s="8"/>
    </row>
    <row r="95" spans="1:19" ht="11.25" outlineLevel="3" x14ac:dyDescent="0.2">
      <c r="A95" s="9"/>
      <c r="B95" s="67"/>
      <c r="C95" s="68">
        <v>5</v>
      </c>
      <c r="D95" s="69" t="s">
        <v>93</v>
      </c>
      <c r="E95" s="70" t="s">
        <v>251</v>
      </c>
      <c r="F95" s="71" t="s">
        <v>252</v>
      </c>
      <c r="G95" s="69" t="s">
        <v>96</v>
      </c>
      <c r="H95" s="72">
        <v>172.92545999999999</v>
      </c>
      <c r="I95" s="73"/>
      <c r="J95" s="74">
        <f t="shared" si="20"/>
        <v>0</v>
      </c>
      <c r="K95" s="72"/>
      <c r="L95" s="72">
        <f t="shared" si="21"/>
        <v>0</v>
      </c>
      <c r="M95" s="72"/>
      <c r="N95" s="72">
        <f t="shared" si="22"/>
        <v>0</v>
      </c>
      <c r="O95" s="74">
        <v>21</v>
      </c>
      <c r="P95" s="74">
        <f t="shared" si="23"/>
        <v>0</v>
      </c>
      <c r="Q95" s="74">
        <f t="shared" si="24"/>
        <v>0</v>
      </c>
      <c r="R95" s="8"/>
      <c r="S95" s="8"/>
    </row>
    <row r="96" spans="1:19" ht="11.25" outlineLevel="3" x14ac:dyDescent="0.2">
      <c r="A96" s="9"/>
      <c r="B96" s="67"/>
      <c r="C96" s="68">
        <v>6</v>
      </c>
      <c r="D96" s="69" t="s">
        <v>93</v>
      </c>
      <c r="E96" s="70" t="s">
        <v>253</v>
      </c>
      <c r="F96" s="71" t="s">
        <v>254</v>
      </c>
      <c r="G96" s="69" t="s">
        <v>96</v>
      </c>
      <c r="H96" s="72">
        <v>11.99375</v>
      </c>
      <c r="I96" s="73"/>
      <c r="J96" s="74">
        <f t="shared" si="20"/>
        <v>0</v>
      </c>
      <c r="K96" s="72"/>
      <c r="L96" s="72">
        <f t="shared" si="21"/>
        <v>0</v>
      </c>
      <c r="M96" s="72"/>
      <c r="N96" s="72">
        <f t="shared" si="22"/>
        <v>0</v>
      </c>
      <c r="O96" s="74">
        <v>21</v>
      </c>
      <c r="P96" s="74">
        <f t="shared" si="23"/>
        <v>0</v>
      </c>
      <c r="Q96" s="74">
        <f t="shared" si="24"/>
        <v>0</v>
      </c>
      <c r="R96" s="8"/>
      <c r="S96" s="8"/>
    </row>
    <row r="97" spans="1:19" ht="22.5" outlineLevel="3" x14ac:dyDescent="0.2">
      <c r="A97" s="9"/>
      <c r="B97" s="67"/>
      <c r="C97" s="68">
        <v>7</v>
      </c>
      <c r="D97" s="69" t="s">
        <v>93</v>
      </c>
      <c r="E97" s="70" t="s">
        <v>255</v>
      </c>
      <c r="F97" s="71" t="s">
        <v>256</v>
      </c>
      <c r="G97" s="69" t="s">
        <v>96</v>
      </c>
      <c r="H97" s="72">
        <v>18.399999999999999</v>
      </c>
      <c r="I97" s="73"/>
      <c r="J97" s="74">
        <f t="shared" si="20"/>
        <v>0</v>
      </c>
      <c r="K97" s="72">
        <v>0.12966</v>
      </c>
      <c r="L97" s="72">
        <f t="shared" si="21"/>
        <v>2.3857439999999999</v>
      </c>
      <c r="M97" s="72"/>
      <c r="N97" s="72">
        <f t="shared" si="22"/>
        <v>0</v>
      </c>
      <c r="O97" s="74">
        <v>21</v>
      </c>
      <c r="P97" s="74">
        <f t="shared" si="23"/>
        <v>0</v>
      </c>
      <c r="Q97" s="74">
        <f t="shared" si="24"/>
        <v>0</v>
      </c>
      <c r="R97" s="8"/>
      <c r="S97" s="8"/>
    </row>
    <row r="98" spans="1:19" ht="22.5" outlineLevel="3" x14ac:dyDescent="0.2">
      <c r="A98" s="9"/>
      <c r="B98" s="67"/>
      <c r="C98" s="68">
        <v>8</v>
      </c>
      <c r="D98" s="69" t="s">
        <v>93</v>
      </c>
      <c r="E98" s="70" t="s">
        <v>257</v>
      </c>
      <c r="F98" s="71" t="s">
        <v>258</v>
      </c>
      <c r="G98" s="69" t="s">
        <v>96</v>
      </c>
      <c r="H98" s="72">
        <v>18.399999999999999</v>
      </c>
      <c r="I98" s="73"/>
      <c r="J98" s="74">
        <f t="shared" si="20"/>
        <v>0</v>
      </c>
      <c r="K98" s="72">
        <v>0.20745</v>
      </c>
      <c r="L98" s="72">
        <f t="shared" si="21"/>
        <v>3.8170799999999998</v>
      </c>
      <c r="M98" s="72"/>
      <c r="N98" s="72">
        <f t="shared" si="22"/>
        <v>0</v>
      </c>
      <c r="O98" s="74">
        <v>21</v>
      </c>
      <c r="P98" s="74">
        <f t="shared" si="23"/>
        <v>0</v>
      </c>
      <c r="Q98" s="74">
        <f t="shared" si="24"/>
        <v>0</v>
      </c>
      <c r="R98" s="8"/>
      <c r="S98" s="8"/>
    </row>
    <row r="99" spans="1:19" ht="22.5" outlineLevel="3" x14ac:dyDescent="0.2">
      <c r="A99" s="9"/>
      <c r="B99" s="67"/>
      <c r="C99" s="68">
        <v>9</v>
      </c>
      <c r="D99" s="69" t="s">
        <v>93</v>
      </c>
      <c r="E99" s="70" t="s">
        <v>259</v>
      </c>
      <c r="F99" s="71" t="s">
        <v>260</v>
      </c>
      <c r="G99" s="69" t="s">
        <v>96</v>
      </c>
      <c r="H99" s="72">
        <v>18.399999999999999</v>
      </c>
      <c r="I99" s="73"/>
      <c r="J99" s="74">
        <f t="shared" si="20"/>
        <v>0</v>
      </c>
      <c r="K99" s="72">
        <v>0.38</v>
      </c>
      <c r="L99" s="72">
        <f t="shared" si="21"/>
        <v>6.9919999999999991</v>
      </c>
      <c r="M99" s="72"/>
      <c r="N99" s="72">
        <f t="shared" si="22"/>
        <v>0</v>
      </c>
      <c r="O99" s="74">
        <v>21</v>
      </c>
      <c r="P99" s="74">
        <f t="shared" si="23"/>
        <v>0</v>
      </c>
      <c r="Q99" s="74">
        <f t="shared" si="24"/>
        <v>0</v>
      </c>
      <c r="R99" s="8"/>
      <c r="S99" s="8"/>
    </row>
    <row r="100" spans="1:19" ht="11.25" outlineLevel="3" x14ac:dyDescent="0.2">
      <c r="A100" s="9"/>
      <c r="B100" s="67"/>
      <c r="C100" s="68">
        <v>10</v>
      </c>
      <c r="D100" s="69" t="s">
        <v>93</v>
      </c>
      <c r="E100" s="70" t="s">
        <v>261</v>
      </c>
      <c r="F100" s="71" t="s">
        <v>262</v>
      </c>
      <c r="G100" s="69" t="s">
        <v>224</v>
      </c>
      <c r="H100" s="72">
        <v>49.2</v>
      </c>
      <c r="I100" s="73"/>
      <c r="J100" s="74">
        <f t="shared" si="20"/>
        <v>0</v>
      </c>
      <c r="K100" s="72">
        <v>3.5999999999999999E-3</v>
      </c>
      <c r="L100" s="72">
        <f t="shared" si="21"/>
        <v>0.17712</v>
      </c>
      <c r="M100" s="72"/>
      <c r="N100" s="72">
        <f t="shared" si="22"/>
        <v>0</v>
      </c>
      <c r="O100" s="74">
        <v>21</v>
      </c>
      <c r="P100" s="74">
        <f t="shared" si="23"/>
        <v>0</v>
      </c>
      <c r="Q100" s="74">
        <f t="shared" si="24"/>
        <v>0</v>
      </c>
      <c r="R100" s="8"/>
      <c r="S100" s="8"/>
    </row>
    <row r="101" spans="1:19" outlineLevel="3" x14ac:dyDescent="0.15">
      <c r="B101" s="6"/>
      <c r="C101" s="6"/>
      <c r="D101" s="6"/>
      <c r="E101" s="6"/>
      <c r="F101" s="6"/>
      <c r="G101" s="6"/>
      <c r="H101" s="6"/>
      <c r="I101" s="8"/>
      <c r="J101" s="8"/>
      <c r="K101" s="6"/>
      <c r="L101" s="6"/>
      <c r="M101" s="6"/>
      <c r="N101" s="6"/>
      <c r="O101" s="6"/>
      <c r="P101" s="8"/>
      <c r="Q101" s="8"/>
    </row>
    <row r="102" spans="1:19" ht="11.25" outlineLevel="2" x14ac:dyDescent="0.2">
      <c r="A102" s="39" t="s">
        <v>30</v>
      </c>
      <c r="B102" s="60">
        <v>3</v>
      </c>
      <c r="C102" s="61"/>
      <c r="D102" s="62" t="s">
        <v>92</v>
      </c>
      <c r="E102" s="62"/>
      <c r="F102" s="63" t="s">
        <v>31</v>
      </c>
      <c r="G102" s="62"/>
      <c r="H102" s="64"/>
      <c r="I102" s="65"/>
      <c r="J102" s="41">
        <f>SUBTOTAL(9,J103:J147)</f>
        <v>0</v>
      </c>
      <c r="K102" s="64"/>
      <c r="L102" s="42">
        <f>SUBTOTAL(9,L103:L147)</f>
        <v>43.614483572500006</v>
      </c>
      <c r="M102" s="64"/>
      <c r="N102" s="42">
        <f>SUBTOTAL(9,N103:N147)</f>
        <v>6.4255099999999999E-4</v>
      </c>
      <c r="O102" s="66"/>
      <c r="P102" s="41">
        <f>SUBTOTAL(9,P103:P147)</f>
        <v>0</v>
      </c>
      <c r="Q102" s="41">
        <f>SUBTOTAL(9,Q103:Q147)</f>
        <v>0</v>
      </c>
      <c r="R102" s="8"/>
      <c r="S102" s="8"/>
    </row>
    <row r="103" spans="1:19" ht="11.25" outlineLevel="3" x14ac:dyDescent="0.2">
      <c r="A103" s="9"/>
      <c r="B103" s="67"/>
      <c r="C103" s="68">
        <v>1</v>
      </c>
      <c r="D103" s="69" t="s">
        <v>93</v>
      </c>
      <c r="E103" s="70" t="s">
        <v>263</v>
      </c>
      <c r="F103" s="71" t="s">
        <v>264</v>
      </c>
      <c r="G103" s="69" t="s">
        <v>109</v>
      </c>
      <c r="H103" s="72">
        <v>10.540500000000002</v>
      </c>
      <c r="I103" s="73"/>
      <c r="J103" s="74">
        <f t="shared" ref="J103:J146" si="25">H103*I103</f>
        <v>0</v>
      </c>
      <c r="K103" s="72">
        <v>2.5018699999999998</v>
      </c>
      <c r="L103" s="72">
        <f t="shared" ref="L103:L146" si="26">H103*K103</f>
        <v>26.370960735000001</v>
      </c>
      <c r="M103" s="72"/>
      <c r="N103" s="72">
        <f t="shared" ref="N103:N146" si="27">H103*M103</f>
        <v>0</v>
      </c>
      <c r="O103" s="74">
        <v>21</v>
      </c>
      <c r="P103" s="74">
        <f t="shared" ref="P103:P146" si="28">J103*(O103/100)</f>
        <v>0</v>
      </c>
      <c r="Q103" s="74">
        <f t="shared" ref="Q103:Q146" si="29">J103+P103</f>
        <v>0</v>
      </c>
      <c r="R103" s="8"/>
      <c r="S103" s="8"/>
    </row>
    <row r="104" spans="1:19" ht="11.25" outlineLevel="3" x14ac:dyDescent="0.2">
      <c r="A104" s="9"/>
      <c r="B104" s="67"/>
      <c r="C104" s="68">
        <v>2</v>
      </c>
      <c r="D104" s="69" t="s">
        <v>93</v>
      </c>
      <c r="E104" s="70" t="s">
        <v>265</v>
      </c>
      <c r="F104" s="71" t="s">
        <v>266</v>
      </c>
      <c r="G104" s="69" t="s">
        <v>109</v>
      </c>
      <c r="H104" s="72">
        <v>10.541</v>
      </c>
      <c r="I104" s="73"/>
      <c r="J104" s="74">
        <f t="shared" si="25"/>
        <v>0</v>
      </c>
      <c r="K104" s="72">
        <v>2.5300000000000001E-3</v>
      </c>
      <c r="L104" s="72">
        <f t="shared" si="26"/>
        <v>2.6668730000000002E-2</v>
      </c>
      <c r="M104" s="72"/>
      <c r="N104" s="72">
        <f t="shared" si="27"/>
        <v>0</v>
      </c>
      <c r="O104" s="74">
        <v>21</v>
      </c>
      <c r="P104" s="74">
        <f t="shared" si="28"/>
        <v>0</v>
      </c>
      <c r="Q104" s="74">
        <f t="shared" si="29"/>
        <v>0</v>
      </c>
      <c r="R104" s="8"/>
      <c r="S104" s="8"/>
    </row>
    <row r="105" spans="1:19" ht="11.25" outlineLevel="3" x14ac:dyDescent="0.2">
      <c r="A105" s="9"/>
      <c r="B105" s="67"/>
      <c r="C105" s="68">
        <v>3</v>
      </c>
      <c r="D105" s="69" t="s">
        <v>93</v>
      </c>
      <c r="E105" s="70" t="s">
        <v>267</v>
      </c>
      <c r="F105" s="71" t="s">
        <v>268</v>
      </c>
      <c r="G105" s="69" t="s">
        <v>109</v>
      </c>
      <c r="H105" s="72">
        <v>10.541</v>
      </c>
      <c r="I105" s="73"/>
      <c r="J105" s="74">
        <f t="shared" si="25"/>
        <v>0</v>
      </c>
      <c r="K105" s="72"/>
      <c r="L105" s="72">
        <f t="shared" si="26"/>
        <v>0</v>
      </c>
      <c r="M105" s="72"/>
      <c r="N105" s="72">
        <f t="shared" si="27"/>
        <v>0</v>
      </c>
      <c r="O105" s="74">
        <v>21</v>
      </c>
      <c r="P105" s="74">
        <f t="shared" si="28"/>
        <v>0</v>
      </c>
      <c r="Q105" s="74">
        <f t="shared" si="29"/>
        <v>0</v>
      </c>
      <c r="R105" s="8"/>
      <c r="S105" s="8"/>
    </row>
    <row r="106" spans="1:19" ht="11.25" outlineLevel="3" x14ac:dyDescent="0.2">
      <c r="A106" s="9"/>
      <c r="B106" s="67"/>
      <c r="C106" s="68">
        <v>4</v>
      </c>
      <c r="D106" s="69" t="s">
        <v>93</v>
      </c>
      <c r="E106" s="70" t="s">
        <v>269</v>
      </c>
      <c r="F106" s="71" t="s">
        <v>270</v>
      </c>
      <c r="G106" s="69" t="s">
        <v>109</v>
      </c>
      <c r="H106" s="72">
        <v>0.94199999999999984</v>
      </c>
      <c r="I106" s="73"/>
      <c r="J106" s="74">
        <f t="shared" si="25"/>
        <v>0</v>
      </c>
      <c r="K106" s="72"/>
      <c r="L106" s="72">
        <f t="shared" si="26"/>
        <v>0</v>
      </c>
      <c r="M106" s="72"/>
      <c r="N106" s="72">
        <f t="shared" si="27"/>
        <v>0</v>
      </c>
      <c r="O106" s="74">
        <v>21</v>
      </c>
      <c r="P106" s="74">
        <f t="shared" si="28"/>
        <v>0</v>
      </c>
      <c r="Q106" s="74">
        <f t="shared" si="29"/>
        <v>0</v>
      </c>
      <c r="R106" s="8"/>
      <c r="S106" s="8"/>
    </row>
    <row r="107" spans="1:19" ht="22.5" outlineLevel="3" x14ac:dyDescent="0.2">
      <c r="A107" s="9"/>
      <c r="B107" s="67"/>
      <c r="C107" s="68">
        <v>5</v>
      </c>
      <c r="D107" s="69" t="s">
        <v>93</v>
      </c>
      <c r="E107" s="70" t="s">
        <v>271</v>
      </c>
      <c r="F107" s="71" t="s">
        <v>272</v>
      </c>
      <c r="G107" s="69" t="s">
        <v>224</v>
      </c>
      <c r="H107" s="72">
        <v>143.5104</v>
      </c>
      <c r="I107" s="73"/>
      <c r="J107" s="74">
        <f t="shared" si="25"/>
        <v>0</v>
      </c>
      <c r="K107" s="72">
        <v>2.0000000000000002E-5</v>
      </c>
      <c r="L107" s="72">
        <f t="shared" si="26"/>
        <v>2.8702080000000004E-3</v>
      </c>
      <c r="M107" s="72"/>
      <c r="N107" s="72">
        <f t="shared" si="27"/>
        <v>0</v>
      </c>
      <c r="O107" s="74">
        <v>21</v>
      </c>
      <c r="P107" s="74">
        <f t="shared" si="28"/>
        <v>0</v>
      </c>
      <c r="Q107" s="74">
        <f t="shared" si="29"/>
        <v>0</v>
      </c>
      <c r="R107" s="8"/>
      <c r="S107" s="8"/>
    </row>
    <row r="108" spans="1:19" ht="11.25" outlineLevel="3" x14ac:dyDescent="0.2">
      <c r="A108" s="9"/>
      <c r="B108" s="67"/>
      <c r="C108" s="68">
        <v>6</v>
      </c>
      <c r="D108" s="69" t="s">
        <v>93</v>
      </c>
      <c r="E108" s="70" t="s">
        <v>273</v>
      </c>
      <c r="F108" s="71" t="s">
        <v>274</v>
      </c>
      <c r="G108" s="69" t="s">
        <v>191</v>
      </c>
      <c r="H108" s="72">
        <v>2</v>
      </c>
      <c r="I108" s="73"/>
      <c r="J108" s="74">
        <f t="shared" si="25"/>
        <v>0</v>
      </c>
      <c r="K108" s="72">
        <v>0.15529999999999999</v>
      </c>
      <c r="L108" s="72">
        <f t="shared" si="26"/>
        <v>0.31059999999999999</v>
      </c>
      <c r="M108" s="72"/>
      <c r="N108" s="72">
        <f t="shared" si="27"/>
        <v>0</v>
      </c>
      <c r="O108" s="74">
        <v>21</v>
      </c>
      <c r="P108" s="74">
        <f t="shared" si="28"/>
        <v>0</v>
      </c>
      <c r="Q108" s="74">
        <f t="shared" si="29"/>
        <v>0</v>
      </c>
      <c r="R108" s="8"/>
      <c r="S108" s="8"/>
    </row>
    <row r="109" spans="1:19" ht="11.25" outlineLevel="3" x14ac:dyDescent="0.2">
      <c r="A109" s="9"/>
      <c r="B109" s="67"/>
      <c r="C109" s="68">
        <v>7</v>
      </c>
      <c r="D109" s="69" t="s">
        <v>93</v>
      </c>
      <c r="E109" s="70" t="s">
        <v>275</v>
      </c>
      <c r="F109" s="71" t="s">
        <v>276</v>
      </c>
      <c r="G109" s="69" t="s">
        <v>96</v>
      </c>
      <c r="H109" s="72">
        <v>400.11500000000001</v>
      </c>
      <c r="I109" s="73"/>
      <c r="J109" s="74">
        <f t="shared" si="25"/>
        <v>0</v>
      </c>
      <c r="K109" s="72">
        <v>2.5999999999999998E-4</v>
      </c>
      <c r="L109" s="72">
        <f t="shared" si="26"/>
        <v>0.10402989999999999</v>
      </c>
      <c r="M109" s="72"/>
      <c r="N109" s="72">
        <f t="shared" si="27"/>
        <v>0</v>
      </c>
      <c r="O109" s="74">
        <v>21</v>
      </c>
      <c r="P109" s="74">
        <f t="shared" si="28"/>
        <v>0</v>
      </c>
      <c r="Q109" s="74">
        <f t="shared" si="29"/>
        <v>0</v>
      </c>
      <c r="R109" s="8"/>
      <c r="S109" s="8"/>
    </row>
    <row r="110" spans="1:19" ht="11.25" outlineLevel="3" x14ac:dyDescent="0.2">
      <c r="A110" s="9"/>
      <c r="B110" s="67"/>
      <c r="C110" s="68">
        <v>8</v>
      </c>
      <c r="D110" s="69" t="s">
        <v>93</v>
      </c>
      <c r="E110" s="70" t="s">
        <v>277</v>
      </c>
      <c r="F110" s="71" t="s">
        <v>278</v>
      </c>
      <c r="G110" s="69" t="s">
        <v>96</v>
      </c>
      <c r="H110" s="72">
        <v>241.77475000000001</v>
      </c>
      <c r="I110" s="73"/>
      <c r="J110" s="74">
        <f t="shared" si="25"/>
        <v>0</v>
      </c>
      <c r="K110" s="72">
        <v>5.3099999999999996E-3</v>
      </c>
      <c r="L110" s="72">
        <f t="shared" si="26"/>
        <v>1.2838239224999999</v>
      </c>
      <c r="M110" s="72"/>
      <c r="N110" s="72">
        <f t="shared" si="27"/>
        <v>0</v>
      </c>
      <c r="O110" s="74">
        <v>21</v>
      </c>
      <c r="P110" s="74">
        <f t="shared" si="28"/>
        <v>0</v>
      </c>
      <c r="Q110" s="74">
        <f t="shared" si="29"/>
        <v>0</v>
      </c>
      <c r="R110" s="8"/>
      <c r="S110" s="8"/>
    </row>
    <row r="111" spans="1:19" ht="11.25" outlineLevel="3" x14ac:dyDescent="0.2">
      <c r="A111" s="9"/>
      <c r="B111" s="67"/>
      <c r="C111" s="68">
        <v>9</v>
      </c>
      <c r="D111" s="69" t="s">
        <v>93</v>
      </c>
      <c r="E111" s="70" t="s">
        <v>279</v>
      </c>
      <c r="F111" s="71" t="s">
        <v>280</v>
      </c>
      <c r="G111" s="69" t="s">
        <v>96</v>
      </c>
      <c r="H111" s="72">
        <v>400.11500000000001</v>
      </c>
      <c r="I111" s="73"/>
      <c r="J111" s="74">
        <f t="shared" si="25"/>
        <v>0</v>
      </c>
      <c r="K111" s="72">
        <v>4.3800000000000002E-3</v>
      </c>
      <c r="L111" s="72">
        <f t="shared" si="26"/>
        <v>1.7525037000000001</v>
      </c>
      <c r="M111" s="72"/>
      <c r="N111" s="72">
        <f t="shared" si="27"/>
        <v>0</v>
      </c>
      <c r="O111" s="74">
        <v>21</v>
      </c>
      <c r="P111" s="74">
        <f t="shared" si="28"/>
        <v>0</v>
      </c>
      <c r="Q111" s="74">
        <f t="shared" si="29"/>
        <v>0</v>
      </c>
      <c r="R111" s="8"/>
      <c r="S111" s="8"/>
    </row>
    <row r="112" spans="1:19" ht="11.25" outlineLevel="3" x14ac:dyDescent="0.2">
      <c r="A112" s="9"/>
      <c r="B112" s="67"/>
      <c r="C112" s="68">
        <v>10</v>
      </c>
      <c r="D112" s="69" t="s">
        <v>93</v>
      </c>
      <c r="E112" s="70" t="s">
        <v>281</v>
      </c>
      <c r="F112" s="71" t="s">
        <v>282</v>
      </c>
      <c r="G112" s="69" t="s">
        <v>96</v>
      </c>
      <c r="H112" s="72">
        <v>400.11500000000001</v>
      </c>
      <c r="I112" s="73"/>
      <c r="J112" s="74">
        <f t="shared" si="25"/>
        <v>0</v>
      </c>
      <c r="K112" s="72">
        <v>2.5000000000000001E-3</v>
      </c>
      <c r="L112" s="72">
        <f t="shared" si="26"/>
        <v>1.0002875</v>
      </c>
      <c r="M112" s="72"/>
      <c r="N112" s="72">
        <f t="shared" si="27"/>
        <v>0</v>
      </c>
      <c r="O112" s="74">
        <v>21</v>
      </c>
      <c r="P112" s="74">
        <f t="shared" si="28"/>
        <v>0</v>
      </c>
      <c r="Q112" s="74">
        <f t="shared" si="29"/>
        <v>0</v>
      </c>
      <c r="R112" s="8"/>
      <c r="S112" s="8"/>
    </row>
    <row r="113" spans="1:19" ht="11.25" outlineLevel="3" x14ac:dyDescent="0.2">
      <c r="A113" s="9"/>
      <c r="B113" s="67"/>
      <c r="C113" s="68">
        <v>11</v>
      </c>
      <c r="D113" s="69" t="s">
        <v>93</v>
      </c>
      <c r="E113" s="70" t="s">
        <v>283</v>
      </c>
      <c r="F113" s="71" t="s">
        <v>284</v>
      </c>
      <c r="G113" s="69" t="s">
        <v>96</v>
      </c>
      <c r="H113" s="72">
        <v>324.072</v>
      </c>
      <c r="I113" s="73"/>
      <c r="J113" s="74">
        <f t="shared" si="25"/>
        <v>0</v>
      </c>
      <c r="K113" s="72">
        <v>4.0000000000000001E-3</v>
      </c>
      <c r="L113" s="72">
        <f t="shared" si="26"/>
        <v>1.2962880000000001</v>
      </c>
      <c r="M113" s="72"/>
      <c r="N113" s="72">
        <f t="shared" si="27"/>
        <v>0</v>
      </c>
      <c r="O113" s="74">
        <v>21</v>
      </c>
      <c r="P113" s="74">
        <f t="shared" si="28"/>
        <v>0</v>
      </c>
      <c r="Q113" s="74">
        <f t="shared" si="29"/>
        <v>0</v>
      </c>
      <c r="R113" s="8"/>
      <c r="S113" s="8"/>
    </row>
    <row r="114" spans="1:19" ht="11.25" outlineLevel="3" x14ac:dyDescent="0.2">
      <c r="A114" s="9"/>
      <c r="B114" s="67"/>
      <c r="C114" s="68">
        <v>12</v>
      </c>
      <c r="D114" s="69" t="s">
        <v>93</v>
      </c>
      <c r="E114" s="70" t="s">
        <v>285</v>
      </c>
      <c r="F114" s="71" t="s">
        <v>286</v>
      </c>
      <c r="G114" s="69" t="s">
        <v>96</v>
      </c>
      <c r="H114" s="72">
        <v>25.137499999999999</v>
      </c>
      <c r="I114" s="73"/>
      <c r="J114" s="74">
        <f t="shared" si="25"/>
        <v>0</v>
      </c>
      <c r="K114" s="72">
        <v>3.4680000000000002E-2</v>
      </c>
      <c r="L114" s="72">
        <f t="shared" si="26"/>
        <v>0.87176850000000006</v>
      </c>
      <c r="M114" s="72"/>
      <c r="N114" s="72">
        <f t="shared" si="27"/>
        <v>0</v>
      </c>
      <c r="O114" s="74">
        <v>21</v>
      </c>
      <c r="P114" s="74">
        <f t="shared" si="28"/>
        <v>0</v>
      </c>
      <c r="Q114" s="74">
        <f t="shared" si="29"/>
        <v>0</v>
      </c>
      <c r="R114" s="8"/>
      <c r="S114" s="8"/>
    </row>
    <row r="115" spans="1:19" ht="11.25" outlineLevel="3" x14ac:dyDescent="0.2">
      <c r="A115" s="9"/>
      <c r="B115" s="67"/>
      <c r="C115" s="68">
        <v>13</v>
      </c>
      <c r="D115" s="69" t="s">
        <v>93</v>
      </c>
      <c r="E115" s="70" t="s">
        <v>287</v>
      </c>
      <c r="F115" s="71" t="s">
        <v>288</v>
      </c>
      <c r="G115" s="69" t="s">
        <v>96</v>
      </c>
      <c r="H115" s="72">
        <v>25.137</v>
      </c>
      <c r="I115" s="73"/>
      <c r="J115" s="74">
        <f t="shared" si="25"/>
        <v>0</v>
      </c>
      <c r="K115" s="72">
        <v>4.4099999999999999E-3</v>
      </c>
      <c r="L115" s="72">
        <f t="shared" si="26"/>
        <v>0.11085417</v>
      </c>
      <c r="M115" s="72"/>
      <c r="N115" s="72">
        <f t="shared" si="27"/>
        <v>0</v>
      </c>
      <c r="O115" s="74">
        <v>21</v>
      </c>
      <c r="P115" s="74">
        <f t="shared" si="28"/>
        <v>0</v>
      </c>
      <c r="Q115" s="74">
        <f t="shared" si="29"/>
        <v>0</v>
      </c>
      <c r="R115" s="8"/>
      <c r="S115" s="8"/>
    </row>
    <row r="116" spans="1:19" ht="11.25" outlineLevel="3" x14ac:dyDescent="0.2">
      <c r="A116" s="9"/>
      <c r="B116" s="67"/>
      <c r="C116" s="68">
        <v>14</v>
      </c>
      <c r="D116" s="69" t="s">
        <v>93</v>
      </c>
      <c r="E116" s="70" t="s">
        <v>289</v>
      </c>
      <c r="F116" s="71" t="s">
        <v>290</v>
      </c>
      <c r="G116" s="69" t="s">
        <v>96</v>
      </c>
      <c r="H116" s="72">
        <v>25.137</v>
      </c>
      <c r="I116" s="73"/>
      <c r="J116" s="74">
        <f t="shared" si="25"/>
        <v>0</v>
      </c>
      <c r="K116" s="72">
        <v>2.5000000000000001E-3</v>
      </c>
      <c r="L116" s="72">
        <f t="shared" si="26"/>
        <v>6.2842499999999996E-2</v>
      </c>
      <c r="M116" s="72"/>
      <c r="N116" s="72">
        <f t="shared" si="27"/>
        <v>0</v>
      </c>
      <c r="O116" s="74">
        <v>21</v>
      </c>
      <c r="P116" s="74">
        <f t="shared" si="28"/>
        <v>0</v>
      </c>
      <c r="Q116" s="74">
        <f t="shared" si="29"/>
        <v>0</v>
      </c>
      <c r="R116" s="8"/>
      <c r="S116" s="8"/>
    </row>
    <row r="117" spans="1:19" ht="11.25" outlineLevel="3" x14ac:dyDescent="0.2">
      <c r="A117" s="9"/>
      <c r="B117" s="67"/>
      <c r="C117" s="68">
        <v>15</v>
      </c>
      <c r="D117" s="69" t="s">
        <v>93</v>
      </c>
      <c r="E117" s="70" t="s">
        <v>291</v>
      </c>
      <c r="F117" s="71" t="s">
        <v>292</v>
      </c>
      <c r="G117" s="69" t="s">
        <v>96</v>
      </c>
      <c r="H117" s="72">
        <v>32.127549999999999</v>
      </c>
      <c r="I117" s="73"/>
      <c r="J117" s="74">
        <f t="shared" si="25"/>
        <v>0</v>
      </c>
      <c r="K117" s="72">
        <v>2.0000000000000002E-5</v>
      </c>
      <c r="L117" s="72">
        <f t="shared" si="26"/>
        <v>6.4255099999999999E-4</v>
      </c>
      <c r="M117" s="72">
        <v>1.0000000000000001E-5</v>
      </c>
      <c r="N117" s="72">
        <f t="shared" si="27"/>
        <v>3.212755E-4</v>
      </c>
      <c r="O117" s="74">
        <v>21</v>
      </c>
      <c r="P117" s="74">
        <f t="shared" si="28"/>
        <v>0</v>
      </c>
      <c r="Q117" s="74">
        <f t="shared" si="29"/>
        <v>0</v>
      </c>
      <c r="R117" s="8"/>
      <c r="S117" s="8"/>
    </row>
    <row r="118" spans="1:19" ht="11.25" outlineLevel="3" x14ac:dyDescent="0.2">
      <c r="A118" s="9"/>
      <c r="B118" s="67"/>
      <c r="C118" s="68">
        <v>16</v>
      </c>
      <c r="D118" s="69" t="s">
        <v>93</v>
      </c>
      <c r="E118" s="70" t="s">
        <v>293</v>
      </c>
      <c r="F118" s="71" t="s">
        <v>294</v>
      </c>
      <c r="G118" s="69" t="s">
        <v>96</v>
      </c>
      <c r="H118" s="72">
        <v>274.20600000000002</v>
      </c>
      <c r="I118" s="73"/>
      <c r="J118" s="74">
        <f t="shared" si="25"/>
        <v>0</v>
      </c>
      <c r="K118" s="72"/>
      <c r="L118" s="72">
        <f t="shared" si="26"/>
        <v>0</v>
      </c>
      <c r="M118" s="72"/>
      <c r="N118" s="72">
        <f t="shared" si="27"/>
        <v>0</v>
      </c>
      <c r="O118" s="74">
        <v>21</v>
      </c>
      <c r="P118" s="74">
        <f t="shared" si="28"/>
        <v>0</v>
      </c>
      <c r="Q118" s="74">
        <f t="shared" si="29"/>
        <v>0</v>
      </c>
      <c r="R118" s="8"/>
      <c r="S118" s="8"/>
    </row>
    <row r="119" spans="1:19" ht="11.25" outlineLevel="3" x14ac:dyDescent="0.2">
      <c r="A119" s="9"/>
      <c r="B119" s="67"/>
      <c r="C119" s="68">
        <v>17</v>
      </c>
      <c r="D119" s="69" t="s">
        <v>93</v>
      </c>
      <c r="E119" s="70" t="s">
        <v>295</v>
      </c>
      <c r="F119" s="71" t="s">
        <v>296</v>
      </c>
      <c r="G119" s="69" t="s">
        <v>96</v>
      </c>
      <c r="H119" s="72">
        <v>334.13200000000001</v>
      </c>
      <c r="I119" s="73"/>
      <c r="J119" s="74">
        <f t="shared" si="25"/>
        <v>0</v>
      </c>
      <c r="K119" s="72">
        <v>2.5999999999999998E-4</v>
      </c>
      <c r="L119" s="72">
        <f t="shared" si="26"/>
        <v>8.6874319999999991E-2</v>
      </c>
      <c r="M119" s="72"/>
      <c r="N119" s="72">
        <f t="shared" si="27"/>
        <v>0</v>
      </c>
      <c r="O119" s="74">
        <v>21</v>
      </c>
      <c r="P119" s="74">
        <f t="shared" si="28"/>
        <v>0</v>
      </c>
      <c r="Q119" s="74">
        <f t="shared" si="29"/>
        <v>0</v>
      </c>
      <c r="R119" s="8"/>
      <c r="S119" s="8"/>
    </row>
    <row r="120" spans="1:19" ht="11.25" outlineLevel="3" x14ac:dyDescent="0.2">
      <c r="A120" s="9"/>
      <c r="B120" s="67"/>
      <c r="C120" s="68">
        <v>18</v>
      </c>
      <c r="D120" s="69" t="s">
        <v>93</v>
      </c>
      <c r="E120" s="70" t="s">
        <v>297</v>
      </c>
      <c r="F120" s="71" t="s">
        <v>298</v>
      </c>
      <c r="G120" s="69" t="s">
        <v>96</v>
      </c>
      <c r="H120" s="72">
        <v>71.92</v>
      </c>
      <c r="I120" s="73"/>
      <c r="J120" s="74">
        <f t="shared" si="25"/>
        <v>0</v>
      </c>
      <c r="K120" s="72">
        <v>2.6360000000000001E-2</v>
      </c>
      <c r="L120" s="72">
        <f t="shared" si="26"/>
        <v>1.8958112000000003</v>
      </c>
      <c r="M120" s="72"/>
      <c r="N120" s="72">
        <f t="shared" si="27"/>
        <v>0</v>
      </c>
      <c r="O120" s="74">
        <v>21</v>
      </c>
      <c r="P120" s="74">
        <f t="shared" si="28"/>
        <v>0</v>
      </c>
      <c r="Q120" s="74">
        <f t="shared" si="29"/>
        <v>0</v>
      </c>
      <c r="R120" s="8"/>
      <c r="S120" s="8"/>
    </row>
    <row r="121" spans="1:19" ht="11.25" outlineLevel="3" x14ac:dyDescent="0.2">
      <c r="A121" s="9"/>
      <c r="B121" s="67"/>
      <c r="C121" s="68">
        <v>19</v>
      </c>
      <c r="D121" s="69" t="s">
        <v>93</v>
      </c>
      <c r="E121" s="70" t="s">
        <v>299</v>
      </c>
      <c r="F121" s="71" t="s">
        <v>300</v>
      </c>
      <c r="G121" s="69" t="s">
        <v>96</v>
      </c>
      <c r="H121" s="72">
        <v>262.21199999999999</v>
      </c>
      <c r="I121" s="73"/>
      <c r="J121" s="74">
        <f t="shared" si="25"/>
        <v>0</v>
      </c>
      <c r="K121" s="72">
        <v>1.166E-2</v>
      </c>
      <c r="L121" s="72">
        <f t="shared" si="26"/>
        <v>3.0573919200000002</v>
      </c>
      <c r="M121" s="72"/>
      <c r="N121" s="72">
        <f t="shared" si="27"/>
        <v>0</v>
      </c>
      <c r="O121" s="74">
        <v>21</v>
      </c>
      <c r="P121" s="74">
        <f t="shared" si="28"/>
        <v>0</v>
      </c>
      <c r="Q121" s="74">
        <f t="shared" si="29"/>
        <v>0</v>
      </c>
      <c r="R121" s="8"/>
      <c r="S121" s="8"/>
    </row>
    <row r="122" spans="1:19" ht="11.25" outlineLevel="3" x14ac:dyDescent="0.2">
      <c r="A122" s="9"/>
      <c r="B122" s="67"/>
      <c r="C122" s="68">
        <v>20</v>
      </c>
      <c r="D122" s="69" t="s">
        <v>93</v>
      </c>
      <c r="E122" s="70" t="s">
        <v>279</v>
      </c>
      <c r="F122" s="71" t="s">
        <v>280</v>
      </c>
      <c r="G122" s="69" t="s">
        <v>96</v>
      </c>
      <c r="H122" s="72">
        <v>334.13200000000001</v>
      </c>
      <c r="I122" s="73"/>
      <c r="J122" s="74">
        <f t="shared" si="25"/>
        <v>0</v>
      </c>
      <c r="K122" s="72">
        <v>4.3800000000000002E-3</v>
      </c>
      <c r="L122" s="72">
        <f t="shared" si="26"/>
        <v>1.4634981600000001</v>
      </c>
      <c r="M122" s="72"/>
      <c r="N122" s="72">
        <f t="shared" si="27"/>
        <v>0</v>
      </c>
      <c r="O122" s="74">
        <v>21</v>
      </c>
      <c r="P122" s="74">
        <f t="shared" si="28"/>
        <v>0</v>
      </c>
      <c r="Q122" s="74">
        <f t="shared" si="29"/>
        <v>0</v>
      </c>
      <c r="R122" s="8"/>
      <c r="S122" s="8"/>
    </row>
    <row r="123" spans="1:19" ht="11.25" outlineLevel="3" x14ac:dyDescent="0.2">
      <c r="A123" s="9"/>
      <c r="B123" s="67"/>
      <c r="C123" s="68">
        <v>21</v>
      </c>
      <c r="D123" s="69" t="s">
        <v>93</v>
      </c>
      <c r="E123" s="70" t="s">
        <v>281</v>
      </c>
      <c r="F123" s="71" t="s">
        <v>282</v>
      </c>
      <c r="G123" s="69" t="s">
        <v>96</v>
      </c>
      <c r="H123" s="72">
        <v>334.13200000000001</v>
      </c>
      <c r="I123" s="73"/>
      <c r="J123" s="74">
        <f t="shared" si="25"/>
        <v>0</v>
      </c>
      <c r="K123" s="72">
        <v>2.5000000000000001E-3</v>
      </c>
      <c r="L123" s="72">
        <f t="shared" si="26"/>
        <v>0.83533000000000002</v>
      </c>
      <c r="M123" s="72"/>
      <c r="N123" s="72">
        <f t="shared" si="27"/>
        <v>0</v>
      </c>
      <c r="O123" s="74">
        <v>21</v>
      </c>
      <c r="P123" s="74">
        <f t="shared" si="28"/>
        <v>0</v>
      </c>
      <c r="Q123" s="74">
        <f t="shared" si="29"/>
        <v>0</v>
      </c>
      <c r="R123" s="8"/>
      <c r="S123" s="8"/>
    </row>
    <row r="124" spans="1:19" ht="11.25" outlineLevel="3" x14ac:dyDescent="0.2">
      <c r="A124" s="9"/>
      <c r="B124" s="67"/>
      <c r="C124" s="68">
        <v>22</v>
      </c>
      <c r="D124" s="69" t="s">
        <v>93</v>
      </c>
      <c r="E124" s="70" t="s">
        <v>301</v>
      </c>
      <c r="F124" s="71" t="s">
        <v>302</v>
      </c>
      <c r="G124" s="69" t="s">
        <v>96</v>
      </c>
      <c r="H124" s="72">
        <v>91.924999999999997</v>
      </c>
      <c r="I124" s="73"/>
      <c r="J124" s="74">
        <f t="shared" si="25"/>
        <v>0</v>
      </c>
      <c r="K124" s="72">
        <v>2.2000000000000001E-4</v>
      </c>
      <c r="L124" s="72">
        <f t="shared" si="26"/>
        <v>2.0223499999999998E-2</v>
      </c>
      <c r="M124" s="72"/>
      <c r="N124" s="72">
        <f t="shared" si="27"/>
        <v>0</v>
      </c>
      <c r="O124" s="74">
        <v>21</v>
      </c>
      <c r="P124" s="74">
        <f t="shared" si="28"/>
        <v>0</v>
      </c>
      <c r="Q124" s="74">
        <f t="shared" si="29"/>
        <v>0</v>
      </c>
      <c r="R124" s="8"/>
      <c r="S124" s="8"/>
    </row>
    <row r="125" spans="1:19" ht="11.25" outlineLevel="3" x14ac:dyDescent="0.2">
      <c r="A125" s="9"/>
      <c r="B125" s="67"/>
      <c r="C125" s="68">
        <v>23</v>
      </c>
      <c r="D125" s="69" t="s">
        <v>93</v>
      </c>
      <c r="E125" s="70" t="s">
        <v>303</v>
      </c>
      <c r="F125" s="71" t="s">
        <v>304</v>
      </c>
      <c r="G125" s="69" t="s">
        <v>96</v>
      </c>
      <c r="H125" s="72">
        <v>91.924999999999997</v>
      </c>
      <c r="I125" s="73"/>
      <c r="J125" s="74">
        <f t="shared" si="25"/>
        <v>0</v>
      </c>
      <c r="K125" s="72">
        <v>5.7000000000000002E-3</v>
      </c>
      <c r="L125" s="72">
        <f t="shared" si="26"/>
        <v>0.52397249999999995</v>
      </c>
      <c r="M125" s="72"/>
      <c r="N125" s="72">
        <f t="shared" si="27"/>
        <v>0</v>
      </c>
      <c r="O125" s="74">
        <v>21</v>
      </c>
      <c r="P125" s="74">
        <f t="shared" si="28"/>
        <v>0</v>
      </c>
      <c r="Q125" s="74">
        <f t="shared" si="29"/>
        <v>0</v>
      </c>
      <c r="R125" s="8"/>
      <c r="S125" s="8"/>
    </row>
    <row r="126" spans="1:19" ht="11.25" outlineLevel="3" x14ac:dyDescent="0.2">
      <c r="A126" s="9"/>
      <c r="B126" s="67"/>
      <c r="C126" s="68">
        <v>24</v>
      </c>
      <c r="D126" s="69" t="s">
        <v>93</v>
      </c>
      <c r="E126" s="70" t="s">
        <v>305</v>
      </c>
      <c r="F126" s="71" t="s">
        <v>306</v>
      </c>
      <c r="G126" s="69" t="s">
        <v>96</v>
      </c>
      <c r="H126" s="72">
        <v>242.20699999999999</v>
      </c>
      <c r="I126" s="73"/>
      <c r="J126" s="74">
        <f t="shared" si="25"/>
        <v>0</v>
      </c>
      <c r="K126" s="72">
        <v>1.3999999999999999E-4</v>
      </c>
      <c r="L126" s="72">
        <f t="shared" si="26"/>
        <v>3.3908979999999998E-2</v>
      </c>
      <c r="M126" s="72"/>
      <c r="N126" s="72">
        <f t="shared" si="27"/>
        <v>0</v>
      </c>
      <c r="O126" s="74">
        <v>21</v>
      </c>
      <c r="P126" s="74">
        <f t="shared" si="28"/>
        <v>0</v>
      </c>
      <c r="Q126" s="74">
        <f t="shared" si="29"/>
        <v>0</v>
      </c>
      <c r="R126" s="8"/>
      <c r="S126" s="8"/>
    </row>
    <row r="127" spans="1:19" ht="11.25" outlineLevel="3" x14ac:dyDescent="0.2">
      <c r="A127" s="9"/>
      <c r="B127" s="67"/>
      <c r="C127" s="68">
        <v>25</v>
      </c>
      <c r="D127" s="69" t="s">
        <v>93</v>
      </c>
      <c r="E127" s="70" t="s">
        <v>307</v>
      </c>
      <c r="F127" s="71" t="s">
        <v>308</v>
      </c>
      <c r="G127" s="69" t="s">
        <v>96</v>
      </c>
      <c r="H127" s="72">
        <v>242.20699999999999</v>
      </c>
      <c r="I127" s="73"/>
      <c r="J127" s="74">
        <f t="shared" si="25"/>
        <v>0</v>
      </c>
      <c r="K127" s="72">
        <v>2.8500000000000001E-3</v>
      </c>
      <c r="L127" s="72">
        <f t="shared" si="26"/>
        <v>0.69028995000000004</v>
      </c>
      <c r="M127" s="72"/>
      <c r="N127" s="72">
        <f t="shared" si="27"/>
        <v>0</v>
      </c>
      <c r="O127" s="74">
        <v>21</v>
      </c>
      <c r="P127" s="74">
        <f t="shared" si="28"/>
        <v>0</v>
      </c>
      <c r="Q127" s="74">
        <f t="shared" si="29"/>
        <v>0</v>
      </c>
      <c r="R127" s="8"/>
      <c r="S127" s="8"/>
    </row>
    <row r="128" spans="1:19" ht="11.25" outlineLevel="3" x14ac:dyDescent="0.2">
      <c r="A128" s="9"/>
      <c r="B128" s="67"/>
      <c r="C128" s="68">
        <v>26</v>
      </c>
      <c r="D128" s="69" t="s">
        <v>93</v>
      </c>
      <c r="E128" s="70" t="s">
        <v>309</v>
      </c>
      <c r="F128" s="71" t="s">
        <v>310</v>
      </c>
      <c r="G128" s="69" t="s">
        <v>96</v>
      </c>
      <c r="H128" s="72">
        <v>11.994</v>
      </c>
      <c r="I128" s="73"/>
      <c r="J128" s="74">
        <f t="shared" si="25"/>
        <v>0</v>
      </c>
      <c r="K128" s="72">
        <v>2.5999999999999998E-4</v>
      </c>
      <c r="L128" s="72">
        <f t="shared" si="26"/>
        <v>3.1184399999999997E-3</v>
      </c>
      <c r="M128" s="72"/>
      <c r="N128" s="72">
        <f t="shared" si="27"/>
        <v>0</v>
      </c>
      <c r="O128" s="74">
        <v>21</v>
      </c>
      <c r="P128" s="74">
        <f t="shared" si="28"/>
        <v>0</v>
      </c>
      <c r="Q128" s="74">
        <f t="shared" si="29"/>
        <v>0</v>
      </c>
      <c r="R128" s="8"/>
      <c r="S128" s="8"/>
    </row>
    <row r="129" spans="1:19" ht="11.25" outlineLevel="3" x14ac:dyDescent="0.2">
      <c r="A129" s="9"/>
      <c r="B129" s="67"/>
      <c r="C129" s="68">
        <v>27</v>
      </c>
      <c r="D129" s="69" t="s">
        <v>93</v>
      </c>
      <c r="E129" s="70" t="s">
        <v>311</v>
      </c>
      <c r="F129" s="71" t="s">
        <v>312</v>
      </c>
      <c r="G129" s="69" t="s">
        <v>96</v>
      </c>
      <c r="H129" s="72">
        <v>11.99375</v>
      </c>
      <c r="I129" s="73"/>
      <c r="J129" s="74">
        <f t="shared" si="25"/>
        <v>0</v>
      </c>
      <c r="K129" s="72">
        <v>1.166E-2</v>
      </c>
      <c r="L129" s="72">
        <f t="shared" si="26"/>
        <v>0.13984712500000002</v>
      </c>
      <c r="M129" s="72"/>
      <c r="N129" s="72">
        <f t="shared" si="27"/>
        <v>0</v>
      </c>
      <c r="O129" s="74">
        <v>21</v>
      </c>
      <c r="P129" s="74">
        <f t="shared" si="28"/>
        <v>0</v>
      </c>
      <c r="Q129" s="74">
        <f t="shared" si="29"/>
        <v>0</v>
      </c>
      <c r="R129" s="8"/>
      <c r="S129" s="8"/>
    </row>
    <row r="130" spans="1:19" ht="11.25" outlineLevel="3" x14ac:dyDescent="0.2">
      <c r="A130" s="9"/>
      <c r="B130" s="67"/>
      <c r="C130" s="68">
        <v>28</v>
      </c>
      <c r="D130" s="69" t="s">
        <v>93</v>
      </c>
      <c r="E130" s="70" t="s">
        <v>313</v>
      </c>
      <c r="F130" s="71" t="s">
        <v>314</v>
      </c>
      <c r="G130" s="69" t="s">
        <v>96</v>
      </c>
      <c r="H130" s="72">
        <v>11.994</v>
      </c>
      <c r="I130" s="73"/>
      <c r="J130" s="74">
        <f t="shared" si="25"/>
        <v>0</v>
      </c>
      <c r="K130" s="72">
        <v>4.3800000000000002E-3</v>
      </c>
      <c r="L130" s="72">
        <f t="shared" si="26"/>
        <v>5.2533719999999999E-2</v>
      </c>
      <c r="M130" s="72"/>
      <c r="N130" s="72">
        <f t="shared" si="27"/>
        <v>0</v>
      </c>
      <c r="O130" s="74">
        <v>21</v>
      </c>
      <c r="P130" s="74">
        <f t="shared" si="28"/>
        <v>0</v>
      </c>
      <c r="Q130" s="74">
        <f t="shared" si="29"/>
        <v>0</v>
      </c>
      <c r="R130" s="8"/>
      <c r="S130" s="8"/>
    </row>
    <row r="131" spans="1:19" ht="11.25" outlineLevel="3" x14ac:dyDescent="0.2">
      <c r="A131" s="9"/>
      <c r="B131" s="67"/>
      <c r="C131" s="68">
        <v>29</v>
      </c>
      <c r="D131" s="69" t="s">
        <v>93</v>
      </c>
      <c r="E131" s="70" t="s">
        <v>315</v>
      </c>
      <c r="F131" s="71" t="s">
        <v>316</v>
      </c>
      <c r="G131" s="69" t="s">
        <v>96</v>
      </c>
      <c r="H131" s="72">
        <v>11.994</v>
      </c>
      <c r="I131" s="73"/>
      <c r="J131" s="74">
        <f t="shared" si="25"/>
        <v>0</v>
      </c>
      <c r="K131" s="72">
        <v>2.5000000000000001E-3</v>
      </c>
      <c r="L131" s="72">
        <f t="shared" si="26"/>
        <v>2.9985000000000001E-2</v>
      </c>
      <c r="M131" s="72"/>
      <c r="N131" s="72">
        <f t="shared" si="27"/>
        <v>0</v>
      </c>
      <c r="O131" s="74">
        <v>21</v>
      </c>
      <c r="P131" s="74">
        <f t="shared" si="28"/>
        <v>0</v>
      </c>
      <c r="Q131" s="74">
        <f t="shared" si="29"/>
        <v>0</v>
      </c>
      <c r="R131" s="8"/>
      <c r="S131" s="8"/>
    </row>
    <row r="132" spans="1:19" ht="11.25" outlineLevel="3" x14ac:dyDescent="0.2">
      <c r="A132" s="9"/>
      <c r="B132" s="67"/>
      <c r="C132" s="68">
        <v>30</v>
      </c>
      <c r="D132" s="69" t="s">
        <v>93</v>
      </c>
      <c r="E132" s="70" t="s">
        <v>317</v>
      </c>
      <c r="F132" s="71" t="s">
        <v>318</v>
      </c>
      <c r="G132" s="69" t="s">
        <v>96</v>
      </c>
      <c r="H132" s="72">
        <v>11.994</v>
      </c>
      <c r="I132" s="73"/>
      <c r="J132" s="74">
        <f t="shared" si="25"/>
        <v>0</v>
      </c>
      <c r="K132" s="72">
        <v>1.3999999999999999E-4</v>
      </c>
      <c r="L132" s="72">
        <f t="shared" si="26"/>
        <v>1.6791599999999999E-3</v>
      </c>
      <c r="M132" s="72"/>
      <c r="N132" s="72">
        <f t="shared" si="27"/>
        <v>0</v>
      </c>
      <c r="O132" s="74">
        <v>21</v>
      </c>
      <c r="P132" s="74">
        <f t="shared" si="28"/>
        <v>0</v>
      </c>
      <c r="Q132" s="74">
        <f t="shared" si="29"/>
        <v>0</v>
      </c>
      <c r="R132" s="8"/>
      <c r="S132" s="8"/>
    </row>
    <row r="133" spans="1:19" ht="11.25" outlineLevel="3" x14ac:dyDescent="0.2">
      <c r="A133" s="9"/>
      <c r="B133" s="67"/>
      <c r="C133" s="68">
        <v>31</v>
      </c>
      <c r="D133" s="69" t="s">
        <v>93</v>
      </c>
      <c r="E133" s="70" t="s">
        <v>319</v>
      </c>
      <c r="F133" s="71" t="s">
        <v>320</v>
      </c>
      <c r="G133" s="69" t="s">
        <v>96</v>
      </c>
      <c r="H133" s="72">
        <v>11.994</v>
      </c>
      <c r="I133" s="73"/>
      <c r="J133" s="74">
        <f t="shared" si="25"/>
        <v>0</v>
      </c>
      <c r="K133" s="72">
        <v>2.8500000000000001E-3</v>
      </c>
      <c r="L133" s="72">
        <f t="shared" si="26"/>
        <v>3.4182900000000002E-2</v>
      </c>
      <c r="M133" s="72"/>
      <c r="N133" s="72">
        <f t="shared" si="27"/>
        <v>0</v>
      </c>
      <c r="O133" s="74">
        <v>21</v>
      </c>
      <c r="P133" s="74">
        <f t="shared" si="28"/>
        <v>0</v>
      </c>
      <c r="Q133" s="74">
        <f t="shared" si="29"/>
        <v>0</v>
      </c>
      <c r="R133" s="8"/>
      <c r="S133" s="8"/>
    </row>
    <row r="134" spans="1:19" ht="11.25" outlineLevel="3" x14ac:dyDescent="0.2">
      <c r="A134" s="9"/>
      <c r="B134" s="67"/>
      <c r="C134" s="68">
        <v>32</v>
      </c>
      <c r="D134" s="69" t="s">
        <v>93</v>
      </c>
      <c r="E134" s="70" t="s">
        <v>321</v>
      </c>
      <c r="F134" s="71" t="s">
        <v>322</v>
      </c>
      <c r="G134" s="69" t="s">
        <v>96</v>
      </c>
      <c r="H134" s="72">
        <v>11.189500000000001</v>
      </c>
      <c r="I134" s="73"/>
      <c r="J134" s="74">
        <f t="shared" si="25"/>
        <v>0</v>
      </c>
      <c r="K134" s="72">
        <v>2.5999999999999998E-4</v>
      </c>
      <c r="L134" s="72">
        <f t="shared" si="26"/>
        <v>2.9092699999999998E-3</v>
      </c>
      <c r="M134" s="72"/>
      <c r="N134" s="72">
        <f t="shared" si="27"/>
        <v>0</v>
      </c>
      <c r="O134" s="74">
        <v>21</v>
      </c>
      <c r="P134" s="74">
        <f t="shared" si="28"/>
        <v>0</v>
      </c>
      <c r="Q134" s="74">
        <f t="shared" si="29"/>
        <v>0</v>
      </c>
      <c r="R134" s="8"/>
      <c r="S134" s="8"/>
    </row>
    <row r="135" spans="1:19" ht="11.25" outlineLevel="3" x14ac:dyDescent="0.2">
      <c r="A135" s="9"/>
      <c r="B135" s="67"/>
      <c r="C135" s="68">
        <v>33</v>
      </c>
      <c r="D135" s="69" t="s">
        <v>93</v>
      </c>
      <c r="E135" s="70" t="s">
        <v>323</v>
      </c>
      <c r="F135" s="71" t="s">
        <v>324</v>
      </c>
      <c r="G135" s="69" t="s">
        <v>96</v>
      </c>
      <c r="H135" s="72">
        <v>11.19</v>
      </c>
      <c r="I135" s="73"/>
      <c r="J135" s="74">
        <f t="shared" si="25"/>
        <v>0</v>
      </c>
      <c r="K135" s="72">
        <v>4.4099999999999999E-3</v>
      </c>
      <c r="L135" s="72">
        <f t="shared" si="26"/>
        <v>4.9347899999999993E-2</v>
      </c>
      <c r="M135" s="72"/>
      <c r="N135" s="72">
        <f t="shared" si="27"/>
        <v>0</v>
      </c>
      <c r="O135" s="74">
        <v>21</v>
      </c>
      <c r="P135" s="74">
        <f t="shared" si="28"/>
        <v>0</v>
      </c>
      <c r="Q135" s="74">
        <f t="shared" si="29"/>
        <v>0</v>
      </c>
      <c r="R135" s="8"/>
      <c r="S135" s="8"/>
    </row>
    <row r="136" spans="1:19" ht="11.25" outlineLevel="3" x14ac:dyDescent="0.2">
      <c r="A136" s="9"/>
      <c r="B136" s="67"/>
      <c r="C136" s="68">
        <v>34</v>
      </c>
      <c r="D136" s="69" t="s">
        <v>93</v>
      </c>
      <c r="E136" s="70" t="s">
        <v>325</v>
      </c>
      <c r="F136" s="71" t="s">
        <v>326</v>
      </c>
      <c r="G136" s="69" t="s">
        <v>96</v>
      </c>
      <c r="H136" s="72">
        <v>11.19</v>
      </c>
      <c r="I136" s="73"/>
      <c r="J136" s="74">
        <f t="shared" si="25"/>
        <v>0</v>
      </c>
      <c r="K136" s="72">
        <v>2.5000000000000001E-3</v>
      </c>
      <c r="L136" s="72">
        <f t="shared" si="26"/>
        <v>2.7975E-2</v>
      </c>
      <c r="M136" s="72"/>
      <c r="N136" s="72">
        <f t="shared" si="27"/>
        <v>0</v>
      </c>
      <c r="O136" s="74">
        <v>21</v>
      </c>
      <c r="P136" s="74">
        <f t="shared" si="28"/>
        <v>0</v>
      </c>
      <c r="Q136" s="74">
        <f t="shared" si="29"/>
        <v>0</v>
      </c>
      <c r="R136" s="8"/>
      <c r="S136" s="8"/>
    </row>
    <row r="137" spans="1:19" ht="11.25" outlineLevel="3" x14ac:dyDescent="0.2">
      <c r="A137" s="9"/>
      <c r="B137" s="67"/>
      <c r="C137" s="68">
        <v>35</v>
      </c>
      <c r="D137" s="69" t="s">
        <v>93</v>
      </c>
      <c r="E137" s="70" t="s">
        <v>321</v>
      </c>
      <c r="F137" s="71" t="s">
        <v>322</v>
      </c>
      <c r="G137" s="69" t="s">
        <v>96</v>
      </c>
      <c r="H137" s="72">
        <v>11.19</v>
      </c>
      <c r="I137" s="73"/>
      <c r="J137" s="74">
        <f t="shared" si="25"/>
        <v>0</v>
      </c>
      <c r="K137" s="72">
        <v>2.5999999999999998E-4</v>
      </c>
      <c r="L137" s="72">
        <f t="shared" si="26"/>
        <v>2.9093999999999995E-3</v>
      </c>
      <c r="M137" s="72"/>
      <c r="N137" s="72">
        <f t="shared" si="27"/>
        <v>0</v>
      </c>
      <c r="O137" s="74">
        <v>21</v>
      </c>
      <c r="P137" s="74">
        <f t="shared" si="28"/>
        <v>0</v>
      </c>
      <c r="Q137" s="74">
        <f t="shared" si="29"/>
        <v>0</v>
      </c>
      <c r="R137" s="8"/>
      <c r="S137" s="8"/>
    </row>
    <row r="138" spans="1:19" ht="11.25" outlineLevel="3" x14ac:dyDescent="0.2">
      <c r="A138" s="9"/>
      <c r="B138" s="67"/>
      <c r="C138" s="68">
        <v>36</v>
      </c>
      <c r="D138" s="69" t="s">
        <v>93</v>
      </c>
      <c r="E138" s="70" t="s">
        <v>327</v>
      </c>
      <c r="F138" s="71" t="s">
        <v>328</v>
      </c>
      <c r="G138" s="69" t="s">
        <v>96</v>
      </c>
      <c r="H138" s="72">
        <v>11.19</v>
      </c>
      <c r="I138" s="73"/>
      <c r="J138" s="74">
        <f t="shared" si="25"/>
        <v>0</v>
      </c>
      <c r="K138" s="72">
        <v>2.8500000000000001E-3</v>
      </c>
      <c r="L138" s="72">
        <f t="shared" si="26"/>
        <v>3.1891500000000003E-2</v>
      </c>
      <c r="M138" s="72"/>
      <c r="N138" s="72">
        <f t="shared" si="27"/>
        <v>0</v>
      </c>
      <c r="O138" s="74">
        <v>21</v>
      </c>
      <c r="P138" s="74">
        <f t="shared" si="28"/>
        <v>0</v>
      </c>
      <c r="Q138" s="74">
        <f t="shared" si="29"/>
        <v>0</v>
      </c>
      <c r="R138" s="8"/>
      <c r="S138" s="8"/>
    </row>
    <row r="139" spans="1:19" ht="11.25" outlineLevel="3" x14ac:dyDescent="0.2">
      <c r="A139" s="9"/>
      <c r="B139" s="67"/>
      <c r="C139" s="68">
        <v>37</v>
      </c>
      <c r="D139" s="69" t="s">
        <v>93</v>
      </c>
      <c r="E139" s="70" t="s">
        <v>329</v>
      </c>
      <c r="F139" s="71" t="s">
        <v>330</v>
      </c>
      <c r="G139" s="69" t="s">
        <v>224</v>
      </c>
      <c r="H139" s="72">
        <v>208.48999999999998</v>
      </c>
      <c r="I139" s="73"/>
      <c r="J139" s="74">
        <f t="shared" si="25"/>
        <v>0</v>
      </c>
      <c r="K139" s="72"/>
      <c r="L139" s="72">
        <f t="shared" si="26"/>
        <v>0</v>
      </c>
      <c r="M139" s="72"/>
      <c r="N139" s="72">
        <f t="shared" si="27"/>
        <v>0</v>
      </c>
      <c r="O139" s="74">
        <v>21</v>
      </c>
      <c r="P139" s="74">
        <f t="shared" si="28"/>
        <v>0</v>
      </c>
      <c r="Q139" s="74">
        <f t="shared" si="29"/>
        <v>0</v>
      </c>
      <c r="R139" s="8"/>
      <c r="S139" s="8"/>
    </row>
    <row r="140" spans="1:19" ht="11.25" outlineLevel="3" x14ac:dyDescent="0.2">
      <c r="A140" s="9"/>
      <c r="B140" s="67"/>
      <c r="C140" s="68">
        <v>38</v>
      </c>
      <c r="D140" s="69" t="s">
        <v>141</v>
      </c>
      <c r="E140" s="70" t="s">
        <v>331</v>
      </c>
      <c r="F140" s="71" t="s">
        <v>332</v>
      </c>
      <c r="G140" s="69" t="s">
        <v>224</v>
      </c>
      <c r="H140" s="72">
        <v>19.745000000000005</v>
      </c>
      <c r="I140" s="73"/>
      <c r="J140" s="74">
        <f t="shared" si="25"/>
        <v>0</v>
      </c>
      <c r="K140" s="72">
        <v>2.9999999999999997E-4</v>
      </c>
      <c r="L140" s="72">
        <f t="shared" si="26"/>
        <v>5.9235000000000008E-3</v>
      </c>
      <c r="M140" s="72"/>
      <c r="N140" s="72">
        <f t="shared" si="27"/>
        <v>0</v>
      </c>
      <c r="O140" s="74">
        <v>21</v>
      </c>
      <c r="P140" s="74">
        <f t="shared" si="28"/>
        <v>0</v>
      </c>
      <c r="Q140" s="74">
        <f t="shared" si="29"/>
        <v>0</v>
      </c>
      <c r="R140" s="8"/>
      <c r="S140" s="8"/>
    </row>
    <row r="141" spans="1:19" ht="11.25" outlineLevel="3" x14ac:dyDescent="0.2">
      <c r="A141" s="9"/>
      <c r="B141" s="67"/>
      <c r="C141" s="68">
        <v>39</v>
      </c>
      <c r="D141" s="69" t="s">
        <v>141</v>
      </c>
      <c r="E141" s="70" t="s">
        <v>333</v>
      </c>
      <c r="F141" s="71" t="s">
        <v>334</v>
      </c>
      <c r="G141" s="69" t="s">
        <v>224</v>
      </c>
      <c r="H141" s="72">
        <v>13.310000000000002</v>
      </c>
      <c r="I141" s="73"/>
      <c r="J141" s="74">
        <f t="shared" si="25"/>
        <v>0</v>
      </c>
      <c r="K141" s="72">
        <v>2.0000000000000001E-4</v>
      </c>
      <c r="L141" s="72">
        <f t="shared" si="26"/>
        <v>2.6620000000000007E-3</v>
      </c>
      <c r="M141" s="72"/>
      <c r="N141" s="72">
        <f t="shared" si="27"/>
        <v>0</v>
      </c>
      <c r="O141" s="74">
        <v>21</v>
      </c>
      <c r="P141" s="74">
        <f t="shared" si="28"/>
        <v>0</v>
      </c>
      <c r="Q141" s="74">
        <f t="shared" si="29"/>
        <v>0</v>
      </c>
      <c r="R141" s="8"/>
      <c r="S141" s="8"/>
    </row>
    <row r="142" spans="1:19" ht="11.25" outlineLevel="3" x14ac:dyDescent="0.2">
      <c r="A142" s="9"/>
      <c r="B142" s="67"/>
      <c r="C142" s="68">
        <v>40</v>
      </c>
      <c r="D142" s="69" t="s">
        <v>141</v>
      </c>
      <c r="E142" s="70" t="s">
        <v>335</v>
      </c>
      <c r="F142" s="71" t="s">
        <v>336</v>
      </c>
      <c r="G142" s="69" t="s">
        <v>224</v>
      </c>
      <c r="H142" s="72">
        <v>196.28400000000002</v>
      </c>
      <c r="I142" s="73"/>
      <c r="J142" s="74">
        <f t="shared" si="25"/>
        <v>0</v>
      </c>
      <c r="K142" s="72">
        <v>3.0000000000000008E-5</v>
      </c>
      <c r="L142" s="72">
        <f t="shared" si="26"/>
        <v>5.8885200000000021E-3</v>
      </c>
      <c r="M142" s="72"/>
      <c r="N142" s="72">
        <f t="shared" si="27"/>
        <v>0</v>
      </c>
      <c r="O142" s="74">
        <v>21</v>
      </c>
      <c r="P142" s="74">
        <f t="shared" si="28"/>
        <v>0</v>
      </c>
      <c r="Q142" s="74">
        <f t="shared" si="29"/>
        <v>0</v>
      </c>
      <c r="R142" s="8"/>
      <c r="S142" s="8"/>
    </row>
    <row r="143" spans="1:19" ht="11.25" outlineLevel="3" x14ac:dyDescent="0.2">
      <c r="A143" s="9"/>
      <c r="B143" s="67"/>
      <c r="C143" s="68">
        <v>41</v>
      </c>
      <c r="D143" s="69" t="s">
        <v>93</v>
      </c>
      <c r="E143" s="70" t="s">
        <v>337</v>
      </c>
      <c r="F143" s="71" t="s">
        <v>338</v>
      </c>
      <c r="G143" s="69" t="s">
        <v>224</v>
      </c>
      <c r="H143" s="72">
        <v>65.81</v>
      </c>
      <c r="I143" s="73"/>
      <c r="J143" s="74">
        <f t="shared" si="25"/>
        <v>0</v>
      </c>
      <c r="K143" s="72"/>
      <c r="L143" s="72">
        <f t="shared" si="26"/>
        <v>0</v>
      </c>
      <c r="M143" s="72"/>
      <c r="N143" s="72">
        <f t="shared" si="27"/>
        <v>0</v>
      </c>
      <c r="O143" s="74">
        <v>21</v>
      </c>
      <c r="P143" s="74">
        <f t="shared" si="28"/>
        <v>0</v>
      </c>
      <c r="Q143" s="74">
        <f t="shared" si="29"/>
        <v>0</v>
      </c>
      <c r="R143" s="8"/>
      <c r="S143" s="8"/>
    </row>
    <row r="144" spans="1:19" ht="11.25" outlineLevel="3" x14ac:dyDescent="0.2">
      <c r="A144" s="9"/>
      <c r="B144" s="67"/>
      <c r="C144" s="68">
        <v>42</v>
      </c>
      <c r="D144" s="69" t="s">
        <v>141</v>
      </c>
      <c r="E144" s="70" t="s">
        <v>339</v>
      </c>
      <c r="F144" s="71" t="s">
        <v>340</v>
      </c>
      <c r="G144" s="69" t="s">
        <v>224</v>
      </c>
      <c r="H144" s="72">
        <v>72.391000000000005</v>
      </c>
      <c r="I144" s="73"/>
      <c r="J144" s="74">
        <f t="shared" si="25"/>
        <v>0</v>
      </c>
      <c r="K144" s="72">
        <v>4.0000000000000003E-5</v>
      </c>
      <c r="L144" s="72">
        <f t="shared" si="26"/>
        <v>2.8956400000000005E-3</v>
      </c>
      <c r="M144" s="72"/>
      <c r="N144" s="72">
        <f t="shared" si="27"/>
        <v>0</v>
      </c>
      <c r="O144" s="74">
        <v>21</v>
      </c>
      <c r="P144" s="74">
        <f t="shared" si="28"/>
        <v>0</v>
      </c>
      <c r="Q144" s="74">
        <f t="shared" si="29"/>
        <v>0</v>
      </c>
      <c r="R144" s="8"/>
      <c r="S144" s="8"/>
    </row>
    <row r="145" spans="1:19" ht="11.25" outlineLevel="3" x14ac:dyDescent="0.2">
      <c r="A145" s="9"/>
      <c r="B145" s="67"/>
      <c r="C145" s="68">
        <v>43</v>
      </c>
      <c r="D145" s="69" t="s">
        <v>93</v>
      </c>
      <c r="E145" s="70" t="s">
        <v>341</v>
      </c>
      <c r="F145" s="71" t="s">
        <v>342</v>
      </c>
      <c r="G145" s="69" t="s">
        <v>96</v>
      </c>
      <c r="H145" s="72">
        <v>32.127549999999999</v>
      </c>
      <c r="I145" s="73"/>
      <c r="J145" s="74">
        <f t="shared" si="25"/>
        <v>0</v>
      </c>
      <c r="K145" s="72">
        <v>2.0000000000000002E-5</v>
      </c>
      <c r="L145" s="72">
        <f t="shared" si="26"/>
        <v>6.4255099999999999E-4</v>
      </c>
      <c r="M145" s="72">
        <v>1.0000000000000001E-5</v>
      </c>
      <c r="N145" s="72">
        <f t="shared" si="27"/>
        <v>3.212755E-4</v>
      </c>
      <c r="O145" s="74">
        <v>21</v>
      </c>
      <c r="P145" s="74">
        <f t="shared" si="28"/>
        <v>0</v>
      </c>
      <c r="Q145" s="74">
        <f t="shared" si="29"/>
        <v>0</v>
      </c>
      <c r="R145" s="8"/>
      <c r="S145" s="8"/>
    </row>
    <row r="146" spans="1:19" ht="11.25" outlineLevel="3" x14ac:dyDescent="0.2">
      <c r="A146" s="9"/>
      <c r="B146" s="67"/>
      <c r="C146" s="68">
        <v>44</v>
      </c>
      <c r="D146" s="69" t="s">
        <v>93</v>
      </c>
      <c r="E146" s="70" t="s">
        <v>343</v>
      </c>
      <c r="F146" s="71" t="s">
        <v>344</v>
      </c>
      <c r="G146" s="69" t="s">
        <v>96</v>
      </c>
      <c r="H146" s="72">
        <v>5.1475</v>
      </c>
      <c r="I146" s="73"/>
      <c r="J146" s="74">
        <f t="shared" si="25"/>
        <v>0</v>
      </c>
      <c r="K146" s="72">
        <v>0.27560000000000001</v>
      </c>
      <c r="L146" s="72">
        <f t="shared" si="26"/>
        <v>1.4186510000000001</v>
      </c>
      <c r="M146" s="72"/>
      <c r="N146" s="72">
        <f t="shared" si="27"/>
        <v>0</v>
      </c>
      <c r="O146" s="74">
        <v>21</v>
      </c>
      <c r="P146" s="74">
        <f t="shared" si="28"/>
        <v>0</v>
      </c>
      <c r="Q146" s="74">
        <f t="shared" si="29"/>
        <v>0</v>
      </c>
      <c r="R146" s="8"/>
      <c r="S146" s="8"/>
    </row>
    <row r="147" spans="1:19" outlineLevel="3" x14ac:dyDescent="0.15">
      <c r="B147" s="6"/>
      <c r="C147" s="6"/>
      <c r="D147" s="6"/>
      <c r="E147" s="6"/>
      <c r="F147" s="6"/>
      <c r="G147" s="6"/>
      <c r="H147" s="6"/>
      <c r="I147" s="8"/>
      <c r="J147" s="8"/>
      <c r="K147" s="6"/>
      <c r="L147" s="6"/>
      <c r="M147" s="6"/>
      <c r="N147" s="6"/>
      <c r="O147" s="6"/>
      <c r="P147" s="8"/>
      <c r="Q147" s="8"/>
    </row>
    <row r="148" spans="1:19" ht="11.25" outlineLevel="2" x14ac:dyDescent="0.2">
      <c r="A148" s="39" t="s">
        <v>32</v>
      </c>
      <c r="B148" s="60">
        <v>3</v>
      </c>
      <c r="C148" s="61"/>
      <c r="D148" s="62" t="s">
        <v>92</v>
      </c>
      <c r="E148" s="62"/>
      <c r="F148" s="63" t="s">
        <v>33</v>
      </c>
      <c r="G148" s="62"/>
      <c r="H148" s="64"/>
      <c r="I148" s="65"/>
      <c r="J148" s="41">
        <f>SUBTOTAL(9,J149:J179)</f>
        <v>0</v>
      </c>
      <c r="K148" s="64"/>
      <c r="L148" s="42">
        <f>SUBTOTAL(9,L149:L179)</f>
        <v>1.5664630000000002</v>
      </c>
      <c r="M148" s="64"/>
      <c r="N148" s="42">
        <f>SUBTOTAL(9,N149:N179)</f>
        <v>1.6299999999999999E-3</v>
      </c>
      <c r="O148" s="66"/>
      <c r="P148" s="41">
        <f>SUBTOTAL(9,P149:P179)</f>
        <v>0</v>
      </c>
      <c r="Q148" s="41">
        <f>SUBTOTAL(9,Q149:Q179)</f>
        <v>0</v>
      </c>
      <c r="R148" s="8"/>
      <c r="S148" s="8"/>
    </row>
    <row r="149" spans="1:19" ht="11.25" outlineLevel="3" x14ac:dyDescent="0.2">
      <c r="A149" s="9"/>
      <c r="B149" s="67"/>
      <c r="C149" s="68">
        <v>1</v>
      </c>
      <c r="D149" s="69" t="s">
        <v>93</v>
      </c>
      <c r="E149" s="70" t="s">
        <v>345</v>
      </c>
      <c r="F149" s="71" t="s">
        <v>346</v>
      </c>
      <c r="G149" s="69" t="s">
        <v>224</v>
      </c>
      <c r="H149" s="72">
        <v>30</v>
      </c>
      <c r="I149" s="73"/>
      <c r="J149" s="74">
        <f t="shared" ref="J149:J178" si="30">H149*I149</f>
        <v>0</v>
      </c>
      <c r="K149" s="72">
        <v>1.0000000000000001E-5</v>
      </c>
      <c r="L149" s="72">
        <f t="shared" ref="L149:L178" si="31">H149*K149</f>
        <v>3.0000000000000003E-4</v>
      </c>
      <c r="M149" s="72"/>
      <c r="N149" s="72">
        <f t="shared" ref="N149:N178" si="32">H149*M149</f>
        <v>0</v>
      </c>
      <c r="O149" s="74">
        <v>21</v>
      </c>
      <c r="P149" s="74">
        <f t="shared" ref="P149:P178" si="33">J149*(O149/100)</f>
        <v>0</v>
      </c>
      <c r="Q149" s="74">
        <f t="shared" ref="Q149:Q178" si="34">J149+P149</f>
        <v>0</v>
      </c>
      <c r="R149" s="8"/>
      <c r="S149" s="8"/>
    </row>
    <row r="150" spans="1:19" ht="11.25" outlineLevel="3" x14ac:dyDescent="0.2">
      <c r="A150" s="9"/>
      <c r="B150" s="67"/>
      <c r="C150" s="68">
        <v>2</v>
      </c>
      <c r="D150" s="69" t="s">
        <v>141</v>
      </c>
      <c r="E150" s="70" t="s">
        <v>347</v>
      </c>
      <c r="F150" s="71" t="s">
        <v>348</v>
      </c>
      <c r="G150" s="69" t="s">
        <v>224</v>
      </c>
      <c r="H150" s="72">
        <v>33</v>
      </c>
      <c r="I150" s="73"/>
      <c r="J150" s="74">
        <f t="shared" si="30"/>
        <v>0</v>
      </c>
      <c r="K150" s="72">
        <v>2.6700000000000001E-3</v>
      </c>
      <c r="L150" s="72">
        <f t="shared" si="31"/>
        <v>8.8110000000000008E-2</v>
      </c>
      <c r="M150" s="72"/>
      <c r="N150" s="72">
        <f t="shared" si="32"/>
        <v>0</v>
      </c>
      <c r="O150" s="74">
        <v>21</v>
      </c>
      <c r="P150" s="74">
        <f t="shared" si="33"/>
        <v>0</v>
      </c>
      <c r="Q150" s="74">
        <f t="shared" si="34"/>
        <v>0</v>
      </c>
      <c r="R150" s="8"/>
      <c r="S150" s="8"/>
    </row>
    <row r="151" spans="1:19" ht="11.25" outlineLevel="3" x14ac:dyDescent="0.2">
      <c r="A151" s="9"/>
      <c r="B151" s="67"/>
      <c r="C151" s="68">
        <v>3</v>
      </c>
      <c r="D151" s="69" t="s">
        <v>93</v>
      </c>
      <c r="E151" s="70" t="s">
        <v>349</v>
      </c>
      <c r="F151" s="71" t="s">
        <v>350</v>
      </c>
      <c r="G151" s="69" t="s">
        <v>191</v>
      </c>
      <c r="H151" s="72">
        <v>1</v>
      </c>
      <c r="I151" s="73"/>
      <c r="J151" s="74">
        <f t="shared" si="30"/>
        <v>0</v>
      </c>
      <c r="K151" s="72">
        <v>1.6299999999999999E-3</v>
      </c>
      <c r="L151" s="72">
        <f t="shared" si="31"/>
        <v>1.6299999999999999E-3</v>
      </c>
      <c r="M151" s="72">
        <v>1.6299999999999999E-3</v>
      </c>
      <c r="N151" s="72">
        <f t="shared" si="32"/>
        <v>1.6299999999999999E-3</v>
      </c>
      <c r="O151" s="74">
        <v>21</v>
      </c>
      <c r="P151" s="74">
        <f t="shared" si="33"/>
        <v>0</v>
      </c>
      <c r="Q151" s="74">
        <f t="shared" si="34"/>
        <v>0</v>
      </c>
      <c r="R151" s="8"/>
      <c r="S151" s="8"/>
    </row>
    <row r="152" spans="1:19" ht="11.25" outlineLevel="3" x14ac:dyDescent="0.2">
      <c r="A152" s="9"/>
      <c r="B152" s="67"/>
      <c r="C152" s="68">
        <v>4</v>
      </c>
      <c r="D152" s="69" t="s">
        <v>93</v>
      </c>
      <c r="E152" s="70" t="s">
        <v>351</v>
      </c>
      <c r="F152" s="71" t="s">
        <v>352</v>
      </c>
      <c r="G152" s="69" t="s">
        <v>191</v>
      </c>
      <c r="H152" s="72">
        <v>2</v>
      </c>
      <c r="I152" s="73"/>
      <c r="J152" s="74">
        <f t="shared" si="30"/>
        <v>0</v>
      </c>
      <c r="K152" s="72">
        <v>6.8959999999999994E-2</v>
      </c>
      <c r="L152" s="72">
        <f t="shared" si="31"/>
        <v>0.13791999999999999</v>
      </c>
      <c r="M152" s="72"/>
      <c r="N152" s="72">
        <f t="shared" si="32"/>
        <v>0</v>
      </c>
      <c r="O152" s="74">
        <v>21</v>
      </c>
      <c r="P152" s="74">
        <f t="shared" si="33"/>
        <v>0</v>
      </c>
      <c r="Q152" s="74">
        <f t="shared" si="34"/>
        <v>0</v>
      </c>
      <c r="R152" s="8"/>
      <c r="S152" s="8"/>
    </row>
    <row r="153" spans="1:19" ht="11.25" outlineLevel="3" x14ac:dyDescent="0.2">
      <c r="A153" s="9"/>
      <c r="B153" s="67"/>
      <c r="C153" s="68">
        <v>5</v>
      </c>
      <c r="D153" s="69" t="s">
        <v>93</v>
      </c>
      <c r="E153" s="70" t="s">
        <v>353</v>
      </c>
      <c r="F153" s="71" t="s">
        <v>354</v>
      </c>
      <c r="G153" s="69" t="s">
        <v>191</v>
      </c>
      <c r="H153" s="72">
        <v>2</v>
      </c>
      <c r="I153" s="73"/>
      <c r="J153" s="74">
        <f t="shared" si="30"/>
        <v>0</v>
      </c>
      <c r="K153" s="72">
        <v>1.515E-2</v>
      </c>
      <c r="L153" s="72">
        <f t="shared" si="31"/>
        <v>3.0300000000000001E-2</v>
      </c>
      <c r="M153" s="72"/>
      <c r="N153" s="72">
        <f t="shared" si="32"/>
        <v>0</v>
      </c>
      <c r="O153" s="74">
        <v>21</v>
      </c>
      <c r="P153" s="74">
        <f t="shared" si="33"/>
        <v>0</v>
      </c>
      <c r="Q153" s="74">
        <f t="shared" si="34"/>
        <v>0</v>
      </c>
      <c r="R153" s="8"/>
      <c r="S153" s="8"/>
    </row>
    <row r="154" spans="1:19" ht="11.25" outlineLevel="3" x14ac:dyDescent="0.2">
      <c r="A154" s="9"/>
      <c r="B154" s="67"/>
      <c r="C154" s="68">
        <v>6</v>
      </c>
      <c r="D154" s="69" t="s">
        <v>93</v>
      </c>
      <c r="E154" s="70" t="s">
        <v>355</v>
      </c>
      <c r="F154" s="71" t="s">
        <v>356</v>
      </c>
      <c r="G154" s="69" t="s">
        <v>191</v>
      </c>
      <c r="H154" s="72">
        <v>2</v>
      </c>
      <c r="I154" s="73"/>
      <c r="J154" s="74">
        <f t="shared" si="30"/>
        <v>0</v>
      </c>
      <c r="K154" s="72"/>
      <c r="L154" s="72">
        <f t="shared" si="31"/>
        <v>0</v>
      </c>
      <c r="M154" s="72"/>
      <c r="N154" s="72">
        <f t="shared" si="32"/>
        <v>0</v>
      </c>
      <c r="O154" s="74">
        <v>21</v>
      </c>
      <c r="P154" s="74">
        <f t="shared" si="33"/>
        <v>0</v>
      </c>
      <c r="Q154" s="74">
        <f t="shared" si="34"/>
        <v>0</v>
      </c>
      <c r="R154" s="8"/>
      <c r="S154" s="8"/>
    </row>
    <row r="155" spans="1:19" ht="11.25" outlineLevel="3" x14ac:dyDescent="0.2">
      <c r="A155" s="9"/>
      <c r="B155" s="67"/>
      <c r="C155" s="68">
        <v>7</v>
      </c>
      <c r="D155" s="69" t="s">
        <v>93</v>
      </c>
      <c r="E155" s="70" t="s">
        <v>357</v>
      </c>
      <c r="F155" s="71" t="s">
        <v>358</v>
      </c>
      <c r="G155" s="69" t="s">
        <v>191</v>
      </c>
      <c r="H155" s="72">
        <v>1</v>
      </c>
      <c r="I155" s="73"/>
      <c r="J155" s="74">
        <f t="shared" si="30"/>
        <v>0</v>
      </c>
      <c r="K155" s="72">
        <v>0.15251000000000001</v>
      </c>
      <c r="L155" s="72">
        <f t="shared" si="31"/>
        <v>0.15251000000000001</v>
      </c>
      <c r="M155" s="72"/>
      <c r="N155" s="72">
        <f t="shared" si="32"/>
        <v>0</v>
      </c>
      <c r="O155" s="74">
        <v>21</v>
      </c>
      <c r="P155" s="74">
        <f t="shared" si="33"/>
        <v>0</v>
      </c>
      <c r="Q155" s="74">
        <f t="shared" si="34"/>
        <v>0</v>
      </c>
      <c r="R155" s="8"/>
      <c r="S155" s="8"/>
    </row>
    <row r="156" spans="1:19" ht="11.25" outlineLevel="3" x14ac:dyDescent="0.2">
      <c r="A156" s="9"/>
      <c r="B156" s="67"/>
      <c r="C156" s="68">
        <v>8</v>
      </c>
      <c r="D156" s="69" t="s">
        <v>93</v>
      </c>
      <c r="E156" s="70" t="s">
        <v>359</v>
      </c>
      <c r="F156" s="71" t="s">
        <v>360</v>
      </c>
      <c r="G156" s="69" t="s">
        <v>191</v>
      </c>
      <c r="H156" s="72">
        <v>1</v>
      </c>
      <c r="I156" s="73"/>
      <c r="J156" s="74">
        <f t="shared" si="30"/>
        <v>0</v>
      </c>
      <c r="K156" s="72">
        <v>9.6759999999999999E-2</v>
      </c>
      <c r="L156" s="72">
        <f t="shared" si="31"/>
        <v>9.6759999999999999E-2</v>
      </c>
      <c r="M156" s="72"/>
      <c r="N156" s="72">
        <f t="shared" si="32"/>
        <v>0</v>
      </c>
      <c r="O156" s="74">
        <v>21</v>
      </c>
      <c r="P156" s="74">
        <f t="shared" si="33"/>
        <v>0</v>
      </c>
      <c r="Q156" s="74">
        <f t="shared" si="34"/>
        <v>0</v>
      </c>
      <c r="R156" s="8"/>
      <c r="S156" s="8"/>
    </row>
    <row r="157" spans="1:19" ht="11.25" outlineLevel="3" x14ac:dyDescent="0.2">
      <c r="A157" s="9"/>
      <c r="B157" s="67"/>
      <c r="C157" s="68">
        <v>9</v>
      </c>
      <c r="D157" s="69" t="s">
        <v>93</v>
      </c>
      <c r="E157" s="70" t="s">
        <v>361</v>
      </c>
      <c r="F157" s="71" t="s">
        <v>362</v>
      </c>
      <c r="G157" s="69" t="s">
        <v>191</v>
      </c>
      <c r="H157" s="72">
        <v>1</v>
      </c>
      <c r="I157" s="73"/>
      <c r="J157" s="74">
        <f t="shared" si="30"/>
        <v>0</v>
      </c>
      <c r="K157" s="72">
        <v>0.1056</v>
      </c>
      <c r="L157" s="72">
        <f t="shared" si="31"/>
        <v>0.1056</v>
      </c>
      <c r="M157" s="72"/>
      <c r="N157" s="72">
        <f t="shared" si="32"/>
        <v>0</v>
      </c>
      <c r="O157" s="74">
        <v>21</v>
      </c>
      <c r="P157" s="74">
        <f t="shared" si="33"/>
        <v>0</v>
      </c>
      <c r="Q157" s="74">
        <f t="shared" si="34"/>
        <v>0</v>
      </c>
      <c r="R157" s="8"/>
      <c r="S157" s="8"/>
    </row>
    <row r="158" spans="1:19" ht="11.25" outlineLevel="3" x14ac:dyDescent="0.2">
      <c r="A158" s="9"/>
      <c r="B158" s="67"/>
      <c r="C158" s="68">
        <v>10</v>
      </c>
      <c r="D158" s="69" t="s">
        <v>93</v>
      </c>
      <c r="E158" s="70" t="s">
        <v>363</v>
      </c>
      <c r="F158" s="71" t="s">
        <v>364</v>
      </c>
      <c r="G158" s="69" t="s">
        <v>191</v>
      </c>
      <c r="H158" s="72">
        <v>1</v>
      </c>
      <c r="I158" s="73"/>
      <c r="J158" s="74">
        <f t="shared" si="30"/>
        <v>0</v>
      </c>
      <c r="K158" s="72">
        <v>2.4240000000000001E-2</v>
      </c>
      <c r="L158" s="72">
        <f t="shared" si="31"/>
        <v>2.4240000000000001E-2</v>
      </c>
      <c r="M158" s="72"/>
      <c r="N158" s="72">
        <f t="shared" si="32"/>
        <v>0</v>
      </c>
      <c r="O158" s="74">
        <v>21</v>
      </c>
      <c r="P158" s="74">
        <f t="shared" si="33"/>
        <v>0</v>
      </c>
      <c r="Q158" s="74">
        <f t="shared" si="34"/>
        <v>0</v>
      </c>
      <c r="R158" s="8"/>
      <c r="S158" s="8"/>
    </row>
    <row r="159" spans="1:19" ht="11.25" outlineLevel="3" x14ac:dyDescent="0.2">
      <c r="A159" s="9"/>
      <c r="B159" s="67"/>
      <c r="C159" s="68">
        <v>11</v>
      </c>
      <c r="D159" s="69" t="s">
        <v>93</v>
      </c>
      <c r="E159" s="70" t="s">
        <v>365</v>
      </c>
      <c r="F159" s="71" t="s">
        <v>366</v>
      </c>
      <c r="G159" s="69" t="s">
        <v>191</v>
      </c>
      <c r="H159" s="72">
        <v>1</v>
      </c>
      <c r="I159" s="73"/>
      <c r="J159" s="74">
        <f t="shared" si="30"/>
        <v>0</v>
      </c>
      <c r="K159" s="72"/>
      <c r="L159" s="72">
        <f t="shared" si="31"/>
        <v>0</v>
      </c>
      <c r="M159" s="72"/>
      <c r="N159" s="72">
        <f t="shared" si="32"/>
        <v>0</v>
      </c>
      <c r="O159" s="74">
        <v>21</v>
      </c>
      <c r="P159" s="74">
        <f t="shared" si="33"/>
        <v>0</v>
      </c>
      <c r="Q159" s="74">
        <f t="shared" si="34"/>
        <v>0</v>
      </c>
      <c r="R159" s="8"/>
      <c r="S159" s="8"/>
    </row>
    <row r="160" spans="1:19" ht="11.25" outlineLevel="3" x14ac:dyDescent="0.2">
      <c r="A160" s="9"/>
      <c r="B160" s="67"/>
      <c r="C160" s="68">
        <v>12</v>
      </c>
      <c r="D160" s="69" t="s">
        <v>93</v>
      </c>
      <c r="E160" s="70" t="s">
        <v>367</v>
      </c>
      <c r="F160" s="71" t="s">
        <v>368</v>
      </c>
      <c r="G160" s="69" t="s">
        <v>191</v>
      </c>
      <c r="H160" s="72">
        <v>1</v>
      </c>
      <c r="I160" s="73"/>
      <c r="J160" s="74">
        <f t="shared" si="30"/>
        <v>0</v>
      </c>
      <c r="K160" s="72">
        <v>0.30399999999999999</v>
      </c>
      <c r="L160" s="72">
        <f t="shared" si="31"/>
        <v>0.30399999999999999</v>
      </c>
      <c r="M160" s="72"/>
      <c r="N160" s="72">
        <f t="shared" si="32"/>
        <v>0</v>
      </c>
      <c r="O160" s="74">
        <v>21</v>
      </c>
      <c r="P160" s="74">
        <f t="shared" si="33"/>
        <v>0</v>
      </c>
      <c r="Q160" s="74">
        <f t="shared" si="34"/>
        <v>0</v>
      </c>
      <c r="R160" s="8"/>
      <c r="S160" s="8"/>
    </row>
    <row r="161" spans="1:19" ht="11.25" outlineLevel="3" x14ac:dyDescent="0.2">
      <c r="A161" s="9"/>
      <c r="B161" s="67"/>
      <c r="C161" s="68">
        <v>13</v>
      </c>
      <c r="D161" s="69" t="s">
        <v>93</v>
      </c>
      <c r="E161" s="70" t="s">
        <v>369</v>
      </c>
      <c r="F161" s="71" t="s">
        <v>370</v>
      </c>
      <c r="G161" s="69" t="s">
        <v>224</v>
      </c>
      <c r="H161" s="72">
        <v>41</v>
      </c>
      <c r="I161" s="73"/>
      <c r="J161" s="74">
        <f t="shared" si="30"/>
        <v>0</v>
      </c>
      <c r="K161" s="72"/>
      <c r="L161" s="72">
        <f t="shared" si="31"/>
        <v>0</v>
      </c>
      <c r="M161" s="72"/>
      <c r="N161" s="72">
        <f t="shared" si="32"/>
        <v>0</v>
      </c>
      <c r="O161" s="74">
        <v>21</v>
      </c>
      <c r="P161" s="74">
        <f t="shared" si="33"/>
        <v>0</v>
      </c>
      <c r="Q161" s="74">
        <f t="shared" si="34"/>
        <v>0</v>
      </c>
      <c r="R161" s="8"/>
      <c r="S161" s="8"/>
    </row>
    <row r="162" spans="1:19" ht="11.25" outlineLevel="3" x14ac:dyDescent="0.2">
      <c r="A162" s="9"/>
      <c r="B162" s="67"/>
      <c r="C162" s="68">
        <v>14</v>
      </c>
      <c r="D162" s="69" t="s">
        <v>141</v>
      </c>
      <c r="E162" s="70" t="s">
        <v>371</v>
      </c>
      <c r="F162" s="71" t="s">
        <v>372</v>
      </c>
      <c r="G162" s="69" t="s">
        <v>224</v>
      </c>
      <c r="H162" s="72">
        <v>45.1</v>
      </c>
      <c r="I162" s="73"/>
      <c r="J162" s="74">
        <f t="shared" si="30"/>
        <v>0</v>
      </c>
      <c r="K162" s="72">
        <v>2.7E-4</v>
      </c>
      <c r="L162" s="72">
        <f t="shared" si="31"/>
        <v>1.2177E-2</v>
      </c>
      <c r="M162" s="72"/>
      <c r="N162" s="72">
        <f t="shared" si="32"/>
        <v>0</v>
      </c>
      <c r="O162" s="74">
        <v>21</v>
      </c>
      <c r="P162" s="74">
        <f t="shared" si="33"/>
        <v>0</v>
      </c>
      <c r="Q162" s="74">
        <f t="shared" si="34"/>
        <v>0</v>
      </c>
      <c r="R162" s="8"/>
      <c r="S162" s="8"/>
    </row>
    <row r="163" spans="1:19" ht="11.25" outlineLevel="3" x14ac:dyDescent="0.2">
      <c r="A163" s="9"/>
      <c r="B163" s="67"/>
      <c r="C163" s="68">
        <v>15</v>
      </c>
      <c r="D163" s="69" t="s">
        <v>93</v>
      </c>
      <c r="E163" s="70" t="s">
        <v>373</v>
      </c>
      <c r="F163" s="71" t="s">
        <v>374</v>
      </c>
      <c r="G163" s="69" t="s">
        <v>191</v>
      </c>
      <c r="H163" s="72">
        <v>1</v>
      </c>
      <c r="I163" s="73"/>
      <c r="J163" s="74">
        <f t="shared" si="30"/>
        <v>0</v>
      </c>
      <c r="K163" s="72">
        <v>1.6299999999999999E-3</v>
      </c>
      <c r="L163" s="72">
        <f t="shared" si="31"/>
        <v>1.6299999999999999E-3</v>
      </c>
      <c r="M163" s="72"/>
      <c r="N163" s="72">
        <f t="shared" si="32"/>
        <v>0</v>
      </c>
      <c r="O163" s="74">
        <v>21</v>
      </c>
      <c r="P163" s="74">
        <f t="shared" si="33"/>
        <v>0</v>
      </c>
      <c r="Q163" s="74">
        <f t="shared" si="34"/>
        <v>0</v>
      </c>
      <c r="R163" s="8"/>
      <c r="S163" s="8"/>
    </row>
    <row r="164" spans="1:19" ht="11.25" outlineLevel="3" x14ac:dyDescent="0.2">
      <c r="A164" s="9"/>
      <c r="B164" s="67"/>
      <c r="C164" s="68">
        <v>16</v>
      </c>
      <c r="D164" s="69" t="s">
        <v>93</v>
      </c>
      <c r="E164" s="70" t="s">
        <v>375</v>
      </c>
      <c r="F164" s="71" t="s">
        <v>376</v>
      </c>
      <c r="G164" s="69" t="s">
        <v>191</v>
      </c>
      <c r="H164" s="72">
        <v>1</v>
      </c>
      <c r="I164" s="73"/>
      <c r="J164" s="74">
        <f t="shared" si="30"/>
        <v>0</v>
      </c>
      <c r="K164" s="72"/>
      <c r="L164" s="72">
        <f t="shared" si="31"/>
        <v>0</v>
      </c>
      <c r="M164" s="72"/>
      <c r="N164" s="72">
        <f t="shared" si="32"/>
        <v>0</v>
      </c>
      <c r="O164" s="74">
        <v>21</v>
      </c>
      <c r="P164" s="74">
        <f t="shared" si="33"/>
        <v>0</v>
      </c>
      <c r="Q164" s="74">
        <f t="shared" si="34"/>
        <v>0</v>
      </c>
      <c r="R164" s="8"/>
      <c r="S164" s="8"/>
    </row>
    <row r="165" spans="1:19" ht="11.25" outlineLevel="3" x14ac:dyDescent="0.2">
      <c r="A165" s="9"/>
      <c r="B165" s="67"/>
      <c r="C165" s="68">
        <v>17</v>
      </c>
      <c r="D165" s="69" t="s">
        <v>141</v>
      </c>
      <c r="E165" s="70" t="s">
        <v>377</v>
      </c>
      <c r="F165" s="71" t="s">
        <v>378</v>
      </c>
      <c r="G165" s="69" t="s">
        <v>191</v>
      </c>
      <c r="H165" s="72">
        <v>1</v>
      </c>
      <c r="I165" s="73"/>
      <c r="J165" s="74">
        <f t="shared" si="30"/>
        <v>0</v>
      </c>
      <c r="K165" s="72">
        <v>1E-3</v>
      </c>
      <c r="L165" s="72">
        <f t="shared" si="31"/>
        <v>1E-3</v>
      </c>
      <c r="M165" s="72"/>
      <c r="N165" s="72">
        <f t="shared" si="32"/>
        <v>0</v>
      </c>
      <c r="O165" s="74">
        <v>21</v>
      </c>
      <c r="P165" s="74">
        <f t="shared" si="33"/>
        <v>0</v>
      </c>
      <c r="Q165" s="74">
        <f t="shared" si="34"/>
        <v>0</v>
      </c>
      <c r="R165" s="8"/>
      <c r="S165" s="8"/>
    </row>
    <row r="166" spans="1:19" ht="11.25" outlineLevel="3" x14ac:dyDescent="0.2">
      <c r="A166" s="9"/>
      <c r="B166" s="67"/>
      <c r="C166" s="68">
        <v>18</v>
      </c>
      <c r="D166" s="69" t="s">
        <v>93</v>
      </c>
      <c r="E166" s="70" t="s">
        <v>379</v>
      </c>
      <c r="F166" s="71" t="s">
        <v>380</v>
      </c>
      <c r="G166" s="69" t="s">
        <v>191</v>
      </c>
      <c r="H166" s="72">
        <v>1</v>
      </c>
      <c r="I166" s="73"/>
      <c r="J166" s="74">
        <f t="shared" si="30"/>
        <v>0</v>
      </c>
      <c r="K166" s="72">
        <v>7.2000000000000005E-4</v>
      </c>
      <c r="L166" s="72">
        <f t="shared" si="31"/>
        <v>7.2000000000000005E-4</v>
      </c>
      <c r="M166" s="72"/>
      <c r="N166" s="72">
        <f t="shared" si="32"/>
        <v>0</v>
      </c>
      <c r="O166" s="74">
        <v>21</v>
      </c>
      <c r="P166" s="74">
        <f t="shared" si="33"/>
        <v>0</v>
      </c>
      <c r="Q166" s="74">
        <f t="shared" si="34"/>
        <v>0</v>
      </c>
      <c r="R166" s="8"/>
      <c r="S166" s="8"/>
    </row>
    <row r="167" spans="1:19" ht="11.25" outlineLevel="3" x14ac:dyDescent="0.2">
      <c r="A167" s="9"/>
      <c r="B167" s="67"/>
      <c r="C167" s="68">
        <v>19</v>
      </c>
      <c r="D167" s="69" t="s">
        <v>141</v>
      </c>
      <c r="E167" s="70" t="s">
        <v>381</v>
      </c>
      <c r="F167" s="71" t="s">
        <v>382</v>
      </c>
      <c r="G167" s="69" t="s">
        <v>191</v>
      </c>
      <c r="H167" s="72">
        <v>1</v>
      </c>
      <c r="I167" s="73"/>
      <c r="J167" s="74">
        <f t="shared" si="30"/>
        <v>0</v>
      </c>
      <c r="K167" s="72">
        <v>7.3000000000000001E-3</v>
      </c>
      <c r="L167" s="72">
        <f t="shared" si="31"/>
        <v>7.3000000000000001E-3</v>
      </c>
      <c r="M167" s="72"/>
      <c r="N167" s="72">
        <f t="shared" si="32"/>
        <v>0</v>
      </c>
      <c r="O167" s="74">
        <v>21</v>
      </c>
      <c r="P167" s="74">
        <f t="shared" si="33"/>
        <v>0</v>
      </c>
      <c r="Q167" s="74">
        <f t="shared" si="34"/>
        <v>0</v>
      </c>
      <c r="R167" s="8"/>
      <c r="S167" s="8"/>
    </row>
    <row r="168" spans="1:19" ht="11.25" outlineLevel="3" x14ac:dyDescent="0.2">
      <c r="A168" s="9"/>
      <c r="B168" s="67"/>
      <c r="C168" s="68">
        <v>20</v>
      </c>
      <c r="D168" s="69" t="s">
        <v>141</v>
      </c>
      <c r="E168" s="70" t="s">
        <v>383</v>
      </c>
      <c r="F168" s="71" t="s">
        <v>384</v>
      </c>
      <c r="G168" s="69" t="s">
        <v>191</v>
      </c>
      <c r="H168" s="72">
        <v>1</v>
      </c>
      <c r="I168" s="73"/>
      <c r="J168" s="74">
        <f t="shared" si="30"/>
        <v>0</v>
      </c>
      <c r="K168" s="72">
        <v>3.5000000000000001E-3</v>
      </c>
      <c r="L168" s="72">
        <f t="shared" si="31"/>
        <v>3.5000000000000001E-3</v>
      </c>
      <c r="M168" s="72"/>
      <c r="N168" s="72">
        <f t="shared" si="32"/>
        <v>0</v>
      </c>
      <c r="O168" s="74">
        <v>21</v>
      </c>
      <c r="P168" s="74">
        <f t="shared" si="33"/>
        <v>0</v>
      </c>
      <c r="Q168" s="74">
        <f t="shared" si="34"/>
        <v>0</v>
      </c>
      <c r="R168" s="8"/>
      <c r="S168" s="8"/>
    </row>
    <row r="169" spans="1:19" ht="11.25" outlineLevel="3" x14ac:dyDescent="0.2">
      <c r="A169" s="9"/>
      <c r="B169" s="67"/>
      <c r="C169" s="68">
        <v>21</v>
      </c>
      <c r="D169" s="69" t="s">
        <v>141</v>
      </c>
      <c r="E169" s="70" t="s">
        <v>385</v>
      </c>
      <c r="F169" s="71" t="s">
        <v>386</v>
      </c>
      <c r="G169" s="69" t="s">
        <v>191</v>
      </c>
      <c r="H169" s="72">
        <v>1</v>
      </c>
      <c r="I169" s="73"/>
      <c r="J169" s="74">
        <f t="shared" si="30"/>
        <v>0</v>
      </c>
      <c r="K169" s="72">
        <v>2.9999999999999997E-4</v>
      </c>
      <c r="L169" s="72">
        <f t="shared" si="31"/>
        <v>2.9999999999999997E-4</v>
      </c>
      <c r="M169" s="72"/>
      <c r="N169" s="72">
        <f t="shared" si="32"/>
        <v>0</v>
      </c>
      <c r="O169" s="74">
        <v>21</v>
      </c>
      <c r="P169" s="74">
        <f t="shared" si="33"/>
        <v>0</v>
      </c>
      <c r="Q169" s="74">
        <f t="shared" si="34"/>
        <v>0</v>
      </c>
      <c r="R169" s="8"/>
      <c r="S169" s="8"/>
    </row>
    <row r="170" spans="1:19" ht="11.25" outlineLevel="3" x14ac:dyDescent="0.2">
      <c r="A170" s="9"/>
      <c r="B170" s="67"/>
      <c r="C170" s="68">
        <v>22</v>
      </c>
      <c r="D170" s="69" t="s">
        <v>93</v>
      </c>
      <c r="E170" s="70" t="s">
        <v>387</v>
      </c>
      <c r="F170" s="71" t="s">
        <v>388</v>
      </c>
      <c r="G170" s="69" t="s">
        <v>191</v>
      </c>
      <c r="H170" s="72">
        <v>1</v>
      </c>
      <c r="I170" s="73"/>
      <c r="J170" s="74">
        <f t="shared" si="30"/>
        <v>0</v>
      </c>
      <c r="K170" s="72">
        <v>0.04</v>
      </c>
      <c r="L170" s="72">
        <f t="shared" si="31"/>
        <v>0.04</v>
      </c>
      <c r="M170" s="72"/>
      <c r="N170" s="72">
        <f t="shared" si="32"/>
        <v>0</v>
      </c>
      <c r="O170" s="74">
        <v>21</v>
      </c>
      <c r="P170" s="74">
        <f t="shared" si="33"/>
        <v>0</v>
      </c>
      <c r="Q170" s="74">
        <f t="shared" si="34"/>
        <v>0</v>
      </c>
      <c r="R170" s="8"/>
      <c r="S170" s="8"/>
    </row>
    <row r="171" spans="1:19" ht="11.25" outlineLevel="3" x14ac:dyDescent="0.2">
      <c r="A171" s="9"/>
      <c r="B171" s="67"/>
      <c r="C171" s="68">
        <v>23</v>
      </c>
      <c r="D171" s="69" t="s">
        <v>141</v>
      </c>
      <c r="E171" s="70" t="s">
        <v>389</v>
      </c>
      <c r="F171" s="71" t="s">
        <v>390</v>
      </c>
      <c r="G171" s="69" t="s">
        <v>191</v>
      </c>
      <c r="H171" s="72">
        <v>1</v>
      </c>
      <c r="I171" s="73"/>
      <c r="J171" s="74">
        <f t="shared" si="30"/>
        <v>0</v>
      </c>
      <c r="K171" s="72">
        <v>1.3299999999999999E-2</v>
      </c>
      <c r="L171" s="72">
        <f t="shared" si="31"/>
        <v>1.3299999999999999E-2</v>
      </c>
      <c r="M171" s="72"/>
      <c r="N171" s="72">
        <f t="shared" si="32"/>
        <v>0</v>
      </c>
      <c r="O171" s="74">
        <v>21</v>
      </c>
      <c r="P171" s="74">
        <f t="shared" si="33"/>
        <v>0</v>
      </c>
      <c r="Q171" s="74">
        <f t="shared" si="34"/>
        <v>0</v>
      </c>
      <c r="R171" s="8"/>
      <c r="S171" s="8"/>
    </row>
    <row r="172" spans="1:19" ht="22.5" outlineLevel="3" x14ac:dyDescent="0.2">
      <c r="A172" s="9"/>
      <c r="B172" s="67"/>
      <c r="C172" s="68">
        <v>24</v>
      </c>
      <c r="D172" s="69" t="s">
        <v>93</v>
      </c>
      <c r="E172" s="70" t="s">
        <v>391</v>
      </c>
      <c r="F172" s="71" t="s">
        <v>392</v>
      </c>
      <c r="G172" s="69" t="s">
        <v>191</v>
      </c>
      <c r="H172" s="72">
        <v>1</v>
      </c>
      <c r="I172" s="73"/>
      <c r="J172" s="74">
        <f t="shared" si="30"/>
        <v>0</v>
      </c>
      <c r="K172" s="72">
        <v>0.43786000000000003</v>
      </c>
      <c r="L172" s="72">
        <f t="shared" si="31"/>
        <v>0.43786000000000003</v>
      </c>
      <c r="M172" s="72"/>
      <c r="N172" s="72">
        <f t="shared" si="32"/>
        <v>0</v>
      </c>
      <c r="O172" s="74">
        <v>21</v>
      </c>
      <c r="P172" s="74">
        <f t="shared" si="33"/>
        <v>0</v>
      </c>
      <c r="Q172" s="74">
        <f t="shared" si="34"/>
        <v>0</v>
      </c>
      <c r="R172" s="8"/>
      <c r="S172" s="8"/>
    </row>
    <row r="173" spans="1:19" ht="11.25" outlineLevel="3" x14ac:dyDescent="0.2">
      <c r="A173" s="9"/>
      <c r="B173" s="67"/>
      <c r="C173" s="68">
        <v>25</v>
      </c>
      <c r="D173" s="69" t="s">
        <v>141</v>
      </c>
      <c r="E173" s="70" t="s">
        <v>393</v>
      </c>
      <c r="F173" s="71" t="s">
        <v>394</v>
      </c>
      <c r="G173" s="69" t="s">
        <v>191</v>
      </c>
      <c r="H173" s="72">
        <v>1</v>
      </c>
      <c r="I173" s="73"/>
      <c r="J173" s="74">
        <f t="shared" si="30"/>
        <v>0</v>
      </c>
      <c r="K173" s="72">
        <v>8.6999999999999994E-2</v>
      </c>
      <c r="L173" s="72">
        <f t="shared" si="31"/>
        <v>8.6999999999999994E-2</v>
      </c>
      <c r="M173" s="72"/>
      <c r="N173" s="72">
        <f t="shared" si="32"/>
        <v>0</v>
      </c>
      <c r="O173" s="74">
        <v>21</v>
      </c>
      <c r="P173" s="74">
        <f t="shared" si="33"/>
        <v>0</v>
      </c>
      <c r="Q173" s="74">
        <f t="shared" si="34"/>
        <v>0</v>
      </c>
      <c r="R173" s="8"/>
      <c r="S173" s="8"/>
    </row>
    <row r="174" spans="1:19" ht="11.25" outlineLevel="3" x14ac:dyDescent="0.2">
      <c r="A174" s="9"/>
      <c r="B174" s="67"/>
      <c r="C174" s="68">
        <v>26</v>
      </c>
      <c r="D174" s="69" t="s">
        <v>93</v>
      </c>
      <c r="E174" s="70" t="s">
        <v>395</v>
      </c>
      <c r="F174" s="71" t="s">
        <v>396</v>
      </c>
      <c r="G174" s="69" t="s">
        <v>224</v>
      </c>
      <c r="H174" s="72">
        <v>78.099999999999994</v>
      </c>
      <c r="I174" s="73"/>
      <c r="J174" s="74">
        <f t="shared" si="30"/>
        <v>0</v>
      </c>
      <c r="K174" s="72">
        <v>6.9999999999999994E-5</v>
      </c>
      <c r="L174" s="72">
        <f t="shared" si="31"/>
        <v>5.4669999999999988E-3</v>
      </c>
      <c r="M174" s="72"/>
      <c r="N174" s="72">
        <f t="shared" si="32"/>
        <v>0</v>
      </c>
      <c r="O174" s="74">
        <v>21</v>
      </c>
      <c r="P174" s="74">
        <f t="shared" si="33"/>
        <v>0</v>
      </c>
      <c r="Q174" s="74">
        <f t="shared" si="34"/>
        <v>0</v>
      </c>
      <c r="R174" s="8"/>
      <c r="S174" s="8"/>
    </row>
    <row r="175" spans="1:19" ht="11.25" outlineLevel="3" x14ac:dyDescent="0.2">
      <c r="A175" s="9"/>
      <c r="B175" s="67"/>
      <c r="C175" s="68">
        <v>27</v>
      </c>
      <c r="D175" s="69" t="s">
        <v>93</v>
      </c>
      <c r="E175" s="70" t="s">
        <v>397</v>
      </c>
      <c r="F175" s="71" t="s">
        <v>398</v>
      </c>
      <c r="G175" s="69" t="s">
        <v>224</v>
      </c>
      <c r="H175" s="72">
        <v>78.099999999999994</v>
      </c>
      <c r="I175" s="73"/>
      <c r="J175" s="74">
        <f t="shared" si="30"/>
        <v>0</v>
      </c>
      <c r="K175" s="72">
        <v>1.9000000000000001E-4</v>
      </c>
      <c r="L175" s="72">
        <f t="shared" si="31"/>
        <v>1.4839E-2</v>
      </c>
      <c r="M175" s="72"/>
      <c r="N175" s="72">
        <f t="shared" si="32"/>
        <v>0</v>
      </c>
      <c r="O175" s="74">
        <v>21</v>
      </c>
      <c r="P175" s="74">
        <f t="shared" si="33"/>
        <v>0</v>
      </c>
      <c r="Q175" s="74">
        <f t="shared" si="34"/>
        <v>0</v>
      </c>
      <c r="R175" s="8"/>
      <c r="S175" s="8"/>
    </row>
    <row r="176" spans="1:19" ht="11.25" outlineLevel="3" x14ac:dyDescent="0.2">
      <c r="A176" s="9"/>
      <c r="B176" s="67"/>
      <c r="C176" s="68">
        <v>28</v>
      </c>
      <c r="D176" s="69" t="s">
        <v>93</v>
      </c>
      <c r="E176" s="70" t="s">
        <v>399</v>
      </c>
      <c r="F176" s="71" t="s">
        <v>400</v>
      </c>
      <c r="G176" s="69" t="s">
        <v>224</v>
      </c>
      <c r="H176" s="72">
        <v>41</v>
      </c>
      <c r="I176" s="73"/>
      <c r="J176" s="74">
        <f t="shared" si="30"/>
        <v>0</v>
      </c>
      <c r="K176" s="72"/>
      <c r="L176" s="72">
        <f t="shared" si="31"/>
        <v>0</v>
      </c>
      <c r="M176" s="72"/>
      <c r="N176" s="72">
        <f t="shared" si="32"/>
        <v>0</v>
      </c>
      <c r="O176" s="74">
        <v>21</v>
      </c>
      <c r="P176" s="74">
        <f t="shared" si="33"/>
        <v>0</v>
      </c>
      <c r="Q176" s="74">
        <f t="shared" si="34"/>
        <v>0</v>
      </c>
      <c r="R176" s="8"/>
      <c r="S176" s="8"/>
    </row>
    <row r="177" spans="1:19" ht="11.25" outlineLevel="3" x14ac:dyDescent="0.2">
      <c r="A177" s="9"/>
      <c r="B177" s="67"/>
      <c r="C177" s="68">
        <v>29</v>
      </c>
      <c r="D177" s="69" t="s">
        <v>93</v>
      </c>
      <c r="E177" s="70" t="s">
        <v>401</v>
      </c>
      <c r="F177" s="71" t="s">
        <v>402</v>
      </c>
      <c r="G177" s="69" t="s">
        <v>224</v>
      </c>
      <c r="H177" s="72">
        <v>30</v>
      </c>
      <c r="I177" s="73"/>
      <c r="J177" s="74">
        <f t="shared" si="30"/>
        <v>0</v>
      </c>
      <c r="K177" s="72"/>
      <c r="L177" s="72">
        <f t="shared" si="31"/>
        <v>0</v>
      </c>
      <c r="M177" s="72"/>
      <c r="N177" s="72">
        <f t="shared" si="32"/>
        <v>0</v>
      </c>
      <c r="O177" s="74">
        <v>21</v>
      </c>
      <c r="P177" s="74">
        <f t="shared" si="33"/>
        <v>0</v>
      </c>
      <c r="Q177" s="74">
        <f t="shared" si="34"/>
        <v>0</v>
      </c>
      <c r="R177" s="8"/>
      <c r="S177" s="8"/>
    </row>
    <row r="178" spans="1:19" ht="11.25" outlineLevel="3" x14ac:dyDescent="0.2">
      <c r="A178" s="9"/>
      <c r="B178" s="67"/>
      <c r="C178" s="68">
        <v>30</v>
      </c>
      <c r="D178" s="69" t="s">
        <v>93</v>
      </c>
      <c r="E178" s="70" t="s">
        <v>403</v>
      </c>
      <c r="F178" s="71" t="s">
        <v>404</v>
      </c>
      <c r="G178" s="69" t="s">
        <v>224</v>
      </c>
      <c r="H178" s="72">
        <v>41</v>
      </c>
      <c r="I178" s="73"/>
      <c r="J178" s="74">
        <f t="shared" si="30"/>
        <v>0</v>
      </c>
      <c r="K178" s="72"/>
      <c r="L178" s="72">
        <f t="shared" si="31"/>
        <v>0</v>
      </c>
      <c r="M178" s="72"/>
      <c r="N178" s="72">
        <f t="shared" si="32"/>
        <v>0</v>
      </c>
      <c r="O178" s="74">
        <v>21</v>
      </c>
      <c r="P178" s="74">
        <f t="shared" si="33"/>
        <v>0</v>
      </c>
      <c r="Q178" s="74">
        <f t="shared" si="34"/>
        <v>0</v>
      </c>
      <c r="R178" s="8"/>
      <c r="S178" s="8"/>
    </row>
    <row r="179" spans="1:19" outlineLevel="3" x14ac:dyDescent="0.15">
      <c r="B179" s="6"/>
      <c r="C179" s="6"/>
      <c r="D179" s="6"/>
      <c r="E179" s="6"/>
      <c r="F179" s="6"/>
      <c r="G179" s="6"/>
      <c r="H179" s="6"/>
      <c r="I179" s="8"/>
      <c r="J179" s="8"/>
      <c r="K179" s="6"/>
      <c r="L179" s="6"/>
      <c r="M179" s="6"/>
      <c r="N179" s="6"/>
      <c r="O179" s="6"/>
      <c r="P179" s="8"/>
      <c r="Q179" s="8"/>
    </row>
    <row r="180" spans="1:19" ht="11.25" outlineLevel="2" x14ac:dyDescent="0.2">
      <c r="A180" s="39" t="s">
        <v>34</v>
      </c>
      <c r="B180" s="60">
        <v>3</v>
      </c>
      <c r="C180" s="61"/>
      <c r="D180" s="62" t="s">
        <v>92</v>
      </c>
      <c r="E180" s="62"/>
      <c r="F180" s="63" t="s">
        <v>35</v>
      </c>
      <c r="G180" s="62"/>
      <c r="H180" s="64"/>
      <c r="I180" s="65"/>
      <c r="J180" s="41">
        <f>SUBTOTAL(9,J181:J222)</f>
        <v>0</v>
      </c>
      <c r="K180" s="64"/>
      <c r="L180" s="42">
        <f>SUBTOTAL(9,L181:L222)</f>
        <v>9.1689099844999991</v>
      </c>
      <c r="M180" s="64"/>
      <c r="N180" s="42">
        <f>SUBTOTAL(9,N181:N222)</f>
        <v>46.376561500000001</v>
      </c>
      <c r="O180" s="66"/>
      <c r="P180" s="41">
        <f>SUBTOTAL(9,P181:P222)</f>
        <v>0</v>
      </c>
      <c r="Q180" s="41">
        <f>SUBTOTAL(9,Q181:Q222)</f>
        <v>0</v>
      </c>
      <c r="R180" s="8"/>
      <c r="S180" s="8"/>
    </row>
    <row r="181" spans="1:19" ht="11.25" outlineLevel="3" x14ac:dyDescent="0.2">
      <c r="A181" s="9"/>
      <c r="B181" s="67"/>
      <c r="C181" s="68">
        <v>1</v>
      </c>
      <c r="D181" s="69" t="s">
        <v>405</v>
      </c>
      <c r="E181" s="70" t="s">
        <v>406</v>
      </c>
      <c r="F181" s="71" t="s">
        <v>407</v>
      </c>
      <c r="G181" s="69"/>
      <c r="H181" s="72">
        <v>0</v>
      </c>
      <c r="I181" s="73"/>
      <c r="J181" s="74">
        <f t="shared" ref="J181:J221" si="35">H181*I181</f>
        <v>0</v>
      </c>
      <c r="K181" s="72"/>
      <c r="L181" s="72">
        <f t="shared" ref="L181:L221" si="36">H181*K181</f>
        <v>0</v>
      </c>
      <c r="M181" s="72"/>
      <c r="N181" s="72">
        <f t="shared" ref="N181:N221" si="37">H181*M181</f>
        <v>0</v>
      </c>
      <c r="O181" s="74">
        <v>21</v>
      </c>
      <c r="P181" s="74">
        <f t="shared" ref="P181:P221" si="38">J181*(O181/100)</f>
        <v>0</v>
      </c>
      <c r="Q181" s="74">
        <f t="shared" ref="Q181:Q221" si="39">J181+P181</f>
        <v>0</v>
      </c>
      <c r="R181" s="8"/>
      <c r="S181" s="8"/>
    </row>
    <row r="182" spans="1:19" ht="11.25" outlineLevel="3" x14ac:dyDescent="0.2">
      <c r="A182" s="9"/>
      <c r="B182" s="67"/>
      <c r="C182" s="68">
        <v>2</v>
      </c>
      <c r="D182" s="69" t="s">
        <v>93</v>
      </c>
      <c r="E182" s="70" t="s">
        <v>408</v>
      </c>
      <c r="F182" s="71" t="s">
        <v>409</v>
      </c>
      <c r="G182" s="69" t="s">
        <v>224</v>
      </c>
      <c r="H182" s="72">
        <v>49.2</v>
      </c>
      <c r="I182" s="73"/>
      <c r="J182" s="74">
        <f t="shared" si="35"/>
        <v>0</v>
      </c>
      <c r="K182" s="72"/>
      <c r="L182" s="72">
        <f t="shared" si="36"/>
        <v>0</v>
      </c>
      <c r="M182" s="72"/>
      <c r="N182" s="72">
        <f t="shared" si="37"/>
        <v>0</v>
      </c>
      <c r="O182" s="74">
        <v>21</v>
      </c>
      <c r="P182" s="74">
        <f t="shared" si="38"/>
        <v>0</v>
      </c>
      <c r="Q182" s="74">
        <f t="shared" si="39"/>
        <v>0</v>
      </c>
      <c r="R182" s="8"/>
      <c r="S182" s="8"/>
    </row>
    <row r="183" spans="1:19" ht="11.25" outlineLevel="3" x14ac:dyDescent="0.2">
      <c r="A183" s="9"/>
      <c r="B183" s="67"/>
      <c r="C183" s="68">
        <v>3</v>
      </c>
      <c r="D183" s="69" t="s">
        <v>93</v>
      </c>
      <c r="E183" s="70" t="s">
        <v>410</v>
      </c>
      <c r="F183" s="71" t="s">
        <v>411</v>
      </c>
      <c r="G183" s="69" t="s">
        <v>224</v>
      </c>
      <c r="H183" s="72">
        <v>18.5</v>
      </c>
      <c r="I183" s="73"/>
      <c r="J183" s="74">
        <f t="shared" si="35"/>
        <v>0</v>
      </c>
      <c r="K183" s="72"/>
      <c r="L183" s="72">
        <f t="shared" si="36"/>
        <v>0</v>
      </c>
      <c r="M183" s="72">
        <v>9.2499999999999995E-3</v>
      </c>
      <c r="N183" s="72">
        <f t="shared" si="37"/>
        <v>0.171125</v>
      </c>
      <c r="O183" s="74">
        <v>21</v>
      </c>
      <c r="P183" s="74">
        <f t="shared" si="38"/>
        <v>0</v>
      </c>
      <c r="Q183" s="74">
        <f t="shared" si="39"/>
        <v>0</v>
      </c>
      <c r="R183" s="8"/>
      <c r="S183" s="8"/>
    </row>
    <row r="184" spans="1:19" ht="22.5" outlineLevel="3" x14ac:dyDescent="0.2">
      <c r="A184" s="9"/>
      <c r="B184" s="67"/>
      <c r="C184" s="68">
        <v>4</v>
      </c>
      <c r="D184" s="69" t="s">
        <v>93</v>
      </c>
      <c r="E184" s="70" t="s">
        <v>412</v>
      </c>
      <c r="F184" s="71" t="s">
        <v>413</v>
      </c>
      <c r="G184" s="69" t="s">
        <v>109</v>
      </c>
      <c r="H184" s="72">
        <v>8.6930700000000005</v>
      </c>
      <c r="I184" s="73"/>
      <c r="J184" s="74">
        <f t="shared" si="35"/>
        <v>0</v>
      </c>
      <c r="K184" s="72"/>
      <c r="L184" s="72">
        <f t="shared" si="36"/>
        <v>0</v>
      </c>
      <c r="M184" s="72">
        <v>2.2000000000000002</v>
      </c>
      <c r="N184" s="72">
        <f t="shared" si="37"/>
        <v>19.124754000000003</v>
      </c>
      <c r="O184" s="74">
        <v>21</v>
      </c>
      <c r="P184" s="74">
        <f t="shared" si="38"/>
        <v>0</v>
      </c>
      <c r="Q184" s="74">
        <f t="shared" si="39"/>
        <v>0</v>
      </c>
      <c r="R184" s="8"/>
      <c r="S184" s="8"/>
    </row>
    <row r="185" spans="1:19" ht="11.25" outlineLevel="3" x14ac:dyDescent="0.2">
      <c r="A185" s="9"/>
      <c r="B185" s="67"/>
      <c r="C185" s="68">
        <v>5</v>
      </c>
      <c r="D185" s="69" t="s">
        <v>93</v>
      </c>
      <c r="E185" s="70" t="s">
        <v>414</v>
      </c>
      <c r="F185" s="71" t="s">
        <v>415</v>
      </c>
      <c r="G185" s="69" t="s">
        <v>96</v>
      </c>
      <c r="H185" s="72">
        <v>27.72</v>
      </c>
      <c r="I185" s="73"/>
      <c r="J185" s="74">
        <f t="shared" si="35"/>
        <v>0</v>
      </c>
      <c r="K185" s="72"/>
      <c r="L185" s="72">
        <f t="shared" si="36"/>
        <v>0</v>
      </c>
      <c r="M185" s="72">
        <v>0.308</v>
      </c>
      <c r="N185" s="72">
        <f t="shared" si="37"/>
        <v>8.5377599999999987</v>
      </c>
      <c r="O185" s="74">
        <v>21</v>
      </c>
      <c r="P185" s="74">
        <f t="shared" si="38"/>
        <v>0</v>
      </c>
      <c r="Q185" s="74">
        <f t="shared" si="39"/>
        <v>0</v>
      </c>
      <c r="R185" s="8"/>
      <c r="S185" s="8"/>
    </row>
    <row r="186" spans="1:19" ht="11.25" outlineLevel="3" x14ac:dyDescent="0.2">
      <c r="A186" s="9"/>
      <c r="B186" s="67"/>
      <c r="C186" s="68">
        <v>6</v>
      </c>
      <c r="D186" s="69" t="s">
        <v>93</v>
      </c>
      <c r="E186" s="70" t="s">
        <v>416</v>
      </c>
      <c r="F186" s="71" t="s">
        <v>417</v>
      </c>
      <c r="G186" s="69" t="s">
        <v>96</v>
      </c>
      <c r="H186" s="72">
        <v>1.32</v>
      </c>
      <c r="I186" s="73"/>
      <c r="J186" s="74">
        <f t="shared" si="35"/>
        <v>0</v>
      </c>
      <c r="K186" s="72"/>
      <c r="L186" s="72">
        <f t="shared" si="36"/>
        <v>0</v>
      </c>
      <c r="M186" s="72">
        <v>0.20799999999999999</v>
      </c>
      <c r="N186" s="72">
        <f t="shared" si="37"/>
        <v>0.27456000000000003</v>
      </c>
      <c r="O186" s="74">
        <v>21</v>
      </c>
      <c r="P186" s="74">
        <f t="shared" si="38"/>
        <v>0</v>
      </c>
      <c r="Q186" s="74">
        <f t="shared" si="39"/>
        <v>0</v>
      </c>
      <c r="R186" s="8"/>
      <c r="S186" s="8"/>
    </row>
    <row r="187" spans="1:19" ht="11.25" outlineLevel="3" x14ac:dyDescent="0.2">
      <c r="A187" s="9"/>
      <c r="B187" s="67"/>
      <c r="C187" s="68">
        <v>7</v>
      </c>
      <c r="D187" s="69" t="s">
        <v>93</v>
      </c>
      <c r="E187" s="70" t="s">
        <v>418</v>
      </c>
      <c r="F187" s="71" t="s">
        <v>419</v>
      </c>
      <c r="G187" s="69" t="s">
        <v>109</v>
      </c>
      <c r="H187" s="72">
        <v>0.1875</v>
      </c>
      <c r="I187" s="73"/>
      <c r="J187" s="74">
        <f t="shared" si="35"/>
        <v>0</v>
      </c>
      <c r="K187" s="72"/>
      <c r="L187" s="72">
        <f t="shared" si="36"/>
        <v>0</v>
      </c>
      <c r="M187" s="72">
        <v>2.4</v>
      </c>
      <c r="N187" s="72">
        <f t="shared" si="37"/>
        <v>0.44999999999999996</v>
      </c>
      <c r="O187" s="74">
        <v>21</v>
      </c>
      <c r="P187" s="74">
        <f t="shared" si="38"/>
        <v>0</v>
      </c>
      <c r="Q187" s="74">
        <f t="shared" si="39"/>
        <v>0</v>
      </c>
      <c r="R187" s="8"/>
      <c r="S187" s="8"/>
    </row>
    <row r="188" spans="1:19" ht="11.25" outlineLevel="3" x14ac:dyDescent="0.2">
      <c r="A188" s="9"/>
      <c r="B188" s="67"/>
      <c r="C188" s="68">
        <v>8</v>
      </c>
      <c r="D188" s="69" t="s">
        <v>93</v>
      </c>
      <c r="E188" s="70" t="s">
        <v>420</v>
      </c>
      <c r="F188" s="71" t="s">
        <v>421</v>
      </c>
      <c r="G188" s="69" t="s">
        <v>96</v>
      </c>
      <c r="H188" s="72">
        <v>3.6124999999999994</v>
      </c>
      <c r="I188" s="73"/>
      <c r="J188" s="74">
        <f t="shared" si="35"/>
        <v>0</v>
      </c>
      <c r="K188" s="72"/>
      <c r="L188" s="72">
        <f t="shared" si="36"/>
        <v>0</v>
      </c>
      <c r="M188" s="72">
        <v>4.1000000000000002E-2</v>
      </c>
      <c r="N188" s="72">
        <f t="shared" si="37"/>
        <v>0.14811249999999998</v>
      </c>
      <c r="O188" s="74">
        <v>21</v>
      </c>
      <c r="P188" s="74">
        <f t="shared" si="38"/>
        <v>0</v>
      </c>
      <c r="Q188" s="74">
        <f t="shared" si="39"/>
        <v>0</v>
      </c>
      <c r="R188" s="8"/>
      <c r="S188" s="8"/>
    </row>
    <row r="189" spans="1:19" ht="11.25" outlineLevel="3" x14ac:dyDescent="0.2">
      <c r="A189" s="9"/>
      <c r="B189" s="67"/>
      <c r="C189" s="68">
        <v>9</v>
      </c>
      <c r="D189" s="69" t="s">
        <v>93</v>
      </c>
      <c r="E189" s="70" t="s">
        <v>422</v>
      </c>
      <c r="F189" s="71" t="s">
        <v>423</v>
      </c>
      <c r="G189" s="69" t="s">
        <v>96</v>
      </c>
      <c r="H189" s="72">
        <v>9.69</v>
      </c>
      <c r="I189" s="73"/>
      <c r="J189" s="74">
        <f t="shared" si="35"/>
        <v>0</v>
      </c>
      <c r="K189" s="72"/>
      <c r="L189" s="72">
        <f t="shared" si="36"/>
        <v>0</v>
      </c>
      <c r="M189" s="72">
        <v>2.7E-2</v>
      </c>
      <c r="N189" s="72">
        <f t="shared" si="37"/>
        <v>0.26162999999999997</v>
      </c>
      <c r="O189" s="74">
        <v>21</v>
      </c>
      <c r="P189" s="74">
        <f t="shared" si="38"/>
        <v>0</v>
      </c>
      <c r="Q189" s="74">
        <f t="shared" si="39"/>
        <v>0</v>
      </c>
      <c r="R189" s="8"/>
      <c r="S189" s="8"/>
    </row>
    <row r="190" spans="1:19" ht="11.25" outlineLevel="3" x14ac:dyDescent="0.2">
      <c r="A190" s="9"/>
      <c r="B190" s="67"/>
      <c r="C190" s="68">
        <v>10</v>
      </c>
      <c r="D190" s="69" t="s">
        <v>93</v>
      </c>
      <c r="E190" s="70" t="s">
        <v>424</v>
      </c>
      <c r="F190" s="71" t="s">
        <v>425</v>
      </c>
      <c r="G190" s="69" t="s">
        <v>96</v>
      </c>
      <c r="H190" s="72">
        <v>16.559999999999999</v>
      </c>
      <c r="I190" s="73"/>
      <c r="J190" s="74">
        <f t="shared" si="35"/>
        <v>0</v>
      </c>
      <c r="K190" s="72"/>
      <c r="L190" s="72">
        <f t="shared" si="36"/>
        <v>0</v>
      </c>
      <c r="M190" s="72">
        <v>3.4000000000000002E-2</v>
      </c>
      <c r="N190" s="72">
        <f t="shared" si="37"/>
        <v>0.56303999999999998</v>
      </c>
      <c r="O190" s="74">
        <v>21</v>
      </c>
      <c r="P190" s="74">
        <f t="shared" si="38"/>
        <v>0</v>
      </c>
      <c r="Q190" s="74">
        <f t="shared" si="39"/>
        <v>0</v>
      </c>
      <c r="R190" s="8"/>
      <c r="S190" s="8"/>
    </row>
    <row r="191" spans="1:19" ht="11.25" outlineLevel="3" x14ac:dyDescent="0.2">
      <c r="A191" s="9"/>
      <c r="B191" s="67"/>
      <c r="C191" s="68">
        <v>11</v>
      </c>
      <c r="D191" s="69" t="s">
        <v>93</v>
      </c>
      <c r="E191" s="70" t="s">
        <v>426</v>
      </c>
      <c r="F191" s="71" t="s">
        <v>427</v>
      </c>
      <c r="G191" s="69" t="s">
        <v>96</v>
      </c>
      <c r="H191" s="72">
        <v>8.1900000000000013</v>
      </c>
      <c r="I191" s="73"/>
      <c r="J191" s="74">
        <f t="shared" si="35"/>
        <v>0</v>
      </c>
      <c r="K191" s="72"/>
      <c r="L191" s="72">
        <f t="shared" si="36"/>
        <v>0</v>
      </c>
      <c r="M191" s="72">
        <v>7.5999999999999998E-2</v>
      </c>
      <c r="N191" s="72">
        <f t="shared" si="37"/>
        <v>0.6224400000000001</v>
      </c>
      <c r="O191" s="74">
        <v>21</v>
      </c>
      <c r="P191" s="74">
        <f t="shared" si="38"/>
        <v>0</v>
      </c>
      <c r="Q191" s="74">
        <f t="shared" si="39"/>
        <v>0</v>
      </c>
      <c r="R191" s="8"/>
      <c r="S191" s="8"/>
    </row>
    <row r="192" spans="1:19" ht="11.25" outlineLevel="3" x14ac:dyDescent="0.2">
      <c r="A192" s="9"/>
      <c r="B192" s="67"/>
      <c r="C192" s="68">
        <v>12</v>
      </c>
      <c r="D192" s="69" t="s">
        <v>93</v>
      </c>
      <c r="E192" s="70" t="s">
        <v>428</v>
      </c>
      <c r="F192" s="71" t="s">
        <v>429</v>
      </c>
      <c r="G192" s="69" t="s">
        <v>96</v>
      </c>
      <c r="H192" s="72">
        <v>14.595499999999999</v>
      </c>
      <c r="I192" s="73"/>
      <c r="J192" s="74">
        <f t="shared" si="35"/>
        <v>0</v>
      </c>
      <c r="K192" s="72"/>
      <c r="L192" s="72">
        <f t="shared" si="36"/>
        <v>0</v>
      </c>
      <c r="M192" s="72">
        <v>6.3E-2</v>
      </c>
      <c r="N192" s="72">
        <f t="shared" si="37"/>
        <v>0.91951649999999996</v>
      </c>
      <c r="O192" s="74">
        <v>21</v>
      </c>
      <c r="P192" s="74">
        <f t="shared" si="38"/>
        <v>0</v>
      </c>
      <c r="Q192" s="74">
        <f t="shared" si="39"/>
        <v>0</v>
      </c>
      <c r="R192" s="8"/>
      <c r="S192" s="8"/>
    </row>
    <row r="193" spans="1:19" ht="11.25" outlineLevel="3" x14ac:dyDescent="0.2">
      <c r="A193" s="9"/>
      <c r="B193" s="67"/>
      <c r="C193" s="68">
        <v>13</v>
      </c>
      <c r="D193" s="69" t="s">
        <v>93</v>
      </c>
      <c r="E193" s="70" t="s">
        <v>418</v>
      </c>
      <c r="F193" s="71" t="s">
        <v>419</v>
      </c>
      <c r="G193" s="69" t="s">
        <v>109</v>
      </c>
      <c r="H193" s="72">
        <v>0.65625</v>
      </c>
      <c r="I193" s="73"/>
      <c r="J193" s="74">
        <f t="shared" si="35"/>
        <v>0</v>
      </c>
      <c r="K193" s="72"/>
      <c r="L193" s="72">
        <f t="shared" si="36"/>
        <v>0</v>
      </c>
      <c r="M193" s="72">
        <v>2.4</v>
      </c>
      <c r="N193" s="72">
        <f t="shared" si="37"/>
        <v>1.575</v>
      </c>
      <c r="O193" s="74">
        <v>21</v>
      </c>
      <c r="P193" s="74">
        <f t="shared" si="38"/>
        <v>0</v>
      </c>
      <c r="Q193" s="74">
        <f t="shared" si="39"/>
        <v>0</v>
      </c>
      <c r="R193" s="8"/>
      <c r="S193" s="8"/>
    </row>
    <row r="194" spans="1:19" ht="11.25" outlineLevel="3" x14ac:dyDescent="0.2">
      <c r="A194" s="9"/>
      <c r="B194" s="67"/>
      <c r="C194" s="68">
        <v>14</v>
      </c>
      <c r="D194" s="69" t="s">
        <v>93</v>
      </c>
      <c r="E194" s="70" t="s">
        <v>430</v>
      </c>
      <c r="F194" s="71" t="s">
        <v>431</v>
      </c>
      <c r="G194" s="69" t="s">
        <v>224</v>
      </c>
      <c r="H194" s="72">
        <v>16</v>
      </c>
      <c r="I194" s="73"/>
      <c r="J194" s="74">
        <f t="shared" si="35"/>
        <v>0</v>
      </c>
      <c r="K194" s="72"/>
      <c r="L194" s="72">
        <f t="shared" si="36"/>
        <v>0</v>
      </c>
      <c r="M194" s="72">
        <v>6.5000000000000002E-2</v>
      </c>
      <c r="N194" s="72">
        <f t="shared" si="37"/>
        <v>1.04</v>
      </c>
      <c r="O194" s="74">
        <v>21</v>
      </c>
      <c r="P194" s="74">
        <f t="shared" si="38"/>
        <v>0</v>
      </c>
      <c r="Q194" s="74">
        <f t="shared" si="39"/>
        <v>0</v>
      </c>
      <c r="R194" s="8"/>
      <c r="S194" s="8"/>
    </row>
    <row r="195" spans="1:19" ht="11.25" outlineLevel="3" x14ac:dyDescent="0.2">
      <c r="A195" s="9"/>
      <c r="B195" s="67"/>
      <c r="C195" s="68">
        <v>15</v>
      </c>
      <c r="D195" s="69" t="s">
        <v>93</v>
      </c>
      <c r="E195" s="70" t="s">
        <v>432</v>
      </c>
      <c r="F195" s="71" t="s">
        <v>433</v>
      </c>
      <c r="G195" s="69" t="s">
        <v>191</v>
      </c>
      <c r="H195" s="72">
        <v>24</v>
      </c>
      <c r="I195" s="73"/>
      <c r="J195" s="74">
        <f t="shared" si="35"/>
        <v>0</v>
      </c>
      <c r="K195" s="72"/>
      <c r="L195" s="72">
        <f t="shared" si="36"/>
        <v>0</v>
      </c>
      <c r="M195" s="72">
        <v>7.3999999999999996E-2</v>
      </c>
      <c r="N195" s="72">
        <f t="shared" si="37"/>
        <v>1.7759999999999998</v>
      </c>
      <c r="O195" s="74">
        <v>21</v>
      </c>
      <c r="P195" s="74">
        <f t="shared" si="38"/>
        <v>0</v>
      </c>
      <c r="Q195" s="74">
        <f t="shared" si="39"/>
        <v>0</v>
      </c>
      <c r="R195" s="8"/>
      <c r="S195" s="8"/>
    </row>
    <row r="196" spans="1:19" ht="11.25" outlineLevel="3" x14ac:dyDescent="0.2">
      <c r="A196" s="9"/>
      <c r="B196" s="67"/>
      <c r="C196" s="68">
        <v>16</v>
      </c>
      <c r="D196" s="69" t="s">
        <v>93</v>
      </c>
      <c r="E196" s="70" t="s">
        <v>434</v>
      </c>
      <c r="F196" s="71" t="s">
        <v>435</v>
      </c>
      <c r="G196" s="69" t="s">
        <v>109</v>
      </c>
      <c r="H196" s="72">
        <v>1.8699625</v>
      </c>
      <c r="I196" s="73"/>
      <c r="J196" s="74">
        <f t="shared" si="35"/>
        <v>0</v>
      </c>
      <c r="K196" s="72"/>
      <c r="L196" s="72">
        <f t="shared" si="36"/>
        <v>0</v>
      </c>
      <c r="M196" s="72">
        <v>1.8</v>
      </c>
      <c r="N196" s="72">
        <f t="shared" si="37"/>
        <v>3.3659325</v>
      </c>
      <c r="O196" s="74">
        <v>21</v>
      </c>
      <c r="P196" s="74">
        <f t="shared" si="38"/>
        <v>0</v>
      </c>
      <c r="Q196" s="74">
        <f t="shared" si="39"/>
        <v>0</v>
      </c>
      <c r="R196" s="8"/>
      <c r="S196" s="8"/>
    </row>
    <row r="197" spans="1:19" ht="11.25" outlineLevel="3" x14ac:dyDescent="0.2">
      <c r="A197" s="9"/>
      <c r="B197" s="67"/>
      <c r="C197" s="68">
        <v>17</v>
      </c>
      <c r="D197" s="69" t="s">
        <v>93</v>
      </c>
      <c r="E197" s="70" t="s">
        <v>436</v>
      </c>
      <c r="F197" s="71" t="s">
        <v>437</v>
      </c>
      <c r="G197" s="69" t="s">
        <v>109</v>
      </c>
      <c r="H197" s="72">
        <v>1.1768750000000003</v>
      </c>
      <c r="I197" s="73"/>
      <c r="J197" s="74">
        <f t="shared" si="35"/>
        <v>0</v>
      </c>
      <c r="K197" s="72"/>
      <c r="L197" s="72">
        <f t="shared" si="36"/>
        <v>0</v>
      </c>
      <c r="M197" s="72">
        <v>1.8</v>
      </c>
      <c r="N197" s="72">
        <f t="shared" si="37"/>
        <v>2.1183750000000008</v>
      </c>
      <c r="O197" s="74">
        <v>21</v>
      </c>
      <c r="P197" s="74">
        <f t="shared" si="38"/>
        <v>0</v>
      </c>
      <c r="Q197" s="74">
        <f t="shared" si="39"/>
        <v>0</v>
      </c>
      <c r="R197" s="8"/>
      <c r="S197" s="8"/>
    </row>
    <row r="198" spans="1:19" ht="22.5" outlineLevel="3" x14ac:dyDescent="0.2">
      <c r="A198" s="9"/>
      <c r="B198" s="67"/>
      <c r="C198" s="68">
        <v>18</v>
      </c>
      <c r="D198" s="69" t="s">
        <v>93</v>
      </c>
      <c r="E198" s="70" t="s">
        <v>438</v>
      </c>
      <c r="F198" s="71" t="s">
        <v>439</v>
      </c>
      <c r="G198" s="69" t="s">
        <v>96</v>
      </c>
      <c r="H198" s="72">
        <v>262.21199999999999</v>
      </c>
      <c r="I198" s="73"/>
      <c r="J198" s="74">
        <f t="shared" si="35"/>
        <v>0</v>
      </c>
      <c r="K198" s="72"/>
      <c r="L198" s="72">
        <f t="shared" si="36"/>
        <v>0</v>
      </c>
      <c r="M198" s="72">
        <v>1.6E-2</v>
      </c>
      <c r="N198" s="72">
        <f t="shared" si="37"/>
        <v>4.195392</v>
      </c>
      <c r="O198" s="74">
        <v>21</v>
      </c>
      <c r="P198" s="74">
        <f t="shared" si="38"/>
        <v>0</v>
      </c>
      <c r="Q198" s="74">
        <f t="shared" si="39"/>
        <v>0</v>
      </c>
      <c r="R198" s="8"/>
      <c r="S198" s="8"/>
    </row>
    <row r="199" spans="1:19" ht="22.5" outlineLevel="3" x14ac:dyDescent="0.2">
      <c r="A199" s="9"/>
      <c r="B199" s="67"/>
      <c r="C199" s="68">
        <v>19</v>
      </c>
      <c r="D199" s="69" t="s">
        <v>93</v>
      </c>
      <c r="E199" s="70" t="s">
        <v>438</v>
      </c>
      <c r="F199" s="71" t="s">
        <v>439</v>
      </c>
      <c r="G199" s="69" t="s">
        <v>96</v>
      </c>
      <c r="H199" s="72">
        <v>11.994</v>
      </c>
      <c r="I199" s="73"/>
      <c r="J199" s="74">
        <f t="shared" si="35"/>
        <v>0</v>
      </c>
      <c r="K199" s="72"/>
      <c r="L199" s="72">
        <f t="shared" si="36"/>
        <v>0</v>
      </c>
      <c r="M199" s="72">
        <v>1.6E-2</v>
      </c>
      <c r="N199" s="72">
        <f t="shared" si="37"/>
        <v>0.19190399999999999</v>
      </c>
      <c r="O199" s="74">
        <v>21</v>
      </c>
      <c r="P199" s="74">
        <f t="shared" si="38"/>
        <v>0</v>
      </c>
      <c r="Q199" s="74">
        <f t="shared" si="39"/>
        <v>0</v>
      </c>
      <c r="R199" s="8"/>
      <c r="S199" s="8"/>
    </row>
    <row r="200" spans="1:19" ht="11.25" outlineLevel="3" x14ac:dyDescent="0.2">
      <c r="A200" s="9"/>
      <c r="B200" s="67"/>
      <c r="C200" s="68">
        <v>20</v>
      </c>
      <c r="D200" s="69" t="s">
        <v>93</v>
      </c>
      <c r="E200" s="70" t="s">
        <v>440</v>
      </c>
      <c r="F200" s="71" t="s">
        <v>441</v>
      </c>
      <c r="G200" s="69" t="s">
        <v>96</v>
      </c>
      <c r="H200" s="72">
        <v>241.77500000000001</v>
      </c>
      <c r="I200" s="73"/>
      <c r="J200" s="74">
        <f t="shared" si="35"/>
        <v>0</v>
      </c>
      <c r="K200" s="72"/>
      <c r="L200" s="72">
        <f t="shared" si="36"/>
        <v>0</v>
      </c>
      <c r="M200" s="72">
        <v>4.0000000000000001E-3</v>
      </c>
      <c r="N200" s="72">
        <f t="shared" si="37"/>
        <v>0.96710000000000007</v>
      </c>
      <c r="O200" s="74">
        <v>21</v>
      </c>
      <c r="P200" s="74">
        <f t="shared" si="38"/>
        <v>0</v>
      </c>
      <c r="Q200" s="74">
        <f t="shared" si="39"/>
        <v>0</v>
      </c>
      <c r="R200" s="8"/>
      <c r="S200" s="8"/>
    </row>
    <row r="201" spans="1:19" ht="11.25" outlineLevel="3" x14ac:dyDescent="0.2">
      <c r="A201" s="9"/>
      <c r="B201" s="67"/>
      <c r="C201" s="68">
        <v>21</v>
      </c>
      <c r="D201" s="69" t="s">
        <v>93</v>
      </c>
      <c r="E201" s="70" t="s">
        <v>442</v>
      </c>
      <c r="F201" s="71" t="s">
        <v>443</v>
      </c>
      <c r="G201" s="69" t="s">
        <v>224</v>
      </c>
      <c r="H201" s="72">
        <v>1.2</v>
      </c>
      <c r="I201" s="73"/>
      <c r="J201" s="74">
        <f t="shared" si="35"/>
        <v>0</v>
      </c>
      <c r="K201" s="72">
        <v>2.4399999999999999E-3</v>
      </c>
      <c r="L201" s="72">
        <f t="shared" si="36"/>
        <v>2.9279999999999996E-3</v>
      </c>
      <c r="M201" s="72">
        <v>5.6000000000000001E-2</v>
      </c>
      <c r="N201" s="72">
        <f t="shared" si="37"/>
        <v>6.7199999999999996E-2</v>
      </c>
      <c r="O201" s="74">
        <v>21</v>
      </c>
      <c r="P201" s="74">
        <f t="shared" si="38"/>
        <v>0</v>
      </c>
      <c r="Q201" s="74">
        <f t="shared" si="39"/>
        <v>0</v>
      </c>
      <c r="R201" s="8"/>
      <c r="S201" s="8"/>
    </row>
    <row r="202" spans="1:19" ht="11.25" outlineLevel="3" x14ac:dyDescent="0.2">
      <c r="A202" s="9"/>
      <c r="B202" s="67"/>
      <c r="C202" s="68">
        <v>22</v>
      </c>
      <c r="D202" s="69" t="s">
        <v>93</v>
      </c>
      <c r="E202" s="70" t="s">
        <v>444</v>
      </c>
      <c r="F202" s="71" t="s">
        <v>445</v>
      </c>
      <c r="G202" s="69" t="s">
        <v>224</v>
      </c>
      <c r="H202" s="72">
        <v>2.4</v>
      </c>
      <c r="I202" s="73"/>
      <c r="J202" s="74">
        <f t="shared" si="35"/>
        <v>0</v>
      </c>
      <c r="K202" s="72">
        <v>9.1E-4</v>
      </c>
      <c r="L202" s="72">
        <f t="shared" si="36"/>
        <v>2.1839999999999997E-3</v>
      </c>
      <c r="M202" s="72">
        <v>2.8E-3</v>
      </c>
      <c r="N202" s="72">
        <f t="shared" si="37"/>
        <v>6.7199999999999994E-3</v>
      </c>
      <c r="O202" s="74">
        <v>21</v>
      </c>
      <c r="P202" s="74">
        <f t="shared" si="38"/>
        <v>0</v>
      </c>
      <c r="Q202" s="74">
        <f t="shared" si="39"/>
        <v>0</v>
      </c>
      <c r="R202" s="8"/>
      <c r="S202" s="8"/>
    </row>
    <row r="203" spans="1:19" ht="11.25" outlineLevel="3" x14ac:dyDescent="0.2">
      <c r="A203" s="9"/>
      <c r="B203" s="67"/>
      <c r="C203" s="68">
        <v>23</v>
      </c>
      <c r="D203" s="69" t="s">
        <v>93</v>
      </c>
      <c r="E203" s="70" t="s">
        <v>446</v>
      </c>
      <c r="F203" s="71" t="s">
        <v>447</v>
      </c>
      <c r="G203" s="69" t="s">
        <v>448</v>
      </c>
      <c r="H203" s="72">
        <v>24</v>
      </c>
      <c r="I203" s="73"/>
      <c r="J203" s="74">
        <f t="shared" si="35"/>
        <v>0</v>
      </c>
      <c r="K203" s="72"/>
      <c r="L203" s="72">
        <f t="shared" si="36"/>
        <v>0</v>
      </c>
      <c r="M203" s="72"/>
      <c r="N203" s="72">
        <f t="shared" si="37"/>
        <v>0</v>
      </c>
      <c r="O203" s="74">
        <v>21</v>
      </c>
      <c r="P203" s="74">
        <f t="shared" si="38"/>
        <v>0</v>
      </c>
      <c r="Q203" s="74">
        <f t="shared" si="39"/>
        <v>0</v>
      </c>
      <c r="R203" s="8"/>
      <c r="S203" s="8"/>
    </row>
    <row r="204" spans="1:19" ht="11.25" outlineLevel="3" x14ac:dyDescent="0.2">
      <c r="A204" s="9"/>
      <c r="B204" s="67"/>
      <c r="C204" s="68">
        <v>24</v>
      </c>
      <c r="D204" s="69" t="s">
        <v>93</v>
      </c>
      <c r="E204" s="70" t="s">
        <v>449</v>
      </c>
      <c r="F204" s="71" t="s">
        <v>450</v>
      </c>
      <c r="G204" s="69" t="s">
        <v>224</v>
      </c>
      <c r="H204" s="72">
        <v>6.37</v>
      </c>
      <c r="I204" s="73"/>
      <c r="J204" s="74">
        <f t="shared" si="35"/>
        <v>0</v>
      </c>
      <c r="K204" s="72">
        <v>0.14041999999999999</v>
      </c>
      <c r="L204" s="72">
        <f t="shared" si="36"/>
        <v>0.89447539999999992</v>
      </c>
      <c r="M204" s="72"/>
      <c r="N204" s="72">
        <f t="shared" si="37"/>
        <v>0</v>
      </c>
      <c r="O204" s="74">
        <v>21</v>
      </c>
      <c r="P204" s="74">
        <f t="shared" si="38"/>
        <v>0</v>
      </c>
      <c r="Q204" s="74">
        <f t="shared" si="39"/>
        <v>0</v>
      </c>
      <c r="R204" s="8"/>
      <c r="S204" s="8"/>
    </row>
    <row r="205" spans="1:19" ht="11.25" outlineLevel="3" x14ac:dyDescent="0.2">
      <c r="A205" s="9"/>
      <c r="B205" s="67"/>
      <c r="C205" s="68">
        <v>25</v>
      </c>
      <c r="D205" s="69" t="s">
        <v>141</v>
      </c>
      <c r="E205" s="70" t="s">
        <v>451</v>
      </c>
      <c r="F205" s="71" t="s">
        <v>452</v>
      </c>
      <c r="G205" s="69" t="s">
        <v>224</v>
      </c>
      <c r="H205" s="72">
        <v>7</v>
      </c>
      <c r="I205" s="73"/>
      <c r="J205" s="74">
        <f t="shared" si="35"/>
        <v>0</v>
      </c>
      <c r="K205" s="72">
        <v>5.6120000000000003E-2</v>
      </c>
      <c r="L205" s="72">
        <f t="shared" si="36"/>
        <v>0.39284000000000002</v>
      </c>
      <c r="M205" s="72"/>
      <c r="N205" s="72">
        <f t="shared" si="37"/>
        <v>0</v>
      </c>
      <c r="O205" s="74">
        <v>21</v>
      </c>
      <c r="P205" s="74">
        <f t="shared" si="38"/>
        <v>0</v>
      </c>
      <c r="Q205" s="74">
        <f t="shared" si="39"/>
        <v>0</v>
      </c>
      <c r="R205" s="8"/>
      <c r="S205" s="8"/>
    </row>
    <row r="206" spans="1:19" ht="11.25" outlineLevel="3" x14ac:dyDescent="0.2">
      <c r="A206" s="9"/>
      <c r="B206" s="67"/>
      <c r="C206" s="68">
        <v>26</v>
      </c>
      <c r="D206" s="69" t="s">
        <v>93</v>
      </c>
      <c r="E206" s="70" t="s">
        <v>453</v>
      </c>
      <c r="F206" s="71" t="s">
        <v>454</v>
      </c>
      <c r="G206" s="69" t="s">
        <v>224</v>
      </c>
      <c r="H206" s="72">
        <v>31.495000000000001</v>
      </c>
      <c r="I206" s="73"/>
      <c r="J206" s="74">
        <f t="shared" si="35"/>
        <v>0</v>
      </c>
      <c r="K206" s="72">
        <v>0.10095</v>
      </c>
      <c r="L206" s="72">
        <f t="shared" si="36"/>
        <v>3.1794202500000002</v>
      </c>
      <c r="M206" s="72"/>
      <c r="N206" s="72">
        <f t="shared" si="37"/>
        <v>0</v>
      </c>
      <c r="O206" s="74">
        <v>21</v>
      </c>
      <c r="P206" s="74">
        <f t="shared" si="38"/>
        <v>0</v>
      </c>
      <c r="Q206" s="74">
        <f t="shared" si="39"/>
        <v>0</v>
      </c>
      <c r="R206" s="8"/>
      <c r="S206" s="8"/>
    </row>
    <row r="207" spans="1:19" ht="11.25" outlineLevel="3" x14ac:dyDescent="0.2">
      <c r="A207" s="9"/>
      <c r="B207" s="67"/>
      <c r="C207" s="68">
        <v>27</v>
      </c>
      <c r="D207" s="69" t="s">
        <v>141</v>
      </c>
      <c r="E207" s="70" t="s">
        <v>455</v>
      </c>
      <c r="F207" s="71" t="s">
        <v>456</v>
      </c>
      <c r="G207" s="69" t="s">
        <v>224</v>
      </c>
      <c r="H207" s="72">
        <v>32.999850000000002</v>
      </c>
      <c r="I207" s="73"/>
      <c r="J207" s="74">
        <f t="shared" si="35"/>
        <v>0</v>
      </c>
      <c r="K207" s="72">
        <v>2.4E-2</v>
      </c>
      <c r="L207" s="72">
        <f t="shared" si="36"/>
        <v>0.79199640000000004</v>
      </c>
      <c r="M207" s="72"/>
      <c r="N207" s="72">
        <f t="shared" si="37"/>
        <v>0</v>
      </c>
      <c r="O207" s="74">
        <v>21</v>
      </c>
      <c r="P207" s="74">
        <f t="shared" si="38"/>
        <v>0</v>
      </c>
      <c r="Q207" s="74">
        <f t="shared" si="39"/>
        <v>0</v>
      </c>
      <c r="R207" s="8"/>
      <c r="S207" s="8"/>
    </row>
    <row r="208" spans="1:19" ht="11.25" outlineLevel="3" x14ac:dyDescent="0.2">
      <c r="A208" s="9"/>
      <c r="B208" s="67"/>
      <c r="C208" s="68">
        <v>28</v>
      </c>
      <c r="D208" s="69" t="s">
        <v>93</v>
      </c>
      <c r="E208" s="70" t="s">
        <v>457</v>
      </c>
      <c r="F208" s="71" t="s">
        <v>458</v>
      </c>
      <c r="G208" s="69" t="s">
        <v>109</v>
      </c>
      <c r="H208" s="72">
        <v>1.7039249999999999</v>
      </c>
      <c r="I208" s="73"/>
      <c r="J208" s="74">
        <f t="shared" si="35"/>
        <v>0</v>
      </c>
      <c r="K208" s="72">
        <v>2.2563399999999998</v>
      </c>
      <c r="L208" s="72">
        <f t="shared" si="36"/>
        <v>3.8446341344999992</v>
      </c>
      <c r="M208" s="72"/>
      <c r="N208" s="72">
        <f t="shared" si="37"/>
        <v>0</v>
      </c>
      <c r="O208" s="74">
        <v>21</v>
      </c>
      <c r="P208" s="74">
        <f t="shared" si="38"/>
        <v>0</v>
      </c>
      <c r="Q208" s="74">
        <f t="shared" si="39"/>
        <v>0</v>
      </c>
      <c r="R208" s="8"/>
      <c r="S208" s="8"/>
    </row>
    <row r="209" spans="1:19" ht="11.25" outlineLevel="3" x14ac:dyDescent="0.2">
      <c r="A209" s="9"/>
      <c r="B209" s="67"/>
      <c r="C209" s="68">
        <v>29</v>
      </c>
      <c r="D209" s="69" t="s">
        <v>93</v>
      </c>
      <c r="E209" s="70" t="s">
        <v>459</v>
      </c>
      <c r="F209" s="71" t="s">
        <v>460</v>
      </c>
      <c r="G209" s="69" t="s">
        <v>448</v>
      </c>
      <c r="H209" s="72">
        <v>24</v>
      </c>
      <c r="I209" s="73"/>
      <c r="J209" s="74">
        <f t="shared" si="35"/>
        <v>0</v>
      </c>
      <c r="K209" s="72"/>
      <c r="L209" s="72">
        <f t="shared" si="36"/>
        <v>0</v>
      </c>
      <c r="M209" s="72"/>
      <c r="N209" s="72">
        <f t="shared" si="37"/>
        <v>0</v>
      </c>
      <c r="O209" s="74">
        <v>21</v>
      </c>
      <c r="P209" s="74">
        <f t="shared" si="38"/>
        <v>0</v>
      </c>
      <c r="Q209" s="74">
        <f t="shared" si="39"/>
        <v>0</v>
      </c>
      <c r="R209" s="8"/>
      <c r="S209" s="8"/>
    </row>
    <row r="210" spans="1:19" ht="22.5" outlineLevel="3" x14ac:dyDescent="0.2">
      <c r="A210" s="9"/>
      <c r="B210" s="67"/>
      <c r="C210" s="68">
        <v>30</v>
      </c>
      <c r="D210" s="69" t="s">
        <v>93</v>
      </c>
      <c r="E210" s="70" t="s">
        <v>461</v>
      </c>
      <c r="F210" s="71" t="s">
        <v>462</v>
      </c>
      <c r="G210" s="69" t="s">
        <v>96</v>
      </c>
      <c r="H210" s="72">
        <v>290.149</v>
      </c>
      <c r="I210" s="73"/>
      <c r="J210" s="74">
        <f t="shared" si="35"/>
        <v>0</v>
      </c>
      <c r="K210" s="72"/>
      <c r="L210" s="72">
        <f t="shared" si="36"/>
        <v>0</v>
      </c>
      <c r="M210" s="72"/>
      <c r="N210" s="72">
        <f t="shared" si="37"/>
        <v>0</v>
      </c>
      <c r="O210" s="74">
        <v>21</v>
      </c>
      <c r="P210" s="74">
        <f t="shared" si="38"/>
        <v>0</v>
      </c>
      <c r="Q210" s="74">
        <f t="shared" si="39"/>
        <v>0</v>
      </c>
      <c r="R210" s="8"/>
      <c r="S210" s="8"/>
    </row>
    <row r="211" spans="1:19" ht="22.5" outlineLevel="3" x14ac:dyDescent="0.2">
      <c r="A211" s="9"/>
      <c r="B211" s="67"/>
      <c r="C211" s="68">
        <v>31</v>
      </c>
      <c r="D211" s="69" t="s">
        <v>93</v>
      </c>
      <c r="E211" s="70" t="s">
        <v>463</v>
      </c>
      <c r="F211" s="71" t="s">
        <v>464</v>
      </c>
      <c r="G211" s="69" t="s">
        <v>96</v>
      </c>
      <c r="H211" s="72">
        <v>8704.4699999999993</v>
      </c>
      <c r="I211" s="73"/>
      <c r="J211" s="74">
        <f t="shared" si="35"/>
        <v>0</v>
      </c>
      <c r="K211" s="72"/>
      <c r="L211" s="72">
        <f t="shared" si="36"/>
        <v>0</v>
      </c>
      <c r="M211" s="72"/>
      <c r="N211" s="72">
        <f t="shared" si="37"/>
        <v>0</v>
      </c>
      <c r="O211" s="74">
        <v>21</v>
      </c>
      <c r="P211" s="74">
        <f t="shared" si="38"/>
        <v>0</v>
      </c>
      <c r="Q211" s="74">
        <f t="shared" si="39"/>
        <v>0</v>
      </c>
      <c r="R211" s="8"/>
      <c r="S211" s="8"/>
    </row>
    <row r="212" spans="1:19" ht="22.5" outlineLevel="3" x14ac:dyDescent="0.2">
      <c r="A212" s="9"/>
      <c r="B212" s="67"/>
      <c r="C212" s="68">
        <v>32</v>
      </c>
      <c r="D212" s="69" t="s">
        <v>93</v>
      </c>
      <c r="E212" s="70" t="s">
        <v>465</v>
      </c>
      <c r="F212" s="71" t="s">
        <v>466</v>
      </c>
      <c r="G212" s="69" t="s">
        <v>96</v>
      </c>
      <c r="H212" s="72">
        <v>290.149</v>
      </c>
      <c r="I212" s="73"/>
      <c r="J212" s="74">
        <f t="shared" si="35"/>
        <v>0</v>
      </c>
      <c r="K212" s="72"/>
      <c r="L212" s="72">
        <f t="shared" si="36"/>
        <v>0</v>
      </c>
      <c r="M212" s="72"/>
      <c r="N212" s="72">
        <f t="shared" si="37"/>
        <v>0</v>
      </c>
      <c r="O212" s="74">
        <v>21</v>
      </c>
      <c r="P212" s="74">
        <f t="shared" si="38"/>
        <v>0</v>
      </c>
      <c r="Q212" s="74">
        <f t="shared" si="39"/>
        <v>0</v>
      </c>
      <c r="R212" s="8"/>
      <c r="S212" s="8"/>
    </row>
    <row r="213" spans="1:19" ht="11.25" outlineLevel="3" x14ac:dyDescent="0.2">
      <c r="A213" s="9"/>
      <c r="B213" s="67"/>
      <c r="C213" s="68">
        <v>33</v>
      </c>
      <c r="D213" s="69" t="s">
        <v>93</v>
      </c>
      <c r="E213" s="70" t="s">
        <v>467</v>
      </c>
      <c r="F213" s="71" t="s">
        <v>468</v>
      </c>
      <c r="G213" s="69" t="s">
        <v>96</v>
      </c>
      <c r="H213" s="72">
        <v>290.149</v>
      </c>
      <c r="I213" s="73"/>
      <c r="J213" s="74">
        <f t="shared" si="35"/>
        <v>0</v>
      </c>
      <c r="K213" s="72"/>
      <c r="L213" s="72">
        <f t="shared" si="36"/>
        <v>0</v>
      </c>
      <c r="M213" s="72"/>
      <c r="N213" s="72">
        <f t="shared" si="37"/>
        <v>0</v>
      </c>
      <c r="O213" s="74">
        <v>21</v>
      </c>
      <c r="P213" s="74">
        <f t="shared" si="38"/>
        <v>0</v>
      </c>
      <c r="Q213" s="74">
        <f t="shared" si="39"/>
        <v>0</v>
      </c>
      <c r="R213" s="8"/>
      <c r="S213" s="8"/>
    </row>
    <row r="214" spans="1:19" ht="11.25" outlineLevel="3" x14ac:dyDescent="0.2">
      <c r="A214" s="9"/>
      <c r="B214" s="67"/>
      <c r="C214" s="68">
        <v>34</v>
      </c>
      <c r="D214" s="69" t="s">
        <v>93</v>
      </c>
      <c r="E214" s="70" t="s">
        <v>469</v>
      </c>
      <c r="F214" s="71" t="s">
        <v>470</v>
      </c>
      <c r="G214" s="69" t="s">
        <v>96</v>
      </c>
      <c r="H214" s="72">
        <v>8704.4699999999993</v>
      </c>
      <c r="I214" s="73"/>
      <c r="J214" s="74">
        <f t="shared" si="35"/>
        <v>0</v>
      </c>
      <c r="K214" s="72"/>
      <c r="L214" s="72">
        <f t="shared" si="36"/>
        <v>0</v>
      </c>
      <c r="M214" s="72"/>
      <c r="N214" s="72">
        <f t="shared" si="37"/>
        <v>0</v>
      </c>
      <c r="O214" s="74">
        <v>21</v>
      </c>
      <c r="P214" s="74">
        <f t="shared" si="38"/>
        <v>0</v>
      </c>
      <c r="Q214" s="74">
        <f t="shared" si="39"/>
        <v>0</v>
      </c>
      <c r="R214" s="8"/>
      <c r="S214" s="8"/>
    </row>
    <row r="215" spans="1:19" ht="11.25" outlineLevel="3" x14ac:dyDescent="0.2">
      <c r="A215" s="9"/>
      <c r="B215" s="67"/>
      <c r="C215" s="68">
        <v>35</v>
      </c>
      <c r="D215" s="69" t="s">
        <v>93</v>
      </c>
      <c r="E215" s="70" t="s">
        <v>471</v>
      </c>
      <c r="F215" s="71" t="s">
        <v>472</v>
      </c>
      <c r="G215" s="69" t="s">
        <v>96</v>
      </c>
      <c r="H215" s="72">
        <v>290.149</v>
      </c>
      <c r="I215" s="73"/>
      <c r="J215" s="74">
        <f t="shared" si="35"/>
        <v>0</v>
      </c>
      <c r="K215" s="72"/>
      <c r="L215" s="72">
        <f t="shared" si="36"/>
        <v>0</v>
      </c>
      <c r="M215" s="72"/>
      <c r="N215" s="72">
        <f t="shared" si="37"/>
        <v>0</v>
      </c>
      <c r="O215" s="74">
        <v>21</v>
      </c>
      <c r="P215" s="74">
        <f t="shared" si="38"/>
        <v>0</v>
      </c>
      <c r="Q215" s="74">
        <f t="shared" si="39"/>
        <v>0</v>
      </c>
      <c r="R215" s="8"/>
      <c r="S215" s="8"/>
    </row>
    <row r="216" spans="1:19" ht="22.5" outlineLevel="3" x14ac:dyDescent="0.2">
      <c r="A216" s="9"/>
      <c r="B216" s="67"/>
      <c r="C216" s="68">
        <v>36</v>
      </c>
      <c r="D216" s="69" t="s">
        <v>93</v>
      </c>
      <c r="E216" s="70" t="s">
        <v>473</v>
      </c>
      <c r="F216" s="71" t="s">
        <v>474</v>
      </c>
      <c r="G216" s="69" t="s">
        <v>96</v>
      </c>
      <c r="H216" s="72">
        <v>140.54</v>
      </c>
      <c r="I216" s="73"/>
      <c r="J216" s="74">
        <f t="shared" si="35"/>
        <v>0</v>
      </c>
      <c r="K216" s="72">
        <v>1.2999999999999999E-4</v>
      </c>
      <c r="L216" s="72">
        <f t="shared" si="36"/>
        <v>1.8270199999999997E-2</v>
      </c>
      <c r="M216" s="72"/>
      <c r="N216" s="72">
        <f t="shared" si="37"/>
        <v>0</v>
      </c>
      <c r="O216" s="74">
        <v>21</v>
      </c>
      <c r="P216" s="74">
        <f t="shared" si="38"/>
        <v>0</v>
      </c>
      <c r="Q216" s="74">
        <f t="shared" si="39"/>
        <v>0</v>
      </c>
      <c r="R216" s="8"/>
      <c r="S216" s="8"/>
    </row>
    <row r="217" spans="1:19" ht="11.25" outlineLevel="3" x14ac:dyDescent="0.2">
      <c r="A217" s="9"/>
      <c r="B217" s="67"/>
      <c r="C217" s="68">
        <v>37</v>
      </c>
      <c r="D217" s="69" t="s">
        <v>93</v>
      </c>
      <c r="E217" s="70" t="s">
        <v>475</v>
      </c>
      <c r="F217" s="71" t="s">
        <v>476</v>
      </c>
      <c r="G217" s="69" t="s">
        <v>96</v>
      </c>
      <c r="H217" s="72">
        <v>140.54000000000002</v>
      </c>
      <c r="I217" s="73"/>
      <c r="J217" s="74">
        <f t="shared" si="35"/>
        <v>0</v>
      </c>
      <c r="K217" s="72">
        <v>4.0000000000000003E-5</v>
      </c>
      <c r="L217" s="72">
        <f t="shared" si="36"/>
        <v>5.6216000000000009E-3</v>
      </c>
      <c r="M217" s="72"/>
      <c r="N217" s="72">
        <f t="shared" si="37"/>
        <v>0</v>
      </c>
      <c r="O217" s="74">
        <v>21</v>
      </c>
      <c r="P217" s="74">
        <f t="shared" si="38"/>
        <v>0</v>
      </c>
      <c r="Q217" s="74">
        <f t="shared" si="39"/>
        <v>0</v>
      </c>
      <c r="R217" s="8"/>
      <c r="S217" s="8"/>
    </row>
    <row r="218" spans="1:19" ht="11.25" outlineLevel="3" x14ac:dyDescent="0.2">
      <c r="A218" s="9"/>
      <c r="B218" s="67"/>
      <c r="C218" s="68">
        <v>38</v>
      </c>
      <c r="D218" s="69" t="s">
        <v>93</v>
      </c>
      <c r="E218" s="70" t="s">
        <v>477</v>
      </c>
      <c r="F218" s="71" t="s">
        <v>478</v>
      </c>
      <c r="G218" s="69" t="s">
        <v>191</v>
      </c>
      <c r="H218" s="72">
        <v>3</v>
      </c>
      <c r="I218" s="73"/>
      <c r="J218" s="74">
        <f t="shared" si="35"/>
        <v>0</v>
      </c>
      <c r="K218" s="72">
        <v>1.8000000000000001E-4</v>
      </c>
      <c r="L218" s="72">
        <f t="shared" si="36"/>
        <v>5.4000000000000001E-4</v>
      </c>
      <c r="M218" s="72"/>
      <c r="N218" s="72">
        <f t="shared" si="37"/>
        <v>0</v>
      </c>
      <c r="O218" s="74">
        <v>21</v>
      </c>
      <c r="P218" s="74">
        <f t="shared" si="38"/>
        <v>0</v>
      </c>
      <c r="Q218" s="74">
        <f t="shared" si="39"/>
        <v>0</v>
      </c>
      <c r="R218" s="8"/>
      <c r="S218" s="8"/>
    </row>
    <row r="219" spans="1:19" ht="11.25" outlineLevel="3" x14ac:dyDescent="0.2">
      <c r="A219" s="9"/>
      <c r="B219" s="67"/>
      <c r="C219" s="68">
        <v>39</v>
      </c>
      <c r="D219" s="69" t="s">
        <v>141</v>
      </c>
      <c r="E219" s="70" t="s">
        <v>479</v>
      </c>
      <c r="F219" s="71" t="s">
        <v>480</v>
      </c>
      <c r="G219" s="69" t="s">
        <v>191</v>
      </c>
      <c r="H219" s="72">
        <v>3</v>
      </c>
      <c r="I219" s="73"/>
      <c r="J219" s="74">
        <f t="shared" si="35"/>
        <v>0</v>
      </c>
      <c r="K219" s="72">
        <v>1.2E-2</v>
      </c>
      <c r="L219" s="72">
        <f t="shared" si="36"/>
        <v>3.6000000000000004E-2</v>
      </c>
      <c r="M219" s="72"/>
      <c r="N219" s="72">
        <f t="shared" si="37"/>
        <v>0</v>
      </c>
      <c r="O219" s="74">
        <v>21</v>
      </c>
      <c r="P219" s="74">
        <f t="shared" si="38"/>
        <v>0</v>
      </c>
      <c r="Q219" s="74">
        <f t="shared" si="39"/>
        <v>0</v>
      </c>
      <c r="R219" s="8"/>
      <c r="S219" s="8"/>
    </row>
    <row r="220" spans="1:19" ht="11.25" outlineLevel="3" x14ac:dyDescent="0.2">
      <c r="A220" s="9"/>
      <c r="B220" s="67"/>
      <c r="C220" s="68">
        <v>40</v>
      </c>
      <c r="D220" s="69" t="s">
        <v>481</v>
      </c>
      <c r="E220" s="70" t="s">
        <v>482</v>
      </c>
      <c r="F220" s="71" t="s">
        <v>483</v>
      </c>
      <c r="G220" s="69" t="s">
        <v>191</v>
      </c>
      <c r="H220" s="72">
        <v>3</v>
      </c>
      <c r="I220" s="73"/>
      <c r="J220" s="74">
        <f t="shared" si="35"/>
        <v>0</v>
      </c>
      <c r="K220" s="72"/>
      <c r="L220" s="72">
        <f t="shared" si="36"/>
        <v>0</v>
      </c>
      <c r="M220" s="72"/>
      <c r="N220" s="72">
        <f t="shared" si="37"/>
        <v>0</v>
      </c>
      <c r="O220" s="74">
        <v>21</v>
      </c>
      <c r="P220" s="74">
        <f t="shared" si="38"/>
        <v>0</v>
      </c>
      <c r="Q220" s="74">
        <f t="shared" si="39"/>
        <v>0</v>
      </c>
      <c r="R220" s="8"/>
      <c r="S220" s="8"/>
    </row>
    <row r="221" spans="1:19" ht="11.25" outlineLevel="3" x14ac:dyDescent="0.2">
      <c r="A221" s="9"/>
      <c r="B221" s="67"/>
      <c r="C221" s="68">
        <v>41</v>
      </c>
      <c r="D221" s="69" t="s">
        <v>405</v>
      </c>
      <c r="E221" s="70" t="s">
        <v>484</v>
      </c>
      <c r="F221" s="71" t="s">
        <v>485</v>
      </c>
      <c r="G221" s="69"/>
      <c r="H221" s="72">
        <v>0</v>
      </c>
      <c r="I221" s="73"/>
      <c r="J221" s="74">
        <f t="shared" si="35"/>
        <v>0</v>
      </c>
      <c r="K221" s="72"/>
      <c r="L221" s="72">
        <f t="shared" si="36"/>
        <v>0</v>
      </c>
      <c r="M221" s="72"/>
      <c r="N221" s="72">
        <f t="shared" si="37"/>
        <v>0</v>
      </c>
      <c r="O221" s="74">
        <v>21</v>
      </c>
      <c r="P221" s="74">
        <f t="shared" si="38"/>
        <v>0</v>
      </c>
      <c r="Q221" s="74">
        <f t="shared" si="39"/>
        <v>0</v>
      </c>
      <c r="R221" s="8"/>
      <c r="S221" s="8"/>
    </row>
    <row r="222" spans="1:19" outlineLevel="3" x14ac:dyDescent="0.15">
      <c r="B222" s="6"/>
      <c r="C222" s="6"/>
      <c r="D222" s="6"/>
      <c r="E222" s="6"/>
      <c r="F222" s="6"/>
      <c r="G222" s="6"/>
      <c r="H222" s="6"/>
      <c r="I222" s="8"/>
      <c r="J222" s="8"/>
      <c r="K222" s="6"/>
      <c r="L222" s="6"/>
      <c r="M222" s="6"/>
      <c r="N222" s="6"/>
      <c r="O222" s="6"/>
      <c r="P222" s="8"/>
      <c r="Q222" s="8"/>
    </row>
    <row r="223" spans="1:19" ht="11.25" outlineLevel="2" x14ac:dyDescent="0.2">
      <c r="A223" s="39" t="s">
        <v>36</v>
      </c>
      <c r="B223" s="60">
        <v>3</v>
      </c>
      <c r="C223" s="61"/>
      <c r="D223" s="62" t="s">
        <v>92</v>
      </c>
      <c r="E223" s="62"/>
      <c r="F223" s="63" t="s">
        <v>37</v>
      </c>
      <c r="G223" s="62"/>
      <c r="H223" s="64"/>
      <c r="I223" s="65"/>
      <c r="J223" s="41">
        <f>SUBTOTAL(9,J224:J230)</f>
        <v>0</v>
      </c>
      <c r="K223" s="64"/>
      <c r="L223" s="42">
        <f>SUBTOTAL(9,L224:L230)</f>
        <v>0</v>
      </c>
      <c r="M223" s="64"/>
      <c r="N223" s="42">
        <f>SUBTOTAL(9,N224:N230)</f>
        <v>0</v>
      </c>
      <c r="O223" s="66"/>
      <c r="P223" s="41">
        <f>SUBTOTAL(9,P224:P230)</f>
        <v>0</v>
      </c>
      <c r="Q223" s="41">
        <f>SUBTOTAL(9,Q224:Q230)</f>
        <v>0</v>
      </c>
      <c r="R223" s="8"/>
      <c r="S223" s="8"/>
    </row>
    <row r="224" spans="1:19" ht="11.25" outlineLevel="3" x14ac:dyDescent="0.2">
      <c r="A224" s="9"/>
      <c r="B224" s="67"/>
      <c r="C224" s="68">
        <v>1</v>
      </c>
      <c r="D224" s="69" t="s">
        <v>93</v>
      </c>
      <c r="E224" s="70" t="s">
        <v>486</v>
      </c>
      <c r="F224" s="71" t="s">
        <v>487</v>
      </c>
      <c r="G224" s="69" t="s">
        <v>134</v>
      </c>
      <c r="H224" s="72">
        <v>173.32142470099998</v>
      </c>
      <c r="I224" s="73"/>
      <c r="J224" s="74">
        <f t="shared" ref="J224:J229" si="40">H224*I224</f>
        <v>0</v>
      </c>
      <c r="K224" s="72"/>
      <c r="L224" s="72">
        <f t="shared" ref="L224:L229" si="41">H224*K224</f>
        <v>0</v>
      </c>
      <c r="M224" s="72"/>
      <c r="N224" s="72">
        <f t="shared" ref="N224:N229" si="42">H224*M224</f>
        <v>0</v>
      </c>
      <c r="O224" s="74">
        <v>21</v>
      </c>
      <c r="P224" s="74">
        <f t="shared" ref="P224:P229" si="43">J224*(O224/100)</f>
        <v>0</v>
      </c>
      <c r="Q224" s="74">
        <f t="shared" ref="Q224:Q229" si="44">J224+P224</f>
        <v>0</v>
      </c>
      <c r="R224" s="8"/>
      <c r="S224" s="8"/>
    </row>
    <row r="225" spans="1:19" ht="11.25" outlineLevel="3" x14ac:dyDescent="0.2">
      <c r="A225" s="9"/>
      <c r="B225" s="67"/>
      <c r="C225" s="68">
        <v>2</v>
      </c>
      <c r="D225" s="69" t="s">
        <v>93</v>
      </c>
      <c r="E225" s="70" t="s">
        <v>488</v>
      </c>
      <c r="F225" s="71" t="s">
        <v>489</v>
      </c>
      <c r="G225" s="69" t="s">
        <v>134</v>
      </c>
      <c r="H225" s="72">
        <v>173.32142470099998</v>
      </c>
      <c r="I225" s="73"/>
      <c r="J225" s="74">
        <f t="shared" si="40"/>
        <v>0</v>
      </c>
      <c r="K225" s="72"/>
      <c r="L225" s="72">
        <f t="shared" si="41"/>
        <v>0</v>
      </c>
      <c r="M225" s="72"/>
      <c r="N225" s="72">
        <f t="shared" si="42"/>
        <v>0</v>
      </c>
      <c r="O225" s="74">
        <v>21</v>
      </c>
      <c r="P225" s="74">
        <f t="shared" si="43"/>
        <v>0</v>
      </c>
      <c r="Q225" s="74">
        <f t="shared" si="44"/>
        <v>0</v>
      </c>
      <c r="R225" s="8"/>
      <c r="S225" s="8"/>
    </row>
    <row r="226" spans="1:19" ht="11.25" outlineLevel="3" x14ac:dyDescent="0.2">
      <c r="A226" s="9"/>
      <c r="B226" s="67"/>
      <c r="C226" s="68">
        <v>3</v>
      </c>
      <c r="D226" s="69" t="s">
        <v>93</v>
      </c>
      <c r="E226" s="70" t="s">
        <v>490</v>
      </c>
      <c r="F226" s="71" t="s">
        <v>491</v>
      </c>
      <c r="G226" s="69" t="s">
        <v>134</v>
      </c>
      <c r="H226" s="72">
        <v>173.32142470099998</v>
      </c>
      <c r="I226" s="73"/>
      <c r="J226" s="74">
        <f t="shared" si="40"/>
        <v>0</v>
      </c>
      <c r="K226" s="72"/>
      <c r="L226" s="72">
        <f t="shared" si="41"/>
        <v>0</v>
      </c>
      <c r="M226" s="72"/>
      <c r="N226" s="72">
        <f t="shared" si="42"/>
        <v>0</v>
      </c>
      <c r="O226" s="74">
        <v>21</v>
      </c>
      <c r="P226" s="74">
        <f t="shared" si="43"/>
        <v>0</v>
      </c>
      <c r="Q226" s="74">
        <f t="shared" si="44"/>
        <v>0</v>
      </c>
      <c r="R226" s="8"/>
      <c r="S226" s="8"/>
    </row>
    <row r="227" spans="1:19" ht="11.25" outlineLevel="3" x14ac:dyDescent="0.2">
      <c r="A227" s="9"/>
      <c r="B227" s="67"/>
      <c r="C227" s="68">
        <v>4</v>
      </c>
      <c r="D227" s="69" t="s">
        <v>93</v>
      </c>
      <c r="E227" s="70" t="s">
        <v>492</v>
      </c>
      <c r="F227" s="71" t="s">
        <v>493</v>
      </c>
      <c r="G227" s="69" t="s">
        <v>134</v>
      </c>
      <c r="H227" s="72">
        <v>1213.2470000000001</v>
      </c>
      <c r="I227" s="73"/>
      <c r="J227" s="74">
        <f t="shared" si="40"/>
        <v>0</v>
      </c>
      <c r="K227" s="72"/>
      <c r="L227" s="72">
        <f t="shared" si="41"/>
        <v>0</v>
      </c>
      <c r="M227" s="72"/>
      <c r="N227" s="72">
        <f t="shared" si="42"/>
        <v>0</v>
      </c>
      <c r="O227" s="74">
        <v>21</v>
      </c>
      <c r="P227" s="74">
        <f t="shared" si="43"/>
        <v>0</v>
      </c>
      <c r="Q227" s="74">
        <f t="shared" si="44"/>
        <v>0</v>
      </c>
      <c r="R227" s="8"/>
      <c r="S227" s="8"/>
    </row>
    <row r="228" spans="1:19" ht="22.5" outlineLevel="3" x14ac:dyDescent="0.2">
      <c r="A228" s="9"/>
      <c r="B228" s="67"/>
      <c r="C228" s="68">
        <v>5</v>
      </c>
      <c r="D228" s="69" t="s">
        <v>93</v>
      </c>
      <c r="E228" s="70" t="s">
        <v>494</v>
      </c>
      <c r="F228" s="71" t="s">
        <v>495</v>
      </c>
      <c r="G228" s="69" t="s">
        <v>134</v>
      </c>
      <c r="H228" s="72">
        <v>173.321</v>
      </c>
      <c r="I228" s="73"/>
      <c r="J228" s="74">
        <f t="shared" si="40"/>
        <v>0</v>
      </c>
      <c r="K228" s="72"/>
      <c r="L228" s="72">
        <f t="shared" si="41"/>
        <v>0</v>
      </c>
      <c r="M228" s="72"/>
      <c r="N228" s="72">
        <f t="shared" si="42"/>
        <v>0</v>
      </c>
      <c r="O228" s="74">
        <v>21</v>
      </c>
      <c r="P228" s="74">
        <f t="shared" si="43"/>
        <v>0</v>
      </c>
      <c r="Q228" s="74">
        <f t="shared" si="44"/>
        <v>0</v>
      </c>
      <c r="R228" s="8"/>
      <c r="S228" s="8"/>
    </row>
    <row r="229" spans="1:19" ht="11.25" outlineLevel="3" x14ac:dyDescent="0.2">
      <c r="A229" s="9"/>
      <c r="B229" s="67"/>
      <c r="C229" s="68">
        <v>6</v>
      </c>
      <c r="D229" s="69" t="s">
        <v>93</v>
      </c>
      <c r="E229" s="70" t="s">
        <v>496</v>
      </c>
      <c r="F229" s="71" t="s">
        <v>497</v>
      </c>
      <c r="G229" s="69" t="s">
        <v>134</v>
      </c>
      <c r="H229" s="72">
        <v>306.7537697205168</v>
      </c>
      <c r="I229" s="73"/>
      <c r="J229" s="74">
        <f t="shared" si="40"/>
        <v>0</v>
      </c>
      <c r="K229" s="72"/>
      <c r="L229" s="72">
        <f t="shared" si="41"/>
        <v>0</v>
      </c>
      <c r="M229" s="72"/>
      <c r="N229" s="72">
        <f t="shared" si="42"/>
        <v>0</v>
      </c>
      <c r="O229" s="74">
        <v>21</v>
      </c>
      <c r="P229" s="74">
        <f t="shared" si="43"/>
        <v>0</v>
      </c>
      <c r="Q229" s="74">
        <f t="shared" si="44"/>
        <v>0</v>
      </c>
      <c r="R229" s="8"/>
      <c r="S229" s="8"/>
    </row>
    <row r="230" spans="1:19" outlineLevel="3" x14ac:dyDescent="0.15">
      <c r="B230" s="6"/>
      <c r="C230" s="6"/>
      <c r="D230" s="6"/>
      <c r="E230" s="6"/>
      <c r="F230" s="6"/>
      <c r="G230" s="6"/>
      <c r="H230" s="6"/>
      <c r="I230" s="8"/>
      <c r="J230" s="8"/>
      <c r="K230" s="6"/>
      <c r="L230" s="6"/>
      <c r="M230" s="6"/>
      <c r="N230" s="6"/>
      <c r="O230" s="6"/>
      <c r="P230" s="8"/>
      <c r="Q230" s="8"/>
    </row>
    <row r="231" spans="1:19" ht="11.25" outlineLevel="2" x14ac:dyDescent="0.2">
      <c r="A231" s="39" t="s">
        <v>38</v>
      </c>
      <c r="B231" s="60">
        <v>3</v>
      </c>
      <c r="C231" s="61"/>
      <c r="D231" s="62" t="s">
        <v>92</v>
      </c>
      <c r="E231" s="62"/>
      <c r="F231" s="63" t="s">
        <v>39</v>
      </c>
      <c r="G231" s="62"/>
      <c r="H231" s="64"/>
      <c r="I231" s="65"/>
      <c r="J231" s="41">
        <f>SUBTOTAL(9,J232:J241)</f>
        <v>0</v>
      </c>
      <c r="K231" s="64"/>
      <c r="L231" s="42">
        <f>SUBTOTAL(9,L232:L241)</f>
        <v>1.1143247499999998</v>
      </c>
      <c r="M231" s="64"/>
      <c r="N231" s="42">
        <f>SUBTOTAL(9,N232:N241)</f>
        <v>0</v>
      </c>
      <c r="O231" s="66"/>
      <c r="P231" s="41">
        <f>SUBTOTAL(9,P232:P241)</f>
        <v>0</v>
      </c>
      <c r="Q231" s="41">
        <f>SUBTOTAL(9,Q232:Q241)</f>
        <v>0</v>
      </c>
      <c r="R231" s="8"/>
      <c r="S231" s="8"/>
    </row>
    <row r="232" spans="1:19" ht="11.25" outlineLevel="3" x14ac:dyDescent="0.2">
      <c r="A232" s="9"/>
      <c r="B232" s="67"/>
      <c r="C232" s="68">
        <v>1</v>
      </c>
      <c r="D232" s="69" t="s">
        <v>93</v>
      </c>
      <c r="E232" s="70" t="s">
        <v>498</v>
      </c>
      <c r="F232" s="71" t="s">
        <v>499</v>
      </c>
      <c r="G232" s="69" t="s">
        <v>96</v>
      </c>
      <c r="H232" s="72">
        <v>144.8845</v>
      </c>
      <c r="I232" s="73"/>
      <c r="J232" s="74">
        <f t="shared" ref="J232:J240" si="45">H232*I232</f>
        <v>0</v>
      </c>
      <c r="K232" s="72"/>
      <c r="L232" s="72">
        <f t="shared" ref="L232:L240" si="46">H232*K232</f>
        <v>0</v>
      </c>
      <c r="M232" s="72"/>
      <c r="N232" s="72">
        <f t="shared" ref="N232:N240" si="47">H232*M232</f>
        <v>0</v>
      </c>
      <c r="O232" s="74">
        <v>21</v>
      </c>
      <c r="P232" s="74">
        <f t="shared" ref="P232:P240" si="48">J232*(O232/100)</f>
        <v>0</v>
      </c>
      <c r="Q232" s="74">
        <f t="shared" ref="Q232:Q240" si="49">J232+P232</f>
        <v>0</v>
      </c>
      <c r="R232" s="8"/>
      <c r="S232" s="8"/>
    </row>
    <row r="233" spans="1:19" ht="11.25" outlineLevel="3" x14ac:dyDescent="0.2">
      <c r="A233" s="9"/>
      <c r="B233" s="67"/>
      <c r="C233" s="68">
        <v>2</v>
      </c>
      <c r="D233" s="69" t="s">
        <v>93</v>
      </c>
      <c r="E233" s="70" t="s">
        <v>500</v>
      </c>
      <c r="F233" s="71" t="s">
        <v>501</v>
      </c>
      <c r="G233" s="69" t="s">
        <v>96</v>
      </c>
      <c r="H233" s="72">
        <v>13.165500000000003</v>
      </c>
      <c r="I233" s="73"/>
      <c r="J233" s="74">
        <f t="shared" si="45"/>
        <v>0</v>
      </c>
      <c r="K233" s="72"/>
      <c r="L233" s="72">
        <f t="shared" si="46"/>
        <v>0</v>
      </c>
      <c r="M233" s="72"/>
      <c r="N233" s="72">
        <f t="shared" si="47"/>
        <v>0</v>
      </c>
      <c r="O233" s="74">
        <v>21</v>
      </c>
      <c r="P233" s="74">
        <f t="shared" si="48"/>
        <v>0</v>
      </c>
      <c r="Q233" s="74">
        <f t="shared" si="49"/>
        <v>0</v>
      </c>
      <c r="R233" s="8"/>
      <c r="S233" s="8"/>
    </row>
    <row r="234" spans="1:19" ht="11.25" outlineLevel="3" x14ac:dyDescent="0.2">
      <c r="A234" s="9"/>
      <c r="B234" s="67"/>
      <c r="C234" s="68">
        <v>3</v>
      </c>
      <c r="D234" s="69" t="s">
        <v>141</v>
      </c>
      <c r="E234" s="70" t="s">
        <v>502</v>
      </c>
      <c r="F234" s="71" t="s">
        <v>503</v>
      </c>
      <c r="G234" s="69" t="s">
        <v>134</v>
      </c>
      <c r="H234" s="72">
        <v>4.7E-2</v>
      </c>
      <c r="I234" s="73"/>
      <c r="J234" s="74">
        <f t="shared" si="45"/>
        <v>0</v>
      </c>
      <c r="K234" s="72">
        <v>1</v>
      </c>
      <c r="L234" s="72">
        <f t="shared" si="46"/>
        <v>4.7E-2</v>
      </c>
      <c r="M234" s="72"/>
      <c r="N234" s="72">
        <f t="shared" si="47"/>
        <v>0</v>
      </c>
      <c r="O234" s="74">
        <v>21</v>
      </c>
      <c r="P234" s="74">
        <f t="shared" si="48"/>
        <v>0</v>
      </c>
      <c r="Q234" s="74">
        <f t="shared" si="49"/>
        <v>0</v>
      </c>
      <c r="R234" s="8"/>
      <c r="S234" s="8"/>
    </row>
    <row r="235" spans="1:19" ht="11.25" outlineLevel="3" x14ac:dyDescent="0.2">
      <c r="A235" s="9"/>
      <c r="B235" s="67"/>
      <c r="C235" s="68">
        <v>4</v>
      </c>
      <c r="D235" s="69" t="s">
        <v>93</v>
      </c>
      <c r="E235" s="70" t="s">
        <v>504</v>
      </c>
      <c r="F235" s="71" t="s">
        <v>505</v>
      </c>
      <c r="G235" s="69" t="s">
        <v>96</v>
      </c>
      <c r="H235" s="72">
        <v>144.88499999999999</v>
      </c>
      <c r="I235" s="73"/>
      <c r="J235" s="74">
        <f t="shared" si="45"/>
        <v>0</v>
      </c>
      <c r="K235" s="72">
        <v>4.0000000000000002E-4</v>
      </c>
      <c r="L235" s="72">
        <f t="shared" si="46"/>
        <v>5.7953999999999999E-2</v>
      </c>
      <c r="M235" s="72"/>
      <c r="N235" s="72">
        <f t="shared" si="47"/>
        <v>0</v>
      </c>
      <c r="O235" s="74">
        <v>21</v>
      </c>
      <c r="P235" s="74">
        <f t="shared" si="48"/>
        <v>0</v>
      </c>
      <c r="Q235" s="74">
        <f t="shared" si="49"/>
        <v>0</v>
      </c>
      <c r="R235" s="8"/>
      <c r="S235" s="8"/>
    </row>
    <row r="236" spans="1:19" ht="11.25" outlineLevel="3" x14ac:dyDescent="0.2">
      <c r="A236" s="9"/>
      <c r="B236" s="67"/>
      <c r="C236" s="68">
        <v>5</v>
      </c>
      <c r="D236" s="69" t="s">
        <v>93</v>
      </c>
      <c r="E236" s="70" t="s">
        <v>506</v>
      </c>
      <c r="F236" s="71" t="s">
        <v>507</v>
      </c>
      <c r="G236" s="69" t="s">
        <v>96</v>
      </c>
      <c r="H236" s="72">
        <v>13.166</v>
      </c>
      <c r="I236" s="73"/>
      <c r="J236" s="74">
        <f t="shared" si="45"/>
        <v>0</v>
      </c>
      <c r="K236" s="72">
        <v>4.0000000000000002E-4</v>
      </c>
      <c r="L236" s="72">
        <f t="shared" si="46"/>
        <v>5.2664000000000001E-3</v>
      </c>
      <c r="M236" s="72"/>
      <c r="N236" s="72">
        <f t="shared" si="47"/>
        <v>0</v>
      </c>
      <c r="O236" s="74">
        <v>21</v>
      </c>
      <c r="P236" s="74">
        <f t="shared" si="48"/>
        <v>0</v>
      </c>
      <c r="Q236" s="74">
        <f t="shared" si="49"/>
        <v>0</v>
      </c>
      <c r="R236" s="8"/>
      <c r="S236" s="8"/>
    </row>
    <row r="237" spans="1:19" ht="22.5" outlineLevel="3" x14ac:dyDescent="0.2">
      <c r="A237" s="9"/>
      <c r="B237" s="67"/>
      <c r="C237" s="68">
        <v>6</v>
      </c>
      <c r="D237" s="69" t="s">
        <v>141</v>
      </c>
      <c r="E237" s="70" t="s">
        <v>508</v>
      </c>
      <c r="F237" s="71" t="s">
        <v>509</v>
      </c>
      <c r="G237" s="69" t="s">
        <v>96</v>
      </c>
      <c r="H237" s="72">
        <v>181.75864999999999</v>
      </c>
      <c r="I237" s="73"/>
      <c r="J237" s="74">
        <f t="shared" si="45"/>
        <v>0</v>
      </c>
      <c r="K237" s="72">
        <v>5.4000000000000003E-3</v>
      </c>
      <c r="L237" s="72">
        <f t="shared" si="46"/>
        <v>0.98149670999999994</v>
      </c>
      <c r="M237" s="72"/>
      <c r="N237" s="72">
        <f t="shared" si="47"/>
        <v>0</v>
      </c>
      <c r="O237" s="74">
        <v>21</v>
      </c>
      <c r="P237" s="74">
        <f t="shared" si="48"/>
        <v>0</v>
      </c>
      <c r="Q237" s="74">
        <f t="shared" si="49"/>
        <v>0</v>
      </c>
      <c r="R237" s="8"/>
      <c r="S237" s="8"/>
    </row>
    <row r="238" spans="1:19" ht="11.25" outlineLevel="3" x14ac:dyDescent="0.2">
      <c r="A238" s="9"/>
      <c r="B238" s="67"/>
      <c r="C238" s="68">
        <v>7</v>
      </c>
      <c r="D238" s="69" t="s">
        <v>93</v>
      </c>
      <c r="E238" s="70" t="s">
        <v>510</v>
      </c>
      <c r="F238" s="71" t="s">
        <v>511</v>
      </c>
      <c r="G238" s="69" t="s">
        <v>96</v>
      </c>
      <c r="H238" s="72">
        <v>31.399500000000007</v>
      </c>
      <c r="I238" s="73"/>
      <c r="J238" s="74">
        <f t="shared" si="45"/>
        <v>0</v>
      </c>
      <c r="K238" s="72">
        <v>4.0000000000000002E-4</v>
      </c>
      <c r="L238" s="72">
        <f t="shared" si="46"/>
        <v>1.2559800000000003E-2</v>
      </c>
      <c r="M238" s="72"/>
      <c r="N238" s="72">
        <f t="shared" si="47"/>
        <v>0</v>
      </c>
      <c r="O238" s="74">
        <v>21</v>
      </c>
      <c r="P238" s="74">
        <f t="shared" si="48"/>
        <v>0</v>
      </c>
      <c r="Q238" s="74">
        <f t="shared" si="49"/>
        <v>0</v>
      </c>
      <c r="R238" s="8"/>
      <c r="S238" s="8"/>
    </row>
    <row r="239" spans="1:19" ht="11.25" outlineLevel="3" x14ac:dyDescent="0.2">
      <c r="A239" s="9"/>
      <c r="B239" s="67"/>
      <c r="C239" s="68">
        <v>8</v>
      </c>
      <c r="D239" s="69" t="s">
        <v>93</v>
      </c>
      <c r="E239" s="70" t="s">
        <v>512</v>
      </c>
      <c r="F239" s="71" t="s">
        <v>513</v>
      </c>
      <c r="G239" s="69" t="s">
        <v>224</v>
      </c>
      <c r="H239" s="72">
        <v>62.799000000000014</v>
      </c>
      <c r="I239" s="73"/>
      <c r="J239" s="74">
        <f t="shared" si="45"/>
        <v>0</v>
      </c>
      <c r="K239" s="72">
        <v>1.6000000000000001E-4</v>
      </c>
      <c r="L239" s="72">
        <f t="shared" si="46"/>
        <v>1.0047840000000002E-2</v>
      </c>
      <c r="M239" s="72"/>
      <c r="N239" s="72">
        <f t="shared" si="47"/>
        <v>0</v>
      </c>
      <c r="O239" s="74">
        <v>21</v>
      </c>
      <c r="P239" s="74">
        <f t="shared" si="48"/>
        <v>0</v>
      </c>
      <c r="Q239" s="74">
        <f t="shared" si="49"/>
        <v>0</v>
      </c>
      <c r="R239" s="8"/>
      <c r="S239" s="8"/>
    </row>
    <row r="240" spans="1:19" ht="11.25" outlineLevel="3" x14ac:dyDescent="0.2">
      <c r="A240" s="9"/>
      <c r="B240" s="67"/>
      <c r="C240" s="68">
        <v>9</v>
      </c>
      <c r="D240" s="69" t="s">
        <v>93</v>
      </c>
      <c r="E240" s="70" t="s">
        <v>514</v>
      </c>
      <c r="F240" s="71" t="s">
        <v>515</v>
      </c>
      <c r="G240" s="69" t="s">
        <v>134</v>
      </c>
      <c r="H240" s="72">
        <v>1.11432475</v>
      </c>
      <c r="I240" s="73"/>
      <c r="J240" s="74">
        <f t="shared" si="45"/>
        <v>0</v>
      </c>
      <c r="K240" s="72"/>
      <c r="L240" s="72">
        <f t="shared" si="46"/>
        <v>0</v>
      </c>
      <c r="M240" s="72"/>
      <c r="N240" s="72">
        <f t="shared" si="47"/>
        <v>0</v>
      </c>
      <c r="O240" s="74">
        <v>21</v>
      </c>
      <c r="P240" s="74">
        <f t="shared" si="48"/>
        <v>0</v>
      </c>
      <c r="Q240" s="74">
        <f t="shared" si="49"/>
        <v>0</v>
      </c>
      <c r="R240" s="8"/>
      <c r="S240" s="8"/>
    </row>
    <row r="241" spans="1:19" outlineLevel="3" x14ac:dyDescent="0.15">
      <c r="B241" s="6"/>
      <c r="C241" s="6"/>
      <c r="D241" s="6"/>
      <c r="E241" s="6"/>
      <c r="F241" s="6"/>
      <c r="G241" s="6"/>
      <c r="H241" s="6"/>
      <c r="I241" s="8"/>
      <c r="J241" s="8"/>
      <c r="K241" s="6"/>
      <c r="L241" s="6"/>
      <c r="M241" s="6"/>
      <c r="N241" s="6"/>
      <c r="O241" s="6"/>
      <c r="P241" s="8"/>
      <c r="Q241" s="8"/>
    </row>
    <row r="242" spans="1:19" ht="11.25" outlineLevel="2" x14ac:dyDescent="0.2">
      <c r="A242" s="39" t="s">
        <v>40</v>
      </c>
      <c r="B242" s="60">
        <v>3</v>
      </c>
      <c r="C242" s="61"/>
      <c r="D242" s="62" t="s">
        <v>92</v>
      </c>
      <c r="E242" s="62"/>
      <c r="F242" s="63" t="s">
        <v>41</v>
      </c>
      <c r="G242" s="62"/>
      <c r="H242" s="64"/>
      <c r="I242" s="65"/>
      <c r="J242" s="41">
        <f>SUBTOTAL(9,J243:J261)</f>
        <v>0</v>
      </c>
      <c r="K242" s="64"/>
      <c r="L242" s="42">
        <f>SUBTOTAL(9,L243:L261)</f>
        <v>2.003544545</v>
      </c>
      <c r="M242" s="64"/>
      <c r="N242" s="42">
        <f>SUBTOTAL(9,N243:N261)</f>
        <v>2.33924325</v>
      </c>
      <c r="O242" s="66"/>
      <c r="P242" s="41">
        <f>SUBTOTAL(9,P243:P261)</f>
        <v>0</v>
      </c>
      <c r="Q242" s="41">
        <f>SUBTOTAL(9,Q243:Q261)</f>
        <v>0</v>
      </c>
      <c r="R242" s="8"/>
      <c r="S242" s="8"/>
    </row>
    <row r="243" spans="1:19" ht="11.25" outlineLevel="3" x14ac:dyDescent="0.2">
      <c r="A243" s="9"/>
      <c r="B243" s="67"/>
      <c r="C243" s="68">
        <v>1</v>
      </c>
      <c r="D243" s="69" t="s">
        <v>93</v>
      </c>
      <c r="E243" s="70" t="s">
        <v>516</v>
      </c>
      <c r="F243" s="71" t="s">
        <v>517</v>
      </c>
      <c r="G243" s="69" t="s">
        <v>96</v>
      </c>
      <c r="H243" s="72">
        <v>179.94175000000001</v>
      </c>
      <c r="I243" s="73"/>
      <c r="J243" s="74">
        <f t="shared" ref="J243:J260" si="50">H243*I243</f>
        <v>0</v>
      </c>
      <c r="K243" s="72"/>
      <c r="L243" s="72">
        <f t="shared" ref="L243:L260" si="51">H243*K243</f>
        <v>0</v>
      </c>
      <c r="M243" s="72">
        <v>1.0999999999999999E-2</v>
      </c>
      <c r="N243" s="72">
        <f t="shared" ref="N243:N260" si="52">H243*M243</f>
        <v>1.9793592500000001</v>
      </c>
      <c r="O243" s="74">
        <v>21</v>
      </c>
      <c r="P243" s="74">
        <f t="shared" ref="P243:P260" si="53">J243*(O243/100)</f>
        <v>0</v>
      </c>
      <c r="Q243" s="74">
        <f t="shared" ref="Q243:Q260" si="54">J243+P243</f>
        <v>0</v>
      </c>
      <c r="R243" s="8"/>
      <c r="S243" s="8"/>
    </row>
    <row r="244" spans="1:19" ht="11.25" outlineLevel="3" x14ac:dyDescent="0.2">
      <c r="A244" s="9"/>
      <c r="B244" s="67"/>
      <c r="C244" s="68">
        <v>2</v>
      </c>
      <c r="D244" s="69" t="s">
        <v>93</v>
      </c>
      <c r="E244" s="70" t="s">
        <v>518</v>
      </c>
      <c r="F244" s="71" t="s">
        <v>519</v>
      </c>
      <c r="G244" s="69" t="s">
        <v>96</v>
      </c>
      <c r="H244" s="72">
        <v>179.94200000000001</v>
      </c>
      <c r="I244" s="73"/>
      <c r="J244" s="74">
        <f t="shared" si="50"/>
        <v>0</v>
      </c>
      <c r="K244" s="72"/>
      <c r="L244" s="72">
        <f t="shared" si="51"/>
        <v>0</v>
      </c>
      <c r="M244" s="72">
        <v>2E-3</v>
      </c>
      <c r="N244" s="72">
        <f t="shared" si="52"/>
        <v>0.35988400000000004</v>
      </c>
      <c r="O244" s="74">
        <v>21</v>
      </c>
      <c r="P244" s="74">
        <f t="shared" si="53"/>
        <v>0</v>
      </c>
      <c r="Q244" s="74">
        <f t="shared" si="54"/>
        <v>0</v>
      </c>
      <c r="R244" s="8"/>
      <c r="S244" s="8"/>
    </row>
    <row r="245" spans="1:19" ht="11.25" outlineLevel="3" x14ac:dyDescent="0.2">
      <c r="A245" s="9"/>
      <c r="B245" s="67"/>
      <c r="C245" s="68">
        <v>3</v>
      </c>
      <c r="D245" s="69" t="s">
        <v>93</v>
      </c>
      <c r="E245" s="70" t="s">
        <v>520</v>
      </c>
      <c r="F245" s="71" t="s">
        <v>521</v>
      </c>
      <c r="G245" s="69" t="s">
        <v>96</v>
      </c>
      <c r="H245" s="72">
        <v>179.94175000000001</v>
      </c>
      <c r="I245" s="73"/>
      <c r="J245" s="74">
        <f t="shared" si="50"/>
        <v>0</v>
      </c>
      <c r="K245" s="72"/>
      <c r="L245" s="72">
        <f t="shared" si="51"/>
        <v>0</v>
      </c>
      <c r="M245" s="72"/>
      <c r="N245" s="72">
        <f t="shared" si="52"/>
        <v>0</v>
      </c>
      <c r="O245" s="74">
        <v>21</v>
      </c>
      <c r="P245" s="74">
        <f t="shared" si="53"/>
        <v>0</v>
      </c>
      <c r="Q245" s="74">
        <f t="shared" si="54"/>
        <v>0</v>
      </c>
      <c r="R245" s="8"/>
      <c r="S245" s="8"/>
    </row>
    <row r="246" spans="1:19" ht="11.25" outlineLevel="3" x14ac:dyDescent="0.2">
      <c r="A246" s="9"/>
      <c r="B246" s="67"/>
      <c r="C246" s="68">
        <v>4</v>
      </c>
      <c r="D246" s="69" t="s">
        <v>93</v>
      </c>
      <c r="E246" s="70" t="s">
        <v>522</v>
      </c>
      <c r="F246" s="71" t="s">
        <v>523</v>
      </c>
      <c r="G246" s="69" t="s">
        <v>96</v>
      </c>
      <c r="H246" s="72">
        <v>6.3527500000000003</v>
      </c>
      <c r="I246" s="73"/>
      <c r="J246" s="74">
        <f t="shared" si="50"/>
        <v>0</v>
      </c>
      <c r="K246" s="72"/>
      <c r="L246" s="72">
        <f t="shared" si="51"/>
        <v>0</v>
      </c>
      <c r="M246" s="72"/>
      <c r="N246" s="72">
        <f t="shared" si="52"/>
        <v>0</v>
      </c>
      <c r="O246" s="74">
        <v>21</v>
      </c>
      <c r="P246" s="74">
        <f t="shared" si="53"/>
        <v>0</v>
      </c>
      <c r="Q246" s="74">
        <f t="shared" si="54"/>
        <v>0</v>
      </c>
      <c r="R246" s="8"/>
      <c r="S246" s="8"/>
    </row>
    <row r="247" spans="1:19" ht="11.25" outlineLevel="3" x14ac:dyDescent="0.2">
      <c r="A247" s="9"/>
      <c r="B247" s="67"/>
      <c r="C247" s="68">
        <v>5</v>
      </c>
      <c r="D247" s="69" t="s">
        <v>141</v>
      </c>
      <c r="E247" s="70" t="s">
        <v>502</v>
      </c>
      <c r="F247" s="71" t="s">
        <v>503</v>
      </c>
      <c r="G247" s="69" t="s">
        <v>134</v>
      </c>
      <c r="H247" s="72">
        <v>0.06</v>
      </c>
      <c r="I247" s="73"/>
      <c r="J247" s="74">
        <f t="shared" si="50"/>
        <v>0</v>
      </c>
      <c r="K247" s="72">
        <v>1</v>
      </c>
      <c r="L247" s="72">
        <f t="shared" si="51"/>
        <v>0.06</v>
      </c>
      <c r="M247" s="72"/>
      <c r="N247" s="72">
        <f t="shared" si="52"/>
        <v>0</v>
      </c>
      <c r="O247" s="74">
        <v>21</v>
      </c>
      <c r="P247" s="74">
        <f t="shared" si="53"/>
        <v>0</v>
      </c>
      <c r="Q247" s="74">
        <f t="shared" si="54"/>
        <v>0</v>
      </c>
      <c r="R247" s="8"/>
      <c r="S247" s="8"/>
    </row>
    <row r="248" spans="1:19" ht="11.25" outlineLevel="3" x14ac:dyDescent="0.2">
      <c r="A248" s="9"/>
      <c r="B248" s="67"/>
      <c r="C248" s="68">
        <v>6</v>
      </c>
      <c r="D248" s="69" t="s">
        <v>93</v>
      </c>
      <c r="E248" s="70" t="s">
        <v>524</v>
      </c>
      <c r="F248" s="71" t="s">
        <v>525</v>
      </c>
      <c r="G248" s="69" t="s">
        <v>96</v>
      </c>
      <c r="H248" s="72">
        <v>179.94200000000001</v>
      </c>
      <c r="I248" s="73"/>
      <c r="J248" s="74">
        <f t="shared" si="50"/>
        <v>0</v>
      </c>
      <c r="K248" s="72">
        <v>8.8000000000000003E-4</v>
      </c>
      <c r="L248" s="72">
        <f t="shared" si="51"/>
        <v>0.15834896000000001</v>
      </c>
      <c r="M248" s="72"/>
      <c r="N248" s="72">
        <f t="shared" si="52"/>
        <v>0</v>
      </c>
      <c r="O248" s="74">
        <v>21</v>
      </c>
      <c r="P248" s="74">
        <f t="shared" si="53"/>
        <v>0</v>
      </c>
      <c r="Q248" s="74">
        <f t="shared" si="54"/>
        <v>0</v>
      </c>
      <c r="R248" s="8"/>
      <c r="S248" s="8"/>
    </row>
    <row r="249" spans="1:19" ht="11.25" outlineLevel="3" x14ac:dyDescent="0.2">
      <c r="A249" s="9"/>
      <c r="B249" s="67"/>
      <c r="C249" s="68">
        <v>7</v>
      </c>
      <c r="D249" s="69" t="s">
        <v>93</v>
      </c>
      <c r="E249" s="70" t="s">
        <v>526</v>
      </c>
      <c r="F249" s="71" t="s">
        <v>527</v>
      </c>
      <c r="G249" s="69" t="s">
        <v>96</v>
      </c>
      <c r="H249" s="72">
        <v>6.3529999999999998</v>
      </c>
      <c r="I249" s="73"/>
      <c r="J249" s="74">
        <f t="shared" si="50"/>
        <v>0</v>
      </c>
      <c r="K249" s="72">
        <v>9.3999999999999997E-4</v>
      </c>
      <c r="L249" s="72">
        <f t="shared" si="51"/>
        <v>5.9718199999999992E-3</v>
      </c>
      <c r="M249" s="72"/>
      <c r="N249" s="72">
        <f t="shared" si="52"/>
        <v>0</v>
      </c>
      <c r="O249" s="74">
        <v>21</v>
      </c>
      <c r="P249" s="74">
        <f t="shared" si="53"/>
        <v>0</v>
      </c>
      <c r="Q249" s="74">
        <f t="shared" si="54"/>
        <v>0</v>
      </c>
      <c r="R249" s="8"/>
      <c r="S249" s="8"/>
    </row>
    <row r="250" spans="1:19" ht="22.5" outlineLevel="3" x14ac:dyDescent="0.2">
      <c r="A250" s="9"/>
      <c r="B250" s="67"/>
      <c r="C250" s="68">
        <v>8</v>
      </c>
      <c r="D250" s="69" t="s">
        <v>141</v>
      </c>
      <c r="E250" s="70" t="s">
        <v>508</v>
      </c>
      <c r="F250" s="71" t="s">
        <v>509</v>
      </c>
      <c r="G250" s="69" t="s">
        <v>96</v>
      </c>
      <c r="H250" s="72">
        <v>214.27375000000001</v>
      </c>
      <c r="I250" s="73"/>
      <c r="J250" s="74">
        <f t="shared" si="50"/>
        <v>0</v>
      </c>
      <c r="K250" s="72">
        <v>5.4000000000000003E-3</v>
      </c>
      <c r="L250" s="72">
        <f t="shared" si="51"/>
        <v>1.1570782500000001</v>
      </c>
      <c r="M250" s="72"/>
      <c r="N250" s="72">
        <f t="shared" si="52"/>
        <v>0</v>
      </c>
      <c r="O250" s="74">
        <v>21</v>
      </c>
      <c r="P250" s="74">
        <f t="shared" si="53"/>
        <v>0</v>
      </c>
      <c r="Q250" s="74">
        <f t="shared" si="54"/>
        <v>0</v>
      </c>
      <c r="R250" s="8"/>
      <c r="S250" s="8"/>
    </row>
    <row r="251" spans="1:19" ht="11.25" outlineLevel="3" x14ac:dyDescent="0.2">
      <c r="A251" s="9"/>
      <c r="B251" s="67"/>
      <c r="C251" s="68">
        <v>9</v>
      </c>
      <c r="D251" s="69" t="s">
        <v>93</v>
      </c>
      <c r="E251" s="70" t="s">
        <v>528</v>
      </c>
      <c r="F251" s="71" t="s">
        <v>529</v>
      </c>
      <c r="G251" s="69" t="s">
        <v>96</v>
      </c>
      <c r="H251" s="72">
        <v>201.10900000000001</v>
      </c>
      <c r="I251" s="73"/>
      <c r="J251" s="74">
        <f t="shared" si="50"/>
        <v>0</v>
      </c>
      <c r="K251" s="72"/>
      <c r="L251" s="72">
        <f t="shared" si="51"/>
        <v>0</v>
      </c>
      <c r="M251" s="72"/>
      <c r="N251" s="72">
        <f t="shared" si="52"/>
        <v>0</v>
      </c>
      <c r="O251" s="74">
        <v>21</v>
      </c>
      <c r="P251" s="74">
        <f t="shared" si="53"/>
        <v>0</v>
      </c>
      <c r="Q251" s="74">
        <f t="shared" si="54"/>
        <v>0</v>
      </c>
      <c r="R251" s="8"/>
      <c r="S251" s="8"/>
    </row>
    <row r="252" spans="1:19" ht="11.25" outlineLevel="3" x14ac:dyDescent="0.2">
      <c r="A252" s="9"/>
      <c r="B252" s="67"/>
      <c r="C252" s="68">
        <v>10</v>
      </c>
      <c r="D252" s="69" t="s">
        <v>141</v>
      </c>
      <c r="E252" s="70" t="s">
        <v>181</v>
      </c>
      <c r="F252" s="71" t="s">
        <v>182</v>
      </c>
      <c r="G252" s="69" t="s">
        <v>96</v>
      </c>
      <c r="H252" s="72">
        <v>231.27535</v>
      </c>
      <c r="I252" s="73"/>
      <c r="J252" s="74">
        <f t="shared" si="50"/>
        <v>0</v>
      </c>
      <c r="K252" s="72">
        <v>2.9999999999999997E-4</v>
      </c>
      <c r="L252" s="72">
        <f t="shared" si="51"/>
        <v>6.9382605E-2</v>
      </c>
      <c r="M252" s="72"/>
      <c r="N252" s="72">
        <f t="shared" si="52"/>
        <v>0</v>
      </c>
      <c r="O252" s="74">
        <v>21</v>
      </c>
      <c r="P252" s="74">
        <f t="shared" si="53"/>
        <v>0</v>
      </c>
      <c r="Q252" s="74">
        <f t="shared" si="54"/>
        <v>0</v>
      </c>
      <c r="R252" s="8"/>
      <c r="S252" s="8"/>
    </row>
    <row r="253" spans="1:19" ht="22.5" outlineLevel="3" x14ac:dyDescent="0.2">
      <c r="A253" s="9"/>
      <c r="B253" s="67"/>
      <c r="C253" s="68">
        <v>11</v>
      </c>
      <c r="D253" s="69" t="s">
        <v>93</v>
      </c>
      <c r="E253" s="70" t="s">
        <v>530</v>
      </c>
      <c r="F253" s="71" t="s">
        <v>531</v>
      </c>
      <c r="G253" s="69" t="s">
        <v>96</v>
      </c>
      <c r="H253" s="72">
        <v>179.94175000000001</v>
      </c>
      <c r="I253" s="73"/>
      <c r="J253" s="74">
        <f t="shared" si="50"/>
        <v>0</v>
      </c>
      <c r="K253" s="72">
        <v>3.1E-4</v>
      </c>
      <c r="L253" s="72">
        <f t="shared" si="51"/>
        <v>5.5781942500000001E-2</v>
      </c>
      <c r="M253" s="72"/>
      <c r="N253" s="72">
        <f t="shared" si="52"/>
        <v>0</v>
      </c>
      <c r="O253" s="74">
        <v>21</v>
      </c>
      <c r="P253" s="74">
        <f t="shared" si="53"/>
        <v>0</v>
      </c>
      <c r="Q253" s="74">
        <f t="shared" si="54"/>
        <v>0</v>
      </c>
      <c r="R253" s="8"/>
      <c r="S253" s="8"/>
    </row>
    <row r="254" spans="1:19" ht="11.25" outlineLevel="3" x14ac:dyDescent="0.2">
      <c r="A254" s="9"/>
      <c r="B254" s="67"/>
      <c r="C254" s="68">
        <v>12</v>
      </c>
      <c r="D254" s="69" t="s">
        <v>93</v>
      </c>
      <c r="E254" s="70" t="s">
        <v>532</v>
      </c>
      <c r="F254" s="71" t="s">
        <v>533</v>
      </c>
      <c r="G254" s="69" t="s">
        <v>96</v>
      </c>
      <c r="H254" s="72">
        <v>19.66675</v>
      </c>
      <c r="I254" s="73"/>
      <c r="J254" s="74">
        <f t="shared" si="50"/>
        <v>0</v>
      </c>
      <c r="K254" s="72">
        <v>3.0000000000000001E-5</v>
      </c>
      <c r="L254" s="72">
        <f t="shared" si="51"/>
        <v>5.9000250000000001E-4</v>
      </c>
      <c r="M254" s="72"/>
      <c r="N254" s="72">
        <f t="shared" si="52"/>
        <v>0</v>
      </c>
      <c r="O254" s="74">
        <v>21</v>
      </c>
      <c r="P254" s="74">
        <f t="shared" si="53"/>
        <v>0</v>
      </c>
      <c r="Q254" s="74">
        <f t="shared" si="54"/>
        <v>0</v>
      </c>
      <c r="R254" s="8"/>
      <c r="S254" s="8"/>
    </row>
    <row r="255" spans="1:19" ht="22.5" outlineLevel="3" x14ac:dyDescent="0.2">
      <c r="A255" s="9"/>
      <c r="B255" s="67"/>
      <c r="C255" s="68">
        <v>13</v>
      </c>
      <c r="D255" s="69" t="s">
        <v>93</v>
      </c>
      <c r="E255" s="70" t="s">
        <v>534</v>
      </c>
      <c r="F255" s="71" t="s">
        <v>535</v>
      </c>
      <c r="G255" s="69" t="s">
        <v>96</v>
      </c>
      <c r="H255" s="72">
        <v>1.5</v>
      </c>
      <c r="I255" s="73"/>
      <c r="J255" s="74">
        <f t="shared" si="50"/>
        <v>0</v>
      </c>
      <c r="K255" s="72"/>
      <c r="L255" s="72">
        <f t="shared" si="51"/>
        <v>0</v>
      </c>
      <c r="M255" s="72"/>
      <c r="N255" s="72">
        <f t="shared" si="52"/>
        <v>0</v>
      </c>
      <c r="O255" s="74">
        <v>21</v>
      </c>
      <c r="P255" s="74">
        <f t="shared" si="53"/>
        <v>0</v>
      </c>
      <c r="Q255" s="74">
        <f t="shared" si="54"/>
        <v>0</v>
      </c>
      <c r="R255" s="8"/>
      <c r="S255" s="8"/>
    </row>
    <row r="256" spans="1:19" ht="11.25" outlineLevel="3" x14ac:dyDescent="0.2">
      <c r="A256" s="9"/>
      <c r="B256" s="67"/>
      <c r="C256" s="68">
        <v>14</v>
      </c>
      <c r="D256" s="69" t="s">
        <v>93</v>
      </c>
      <c r="E256" s="70" t="s">
        <v>536</v>
      </c>
      <c r="F256" s="71" t="s">
        <v>537</v>
      </c>
      <c r="G256" s="69" t="s">
        <v>191</v>
      </c>
      <c r="H256" s="72">
        <v>2</v>
      </c>
      <c r="I256" s="73"/>
      <c r="J256" s="74">
        <f t="shared" si="50"/>
        <v>0</v>
      </c>
      <c r="K256" s="72">
        <v>1E-4</v>
      </c>
      <c r="L256" s="72">
        <f t="shared" si="51"/>
        <v>2.0000000000000001E-4</v>
      </c>
      <c r="M256" s="72"/>
      <c r="N256" s="72">
        <f t="shared" si="52"/>
        <v>0</v>
      </c>
      <c r="O256" s="74">
        <v>21</v>
      </c>
      <c r="P256" s="74">
        <f t="shared" si="53"/>
        <v>0</v>
      </c>
      <c r="Q256" s="74">
        <f t="shared" si="54"/>
        <v>0</v>
      </c>
      <c r="R256" s="8"/>
      <c r="S256" s="8"/>
    </row>
    <row r="257" spans="1:19" ht="11.25" outlineLevel="3" x14ac:dyDescent="0.2">
      <c r="A257" s="9"/>
      <c r="B257" s="67"/>
      <c r="C257" s="68">
        <v>15</v>
      </c>
      <c r="D257" s="69" t="s">
        <v>141</v>
      </c>
      <c r="E257" s="70" t="s">
        <v>538</v>
      </c>
      <c r="F257" s="71" t="s">
        <v>539</v>
      </c>
      <c r="G257" s="69" t="s">
        <v>96</v>
      </c>
      <c r="H257" s="72">
        <v>234.72535000000002</v>
      </c>
      <c r="I257" s="73"/>
      <c r="J257" s="74">
        <f t="shared" si="50"/>
        <v>0</v>
      </c>
      <c r="K257" s="72">
        <v>1.9E-3</v>
      </c>
      <c r="L257" s="72">
        <f t="shared" si="51"/>
        <v>0.44597816500000004</v>
      </c>
      <c r="M257" s="72"/>
      <c r="N257" s="72">
        <f t="shared" si="52"/>
        <v>0</v>
      </c>
      <c r="O257" s="74">
        <v>21</v>
      </c>
      <c r="P257" s="74">
        <f t="shared" si="53"/>
        <v>0</v>
      </c>
      <c r="Q257" s="74">
        <f t="shared" si="54"/>
        <v>0</v>
      </c>
      <c r="R257" s="8"/>
      <c r="S257" s="8"/>
    </row>
    <row r="258" spans="1:19" ht="22.5" outlineLevel="3" x14ac:dyDescent="0.2">
      <c r="A258" s="9"/>
      <c r="B258" s="67"/>
      <c r="C258" s="68">
        <v>16</v>
      </c>
      <c r="D258" s="69" t="s">
        <v>93</v>
      </c>
      <c r="E258" s="70" t="s">
        <v>540</v>
      </c>
      <c r="F258" s="71" t="s">
        <v>541</v>
      </c>
      <c r="G258" s="69" t="s">
        <v>224</v>
      </c>
      <c r="H258" s="72">
        <v>41.844000000000001</v>
      </c>
      <c r="I258" s="73"/>
      <c r="J258" s="74">
        <f t="shared" si="50"/>
        <v>0</v>
      </c>
      <c r="K258" s="72">
        <v>5.9999999999999995E-4</v>
      </c>
      <c r="L258" s="72">
        <f t="shared" si="51"/>
        <v>2.5106399999999997E-2</v>
      </c>
      <c r="M258" s="72"/>
      <c r="N258" s="72">
        <f t="shared" si="52"/>
        <v>0</v>
      </c>
      <c r="O258" s="74">
        <v>21</v>
      </c>
      <c r="P258" s="74">
        <f t="shared" si="53"/>
        <v>0</v>
      </c>
      <c r="Q258" s="74">
        <f t="shared" si="54"/>
        <v>0</v>
      </c>
      <c r="R258" s="8"/>
      <c r="S258" s="8"/>
    </row>
    <row r="259" spans="1:19" ht="22.5" outlineLevel="3" x14ac:dyDescent="0.2">
      <c r="A259" s="9"/>
      <c r="B259" s="67"/>
      <c r="C259" s="68">
        <v>17</v>
      </c>
      <c r="D259" s="69" t="s">
        <v>93</v>
      </c>
      <c r="E259" s="70" t="s">
        <v>542</v>
      </c>
      <c r="F259" s="71" t="s">
        <v>543</v>
      </c>
      <c r="G259" s="69" t="s">
        <v>224</v>
      </c>
      <c r="H259" s="72">
        <v>41.844000000000001</v>
      </c>
      <c r="I259" s="73"/>
      <c r="J259" s="74">
        <f t="shared" si="50"/>
        <v>0</v>
      </c>
      <c r="K259" s="72">
        <v>5.9999999999999995E-4</v>
      </c>
      <c r="L259" s="72">
        <f t="shared" si="51"/>
        <v>2.5106399999999997E-2</v>
      </c>
      <c r="M259" s="72"/>
      <c r="N259" s="72">
        <f t="shared" si="52"/>
        <v>0</v>
      </c>
      <c r="O259" s="74">
        <v>21</v>
      </c>
      <c r="P259" s="74">
        <f t="shared" si="53"/>
        <v>0</v>
      </c>
      <c r="Q259" s="74">
        <f t="shared" si="54"/>
        <v>0</v>
      </c>
      <c r="R259" s="8"/>
      <c r="S259" s="8"/>
    </row>
    <row r="260" spans="1:19" ht="11.25" outlineLevel="3" x14ac:dyDescent="0.2">
      <c r="A260" s="9"/>
      <c r="B260" s="67"/>
      <c r="C260" s="68">
        <v>18</v>
      </c>
      <c r="D260" s="69" t="s">
        <v>93</v>
      </c>
      <c r="E260" s="70" t="s">
        <v>544</v>
      </c>
      <c r="F260" s="71" t="s">
        <v>545</v>
      </c>
      <c r="G260" s="69" t="s">
        <v>134</v>
      </c>
      <c r="H260" s="72">
        <v>2.0035445450000005</v>
      </c>
      <c r="I260" s="73"/>
      <c r="J260" s="74">
        <f t="shared" si="50"/>
        <v>0</v>
      </c>
      <c r="K260" s="72"/>
      <c r="L260" s="72">
        <f t="shared" si="51"/>
        <v>0</v>
      </c>
      <c r="M260" s="72"/>
      <c r="N260" s="72">
        <f t="shared" si="52"/>
        <v>0</v>
      </c>
      <c r="O260" s="74">
        <v>21</v>
      </c>
      <c r="P260" s="74">
        <f t="shared" si="53"/>
        <v>0</v>
      </c>
      <c r="Q260" s="74">
        <f t="shared" si="54"/>
        <v>0</v>
      </c>
      <c r="R260" s="8"/>
      <c r="S260" s="8"/>
    </row>
    <row r="261" spans="1:19" outlineLevel="3" x14ac:dyDescent="0.15">
      <c r="B261" s="6"/>
      <c r="C261" s="6"/>
      <c r="D261" s="6"/>
      <c r="E261" s="6"/>
      <c r="F261" s="6"/>
      <c r="G261" s="6"/>
      <c r="H261" s="6"/>
      <c r="I261" s="8"/>
      <c r="J261" s="8"/>
      <c r="K261" s="6"/>
      <c r="L261" s="6"/>
      <c r="M261" s="6"/>
      <c r="N261" s="6"/>
      <c r="O261" s="6"/>
      <c r="P261" s="8"/>
      <c r="Q261" s="8"/>
    </row>
    <row r="262" spans="1:19" ht="11.25" outlineLevel="2" x14ac:dyDescent="0.2">
      <c r="A262" s="39" t="s">
        <v>42</v>
      </c>
      <c r="B262" s="60">
        <v>3</v>
      </c>
      <c r="C262" s="61"/>
      <c r="D262" s="62" t="s">
        <v>92</v>
      </c>
      <c r="E262" s="62"/>
      <c r="F262" s="63" t="s">
        <v>43</v>
      </c>
      <c r="G262" s="62"/>
      <c r="H262" s="64"/>
      <c r="I262" s="65"/>
      <c r="J262" s="41">
        <f>SUBTOTAL(9,J263:J272)</f>
        <v>0</v>
      </c>
      <c r="K262" s="64"/>
      <c r="L262" s="42">
        <f>SUBTOTAL(9,L263:L272)</f>
        <v>0.95175580500000012</v>
      </c>
      <c r="M262" s="64"/>
      <c r="N262" s="42">
        <f>SUBTOTAL(9,N263:N272)</f>
        <v>0</v>
      </c>
      <c r="O262" s="66"/>
      <c r="P262" s="41">
        <f>SUBTOTAL(9,P263:P272)</f>
        <v>0</v>
      </c>
      <c r="Q262" s="41">
        <f>SUBTOTAL(9,Q263:Q272)</f>
        <v>0</v>
      </c>
      <c r="R262" s="8"/>
      <c r="S262" s="8"/>
    </row>
    <row r="263" spans="1:19" ht="11.25" outlineLevel="3" x14ac:dyDescent="0.2">
      <c r="A263" s="9"/>
      <c r="B263" s="67"/>
      <c r="C263" s="68">
        <v>1</v>
      </c>
      <c r="D263" s="69" t="s">
        <v>93</v>
      </c>
      <c r="E263" s="70" t="s">
        <v>546</v>
      </c>
      <c r="F263" s="71" t="s">
        <v>547</v>
      </c>
      <c r="G263" s="69" t="s">
        <v>96</v>
      </c>
      <c r="H263" s="72">
        <v>179.94175000000001</v>
      </c>
      <c r="I263" s="73"/>
      <c r="J263" s="74">
        <f t="shared" ref="J263:J271" si="55">H263*I263</f>
        <v>0</v>
      </c>
      <c r="K263" s="72"/>
      <c r="L263" s="72">
        <f t="shared" ref="L263:L271" si="56">H263*K263</f>
        <v>0</v>
      </c>
      <c r="M263" s="72"/>
      <c r="N263" s="72">
        <f t="shared" ref="N263:N271" si="57">H263*M263</f>
        <v>0</v>
      </c>
      <c r="O263" s="74">
        <v>21</v>
      </c>
      <c r="P263" s="74">
        <f t="shared" ref="P263:P271" si="58">J263*(O263/100)</f>
        <v>0</v>
      </c>
      <c r="Q263" s="74">
        <f t="shared" ref="Q263:Q271" si="59">J263+P263</f>
        <v>0</v>
      </c>
      <c r="R263" s="8"/>
      <c r="S263" s="8"/>
    </row>
    <row r="264" spans="1:19" ht="11.25" outlineLevel="3" x14ac:dyDescent="0.2">
      <c r="A264" s="9"/>
      <c r="B264" s="67"/>
      <c r="C264" s="68">
        <v>2</v>
      </c>
      <c r="D264" s="69" t="s">
        <v>141</v>
      </c>
      <c r="E264" s="70" t="s">
        <v>548</v>
      </c>
      <c r="F264" s="71" t="s">
        <v>549</v>
      </c>
      <c r="G264" s="69" t="s">
        <v>96</v>
      </c>
      <c r="H264" s="72">
        <v>188.9391</v>
      </c>
      <c r="I264" s="73"/>
      <c r="J264" s="74">
        <f t="shared" si="55"/>
        <v>0</v>
      </c>
      <c r="K264" s="72">
        <v>1.0499999999999999E-3</v>
      </c>
      <c r="L264" s="72">
        <f t="shared" si="56"/>
        <v>0.19838605499999998</v>
      </c>
      <c r="M264" s="72"/>
      <c r="N264" s="72">
        <f t="shared" si="57"/>
        <v>0</v>
      </c>
      <c r="O264" s="74">
        <v>21</v>
      </c>
      <c r="P264" s="74">
        <f t="shared" si="58"/>
        <v>0</v>
      </c>
      <c r="Q264" s="74">
        <f t="shared" si="59"/>
        <v>0</v>
      </c>
      <c r="R264" s="8"/>
      <c r="S264" s="8"/>
    </row>
    <row r="265" spans="1:19" ht="11.25" outlineLevel="3" x14ac:dyDescent="0.2">
      <c r="A265" s="9"/>
      <c r="B265" s="67"/>
      <c r="C265" s="68">
        <v>3</v>
      </c>
      <c r="D265" s="69" t="s">
        <v>93</v>
      </c>
      <c r="E265" s="70" t="s">
        <v>550</v>
      </c>
      <c r="F265" s="71" t="s">
        <v>551</v>
      </c>
      <c r="G265" s="69" t="s">
        <v>96</v>
      </c>
      <c r="H265" s="72">
        <v>179.94200000000001</v>
      </c>
      <c r="I265" s="73"/>
      <c r="J265" s="74">
        <f t="shared" si="55"/>
        <v>0</v>
      </c>
      <c r="K265" s="72">
        <v>1E-4</v>
      </c>
      <c r="L265" s="72">
        <f t="shared" si="56"/>
        <v>1.7994200000000002E-2</v>
      </c>
      <c r="M265" s="72"/>
      <c r="N265" s="72">
        <f t="shared" si="57"/>
        <v>0</v>
      </c>
      <c r="O265" s="74">
        <v>21</v>
      </c>
      <c r="P265" s="74">
        <f t="shared" si="58"/>
        <v>0</v>
      </c>
      <c r="Q265" s="74">
        <f t="shared" si="59"/>
        <v>0</v>
      </c>
      <c r="R265" s="8"/>
      <c r="S265" s="8"/>
    </row>
    <row r="266" spans="1:19" ht="11.25" outlineLevel="3" x14ac:dyDescent="0.2">
      <c r="A266" s="9"/>
      <c r="B266" s="67"/>
      <c r="C266" s="68">
        <v>4</v>
      </c>
      <c r="D266" s="69" t="s">
        <v>93</v>
      </c>
      <c r="E266" s="70" t="s">
        <v>552</v>
      </c>
      <c r="F266" s="71" t="s">
        <v>553</v>
      </c>
      <c r="G266" s="69" t="s">
        <v>96</v>
      </c>
      <c r="H266" s="72">
        <v>140.54000000000002</v>
      </c>
      <c r="I266" s="73"/>
      <c r="J266" s="74">
        <f t="shared" si="55"/>
        <v>0</v>
      </c>
      <c r="K266" s="72"/>
      <c r="L266" s="72">
        <f t="shared" si="56"/>
        <v>0</v>
      </c>
      <c r="M266" s="72"/>
      <c r="N266" s="72">
        <f t="shared" si="57"/>
        <v>0</v>
      </c>
      <c r="O266" s="74">
        <v>21</v>
      </c>
      <c r="P266" s="74">
        <f t="shared" si="58"/>
        <v>0</v>
      </c>
      <c r="Q266" s="74">
        <f t="shared" si="59"/>
        <v>0</v>
      </c>
      <c r="R266" s="8"/>
      <c r="S266" s="8"/>
    </row>
    <row r="267" spans="1:19" ht="11.25" outlineLevel="3" x14ac:dyDescent="0.2">
      <c r="A267" s="9"/>
      <c r="B267" s="67"/>
      <c r="C267" s="68">
        <v>5</v>
      </c>
      <c r="D267" s="69" t="s">
        <v>141</v>
      </c>
      <c r="E267" s="70" t="s">
        <v>554</v>
      </c>
      <c r="F267" s="71" t="s">
        <v>555</v>
      </c>
      <c r="G267" s="69" t="s">
        <v>109</v>
      </c>
      <c r="H267" s="72">
        <v>14.7567</v>
      </c>
      <c r="I267" s="73"/>
      <c r="J267" s="74">
        <f t="shared" si="55"/>
        <v>0</v>
      </c>
      <c r="K267" s="72">
        <v>2.5000000000000001E-2</v>
      </c>
      <c r="L267" s="72">
        <f t="shared" si="56"/>
        <v>0.36891750000000001</v>
      </c>
      <c r="M267" s="72"/>
      <c r="N267" s="72">
        <f t="shared" si="57"/>
        <v>0</v>
      </c>
      <c r="O267" s="74">
        <v>21</v>
      </c>
      <c r="P267" s="74">
        <f t="shared" si="58"/>
        <v>0</v>
      </c>
      <c r="Q267" s="74">
        <f t="shared" si="59"/>
        <v>0</v>
      </c>
      <c r="R267" s="8"/>
      <c r="S267" s="8"/>
    </row>
    <row r="268" spans="1:19" ht="11.25" outlineLevel="3" x14ac:dyDescent="0.2">
      <c r="A268" s="9"/>
      <c r="B268" s="67"/>
      <c r="C268" s="68">
        <v>6</v>
      </c>
      <c r="D268" s="69" t="s">
        <v>93</v>
      </c>
      <c r="E268" s="70" t="s">
        <v>556</v>
      </c>
      <c r="F268" s="71" t="s">
        <v>557</v>
      </c>
      <c r="G268" s="69" t="s">
        <v>96</v>
      </c>
      <c r="H268" s="72">
        <v>140.54</v>
      </c>
      <c r="I268" s="73"/>
      <c r="J268" s="74">
        <f t="shared" si="55"/>
        <v>0</v>
      </c>
      <c r="K268" s="72"/>
      <c r="L268" s="72">
        <f t="shared" si="56"/>
        <v>0</v>
      </c>
      <c r="M268" s="72"/>
      <c r="N268" s="72">
        <f t="shared" si="57"/>
        <v>0</v>
      </c>
      <c r="O268" s="74">
        <v>21</v>
      </c>
      <c r="P268" s="74">
        <f t="shared" si="58"/>
        <v>0</v>
      </c>
      <c r="Q268" s="74">
        <f t="shared" si="59"/>
        <v>0</v>
      </c>
      <c r="R268" s="8"/>
      <c r="S268" s="8"/>
    </row>
    <row r="269" spans="1:19" ht="11.25" outlineLevel="3" x14ac:dyDescent="0.2">
      <c r="A269" s="9"/>
      <c r="B269" s="67"/>
      <c r="C269" s="68">
        <v>7</v>
      </c>
      <c r="D269" s="69" t="s">
        <v>141</v>
      </c>
      <c r="E269" s="70" t="s">
        <v>558</v>
      </c>
      <c r="F269" s="71" t="s">
        <v>559</v>
      </c>
      <c r="G269" s="69" t="s">
        <v>96</v>
      </c>
      <c r="H269" s="72">
        <v>161.62099999999998</v>
      </c>
      <c r="I269" s="73"/>
      <c r="J269" s="74">
        <f t="shared" si="55"/>
        <v>0</v>
      </c>
      <c r="K269" s="72">
        <v>3.5E-4</v>
      </c>
      <c r="L269" s="72">
        <f t="shared" si="56"/>
        <v>5.6567349999999995E-2</v>
      </c>
      <c r="M269" s="72"/>
      <c r="N269" s="72">
        <f t="shared" si="57"/>
        <v>0</v>
      </c>
      <c r="O269" s="74">
        <v>21</v>
      </c>
      <c r="P269" s="74">
        <f t="shared" si="58"/>
        <v>0</v>
      </c>
      <c r="Q269" s="74">
        <f t="shared" si="59"/>
        <v>0</v>
      </c>
      <c r="R269" s="8"/>
      <c r="S269" s="8"/>
    </row>
    <row r="270" spans="1:19" ht="11.25" outlineLevel="3" x14ac:dyDescent="0.2">
      <c r="A270" s="9"/>
      <c r="B270" s="67"/>
      <c r="C270" s="68">
        <v>8</v>
      </c>
      <c r="D270" s="69" t="s">
        <v>93</v>
      </c>
      <c r="E270" s="70" t="s">
        <v>560</v>
      </c>
      <c r="F270" s="71" t="s">
        <v>561</v>
      </c>
      <c r="G270" s="69" t="s">
        <v>109</v>
      </c>
      <c r="H270" s="72">
        <v>29.513400000000004</v>
      </c>
      <c r="I270" s="73"/>
      <c r="J270" s="74">
        <f t="shared" si="55"/>
        <v>0</v>
      </c>
      <c r="K270" s="72">
        <v>1.0500000000000001E-2</v>
      </c>
      <c r="L270" s="72">
        <f t="shared" si="56"/>
        <v>0.30989070000000007</v>
      </c>
      <c r="M270" s="72"/>
      <c r="N270" s="72">
        <f t="shared" si="57"/>
        <v>0</v>
      </c>
      <c r="O270" s="74">
        <v>21</v>
      </c>
      <c r="P270" s="74">
        <f t="shared" si="58"/>
        <v>0</v>
      </c>
      <c r="Q270" s="74">
        <f t="shared" si="59"/>
        <v>0</v>
      </c>
      <c r="R270" s="8"/>
      <c r="S270" s="8"/>
    </row>
    <row r="271" spans="1:19" ht="11.25" outlineLevel="3" x14ac:dyDescent="0.2">
      <c r="A271" s="9"/>
      <c r="B271" s="67"/>
      <c r="C271" s="68">
        <v>9</v>
      </c>
      <c r="D271" s="69" t="s">
        <v>93</v>
      </c>
      <c r="E271" s="70" t="s">
        <v>562</v>
      </c>
      <c r="F271" s="71" t="s">
        <v>563</v>
      </c>
      <c r="G271" s="69" t="s">
        <v>134</v>
      </c>
      <c r="H271" s="72">
        <v>0.95175580500000001</v>
      </c>
      <c r="I271" s="73"/>
      <c r="J271" s="74">
        <f t="shared" si="55"/>
        <v>0</v>
      </c>
      <c r="K271" s="72"/>
      <c r="L271" s="72">
        <f t="shared" si="56"/>
        <v>0</v>
      </c>
      <c r="M271" s="72"/>
      <c r="N271" s="72">
        <f t="shared" si="57"/>
        <v>0</v>
      </c>
      <c r="O271" s="74">
        <v>21</v>
      </c>
      <c r="P271" s="74">
        <f t="shared" si="58"/>
        <v>0</v>
      </c>
      <c r="Q271" s="74">
        <f t="shared" si="59"/>
        <v>0</v>
      </c>
      <c r="R271" s="8"/>
      <c r="S271" s="8"/>
    </row>
    <row r="272" spans="1:19" outlineLevel="3" x14ac:dyDescent="0.15">
      <c r="B272" s="6"/>
      <c r="C272" s="6"/>
      <c r="D272" s="6"/>
      <c r="E272" s="6"/>
      <c r="F272" s="6"/>
      <c r="G272" s="6"/>
      <c r="H272" s="6"/>
      <c r="I272" s="8"/>
      <c r="J272" s="8"/>
      <c r="K272" s="6"/>
      <c r="L272" s="6"/>
      <c r="M272" s="6"/>
      <c r="N272" s="6"/>
      <c r="O272" s="6"/>
      <c r="P272" s="8"/>
      <c r="Q272" s="8"/>
    </row>
    <row r="273" spans="1:19" ht="11.25" outlineLevel="2" x14ac:dyDescent="0.2">
      <c r="A273" s="39" t="s">
        <v>44</v>
      </c>
      <c r="B273" s="60">
        <v>3</v>
      </c>
      <c r="C273" s="61"/>
      <c r="D273" s="62" t="s">
        <v>92</v>
      </c>
      <c r="E273" s="62"/>
      <c r="F273" s="63" t="s">
        <v>45</v>
      </c>
      <c r="G273" s="62"/>
      <c r="H273" s="64"/>
      <c r="I273" s="65"/>
      <c r="J273" s="41">
        <f>SUBTOTAL(9,J274:J295)</f>
        <v>0</v>
      </c>
      <c r="K273" s="64"/>
      <c r="L273" s="42">
        <f>SUBTOTAL(9,L274:L295)</f>
        <v>9.1828999999999994E-2</v>
      </c>
      <c r="M273" s="64"/>
      <c r="N273" s="42">
        <f>SUBTOTAL(9,N274:N295)</f>
        <v>0.6714</v>
      </c>
      <c r="O273" s="66"/>
      <c r="P273" s="41">
        <f>SUBTOTAL(9,P274:P295)</f>
        <v>0</v>
      </c>
      <c r="Q273" s="41">
        <f>SUBTOTAL(9,Q274:Q295)</f>
        <v>0</v>
      </c>
      <c r="R273" s="8"/>
      <c r="S273" s="8"/>
    </row>
    <row r="274" spans="1:19" ht="11.25" outlineLevel="3" x14ac:dyDescent="0.2">
      <c r="A274" s="9"/>
      <c r="B274" s="67"/>
      <c r="C274" s="68">
        <v>1</v>
      </c>
      <c r="D274" s="69" t="s">
        <v>93</v>
      </c>
      <c r="E274" s="70" t="s">
        <v>564</v>
      </c>
      <c r="F274" s="71" t="s">
        <v>565</v>
      </c>
      <c r="G274" s="69" t="s">
        <v>224</v>
      </c>
      <c r="H274" s="72">
        <v>45</v>
      </c>
      <c r="I274" s="73"/>
      <c r="J274" s="74">
        <f t="shared" ref="J274:J294" si="60">H274*I274</f>
        <v>0</v>
      </c>
      <c r="K274" s="72"/>
      <c r="L274" s="72">
        <f t="shared" ref="L274:L294" si="61">H274*K274</f>
        <v>0</v>
      </c>
      <c r="M274" s="72">
        <v>1.4919999999999999E-2</v>
      </c>
      <c r="N274" s="72">
        <f t="shared" ref="N274:N294" si="62">H274*M274</f>
        <v>0.6714</v>
      </c>
      <c r="O274" s="74">
        <v>21</v>
      </c>
      <c r="P274" s="74">
        <f t="shared" ref="P274:P294" si="63">J274*(O274/100)</f>
        <v>0</v>
      </c>
      <c r="Q274" s="74">
        <f t="shared" ref="Q274:Q294" si="64">J274+P274</f>
        <v>0</v>
      </c>
      <c r="R274" s="8"/>
      <c r="S274" s="8"/>
    </row>
    <row r="275" spans="1:19" ht="11.25" outlineLevel="3" x14ac:dyDescent="0.2">
      <c r="A275" s="9"/>
      <c r="B275" s="67"/>
      <c r="C275" s="68">
        <v>2</v>
      </c>
      <c r="D275" s="69" t="s">
        <v>93</v>
      </c>
      <c r="E275" s="70" t="s">
        <v>566</v>
      </c>
      <c r="F275" s="71" t="s">
        <v>567</v>
      </c>
      <c r="G275" s="69" t="s">
        <v>224</v>
      </c>
      <c r="H275" s="72">
        <v>18.7</v>
      </c>
      <c r="I275" s="73"/>
      <c r="J275" s="74">
        <f t="shared" si="60"/>
        <v>0</v>
      </c>
      <c r="K275" s="72">
        <v>1.97E-3</v>
      </c>
      <c r="L275" s="72">
        <f t="shared" si="61"/>
        <v>3.6838999999999997E-2</v>
      </c>
      <c r="M275" s="72"/>
      <c r="N275" s="72">
        <f t="shared" si="62"/>
        <v>0</v>
      </c>
      <c r="O275" s="74">
        <v>21</v>
      </c>
      <c r="P275" s="74">
        <f t="shared" si="63"/>
        <v>0</v>
      </c>
      <c r="Q275" s="74">
        <f t="shared" si="64"/>
        <v>0</v>
      </c>
      <c r="R275" s="8"/>
      <c r="S275" s="8"/>
    </row>
    <row r="276" spans="1:19" ht="11.25" outlineLevel="3" x14ac:dyDescent="0.2">
      <c r="A276" s="9"/>
      <c r="B276" s="67"/>
      <c r="C276" s="68">
        <v>3</v>
      </c>
      <c r="D276" s="69" t="s">
        <v>93</v>
      </c>
      <c r="E276" s="70" t="s">
        <v>568</v>
      </c>
      <c r="F276" s="71" t="s">
        <v>569</v>
      </c>
      <c r="G276" s="69" t="s">
        <v>224</v>
      </c>
      <c r="H276" s="72">
        <v>3.3</v>
      </c>
      <c r="I276" s="73"/>
      <c r="J276" s="74">
        <f t="shared" si="60"/>
        <v>0</v>
      </c>
      <c r="K276" s="72">
        <v>1.42E-3</v>
      </c>
      <c r="L276" s="72">
        <f t="shared" si="61"/>
        <v>4.6860000000000001E-3</v>
      </c>
      <c r="M276" s="72"/>
      <c r="N276" s="72">
        <f t="shared" si="62"/>
        <v>0</v>
      </c>
      <c r="O276" s="74">
        <v>21</v>
      </c>
      <c r="P276" s="74">
        <f t="shared" si="63"/>
        <v>0</v>
      </c>
      <c r="Q276" s="74">
        <f t="shared" si="64"/>
        <v>0</v>
      </c>
      <c r="R276" s="8"/>
      <c r="S276" s="8"/>
    </row>
    <row r="277" spans="1:19" ht="11.25" outlineLevel="3" x14ac:dyDescent="0.2">
      <c r="A277" s="9"/>
      <c r="B277" s="67"/>
      <c r="C277" s="68">
        <v>4</v>
      </c>
      <c r="D277" s="69" t="s">
        <v>93</v>
      </c>
      <c r="E277" s="70" t="s">
        <v>570</v>
      </c>
      <c r="F277" s="71" t="s">
        <v>571</v>
      </c>
      <c r="G277" s="69" t="s">
        <v>224</v>
      </c>
      <c r="H277" s="72">
        <v>9.9</v>
      </c>
      <c r="I277" s="73"/>
      <c r="J277" s="74">
        <f t="shared" si="60"/>
        <v>0</v>
      </c>
      <c r="K277" s="72">
        <v>1.9E-3</v>
      </c>
      <c r="L277" s="72">
        <f t="shared" si="61"/>
        <v>1.881E-2</v>
      </c>
      <c r="M277" s="72"/>
      <c r="N277" s="72">
        <f t="shared" si="62"/>
        <v>0</v>
      </c>
      <c r="O277" s="74">
        <v>21</v>
      </c>
      <c r="P277" s="74">
        <f t="shared" si="63"/>
        <v>0</v>
      </c>
      <c r="Q277" s="74">
        <f t="shared" si="64"/>
        <v>0</v>
      </c>
      <c r="R277" s="8"/>
      <c r="S277" s="8"/>
    </row>
    <row r="278" spans="1:19" ht="11.25" outlineLevel="3" x14ac:dyDescent="0.2">
      <c r="A278" s="9"/>
      <c r="B278" s="67"/>
      <c r="C278" s="68">
        <v>5</v>
      </c>
      <c r="D278" s="69" t="s">
        <v>93</v>
      </c>
      <c r="E278" s="70" t="s">
        <v>572</v>
      </c>
      <c r="F278" s="71" t="s">
        <v>573</v>
      </c>
      <c r="G278" s="69" t="s">
        <v>224</v>
      </c>
      <c r="H278" s="72">
        <v>3.3</v>
      </c>
      <c r="I278" s="73"/>
      <c r="J278" s="74">
        <f t="shared" si="60"/>
        <v>0</v>
      </c>
      <c r="K278" s="72">
        <v>2.2399999999999998E-3</v>
      </c>
      <c r="L278" s="72">
        <f t="shared" si="61"/>
        <v>7.3919999999999993E-3</v>
      </c>
      <c r="M278" s="72"/>
      <c r="N278" s="72">
        <f t="shared" si="62"/>
        <v>0</v>
      </c>
      <c r="O278" s="74">
        <v>21</v>
      </c>
      <c r="P278" s="74">
        <f t="shared" si="63"/>
        <v>0</v>
      </c>
      <c r="Q278" s="74">
        <f t="shared" si="64"/>
        <v>0</v>
      </c>
      <c r="R278" s="8"/>
      <c r="S278" s="8"/>
    </row>
    <row r="279" spans="1:19" ht="11.25" outlineLevel="3" x14ac:dyDescent="0.2">
      <c r="A279" s="9"/>
      <c r="B279" s="67"/>
      <c r="C279" s="68">
        <v>6</v>
      </c>
      <c r="D279" s="69" t="s">
        <v>93</v>
      </c>
      <c r="E279" s="70" t="s">
        <v>574</v>
      </c>
      <c r="F279" s="71" t="s">
        <v>575</v>
      </c>
      <c r="G279" s="69" t="s">
        <v>224</v>
      </c>
      <c r="H279" s="72">
        <v>13.2</v>
      </c>
      <c r="I279" s="73"/>
      <c r="J279" s="74">
        <f t="shared" si="60"/>
        <v>0</v>
      </c>
      <c r="K279" s="72">
        <v>7.6000000000000004E-4</v>
      </c>
      <c r="L279" s="72">
        <f t="shared" si="61"/>
        <v>1.0031999999999999E-2</v>
      </c>
      <c r="M279" s="72"/>
      <c r="N279" s="72">
        <f t="shared" si="62"/>
        <v>0</v>
      </c>
      <c r="O279" s="74">
        <v>21</v>
      </c>
      <c r="P279" s="74">
        <f t="shared" si="63"/>
        <v>0</v>
      </c>
      <c r="Q279" s="74">
        <f t="shared" si="64"/>
        <v>0</v>
      </c>
      <c r="R279" s="8"/>
      <c r="S279" s="8"/>
    </row>
    <row r="280" spans="1:19" ht="11.25" outlineLevel="3" x14ac:dyDescent="0.2">
      <c r="A280" s="9"/>
      <c r="B280" s="67"/>
      <c r="C280" s="68">
        <v>7</v>
      </c>
      <c r="D280" s="69" t="s">
        <v>93</v>
      </c>
      <c r="E280" s="70" t="s">
        <v>576</v>
      </c>
      <c r="F280" s="71" t="s">
        <v>577</v>
      </c>
      <c r="G280" s="69" t="s">
        <v>224</v>
      </c>
      <c r="H280" s="72">
        <v>5.5</v>
      </c>
      <c r="I280" s="73"/>
      <c r="J280" s="74">
        <f t="shared" si="60"/>
        <v>0</v>
      </c>
      <c r="K280" s="72">
        <v>5.0000000000000001E-4</v>
      </c>
      <c r="L280" s="72">
        <f t="shared" si="61"/>
        <v>2.7499999999999998E-3</v>
      </c>
      <c r="M280" s="72"/>
      <c r="N280" s="72">
        <f t="shared" si="62"/>
        <v>0</v>
      </c>
      <c r="O280" s="74">
        <v>21</v>
      </c>
      <c r="P280" s="74">
        <f t="shared" si="63"/>
        <v>0</v>
      </c>
      <c r="Q280" s="74">
        <f t="shared" si="64"/>
        <v>0</v>
      </c>
      <c r="R280" s="8"/>
      <c r="S280" s="8"/>
    </row>
    <row r="281" spans="1:19" ht="11.25" outlineLevel="3" x14ac:dyDescent="0.2">
      <c r="A281" s="9"/>
      <c r="B281" s="67"/>
      <c r="C281" s="68">
        <v>8</v>
      </c>
      <c r="D281" s="69" t="s">
        <v>93</v>
      </c>
      <c r="E281" s="70" t="s">
        <v>578</v>
      </c>
      <c r="F281" s="71" t="s">
        <v>579</v>
      </c>
      <c r="G281" s="69" t="s">
        <v>191</v>
      </c>
      <c r="H281" s="72">
        <v>3</v>
      </c>
      <c r="I281" s="73"/>
      <c r="J281" s="74">
        <f t="shared" si="60"/>
        <v>0</v>
      </c>
      <c r="K281" s="72"/>
      <c r="L281" s="72">
        <f t="shared" si="61"/>
        <v>0</v>
      </c>
      <c r="M281" s="72"/>
      <c r="N281" s="72">
        <f t="shared" si="62"/>
        <v>0</v>
      </c>
      <c r="O281" s="74">
        <v>21</v>
      </c>
      <c r="P281" s="74">
        <f t="shared" si="63"/>
        <v>0</v>
      </c>
      <c r="Q281" s="74">
        <f t="shared" si="64"/>
        <v>0</v>
      </c>
      <c r="R281" s="8"/>
      <c r="S281" s="8"/>
    </row>
    <row r="282" spans="1:19" ht="11.25" outlineLevel="3" x14ac:dyDescent="0.2">
      <c r="A282" s="9"/>
      <c r="B282" s="67"/>
      <c r="C282" s="68">
        <v>9</v>
      </c>
      <c r="D282" s="69" t="s">
        <v>93</v>
      </c>
      <c r="E282" s="70" t="s">
        <v>580</v>
      </c>
      <c r="F282" s="71" t="s">
        <v>581</v>
      </c>
      <c r="G282" s="69" t="s">
        <v>191</v>
      </c>
      <c r="H282" s="72">
        <v>4</v>
      </c>
      <c r="I282" s="73"/>
      <c r="J282" s="74">
        <f t="shared" si="60"/>
        <v>0</v>
      </c>
      <c r="K282" s="72"/>
      <c r="L282" s="72">
        <f t="shared" si="61"/>
        <v>0</v>
      </c>
      <c r="M282" s="72"/>
      <c r="N282" s="72">
        <f t="shared" si="62"/>
        <v>0</v>
      </c>
      <c r="O282" s="74">
        <v>21</v>
      </c>
      <c r="P282" s="74">
        <f t="shared" si="63"/>
        <v>0</v>
      </c>
      <c r="Q282" s="74">
        <f t="shared" si="64"/>
        <v>0</v>
      </c>
      <c r="R282" s="8"/>
      <c r="S282" s="8"/>
    </row>
    <row r="283" spans="1:19" ht="11.25" outlineLevel="3" x14ac:dyDescent="0.2">
      <c r="A283" s="9"/>
      <c r="B283" s="67"/>
      <c r="C283" s="68">
        <v>10</v>
      </c>
      <c r="D283" s="69" t="s">
        <v>93</v>
      </c>
      <c r="E283" s="70" t="s">
        <v>582</v>
      </c>
      <c r="F283" s="71" t="s">
        <v>583</v>
      </c>
      <c r="G283" s="69" t="s">
        <v>191</v>
      </c>
      <c r="H283" s="72">
        <v>3</v>
      </c>
      <c r="I283" s="73"/>
      <c r="J283" s="74">
        <f t="shared" si="60"/>
        <v>0</v>
      </c>
      <c r="K283" s="72"/>
      <c r="L283" s="72">
        <f t="shared" si="61"/>
        <v>0</v>
      </c>
      <c r="M283" s="72"/>
      <c r="N283" s="72">
        <f t="shared" si="62"/>
        <v>0</v>
      </c>
      <c r="O283" s="74">
        <v>21</v>
      </c>
      <c r="P283" s="74">
        <f t="shared" si="63"/>
        <v>0</v>
      </c>
      <c r="Q283" s="74">
        <f t="shared" si="64"/>
        <v>0</v>
      </c>
      <c r="R283" s="8"/>
      <c r="S283" s="8"/>
    </row>
    <row r="284" spans="1:19" ht="11.25" outlineLevel="3" x14ac:dyDescent="0.2">
      <c r="A284" s="9"/>
      <c r="B284" s="67"/>
      <c r="C284" s="68">
        <v>11</v>
      </c>
      <c r="D284" s="69" t="s">
        <v>141</v>
      </c>
      <c r="E284" s="70" t="s">
        <v>584</v>
      </c>
      <c r="F284" s="71" t="s">
        <v>585</v>
      </c>
      <c r="G284" s="69" t="s">
        <v>191</v>
      </c>
      <c r="H284" s="72">
        <v>6</v>
      </c>
      <c r="I284" s="73"/>
      <c r="J284" s="74">
        <f t="shared" si="60"/>
        <v>0</v>
      </c>
      <c r="K284" s="72">
        <v>2.9999999999999997E-4</v>
      </c>
      <c r="L284" s="72">
        <f t="shared" si="61"/>
        <v>1.8E-3</v>
      </c>
      <c r="M284" s="72"/>
      <c r="N284" s="72">
        <f t="shared" si="62"/>
        <v>0</v>
      </c>
      <c r="O284" s="74">
        <v>21</v>
      </c>
      <c r="P284" s="74">
        <f t="shared" si="63"/>
        <v>0</v>
      </c>
      <c r="Q284" s="74">
        <f t="shared" si="64"/>
        <v>0</v>
      </c>
      <c r="R284" s="8"/>
      <c r="S284" s="8"/>
    </row>
    <row r="285" spans="1:19" ht="11.25" outlineLevel="3" x14ac:dyDescent="0.2">
      <c r="A285" s="9"/>
      <c r="B285" s="67"/>
      <c r="C285" s="68">
        <v>12</v>
      </c>
      <c r="D285" s="69" t="s">
        <v>141</v>
      </c>
      <c r="E285" s="70" t="s">
        <v>586</v>
      </c>
      <c r="F285" s="71" t="s">
        <v>587</v>
      </c>
      <c r="G285" s="69" t="s">
        <v>191</v>
      </c>
      <c r="H285" s="72">
        <v>1</v>
      </c>
      <c r="I285" s="73"/>
      <c r="J285" s="74">
        <f t="shared" si="60"/>
        <v>0</v>
      </c>
      <c r="K285" s="72">
        <v>5.9999999999999995E-4</v>
      </c>
      <c r="L285" s="72">
        <f t="shared" si="61"/>
        <v>5.9999999999999995E-4</v>
      </c>
      <c r="M285" s="72"/>
      <c r="N285" s="72">
        <f t="shared" si="62"/>
        <v>0</v>
      </c>
      <c r="O285" s="74">
        <v>21</v>
      </c>
      <c r="P285" s="74">
        <f t="shared" si="63"/>
        <v>0</v>
      </c>
      <c r="Q285" s="74">
        <f t="shared" si="64"/>
        <v>0</v>
      </c>
      <c r="R285" s="8"/>
      <c r="S285" s="8"/>
    </row>
    <row r="286" spans="1:19" ht="11.25" outlineLevel="3" x14ac:dyDescent="0.2">
      <c r="A286" s="9"/>
      <c r="B286" s="67"/>
      <c r="C286" s="68">
        <v>13</v>
      </c>
      <c r="D286" s="69" t="s">
        <v>141</v>
      </c>
      <c r="E286" s="70" t="s">
        <v>588</v>
      </c>
      <c r="F286" s="71" t="s">
        <v>589</v>
      </c>
      <c r="G286" s="69" t="s">
        <v>191</v>
      </c>
      <c r="H286" s="72">
        <v>1</v>
      </c>
      <c r="I286" s="73"/>
      <c r="J286" s="74">
        <f t="shared" si="60"/>
        <v>0</v>
      </c>
      <c r="K286" s="72">
        <v>8.8000000000000003E-4</v>
      </c>
      <c r="L286" s="72">
        <f t="shared" si="61"/>
        <v>8.8000000000000003E-4</v>
      </c>
      <c r="M286" s="72"/>
      <c r="N286" s="72">
        <f t="shared" si="62"/>
        <v>0</v>
      </c>
      <c r="O286" s="74">
        <v>21</v>
      </c>
      <c r="P286" s="74">
        <f t="shared" si="63"/>
        <v>0</v>
      </c>
      <c r="Q286" s="74">
        <f t="shared" si="64"/>
        <v>0</v>
      </c>
      <c r="R286" s="8"/>
      <c r="S286" s="8"/>
    </row>
    <row r="287" spans="1:19" ht="11.25" outlineLevel="3" x14ac:dyDescent="0.2">
      <c r="A287" s="9"/>
      <c r="B287" s="67"/>
      <c r="C287" s="68">
        <v>14</v>
      </c>
      <c r="D287" s="69" t="s">
        <v>141</v>
      </c>
      <c r="E287" s="70" t="s">
        <v>590</v>
      </c>
      <c r="F287" s="71" t="s">
        <v>591</v>
      </c>
      <c r="G287" s="69" t="s">
        <v>191</v>
      </c>
      <c r="H287" s="72">
        <v>4</v>
      </c>
      <c r="I287" s="73"/>
      <c r="J287" s="74">
        <f t="shared" si="60"/>
        <v>0</v>
      </c>
      <c r="K287" s="72">
        <v>7.2000000000000005E-4</v>
      </c>
      <c r="L287" s="72">
        <f t="shared" si="61"/>
        <v>2.8800000000000002E-3</v>
      </c>
      <c r="M287" s="72"/>
      <c r="N287" s="72">
        <f t="shared" si="62"/>
        <v>0</v>
      </c>
      <c r="O287" s="74">
        <v>21</v>
      </c>
      <c r="P287" s="74">
        <f t="shared" si="63"/>
        <v>0</v>
      </c>
      <c r="Q287" s="74">
        <f t="shared" si="64"/>
        <v>0</v>
      </c>
      <c r="R287" s="8"/>
      <c r="S287" s="8"/>
    </row>
    <row r="288" spans="1:19" ht="11.25" outlineLevel="3" x14ac:dyDescent="0.2">
      <c r="A288" s="9"/>
      <c r="B288" s="67"/>
      <c r="C288" s="68">
        <v>15</v>
      </c>
      <c r="D288" s="69" t="s">
        <v>141</v>
      </c>
      <c r="E288" s="70" t="s">
        <v>592</v>
      </c>
      <c r="F288" s="71" t="s">
        <v>593</v>
      </c>
      <c r="G288" s="69" t="s">
        <v>191</v>
      </c>
      <c r="H288" s="72">
        <v>2</v>
      </c>
      <c r="I288" s="73"/>
      <c r="J288" s="74">
        <f t="shared" si="60"/>
        <v>0</v>
      </c>
      <c r="K288" s="72">
        <v>4.4999999999999999E-4</v>
      </c>
      <c r="L288" s="72">
        <f t="shared" si="61"/>
        <v>8.9999999999999998E-4</v>
      </c>
      <c r="M288" s="72"/>
      <c r="N288" s="72">
        <f t="shared" si="62"/>
        <v>0</v>
      </c>
      <c r="O288" s="74">
        <v>21</v>
      </c>
      <c r="P288" s="74">
        <f t="shared" si="63"/>
        <v>0</v>
      </c>
      <c r="Q288" s="74">
        <f t="shared" si="64"/>
        <v>0</v>
      </c>
      <c r="R288" s="8"/>
      <c r="S288" s="8"/>
    </row>
    <row r="289" spans="1:19" ht="11.25" outlineLevel="3" x14ac:dyDescent="0.2">
      <c r="A289" s="9"/>
      <c r="B289" s="67"/>
      <c r="C289" s="68">
        <v>16</v>
      </c>
      <c r="D289" s="69" t="s">
        <v>141</v>
      </c>
      <c r="E289" s="70" t="s">
        <v>594</v>
      </c>
      <c r="F289" s="71" t="s">
        <v>595</v>
      </c>
      <c r="G289" s="69" t="s">
        <v>191</v>
      </c>
      <c r="H289" s="72">
        <v>4</v>
      </c>
      <c r="I289" s="73"/>
      <c r="J289" s="74">
        <f t="shared" si="60"/>
        <v>0</v>
      </c>
      <c r="K289" s="72">
        <v>3.5E-4</v>
      </c>
      <c r="L289" s="72">
        <f t="shared" si="61"/>
        <v>1.4E-3</v>
      </c>
      <c r="M289" s="72"/>
      <c r="N289" s="72">
        <f t="shared" si="62"/>
        <v>0</v>
      </c>
      <c r="O289" s="74">
        <v>21</v>
      </c>
      <c r="P289" s="74">
        <f t="shared" si="63"/>
        <v>0</v>
      </c>
      <c r="Q289" s="74">
        <f t="shared" si="64"/>
        <v>0</v>
      </c>
      <c r="R289" s="8"/>
      <c r="S289" s="8"/>
    </row>
    <row r="290" spans="1:19" ht="11.25" outlineLevel="3" x14ac:dyDescent="0.2">
      <c r="A290" s="9"/>
      <c r="B290" s="67"/>
      <c r="C290" s="68">
        <v>17</v>
      </c>
      <c r="D290" s="69" t="s">
        <v>141</v>
      </c>
      <c r="E290" s="70" t="s">
        <v>596</v>
      </c>
      <c r="F290" s="71" t="s">
        <v>597</v>
      </c>
      <c r="G290" s="69" t="s">
        <v>191</v>
      </c>
      <c r="H290" s="72">
        <v>2</v>
      </c>
      <c r="I290" s="73"/>
      <c r="J290" s="74">
        <f t="shared" si="60"/>
        <v>0</v>
      </c>
      <c r="K290" s="72">
        <v>2.7999999999999998E-4</v>
      </c>
      <c r="L290" s="72">
        <f t="shared" si="61"/>
        <v>5.5999999999999995E-4</v>
      </c>
      <c r="M290" s="72"/>
      <c r="N290" s="72">
        <f t="shared" si="62"/>
        <v>0</v>
      </c>
      <c r="O290" s="74">
        <v>21</v>
      </c>
      <c r="P290" s="74">
        <f t="shared" si="63"/>
        <v>0</v>
      </c>
      <c r="Q290" s="74">
        <f t="shared" si="64"/>
        <v>0</v>
      </c>
      <c r="R290" s="8"/>
      <c r="S290" s="8"/>
    </row>
    <row r="291" spans="1:19" ht="11.25" outlineLevel="3" x14ac:dyDescent="0.2">
      <c r="A291" s="9"/>
      <c r="B291" s="67"/>
      <c r="C291" s="68">
        <v>18</v>
      </c>
      <c r="D291" s="69" t="s">
        <v>141</v>
      </c>
      <c r="E291" s="70" t="s">
        <v>598</v>
      </c>
      <c r="F291" s="71" t="s">
        <v>599</v>
      </c>
      <c r="G291" s="69" t="s">
        <v>191</v>
      </c>
      <c r="H291" s="72">
        <v>2</v>
      </c>
      <c r="I291" s="73"/>
      <c r="J291" s="74">
        <f t="shared" si="60"/>
        <v>0</v>
      </c>
      <c r="K291" s="72">
        <v>8.5999999999999998E-4</v>
      </c>
      <c r="L291" s="72">
        <f t="shared" si="61"/>
        <v>1.72E-3</v>
      </c>
      <c r="M291" s="72"/>
      <c r="N291" s="72">
        <f t="shared" si="62"/>
        <v>0</v>
      </c>
      <c r="O291" s="74">
        <v>21</v>
      </c>
      <c r="P291" s="74">
        <f t="shared" si="63"/>
        <v>0</v>
      </c>
      <c r="Q291" s="74">
        <f t="shared" si="64"/>
        <v>0</v>
      </c>
      <c r="R291" s="8"/>
      <c r="S291" s="8"/>
    </row>
    <row r="292" spans="1:19" ht="11.25" outlineLevel="3" x14ac:dyDescent="0.2">
      <c r="A292" s="9"/>
      <c r="B292" s="67"/>
      <c r="C292" s="68">
        <v>19</v>
      </c>
      <c r="D292" s="69" t="s">
        <v>93</v>
      </c>
      <c r="E292" s="70" t="s">
        <v>600</v>
      </c>
      <c r="F292" s="71" t="s">
        <v>601</v>
      </c>
      <c r="G292" s="69" t="s">
        <v>191</v>
      </c>
      <c r="H292" s="72">
        <v>2</v>
      </c>
      <c r="I292" s="73"/>
      <c r="J292" s="74">
        <f t="shared" si="60"/>
        <v>0</v>
      </c>
      <c r="K292" s="72">
        <v>2.9E-4</v>
      </c>
      <c r="L292" s="72">
        <f t="shared" si="61"/>
        <v>5.8E-4</v>
      </c>
      <c r="M292" s="72"/>
      <c r="N292" s="72">
        <f t="shared" si="62"/>
        <v>0</v>
      </c>
      <c r="O292" s="74">
        <v>21</v>
      </c>
      <c r="P292" s="74">
        <f t="shared" si="63"/>
        <v>0</v>
      </c>
      <c r="Q292" s="74">
        <f t="shared" si="64"/>
        <v>0</v>
      </c>
      <c r="R292" s="8"/>
      <c r="S292" s="8"/>
    </row>
    <row r="293" spans="1:19" ht="11.25" outlineLevel="3" x14ac:dyDescent="0.2">
      <c r="A293" s="9"/>
      <c r="B293" s="67"/>
      <c r="C293" s="68">
        <v>20</v>
      </c>
      <c r="D293" s="69" t="s">
        <v>93</v>
      </c>
      <c r="E293" s="70" t="s">
        <v>602</v>
      </c>
      <c r="F293" s="71" t="s">
        <v>603</v>
      </c>
      <c r="G293" s="69" t="s">
        <v>224</v>
      </c>
      <c r="H293" s="72">
        <v>48.999999999999986</v>
      </c>
      <c r="I293" s="73"/>
      <c r="J293" s="74">
        <f t="shared" si="60"/>
        <v>0</v>
      </c>
      <c r="K293" s="72"/>
      <c r="L293" s="72">
        <f t="shared" si="61"/>
        <v>0</v>
      </c>
      <c r="M293" s="72"/>
      <c r="N293" s="72">
        <f t="shared" si="62"/>
        <v>0</v>
      </c>
      <c r="O293" s="74">
        <v>21</v>
      </c>
      <c r="P293" s="74">
        <f t="shared" si="63"/>
        <v>0</v>
      </c>
      <c r="Q293" s="74">
        <f t="shared" si="64"/>
        <v>0</v>
      </c>
      <c r="R293" s="8"/>
      <c r="S293" s="8"/>
    </row>
    <row r="294" spans="1:19" ht="11.25" outlineLevel="3" x14ac:dyDescent="0.2">
      <c r="A294" s="9"/>
      <c r="B294" s="67"/>
      <c r="C294" s="68">
        <v>21</v>
      </c>
      <c r="D294" s="69" t="s">
        <v>93</v>
      </c>
      <c r="E294" s="70" t="s">
        <v>604</v>
      </c>
      <c r="F294" s="71" t="s">
        <v>605</v>
      </c>
      <c r="G294" s="69" t="s">
        <v>134</v>
      </c>
      <c r="H294" s="72">
        <v>9.182899999999998E-2</v>
      </c>
      <c r="I294" s="73"/>
      <c r="J294" s="74">
        <f t="shared" si="60"/>
        <v>0</v>
      </c>
      <c r="K294" s="72"/>
      <c r="L294" s="72">
        <f t="shared" si="61"/>
        <v>0</v>
      </c>
      <c r="M294" s="72"/>
      <c r="N294" s="72">
        <f t="shared" si="62"/>
        <v>0</v>
      </c>
      <c r="O294" s="74">
        <v>21</v>
      </c>
      <c r="P294" s="74">
        <f t="shared" si="63"/>
        <v>0</v>
      </c>
      <c r="Q294" s="74">
        <f t="shared" si="64"/>
        <v>0</v>
      </c>
      <c r="R294" s="8"/>
      <c r="S294" s="8"/>
    </row>
    <row r="295" spans="1:19" outlineLevel="3" x14ac:dyDescent="0.15">
      <c r="B295" s="6"/>
      <c r="C295" s="6"/>
      <c r="D295" s="6"/>
      <c r="E295" s="6"/>
      <c r="F295" s="6"/>
      <c r="G295" s="6"/>
      <c r="H295" s="6"/>
      <c r="I295" s="8"/>
      <c r="J295" s="8"/>
      <c r="K295" s="6"/>
      <c r="L295" s="6"/>
      <c r="M295" s="6"/>
      <c r="N295" s="6"/>
      <c r="O295" s="6"/>
      <c r="P295" s="8"/>
      <c r="Q295" s="8"/>
    </row>
    <row r="296" spans="1:19" ht="11.25" outlineLevel="2" x14ac:dyDescent="0.2">
      <c r="A296" s="39" t="s">
        <v>46</v>
      </c>
      <c r="B296" s="60">
        <v>3</v>
      </c>
      <c r="C296" s="61"/>
      <c r="D296" s="62" t="s">
        <v>92</v>
      </c>
      <c r="E296" s="62"/>
      <c r="F296" s="63" t="s">
        <v>47</v>
      </c>
      <c r="G296" s="62"/>
      <c r="H296" s="64"/>
      <c r="I296" s="65"/>
      <c r="J296" s="41">
        <f>SUBTOTAL(9,J297:J317)</f>
        <v>0</v>
      </c>
      <c r="K296" s="64"/>
      <c r="L296" s="42">
        <f>SUBTOTAL(9,L297:L317)</f>
        <v>0.11992599999999999</v>
      </c>
      <c r="M296" s="64"/>
      <c r="N296" s="42">
        <f>SUBTOTAL(9,N297:N317)</f>
        <v>0.1065</v>
      </c>
      <c r="O296" s="66"/>
      <c r="P296" s="41">
        <f>SUBTOTAL(9,P297:P317)</f>
        <v>0</v>
      </c>
      <c r="Q296" s="41">
        <f>SUBTOTAL(9,Q297:Q317)</f>
        <v>0</v>
      </c>
      <c r="R296" s="8"/>
      <c r="S296" s="8"/>
    </row>
    <row r="297" spans="1:19" ht="11.25" outlineLevel="3" x14ac:dyDescent="0.2">
      <c r="A297" s="9"/>
      <c r="B297" s="67"/>
      <c r="C297" s="68">
        <v>1</v>
      </c>
      <c r="D297" s="69" t="s">
        <v>93</v>
      </c>
      <c r="E297" s="70" t="s">
        <v>606</v>
      </c>
      <c r="F297" s="71" t="s">
        <v>607</v>
      </c>
      <c r="G297" s="69" t="s">
        <v>224</v>
      </c>
      <c r="H297" s="72">
        <v>50</v>
      </c>
      <c r="I297" s="73"/>
      <c r="J297" s="74">
        <f t="shared" ref="J297:J316" si="65">H297*I297</f>
        <v>0</v>
      </c>
      <c r="K297" s="72"/>
      <c r="L297" s="72">
        <f t="shared" ref="L297:L316" si="66">H297*K297</f>
        <v>0</v>
      </c>
      <c r="M297" s="72">
        <v>2.1299999999999999E-3</v>
      </c>
      <c r="N297" s="72">
        <f t="shared" ref="N297:N316" si="67">H297*M297</f>
        <v>0.1065</v>
      </c>
      <c r="O297" s="74">
        <v>21</v>
      </c>
      <c r="P297" s="74">
        <f t="shared" ref="P297:P316" si="68">J297*(O297/100)</f>
        <v>0</v>
      </c>
      <c r="Q297" s="74">
        <f t="shared" ref="Q297:Q316" si="69">J297+P297</f>
        <v>0</v>
      </c>
      <c r="R297" s="8"/>
      <c r="S297" s="8"/>
    </row>
    <row r="298" spans="1:19" ht="11.25" outlineLevel="3" x14ac:dyDescent="0.2">
      <c r="A298" s="9"/>
      <c r="B298" s="67"/>
      <c r="C298" s="68">
        <v>2</v>
      </c>
      <c r="D298" s="69" t="s">
        <v>93</v>
      </c>
      <c r="E298" s="70" t="s">
        <v>608</v>
      </c>
      <c r="F298" s="71" t="s">
        <v>609</v>
      </c>
      <c r="G298" s="69" t="s">
        <v>191</v>
      </c>
      <c r="H298" s="72">
        <v>1</v>
      </c>
      <c r="I298" s="73"/>
      <c r="J298" s="74">
        <f t="shared" si="65"/>
        <v>0</v>
      </c>
      <c r="K298" s="72">
        <v>8.2900000000000005E-3</v>
      </c>
      <c r="L298" s="72">
        <f t="shared" si="66"/>
        <v>8.2900000000000005E-3</v>
      </c>
      <c r="M298" s="72"/>
      <c r="N298" s="72">
        <f t="shared" si="67"/>
        <v>0</v>
      </c>
      <c r="O298" s="74">
        <v>21</v>
      </c>
      <c r="P298" s="74">
        <f t="shared" si="68"/>
        <v>0</v>
      </c>
      <c r="Q298" s="74">
        <f t="shared" si="69"/>
        <v>0</v>
      </c>
      <c r="R298" s="8"/>
      <c r="S298" s="8"/>
    </row>
    <row r="299" spans="1:19" ht="11.25" outlineLevel="3" x14ac:dyDescent="0.2">
      <c r="A299" s="9"/>
      <c r="B299" s="67"/>
      <c r="C299" s="68">
        <v>3</v>
      </c>
      <c r="D299" s="69" t="s">
        <v>93</v>
      </c>
      <c r="E299" s="70" t="s">
        <v>610</v>
      </c>
      <c r="F299" s="71" t="s">
        <v>611</v>
      </c>
      <c r="G299" s="69" t="s">
        <v>612</v>
      </c>
      <c r="H299" s="72">
        <v>1</v>
      </c>
      <c r="I299" s="73"/>
      <c r="J299" s="74">
        <f t="shared" si="65"/>
        <v>0</v>
      </c>
      <c r="K299" s="72">
        <v>8.0800000000000004E-3</v>
      </c>
      <c r="L299" s="72">
        <f t="shared" si="66"/>
        <v>8.0800000000000004E-3</v>
      </c>
      <c r="M299" s="72"/>
      <c r="N299" s="72">
        <f t="shared" si="67"/>
        <v>0</v>
      </c>
      <c r="O299" s="74">
        <v>21</v>
      </c>
      <c r="P299" s="74">
        <f t="shared" si="68"/>
        <v>0</v>
      </c>
      <c r="Q299" s="74">
        <f t="shared" si="69"/>
        <v>0</v>
      </c>
      <c r="R299" s="8"/>
      <c r="S299" s="8"/>
    </row>
    <row r="300" spans="1:19" ht="11.25" outlineLevel="3" x14ac:dyDescent="0.2">
      <c r="A300" s="9"/>
      <c r="B300" s="67"/>
      <c r="C300" s="68">
        <v>4</v>
      </c>
      <c r="D300" s="69" t="s">
        <v>93</v>
      </c>
      <c r="E300" s="70" t="s">
        <v>613</v>
      </c>
      <c r="F300" s="71" t="s">
        <v>614</v>
      </c>
      <c r="G300" s="69" t="s">
        <v>224</v>
      </c>
      <c r="H300" s="72">
        <v>30.8</v>
      </c>
      <c r="I300" s="73"/>
      <c r="J300" s="74">
        <f t="shared" si="65"/>
        <v>0</v>
      </c>
      <c r="K300" s="72">
        <v>1.16E-3</v>
      </c>
      <c r="L300" s="72">
        <f t="shared" si="66"/>
        <v>3.5728000000000003E-2</v>
      </c>
      <c r="M300" s="72"/>
      <c r="N300" s="72">
        <f t="shared" si="67"/>
        <v>0</v>
      </c>
      <c r="O300" s="74">
        <v>21</v>
      </c>
      <c r="P300" s="74">
        <f t="shared" si="68"/>
        <v>0</v>
      </c>
      <c r="Q300" s="74">
        <f t="shared" si="69"/>
        <v>0</v>
      </c>
      <c r="R300" s="8"/>
      <c r="S300" s="8"/>
    </row>
    <row r="301" spans="1:19" ht="11.25" outlineLevel="3" x14ac:dyDescent="0.2">
      <c r="A301" s="9"/>
      <c r="B301" s="67"/>
      <c r="C301" s="68">
        <v>5</v>
      </c>
      <c r="D301" s="69" t="s">
        <v>93</v>
      </c>
      <c r="E301" s="70" t="s">
        <v>615</v>
      </c>
      <c r="F301" s="71" t="s">
        <v>616</v>
      </c>
      <c r="G301" s="69" t="s">
        <v>224</v>
      </c>
      <c r="H301" s="72">
        <v>33</v>
      </c>
      <c r="I301" s="73"/>
      <c r="J301" s="74">
        <f t="shared" si="65"/>
        <v>0</v>
      </c>
      <c r="K301" s="72">
        <v>8.4000000000000003E-4</v>
      </c>
      <c r="L301" s="72">
        <f t="shared" si="66"/>
        <v>2.7720000000000002E-2</v>
      </c>
      <c r="M301" s="72"/>
      <c r="N301" s="72">
        <f t="shared" si="67"/>
        <v>0</v>
      </c>
      <c r="O301" s="74">
        <v>21</v>
      </c>
      <c r="P301" s="74">
        <f t="shared" si="68"/>
        <v>0</v>
      </c>
      <c r="Q301" s="74">
        <f t="shared" si="69"/>
        <v>0</v>
      </c>
      <c r="R301" s="8"/>
      <c r="S301" s="8"/>
    </row>
    <row r="302" spans="1:19" ht="22.5" outlineLevel="3" x14ac:dyDescent="0.2">
      <c r="A302" s="9"/>
      <c r="B302" s="67"/>
      <c r="C302" s="68">
        <v>6</v>
      </c>
      <c r="D302" s="69" t="s">
        <v>93</v>
      </c>
      <c r="E302" s="70" t="s">
        <v>617</v>
      </c>
      <c r="F302" s="71" t="s">
        <v>618</v>
      </c>
      <c r="G302" s="69" t="s">
        <v>224</v>
      </c>
      <c r="H302" s="72">
        <v>63.8</v>
      </c>
      <c r="I302" s="73"/>
      <c r="J302" s="74">
        <f t="shared" si="65"/>
        <v>0</v>
      </c>
      <c r="K302" s="72">
        <v>1.6000000000000001E-4</v>
      </c>
      <c r="L302" s="72">
        <f t="shared" si="66"/>
        <v>1.0208E-2</v>
      </c>
      <c r="M302" s="72"/>
      <c r="N302" s="72">
        <f t="shared" si="67"/>
        <v>0</v>
      </c>
      <c r="O302" s="74">
        <v>21</v>
      </c>
      <c r="P302" s="74">
        <f t="shared" si="68"/>
        <v>0</v>
      </c>
      <c r="Q302" s="74">
        <f t="shared" si="69"/>
        <v>0</v>
      </c>
      <c r="R302" s="8"/>
      <c r="S302" s="8"/>
    </row>
    <row r="303" spans="1:19" ht="11.25" outlineLevel="3" x14ac:dyDescent="0.2">
      <c r="A303" s="9"/>
      <c r="B303" s="67"/>
      <c r="C303" s="68">
        <v>7</v>
      </c>
      <c r="D303" s="69" t="s">
        <v>93</v>
      </c>
      <c r="E303" s="70" t="s">
        <v>619</v>
      </c>
      <c r="F303" s="71" t="s">
        <v>620</v>
      </c>
      <c r="G303" s="69" t="s">
        <v>224</v>
      </c>
      <c r="H303" s="72">
        <v>57.999999999999986</v>
      </c>
      <c r="I303" s="73"/>
      <c r="J303" s="74">
        <f t="shared" si="65"/>
        <v>0</v>
      </c>
      <c r="K303" s="72">
        <v>1.9000000000000001E-4</v>
      </c>
      <c r="L303" s="72">
        <f t="shared" si="66"/>
        <v>1.1019999999999999E-2</v>
      </c>
      <c r="M303" s="72"/>
      <c r="N303" s="72">
        <f t="shared" si="67"/>
        <v>0</v>
      </c>
      <c r="O303" s="74">
        <v>21</v>
      </c>
      <c r="P303" s="74">
        <f t="shared" si="68"/>
        <v>0</v>
      </c>
      <c r="Q303" s="74">
        <f t="shared" si="69"/>
        <v>0</v>
      </c>
      <c r="R303" s="8"/>
      <c r="S303" s="8"/>
    </row>
    <row r="304" spans="1:19" ht="11.25" outlineLevel="3" x14ac:dyDescent="0.2">
      <c r="A304" s="9"/>
      <c r="B304" s="67"/>
      <c r="C304" s="68">
        <v>8</v>
      </c>
      <c r="D304" s="69" t="s">
        <v>93</v>
      </c>
      <c r="E304" s="70" t="s">
        <v>621</v>
      </c>
      <c r="F304" s="71" t="s">
        <v>622</v>
      </c>
      <c r="G304" s="69" t="s">
        <v>224</v>
      </c>
      <c r="H304" s="72">
        <v>58</v>
      </c>
      <c r="I304" s="73"/>
      <c r="J304" s="74">
        <f t="shared" si="65"/>
        <v>0</v>
      </c>
      <c r="K304" s="72">
        <v>1.0000000000000001E-5</v>
      </c>
      <c r="L304" s="72">
        <f t="shared" si="66"/>
        <v>5.8E-4</v>
      </c>
      <c r="M304" s="72"/>
      <c r="N304" s="72">
        <f t="shared" si="67"/>
        <v>0</v>
      </c>
      <c r="O304" s="74">
        <v>21</v>
      </c>
      <c r="P304" s="74">
        <f t="shared" si="68"/>
        <v>0</v>
      </c>
      <c r="Q304" s="74">
        <f t="shared" si="69"/>
        <v>0</v>
      </c>
      <c r="R304" s="8"/>
      <c r="S304" s="8"/>
    </row>
    <row r="305" spans="1:19" ht="11.25" outlineLevel="3" x14ac:dyDescent="0.2">
      <c r="A305" s="9"/>
      <c r="B305" s="67"/>
      <c r="C305" s="68">
        <v>9</v>
      </c>
      <c r="D305" s="69" t="s">
        <v>93</v>
      </c>
      <c r="E305" s="70" t="s">
        <v>623</v>
      </c>
      <c r="F305" s="71" t="s">
        <v>624</v>
      </c>
      <c r="G305" s="69" t="s">
        <v>191</v>
      </c>
      <c r="H305" s="72">
        <v>2</v>
      </c>
      <c r="I305" s="73"/>
      <c r="J305" s="74">
        <f t="shared" si="65"/>
        <v>0</v>
      </c>
      <c r="K305" s="72">
        <v>5.0000000000000001E-4</v>
      </c>
      <c r="L305" s="72">
        <f t="shared" si="66"/>
        <v>1E-3</v>
      </c>
      <c r="M305" s="72"/>
      <c r="N305" s="72">
        <f t="shared" si="67"/>
        <v>0</v>
      </c>
      <c r="O305" s="74">
        <v>21</v>
      </c>
      <c r="P305" s="74">
        <f t="shared" si="68"/>
        <v>0</v>
      </c>
      <c r="Q305" s="74">
        <f t="shared" si="69"/>
        <v>0</v>
      </c>
      <c r="R305" s="8"/>
      <c r="S305" s="8"/>
    </row>
    <row r="306" spans="1:19" ht="11.25" outlineLevel="3" x14ac:dyDescent="0.2">
      <c r="A306" s="9"/>
      <c r="B306" s="67"/>
      <c r="C306" s="68">
        <v>10</v>
      </c>
      <c r="D306" s="69" t="s">
        <v>93</v>
      </c>
      <c r="E306" s="70" t="s">
        <v>625</v>
      </c>
      <c r="F306" s="71" t="s">
        <v>626</v>
      </c>
      <c r="G306" s="69" t="s">
        <v>191</v>
      </c>
      <c r="H306" s="72">
        <v>2</v>
      </c>
      <c r="I306" s="73"/>
      <c r="J306" s="74">
        <f t="shared" si="65"/>
        <v>0</v>
      </c>
      <c r="K306" s="72">
        <v>3.4000000000000002E-4</v>
      </c>
      <c r="L306" s="72">
        <f t="shared" si="66"/>
        <v>6.8000000000000005E-4</v>
      </c>
      <c r="M306" s="72"/>
      <c r="N306" s="72">
        <f t="shared" si="67"/>
        <v>0</v>
      </c>
      <c r="O306" s="74">
        <v>21</v>
      </c>
      <c r="P306" s="74">
        <f t="shared" si="68"/>
        <v>0</v>
      </c>
      <c r="Q306" s="74">
        <f t="shared" si="69"/>
        <v>0</v>
      </c>
      <c r="R306" s="8"/>
      <c r="S306" s="8"/>
    </row>
    <row r="307" spans="1:19" ht="11.25" outlineLevel="3" x14ac:dyDescent="0.2">
      <c r="A307" s="9"/>
      <c r="B307" s="67"/>
      <c r="C307" s="68">
        <v>11</v>
      </c>
      <c r="D307" s="69" t="s">
        <v>93</v>
      </c>
      <c r="E307" s="70" t="s">
        <v>627</v>
      </c>
      <c r="F307" s="71" t="s">
        <v>628</v>
      </c>
      <c r="G307" s="69" t="s">
        <v>191</v>
      </c>
      <c r="H307" s="72">
        <v>1</v>
      </c>
      <c r="I307" s="73"/>
      <c r="J307" s="74">
        <f t="shared" si="65"/>
        <v>0</v>
      </c>
      <c r="K307" s="72">
        <v>5.6999999999999998E-4</v>
      </c>
      <c r="L307" s="72">
        <f t="shared" si="66"/>
        <v>5.6999999999999998E-4</v>
      </c>
      <c r="M307" s="72"/>
      <c r="N307" s="72">
        <f t="shared" si="67"/>
        <v>0</v>
      </c>
      <c r="O307" s="74">
        <v>21</v>
      </c>
      <c r="P307" s="74">
        <f t="shared" si="68"/>
        <v>0</v>
      </c>
      <c r="Q307" s="74">
        <f t="shared" si="69"/>
        <v>0</v>
      </c>
      <c r="R307" s="8"/>
      <c r="S307" s="8"/>
    </row>
    <row r="308" spans="1:19" ht="11.25" outlineLevel="3" x14ac:dyDescent="0.2">
      <c r="A308" s="9"/>
      <c r="B308" s="67"/>
      <c r="C308" s="68">
        <v>12</v>
      </c>
      <c r="D308" s="69" t="s">
        <v>93</v>
      </c>
      <c r="E308" s="70" t="s">
        <v>629</v>
      </c>
      <c r="F308" s="71" t="s">
        <v>630</v>
      </c>
      <c r="G308" s="69" t="s">
        <v>191</v>
      </c>
      <c r="H308" s="72">
        <v>1</v>
      </c>
      <c r="I308" s="73"/>
      <c r="J308" s="74">
        <f t="shared" si="65"/>
        <v>0</v>
      </c>
      <c r="K308" s="72">
        <v>4.0000000000000002E-4</v>
      </c>
      <c r="L308" s="72">
        <f t="shared" si="66"/>
        <v>4.0000000000000002E-4</v>
      </c>
      <c r="M308" s="72"/>
      <c r="N308" s="72">
        <f t="shared" si="67"/>
        <v>0</v>
      </c>
      <c r="O308" s="74">
        <v>21</v>
      </c>
      <c r="P308" s="74">
        <f t="shared" si="68"/>
        <v>0</v>
      </c>
      <c r="Q308" s="74">
        <f t="shared" si="69"/>
        <v>0</v>
      </c>
      <c r="R308" s="8"/>
      <c r="S308" s="8"/>
    </row>
    <row r="309" spans="1:19" ht="11.25" outlineLevel="3" x14ac:dyDescent="0.2">
      <c r="A309" s="9"/>
      <c r="B309" s="67"/>
      <c r="C309" s="68">
        <v>13</v>
      </c>
      <c r="D309" s="69" t="s">
        <v>93</v>
      </c>
      <c r="E309" s="70" t="s">
        <v>631</v>
      </c>
      <c r="F309" s="71" t="s">
        <v>632</v>
      </c>
      <c r="G309" s="69" t="s">
        <v>191</v>
      </c>
      <c r="H309" s="72">
        <v>2</v>
      </c>
      <c r="I309" s="73"/>
      <c r="J309" s="74">
        <f t="shared" si="65"/>
        <v>0</v>
      </c>
      <c r="K309" s="72">
        <v>7.6999999999999996E-4</v>
      </c>
      <c r="L309" s="72">
        <f t="shared" si="66"/>
        <v>1.5399999999999999E-3</v>
      </c>
      <c r="M309" s="72"/>
      <c r="N309" s="72">
        <f t="shared" si="67"/>
        <v>0</v>
      </c>
      <c r="O309" s="74">
        <v>21</v>
      </c>
      <c r="P309" s="74">
        <f t="shared" si="68"/>
        <v>0</v>
      </c>
      <c r="Q309" s="74">
        <f t="shared" si="69"/>
        <v>0</v>
      </c>
      <c r="R309" s="8"/>
      <c r="S309" s="8"/>
    </row>
    <row r="310" spans="1:19" ht="11.25" outlineLevel="3" x14ac:dyDescent="0.2">
      <c r="A310" s="9"/>
      <c r="B310" s="67"/>
      <c r="C310" s="68">
        <v>14</v>
      </c>
      <c r="D310" s="69" t="s">
        <v>93</v>
      </c>
      <c r="E310" s="70" t="s">
        <v>633</v>
      </c>
      <c r="F310" s="71" t="s">
        <v>634</v>
      </c>
      <c r="G310" s="69" t="s">
        <v>191</v>
      </c>
      <c r="H310" s="72">
        <v>2</v>
      </c>
      <c r="I310" s="73"/>
      <c r="J310" s="74">
        <f t="shared" si="65"/>
        <v>0</v>
      </c>
      <c r="K310" s="72">
        <v>4.6999999999999999E-4</v>
      </c>
      <c r="L310" s="72">
        <f t="shared" si="66"/>
        <v>9.3999999999999997E-4</v>
      </c>
      <c r="M310" s="72"/>
      <c r="N310" s="72">
        <f t="shared" si="67"/>
        <v>0</v>
      </c>
      <c r="O310" s="74">
        <v>21</v>
      </c>
      <c r="P310" s="74">
        <f t="shared" si="68"/>
        <v>0</v>
      </c>
      <c r="Q310" s="74">
        <f t="shared" si="69"/>
        <v>0</v>
      </c>
      <c r="R310" s="8"/>
      <c r="S310" s="8"/>
    </row>
    <row r="311" spans="1:19" ht="11.25" outlineLevel="3" x14ac:dyDescent="0.2">
      <c r="A311" s="9"/>
      <c r="B311" s="67"/>
      <c r="C311" s="68">
        <v>15</v>
      </c>
      <c r="D311" s="69" t="s">
        <v>93</v>
      </c>
      <c r="E311" s="70" t="s">
        <v>635</v>
      </c>
      <c r="F311" s="71" t="s">
        <v>636</v>
      </c>
      <c r="G311" s="69" t="s">
        <v>191</v>
      </c>
      <c r="H311" s="72">
        <v>1</v>
      </c>
      <c r="I311" s="73"/>
      <c r="J311" s="74">
        <f t="shared" si="65"/>
        <v>0</v>
      </c>
      <c r="K311" s="72">
        <v>5.5999999999999995E-4</v>
      </c>
      <c r="L311" s="72">
        <f t="shared" si="66"/>
        <v>5.5999999999999995E-4</v>
      </c>
      <c r="M311" s="72"/>
      <c r="N311" s="72">
        <f t="shared" si="67"/>
        <v>0</v>
      </c>
      <c r="O311" s="74">
        <v>21</v>
      </c>
      <c r="P311" s="74">
        <f t="shared" si="68"/>
        <v>0</v>
      </c>
      <c r="Q311" s="74">
        <f t="shared" si="69"/>
        <v>0</v>
      </c>
      <c r="R311" s="8"/>
      <c r="S311" s="8"/>
    </row>
    <row r="312" spans="1:19" ht="11.25" outlineLevel="3" x14ac:dyDescent="0.2">
      <c r="A312" s="9"/>
      <c r="B312" s="67"/>
      <c r="C312" s="68">
        <v>16</v>
      </c>
      <c r="D312" s="69" t="s">
        <v>93</v>
      </c>
      <c r="E312" s="70" t="s">
        <v>637</v>
      </c>
      <c r="F312" s="71" t="s">
        <v>638</v>
      </c>
      <c r="G312" s="69" t="s">
        <v>191</v>
      </c>
      <c r="H312" s="72">
        <v>1</v>
      </c>
      <c r="I312" s="73"/>
      <c r="J312" s="74">
        <f t="shared" si="65"/>
        <v>0</v>
      </c>
      <c r="K312" s="72">
        <v>6.4999999999999997E-4</v>
      </c>
      <c r="L312" s="72">
        <f t="shared" si="66"/>
        <v>6.4999999999999997E-4</v>
      </c>
      <c r="M312" s="72"/>
      <c r="N312" s="72">
        <f t="shared" si="67"/>
        <v>0</v>
      </c>
      <c r="O312" s="74">
        <v>21</v>
      </c>
      <c r="P312" s="74">
        <f t="shared" si="68"/>
        <v>0</v>
      </c>
      <c r="Q312" s="74">
        <f t="shared" si="69"/>
        <v>0</v>
      </c>
      <c r="R312" s="8"/>
      <c r="S312" s="8"/>
    </row>
    <row r="313" spans="1:19" ht="11.25" outlineLevel="3" x14ac:dyDescent="0.2">
      <c r="A313" s="9"/>
      <c r="B313" s="67"/>
      <c r="C313" s="68">
        <v>17</v>
      </c>
      <c r="D313" s="69" t="s">
        <v>93</v>
      </c>
      <c r="E313" s="70" t="s">
        <v>639</v>
      </c>
      <c r="F313" s="71" t="s">
        <v>640</v>
      </c>
      <c r="G313" s="69" t="s">
        <v>612</v>
      </c>
      <c r="H313" s="72">
        <v>1</v>
      </c>
      <c r="I313" s="73"/>
      <c r="J313" s="74">
        <f t="shared" si="65"/>
        <v>0</v>
      </c>
      <c r="K313" s="72">
        <v>6.0800000000000003E-3</v>
      </c>
      <c r="L313" s="72">
        <f t="shared" si="66"/>
        <v>6.0800000000000003E-3</v>
      </c>
      <c r="M313" s="72"/>
      <c r="N313" s="72">
        <f t="shared" si="67"/>
        <v>0</v>
      </c>
      <c r="O313" s="74">
        <v>21</v>
      </c>
      <c r="P313" s="74">
        <f t="shared" si="68"/>
        <v>0</v>
      </c>
      <c r="Q313" s="74">
        <f t="shared" si="69"/>
        <v>0</v>
      </c>
      <c r="R313" s="8"/>
      <c r="S313" s="8"/>
    </row>
    <row r="314" spans="1:19" ht="11.25" outlineLevel="3" x14ac:dyDescent="0.2">
      <c r="A314" s="9"/>
      <c r="B314" s="67"/>
      <c r="C314" s="68">
        <v>18</v>
      </c>
      <c r="D314" s="69" t="s">
        <v>93</v>
      </c>
      <c r="E314" s="70" t="s">
        <v>641</v>
      </c>
      <c r="F314" s="71" t="s">
        <v>642</v>
      </c>
      <c r="G314" s="69" t="s">
        <v>612</v>
      </c>
      <c r="H314" s="72">
        <v>1</v>
      </c>
      <c r="I314" s="73"/>
      <c r="J314" s="74">
        <f t="shared" si="65"/>
        <v>0</v>
      </c>
      <c r="K314" s="72">
        <v>5.5199999999999997E-3</v>
      </c>
      <c r="L314" s="72">
        <f t="shared" si="66"/>
        <v>5.5199999999999997E-3</v>
      </c>
      <c r="M314" s="72"/>
      <c r="N314" s="72">
        <f t="shared" si="67"/>
        <v>0</v>
      </c>
      <c r="O314" s="74">
        <v>21</v>
      </c>
      <c r="P314" s="74">
        <f t="shared" si="68"/>
        <v>0</v>
      </c>
      <c r="Q314" s="74">
        <f t="shared" si="69"/>
        <v>0</v>
      </c>
      <c r="R314" s="8"/>
      <c r="S314" s="8"/>
    </row>
    <row r="315" spans="1:19" ht="11.25" outlineLevel="3" x14ac:dyDescent="0.2">
      <c r="A315" s="9"/>
      <c r="B315" s="67"/>
      <c r="C315" s="68">
        <v>19</v>
      </c>
      <c r="D315" s="69" t="s">
        <v>93</v>
      </c>
      <c r="E315" s="70" t="s">
        <v>643</v>
      </c>
      <c r="F315" s="71" t="s">
        <v>644</v>
      </c>
      <c r="G315" s="69" t="s">
        <v>191</v>
      </c>
      <c r="H315" s="72">
        <v>1</v>
      </c>
      <c r="I315" s="73"/>
      <c r="J315" s="74">
        <f t="shared" si="65"/>
        <v>0</v>
      </c>
      <c r="K315" s="72">
        <v>3.6000000000000002E-4</v>
      </c>
      <c r="L315" s="72">
        <f t="shared" si="66"/>
        <v>3.6000000000000002E-4</v>
      </c>
      <c r="M315" s="72"/>
      <c r="N315" s="72">
        <f t="shared" si="67"/>
        <v>0</v>
      </c>
      <c r="O315" s="74">
        <v>21</v>
      </c>
      <c r="P315" s="74">
        <f t="shared" si="68"/>
        <v>0</v>
      </c>
      <c r="Q315" s="74">
        <f t="shared" si="69"/>
        <v>0</v>
      </c>
      <c r="R315" s="8"/>
      <c r="S315" s="8"/>
    </row>
    <row r="316" spans="1:19" ht="11.25" outlineLevel="3" x14ac:dyDescent="0.2">
      <c r="A316" s="9"/>
      <c r="B316" s="67"/>
      <c r="C316" s="68">
        <v>20</v>
      </c>
      <c r="D316" s="69" t="s">
        <v>93</v>
      </c>
      <c r="E316" s="70" t="s">
        <v>645</v>
      </c>
      <c r="F316" s="71" t="s">
        <v>646</v>
      </c>
      <c r="G316" s="69" t="s">
        <v>134</v>
      </c>
      <c r="H316" s="72">
        <v>0.119926</v>
      </c>
      <c r="I316" s="73"/>
      <c r="J316" s="74">
        <f t="shared" si="65"/>
        <v>0</v>
      </c>
      <c r="K316" s="72"/>
      <c r="L316" s="72">
        <f t="shared" si="66"/>
        <v>0</v>
      </c>
      <c r="M316" s="72"/>
      <c r="N316" s="72">
        <f t="shared" si="67"/>
        <v>0</v>
      </c>
      <c r="O316" s="74">
        <v>21</v>
      </c>
      <c r="P316" s="74">
        <f t="shared" si="68"/>
        <v>0</v>
      </c>
      <c r="Q316" s="74">
        <f t="shared" si="69"/>
        <v>0</v>
      </c>
      <c r="R316" s="8"/>
      <c r="S316" s="8"/>
    </row>
    <row r="317" spans="1:19" outlineLevel="3" x14ac:dyDescent="0.15">
      <c r="B317" s="6"/>
      <c r="C317" s="6"/>
      <c r="D317" s="6"/>
      <c r="E317" s="6"/>
      <c r="F317" s="6"/>
      <c r="G317" s="6"/>
      <c r="H317" s="6"/>
      <c r="I317" s="8"/>
      <c r="J317" s="8"/>
      <c r="K317" s="6"/>
      <c r="L317" s="6"/>
      <c r="M317" s="6"/>
      <c r="N317" s="6"/>
      <c r="O317" s="6"/>
      <c r="P317" s="8"/>
      <c r="Q317" s="8"/>
    </row>
    <row r="318" spans="1:19" ht="11.25" outlineLevel="2" x14ac:dyDescent="0.2">
      <c r="A318" s="39" t="s">
        <v>48</v>
      </c>
      <c r="B318" s="60">
        <v>3</v>
      </c>
      <c r="C318" s="61"/>
      <c r="D318" s="62" t="s">
        <v>92</v>
      </c>
      <c r="E318" s="62"/>
      <c r="F318" s="63" t="s">
        <v>49</v>
      </c>
      <c r="G318" s="62"/>
      <c r="H318" s="64"/>
      <c r="I318" s="65"/>
      <c r="J318" s="41">
        <f>SUBTOTAL(9,J319:J356)</f>
        <v>0</v>
      </c>
      <c r="K318" s="64"/>
      <c r="L318" s="42">
        <f>SUBTOTAL(9,L319:L356)</f>
        <v>0.22261999999999998</v>
      </c>
      <c r="M318" s="64"/>
      <c r="N318" s="42">
        <f>SUBTOTAL(9,N319:N356)</f>
        <v>3.9650000000000005E-2</v>
      </c>
      <c r="O318" s="66"/>
      <c r="P318" s="41">
        <f>SUBTOTAL(9,P319:P356)</f>
        <v>0</v>
      </c>
      <c r="Q318" s="41">
        <f>SUBTOTAL(9,Q319:Q356)</f>
        <v>0</v>
      </c>
      <c r="R318" s="8"/>
      <c r="S318" s="8"/>
    </row>
    <row r="319" spans="1:19" ht="11.25" outlineLevel="3" x14ac:dyDescent="0.2">
      <c r="A319" s="9"/>
      <c r="B319" s="67"/>
      <c r="C319" s="68">
        <v>1</v>
      </c>
      <c r="D319" s="69" t="s">
        <v>93</v>
      </c>
      <c r="E319" s="70" t="s">
        <v>647</v>
      </c>
      <c r="F319" s="71" t="s">
        <v>648</v>
      </c>
      <c r="G319" s="69" t="s">
        <v>612</v>
      </c>
      <c r="H319" s="72">
        <v>1</v>
      </c>
      <c r="I319" s="73"/>
      <c r="J319" s="74">
        <f t="shared" ref="J319:J355" si="70">H319*I319</f>
        <v>0</v>
      </c>
      <c r="K319" s="72"/>
      <c r="L319" s="72">
        <f t="shared" ref="L319:L355" si="71">H319*K319</f>
        <v>0</v>
      </c>
      <c r="M319" s="72">
        <v>1.933E-2</v>
      </c>
      <c r="N319" s="72">
        <f t="shared" ref="N319:N355" si="72">H319*M319</f>
        <v>1.933E-2</v>
      </c>
      <c r="O319" s="74">
        <v>21</v>
      </c>
      <c r="P319" s="74">
        <f t="shared" ref="P319:P355" si="73">J319*(O319/100)</f>
        <v>0</v>
      </c>
      <c r="Q319" s="74">
        <f t="shared" ref="Q319:Q355" si="74">J319+P319</f>
        <v>0</v>
      </c>
      <c r="R319" s="8"/>
      <c r="S319" s="8"/>
    </row>
    <row r="320" spans="1:19" ht="11.25" outlineLevel="3" x14ac:dyDescent="0.2">
      <c r="A320" s="9"/>
      <c r="B320" s="67"/>
      <c r="C320" s="68">
        <v>2</v>
      </c>
      <c r="D320" s="69" t="s">
        <v>93</v>
      </c>
      <c r="E320" s="70" t="s">
        <v>649</v>
      </c>
      <c r="F320" s="71" t="s">
        <v>650</v>
      </c>
      <c r="G320" s="69" t="s">
        <v>612</v>
      </c>
      <c r="H320" s="72">
        <v>1</v>
      </c>
      <c r="I320" s="73"/>
      <c r="J320" s="74">
        <f t="shared" si="70"/>
        <v>0</v>
      </c>
      <c r="K320" s="72"/>
      <c r="L320" s="72">
        <f t="shared" si="71"/>
        <v>0</v>
      </c>
      <c r="M320" s="72">
        <v>1.9460000000000002E-2</v>
      </c>
      <c r="N320" s="72">
        <f t="shared" si="72"/>
        <v>1.9460000000000002E-2</v>
      </c>
      <c r="O320" s="74">
        <v>21</v>
      </c>
      <c r="P320" s="74">
        <f t="shared" si="73"/>
        <v>0</v>
      </c>
      <c r="Q320" s="74">
        <f t="shared" si="74"/>
        <v>0</v>
      </c>
      <c r="R320" s="8"/>
      <c r="S320" s="8"/>
    </row>
    <row r="321" spans="1:19" ht="11.25" outlineLevel="3" x14ac:dyDescent="0.2">
      <c r="A321" s="9"/>
      <c r="B321" s="67"/>
      <c r="C321" s="68">
        <v>3</v>
      </c>
      <c r="D321" s="69" t="s">
        <v>93</v>
      </c>
      <c r="E321" s="70" t="s">
        <v>651</v>
      </c>
      <c r="F321" s="71" t="s">
        <v>652</v>
      </c>
      <c r="G321" s="69" t="s">
        <v>612</v>
      </c>
      <c r="H321" s="72">
        <v>1</v>
      </c>
      <c r="I321" s="73"/>
      <c r="J321" s="74">
        <f t="shared" si="70"/>
        <v>0</v>
      </c>
      <c r="K321" s="72"/>
      <c r="L321" s="72">
        <f t="shared" si="71"/>
        <v>0</v>
      </c>
      <c r="M321" s="72">
        <v>8.5999999999999998E-4</v>
      </c>
      <c r="N321" s="72">
        <f t="shared" si="72"/>
        <v>8.5999999999999998E-4</v>
      </c>
      <c r="O321" s="74">
        <v>21</v>
      </c>
      <c r="P321" s="74">
        <f t="shared" si="73"/>
        <v>0</v>
      </c>
      <c r="Q321" s="74">
        <f t="shared" si="74"/>
        <v>0</v>
      </c>
      <c r="R321" s="8"/>
      <c r="S321" s="8"/>
    </row>
    <row r="322" spans="1:19" ht="11.25" outlineLevel="3" x14ac:dyDescent="0.2">
      <c r="A322" s="9"/>
      <c r="B322" s="67"/>
      <c r="C322" s="68">
        <v>4</v>
      </c>
      <c r="D322" s="69" t="s">
        <v>93</v>
      </c>
      <c r="E322" s="70" t="s">
        <v>653</v>
      </c>
      <c r="F322" s="71" t="s">
        <v>654</v>
      </c>
      <c r="G322" s="69" t="s">
        <v>612</v>
      </c>
      <c r="H322" s="72">
        <v>1</v>
      </c>
      <c r="I322" s="73"/>
      <c r="J322" s="74">
        <f t="shared" si="70"/>
        <v>0</v>
      </c>
      <c r="K322" s="72">
        <v>2.5489999999999999E-2</v>
      </c>
      <c r="L322" s="72">
        <f t="shared" si="71"/>
        <v>2.5489999999999999E-2</v>
      </c>
      <c r="M322" s="72"/>
      <c r="N322" s="72">
        <f t="shared" si="72"/>
        <v>0</v>
      </c>
      <c r="O322" s="74">
        <v>21</v>
      </c>
      <c r="P322" s="74">
        <f t="shared" si="73"/>
        <v>0</v>
      </c>
      <c r="Q322" s="74">
        <f t="shared" si="74"/>
        <v>0</v>
      </c>
      <c r="R322" s="8"/>
      <c r="S322" s="8"/>
    </row>
    <row r="323" spans="1:19" ht="11.25" outlineLevel="3" x14ac:dyDescent="0.2">
      <c r="A323" s="9"/>
      <c r="B323" s="67"/>
      <c r="C323" s="68">
        <v>5</v>
      </c>
      <c r="D323" s="69" t="s">
        <v>93</v>
      </c>
      <c r="E323" s="70" t="s">
        <v>655</v>
      </c>
      <c r="F323" s="71" t="s">
        <v>656</v>
      </c>
      <c r="G323" s="69" t="s">
        <v>612</v>
      </c>
      <c r="H323" s="72">
        <v>2</v>
      </c>
      <c r="I323" s="73"/>
      <c r="J323" s="74">
        <f t="shared" si="70"/>
        <v>0</v>
      </c>
      <c r="K323" s="72">
        <v>1.7469999999999999E-2</v>
      </c>
      <c r="L323" s="72">
        <f t="shared" si="71"/>
        <v>3.4939999999999999E-2</v>
      </c>
      <c r="M323" s="72"/>
      <c r="N323" s="72">
        <f t="shared" si="72"/>
        <v>0</v>
      </c>
      <c r="O323" s="74">
        <v>21</v>
      </c>
      <c r="P323" s="74">
        <f t="shared" si="73"/>
        <v>0</v>
      </c>
      <c r="Q323" s="74">
        <f t="shared" si="74"/>
        <v>0</v>
      </c>
      <c r="R323" s="8"/>
      <c r="S323" s="8"/>
    </row>
    <row r="324" spans="1:19" ht="11.25" outlineLevel="3" x14ac:dyDescent="0.2">
      <c r="A324" s="9"/>
      <c r="B324" s="67"/>
      <c r="C324" s="68">
        <v>6</v>
      </c>
      <c r="D324" s="69" t="s">
        <v>93</v>
      </c>
      <c r="E324" s="70" t="s">
        <v>657</v>
      </c>
      <c r="F324" s="71" t="s">
        <v>658</v>
      </c>
      <c r="G324" s="69" t="s">
        <v>191</v>
      </c>
      <c r="H324" s="72">
        <v>3</v>
      </c>
      <c r="I324" s="73"/>
      <c r="J324" s="74">
        <f t="shared" si="70"/>
        <v>0</v>
      </c>
      <c r="K324" s="72"/>
      <c r="L324" s="72">
        <f t="shared" si="71"/>
        <v>0</v>
      </c>
      <c r="M324" s="72"/>
      <c r="N324" s="72">
        <f t="shared" si="72"/>
        <v>0</v>
      </c>
      <c r="O324" s="74">
        <v>21</v>
      </c>
      <c r="P324" s="74">
        <f t="shared" si="73"/>
        <v>0</v>
      </c>
      <c r="Q324" s="74">
        <f t="shared" si="74"/>
        <v>0</v>
      </c>
      <c r="R324" s="8"/>
      <c r="S324" s="8"/>
    </row>
    <row r="325" spans="1:19" ht="11.25" outlineLevel="3" x14ac:dyDescent="0.2">
      <c r="A325" s="9"/>
      <c r="B325" s="67"/>
      <c r="C325" s="68">
        <v>7</v>
      </c>
      <c r="D325" s="69" t="s">
        <v>141</v>
      </c>
      <c r="E325" s="70" t="s">
        <v>659</v>
      </c>
      <c r="F325" s="71" t="s">
        <v>660</v>
      </c>
      <c r="G325" s="69" t="s">
        <v>191</v>
      </c>
      <c r="H325" s="72">
        <v>3</v>
      </c>
      <c r="I325" s="73"/>
      <c r="J325" s="74">
        <f t="shared" si="70"/>
        <v>0</v>
      </c>
      <c r="K325" s="72">
        <v>1.2800000000000001E-3</v>
      </c>
      <c r="L325" s="72">
        <f t="shared" si="71"/>
        <v>3.8400000000000005E-3</v>
      </c>
      <c r="M325" s="72"/>
      <c r="N325" s="72">
        <f t="shared" si="72"/>
        <v>0</v>
      </c>
      <c r="O325" s="74">
        <v>21</v>
      </c>
      <c r="P325" s="74">
        <f t="shared" si="73"/>
        <v>0</v>
      </c>
      <c r="Q325" s="74">
        <f t="shared" si="74"/>
        <v>0</v>
      </c>
      <c r="R325" s="8"/>
      <c r="S325" s="8"/>
    </row>
    <row r="326" spans="1:19" ht="11.25" outlineLevel="3" x14ac:dyDescent="0.2">
      <c r="A326" s="9"/>
      <c r="B326" s="67"/>
      <c r="C326" s="68">
        <v>8</v>
      </c>
      <c r="D326" s="69" t="s">
        <v>93</v>
      </c>
      <c r="E326" s="70" t="s">
        <v>661</v>
      </c>
      <c r="F326" s="71" t="s">
        <v>662</v>
      </c>
      <c r="G326" s="69" t="s">
        <v>612</v>
      </c>
      <c r="H326" s="72">
        <v>1</v>
      </c>
      <c r="I326" s="73"/>
      <c r="J326" s="74">
        <f t="shared" si="70"/>
        <v>0</v>
      </c>
      <c r="K326" s="72">
        <v>2.513E-2</v>
      </c>
      <c r="L326" s="72">
        <f t="shared" si="71"/>
        <v>2.513E-2</v>
      </c>
      <c r="M326" s="72"/>
      <c r="N326" s="72">
        <f t="shared" si="72"/>
        <v>0</v>
      </c>
      <c r="O326" s="74">
        <v>21</v>
      </c>
      <c r="P326" s="74">
        <f t="shared" si="73"/>
        <v>0</v>
      </c>
      <c r="Q326" s="74">
        <f t="shared" si="74"/>
        <v>0</v>
      </c>
      <c r="R326" s="8"/>
      <c r="S326" s="8"/>
    </row>
    <row r="327" spans="1:19" ht="11.25" outlineLevel="3" x14ac:dyDescent="0.2">
      <c r="A327" s="9"/>
      <c r="B327" s="67"/>
      <c r="C327" s="68">
        <v>9</v>
      </c>
      <c r="D327" s="69" t="s">
        <v>93</v>
      </c>
      <c r="E327" s="70" t="s">
        <v>663</v>
      </c>
      <c r="F327" s="71" t="s">
        <v>664</v>
      </c>
      <c r="G327" s="69" t="s">
        <v>612</v>
      </c>
      <c r="H327" s="72">
        <v>2</v>
      </c>
      <c r="I327" s="73"/>
      <c r="J327" s="74">
        <f t="shared" si="70"/>
        <v>0</v>
      </c>
      <c r="K327" s="72">
        <v>2.513E-2</v>
      </c>
      <c r="L327" s="72">
        <f t="shared" si="71"/>
        <v>5.0259999999999999E-2</v>
      </c>
      <c r="M327" s="72"/>
      <c r="N327" s="72">
        <f t="shared" si="72"/>
        <v>0</v>
      </c>
      <c r="O327" s="74">
        <v>21</v>
      </c>
      <c r="P327" s="74">
        <f t="shared" si="73"/>
        <v>0</v>
      </c>
      <c r="Q327" s="74">
        <f t="shared" si="74"/>
        <v>0</v>
      </c>
      <c r="R327" s="8"/>
      <c r="S327" s="8"/>
    </row>
    <row r="328" spans="1:19" ht="11.25" outlineLevel="3" x14ac:dyDescent="0.2">
      <c r="A328" s="9"/>
      <c r="B328" s="67"/>
      <c r="C328" s="68">
        <v>10</v>
      </c>
      <c r="D328" s="69" t="s">
        <v>93</v>
      </c>
      <c r="E328" s="70" t="s">
        <v>665</v>
      </c>
      <c r="F328" s="71" t="s">
        <v>666</v>
      </c>
      <c r="G328" s="69" t="s">
        <v>612</v>
      </c>
      <c r="H328" s="72">
        <v>3</v>
      </c>
      <c r="I328" s="73"/>
      <c r="J328" s="74">
        <f t="shared" si="70"/>
        <v>0</v>
      </c>
      <c r="K328" s="72">
        <v>1.8E-3</v>
      </c>
      <c r="L328" s="72">
        <f t="shared" si="71"/>
        <v>5.4000000000000003E-3</v>
      </c>
      <c r="M328" s="72"/>
      <c r="N328" s="72">
        <f t="shared" si="72"/>
        <v>0</v>
      </c>
      <c r="O328" s="74">
        <v>21</v>
      </c>
      <c r="P328" s="74">
        <f t="shared" si="73"/>
        <v>0</v>
      </c>
      <c r="Q328" s="74">
        <f t="shared" si="74"/>
        <v>0</v>
      </c>
      <c r="R328" s="8"/>
      <c r="S328" s="8"/>
    </row>
    <row r="329" spans="1:19" ht="11.25" outlineLevel="3" x14ac:dyDescent="0.2">
      <c r="A329" s="9"/>
      <c r="B329" s="67"/>
      <c r="C329" s="68">
        <v>11</v>
      </c>
      <c r="D329" s="69" t="s">
        <v>93</v>
      </c>
      <c r="E329" s="70" t="s">
        <v>667</v>
      </c>
      <c r="F329" s="71" t="s">
        <v>668</v>
      </c>
      <c r="G329" s="69" t="s">
        <v>612</v>
      </c>
      <c r="H329" s="72">
        <v>1</v>
      </c>
      <c r="I329" s="73"/>
      <c r="J329" s="74">
        <f t="shared" si="70"/>
        <v>0</v>
      </c>
      <c r="K329" s="72">
        <v>1.525E-2</v>
      </c>
      <c r="L329" s="72">
        <f t="shared" si="71"/>
        <v>1.525E-2</v>
      </c>
      <c r="M329" s="72"/>
      <c r="N329" s="72">
        <f t="shared" si="72"/>
        <v>0</v>
      </c>
      <c r="O329" s="74">
        <v>21</v>
      </c>
      <c r="P329" s="74">
        <f t="shared" si="73"/>
        <v>0</v>
      </c>
      <c r="Q329" s="74">
        <f t="shared" si="74"/>
        <v>0</v>
      </c>
      <c r="R329" s="8"/>
      <c r="S329" s="8"/>
    </row>
    <row r="330" spans="1:19" ht="11.25" outlineLevel="3" x14ac:dyDescent="0.2">
      <c r="A330" s="9"/>
      <c r="B330" s="67"/>
      <c r="C330" s="68">
        <v>12</v>
      </c>
      <c r="D330" s="69" t="s">
        <v>93</v>
      </c>
      <c r="E330" s="70" t="s">
        <v>669</v>
      </c>
      <c r="F330" s="71" t="s">
        <v>670</v>
      </c>
      <c r="G330" s="69" t="s">
        <v>612</v>
      </c>
      <c r="H330" s="72">
        <v>1</v>
      </c>
      <c r="I330" s="73"/>
      <c r="J330" s="74">
        <f t="shared" si="70"/>
        <v>0</v>
      </c>
      <c r="K330" s="72">
        <v>1.72E-3</v>
      </c>
      <c r="L330" s="72">
        <f t="shared" si="71"/>
        <v>1.72E-3</v>
      </c>
      <c r="M330" s="72"/>
      <c r="N330" s="72">
        <f t="shared" si="72"/>
        <v>0</v>
      </c>
      <c r="O330" s="74">
        <v>21</v>
      </c>
      <c r="P330" s="74">
        <f t="shared" si="73"/>
        <v>0</v>
      </c>
      <c r="Q330" s="74">
        <f t="shared" si="74"/>
        <v>0</v>
      </c>
      <c r="R330" s="8"/>
      <c r="S330" s="8"/>
    </row>
    <row r="331" spans="1:19" ht="11.25" outlineLevel="3" x14ac:dyDescent="0.2">
      <c r="A331" s="9"/>
      <c r="B331" s="67"/>
      <c r="C331" s="68">
        <v>13</v>
      </c>
      <c r="D331" s="69" t="s">
        <v>93</v>
      </c>
      <c r="E331" s="70" t="s">
        <v>671</v>
      </c>
      <c r="F331" s="71" t="s">
        <v>672</v>
      </c>
      <c r="G331" s="69" t="s">
        <v>612</v>
      </c>
      <c r="H331" s="72">
        <v>1</v>
      </c>
      <c r="I331" s="73"/>
      <c r="J331" s="74">
        <f t="shared" si="70"/>
        <v>0</v>
      </c>
      <c r="K331" s="72">
        <v>5.0600000000000003E-3</v>
      </c>
      <c r="L331" s="72">
        <f t="shared" si="71"/>
        <v>5.0600000000000003E-3</v>
      </c>
      <c r="M331" s="72"/>
      <c r="N331" s="72">
        <f t="shared" si="72"/>
        <v>0</v>
      </c>
      <c r="O331" s="74">
        <v>21</v>
      </c>
      <c r="P331" s="74">
        <f t="shared" si="73"/>
        <v>0</v>
      </c>
      <c r="Q331" s="74">
        <f t="shared" si="74"/>
        <v>0</v>
      </c>
      <c r="R331" s="8"/>
      <c r="S331" s="8"/>
    </row>
    <row r="332" spans="1:19" ht="11.25" outlineLevel="3" x14ac:dyDescent="0.2">
      <c r="A332" s="9"/>
      <c r="B332" s="67"/>
      <c r="C332" s="68">
        <v>14</v>
      </c>
      <c r="D332" s="69" t="s">
        <v>93</v>
      </c>
      <c r="E332" s="70" t="s">
        <v>669</v>
      </c>
      <c r="F332" s="71" t="s">
        <v>670</v>
      </c>
      <c r="G332" s="69" t="s">
        <v>612</v>
      </c>
      <c r="H332" s="72">
        <v>1</v>
      </c>
      <c r="I332" s="73"/>
      <c r="J332" s="74">
        <f t="shared" si="70"/>
        <v>0</v>
      </c>
      <c r="K332" s="72">
        <v>1.72E-3</v>
      </c>
      <c r="L332" s="72">
        <f t="shared" si="71"/>
        <v>1.72E-3</v>
      </c>
      <c r="M332" s="72"/>
      <c r="N332" s="72">
        <f t="shared" si="72"/>
        <v>0</v>
      </c>
      <c r="O332" s="74">
        <v>21</v>
      </c>
      <c r="P332" s="74">
        <f t="shared" si="73"/>
        <v>0</v>
      </c>
      <c r="Q332" s="74">
        <f t="shared" si="74"/>
        <v>0</v>
      </c>
      <c r="R332" s="8"/>
      <c r="S332" s="8"/>
    </row>
    <row r="333" spans="1:19" ht="11.25" outlineLevel="3" x14ac:dyDescent="0.2">
      <c r="A333" s="9"/>
      <c r="B333" s="67"/>
      <c r="C333" s="68">
        <v>15</v>
      </c>
      <c r="D333" s="69" t="s">
        <v>93</v>
      </c>
      <c r="E333" s="70" t="s">
        <v>673</v>
      </c>
      <c r="F333" s="71" t="s">
        <v>674</v>
      </c>
      <c r="G333" s="69" t="s">
        <v>612</v>
      </c>
      <c r="H333" s="72">
        <v>2</v>
      </c>
      <c r="I333" s="73"/>
      <c r="J333" s="74">
        <f t="shared" si="70"/>
        <v>0</v>
      </c>
      <c r="K333" s="72">
        <v>1.908E-2</v>
      </c>
      <c r="L333" s="72">
        <f t="shared" si="71"/>
        <v>3.8159999999999999E-2</v>
      </c>
      <c r="M333" s="72"/>
      <c r="N333" s="72">
        <f t="shared" si="72"/>
        <v>0</v>
      </c>
      <c r="O333" s="74">
        <v>21</v>
      </c>
      <c r="P333" s="74">
        <f t="shared" si="73"/>
        <v>0</v>
      </c>
      <c r="Q333" s="74">
        <f t="shared" si="74"/>
        <v>0</v>
      </c>
      <c r="R333" s="8"/>
      <c r="S333" s="8"/>
    </row>
    <row r="334" spans="1:19" ht="11.25" outlineLevel="3" x14ac:dyDescent="0.2">
      <c r="A334" s="9"/>
      <c r="B334" s="67"/>
      <c r="C334" s="68">
        <v>16</v>
      </c>
      <c r="D334" s="69" t="s">
        <v>93</v>
      </c>
      <c r="E334" s="70" t="s">
        <v>675</v>
      </c>
      <c r="F334" s="71" t="s">
        <v>676</v>
      </c>
      <c r="G334" s="69" t="s">
        <v>612</v>
      </c>
      <c r="H334" s="72">
        <v>5</v>
      </c>
      <c r="I334" s="73"/>
      <c r="J334" s="74">
        <f t="shared" si="70"/>
        <v>0</v>
      </c>
      <c r="K334" s="72">
        <v>9.0000000000000006E-5</v>
      </c>
      <c r="L334" s="72">
        <f t="shared" si="71"/>
        <v>4.5000000000000004E-4</v>
      </c>
      <c r="M334" s="72"/>
      <c r="N334" s="72">
        <f t="shared" si="72"/>
        <v>0</v>
      </c>
      <c r="O334" s="74">
        <v>21</v>
      </c>
      <c r="P334" s="74">
        <f t="shared" si="73"/>
        <v>0</v>
      </c>
      <c r="Q334" s="74">
        <f t="shared" si="74"/>
        <v>0</v>
      </c>
      <c r="R334" s="8"/>
      <c r="S334" s="8"/>
    </row>
    <row r="335" spans="1:19" ht="11.25" outlineLevel="3" x14ac:dyDescent="0.2">
      <c r="A335" s="9"/>
      <c r="B335" s="67"/>
      <c r="C335" s="68">
        <v>17</v>
      </c>
      <c r="D335" s="69" t="s">
        <v>141</v>
      </c>
      <c r="E335" s="70" t="s">
        <v>677</v>
      </c>
      <c r="F335" s="71" t="s">
        <v>678</v>
      </c>
      <c r="G335" s="69" t="s">
        <v>191</v>
      </c>
      <c r="H335" s="72">
        <v>5</v>
      </c>
      <c r="I335" s="73"/>
      <c r="J335" s="74">
        <f t="shared" si="70"/>
        <v>0</v>
      </c>
      <c r="K335" s="72">
        <v>3.1E-4</v>
      </c>
      <c r="L335" s="72">
        <f t="shared" si="71"/>
        <v>1.5499999999999999E-3</v>
      </c>
      <c r="M335" s="72"/>
      <c r="N335" s="72">
        <f t="shared" si="72"/>
        <v>0</v>
      </c>
      <c r="O335" s="74">
        <v>21</v>
      </c>
      <c r="P335" s="74">
        <f t="shared" si="73"/>
        <v>0</v>
      </c>
      <c r="Q335" s="74">
        <f t="shared" si="74"/>
        <v>0</v>
      </c>
      <c r="R335" s="8"/>
      <c r="S335" s="8"/>
    </row>
    <row r="336" spans="1:19" ht="11.25" outlineLevel="3" x14ac:dyDescent="0.2">
      <c r="A336" s="9"/>
      <c r="B336" s="67"/>
      <c r="C336" s="68">
        <v>18</v>
      </c>
      <c r="D336" s="69" t="s">
        <v>93</v>
      </c>
      <c r="E336" s="70" t="s">
        <v>679</v>
      </c>
      <c r="F336" s="71" t="s">
        <v>680</v>
      </c>
      <c r="G336" s="69" t="s">
        <v>191</v>
      </c>
      <c r="H336" s="72">
        <v>3</v>
      </c>
      <c r="I336" s="73"/>
      <c r="J336" s="74">
        <f t="shared" si="70"/>
        <v>0</v>
      </c>
      <c r="K336" s="72">
        <v>1.9000000000000001E-4</v>
      </c>
      <c r="L336" s="72">
        <f t="shared" si="71"/>
        <v>5.6999999999999998E-4</v>
      </c>
      <c r="M336" s="72"/>
      <c r="N336" s="72">
        <f t="shared" si="72"/>
        <v>0</v>
      </c>
      <c r="O336" s="74">
        <v>21</v>
      </c>
      <c r="P336" s="74">
        <f t="shared" si="73"/>
        <v>0</v>
      </c>
      <c r="Q336" s="74">
        <f t="shared" si="74"/>
        <v>0</v>
      </c>
      <c r="R336" s="8"/>
      <c r="S336" s="8"/>
    </row>
    <row r="337" spans="1:19" ht="11.25" outlineLevel="3" x14ac:dyDescent="0.2">
      <c r="A337" s="9"/>
      <c r="B337" s="67"/>
      <c r="C337" s="68">
        <v>19</v>
      </c>
      <c r="D337" s="69" t="s">
        <v>141</v>
      </c>
      <c r="E337" s="70" t="s">
        <v>681</v>
      </c>
      <c r="F337" s="71" t="s">
        <v>682</v>
      </c>
      <c r="G337" s="69" t="s">
        <v>191</v>
      </c>
      <c r="H337" s="72">
        <v>3</v>
      </c>
      <c r="I337" s="73"/>
      <c r="J337" s="74">
        <f t="shared" si="70"/>
        <v>0</v>
      </c>
      <c r="K337" s="72">
        <v>2.5000000000000001E-4</v>
      </c>
      <c r="L337" s="72">
        <f t="shared" si="71"/>
        <v>7.5000000000000002E-4</v>
      </c>
      <c r="M337" s="72"/>
      <c r="N337" s="72">
        <f t="shared" si="72"/>
        <v>0</v>
      </c>
      <c r="O337" s="74">
        <v>21</v>
      </c>
      <c r="P337" s="74">
        <f t="shared" si="73"/>
        <v>0</v>
      </c>
      <c r="Q337" s="74">
        <f t="shared" si="74"/>
        <v>0</v>
      </c>
      <c r="R337" s="8"/>
      <c r="S337" s="8"/>
    </row>
    <row r="338" spans="1:19" ht="11.25" outlineLevel="3" x14ac:dyDescent="0.2">
      <c r="A338" s="9"/>
      <c r="B338" s="67"/>
      <c r="C338" s="68">
        <v>20</v>
      </c>
      <c r="D338" s="69" t="s">
        <v>93</v>
      </c>
      <c r="E338" s="70" t="s">
        <v>683</v>
      </c>
      <c r="F338" s="71" t="s">
        <v>684</v>
      </c>
      <c r="G338" s="69" t="s">
        <v>191</v>
      </c>
      <c r="H338" s="72">
        <v>2</v>
      </c>
      <c r="I338" s="73"/>
      <c r="J338" s="74">
        <f t="shared" si="70"/>
        <v>0</v>
      </c>
      <c r="K338" s="72">
        <v>3.1E-4</v>
      </c>
      <c r="L338" s="72">
        <f t="shared" si="71"/>
        <v>6.2E-4</v>
      </c>
      <c r="M338" s="72"/>
      <c r="N338" s="72">
        <f t="shared" si="72"/>
        <v>0</v>
      </c>
      <c r="O338" s="74">
        <v>21</v>
      </c>
      <c r="P338" s="74">
        <f t="shared" si="73"/>
        <v>0</v>
      </c>
      <c r="Q338" s="74">
        <f t="shared" si="74"/>
        <v>0</v>
      </c>
      <c r="R338" s="8"/>
      <c r="S338" s="8"/>
    </row>
    <row r="339" spans="1:19" ht="11.25" outlineLevel="3" x14ac:dyDescent="0.2">
      <c r="A339" s="9"/>
      <c r="B339" s="67"/>
      <c r="C339" s="68">
        <v>21</v>
      </c>
      <c r="D339" s="69" t="s">
        <v>93</v>
      </c>
      <c r="E339" s="70" t="s">
        <v>685</v>
      </c>
      <c r="F339" s="71" t="s">
        <v>686</v>
      </c>
      <c r="G339" s="69" t="s">
        <v>191</v>
      </c>
      <c r="H339" s="72">
        <v>3</v>
      </c>
      <c r="I339" s="73"/>
      <c r="J339" s="74">
        <f t="shared" si="70"/>
        <v>0</v>
      </c>
      <c r="K339" s="72"/>
      <c r="L339" s="72">
        <f t="shared" si="71"/>
        <v>0</v>
      </c>
      <c r="M339" s="72"/>
      <c r="N339" s="72">
        <f t="shared" si="72"/>
        <v>0</v>
      </c>
      <c r="O339" s="74">
        <v>21</v>
      </c>
      <c r="P339" s="74">
        <f t="shared" si="73"/>
        <v>0</v>
      </c>
      <c r="Q339" s="74">
        <f t="shared" si="74"/>
        <v>0</v>
      </c>
      <c r="R339" s="8"/>
      <c r="S339" s="8"/>
    </row>
    <row r="340" spans="1:19" ht="11.25" outlineLevel="3" x14ac:dyDescent="0.2">
      <c r="A340" s="9"/>
      <c r="B340" s="67"/>
      <c r="C340" s="68">
        <v>22</v>
      </c>
      <c r="D340" s="69" t="s">
        <v>141</v>
      </c>
      <c r="E340" s="70" t="s">
        <v>687</v>
      </c>
      <c r="F340" s="71" t="s">
        <v>688</v>
      </c>
      <c r="G340" s="69" t="s">
        <v>191</v>
      </c>
      <c r="H340" s="72">
        <v>3</v>
      </c>
      <c r="I340" s="73"/>
      <c r="J340" s="74">
        <f t="shared" si="70"/>
        <v>0</v>
      </c>
      <c r="K340" s="72">
        <v>5.0000000000000001E-4</v>
      </c>
      <c r="L340" s="72">
        <f t="shared" si="71"/>
        <v>1.5E-3</v>
      </c>
      <c r="M340" s="72"/>
      <c r="N340" s="72">
        <f t="shared" si="72"/>
        <v>0</v>
      </c>
      <c r="O340" s="74">
        <v>21</v>
      </c>
      <c r="P340" s="74">
        <f t="shared" si="73"/>
        <v>0</v>
      </c>
      <c r="Q340" s="74">
        <f t="shared" si="74"/>
        <v>0</v>
      </c>
      <c r="R340" s="8"/>
      <c r="S340" s="8"/>
    </row>
    <row r="341" spans="1:19" ht="11.25" outlineLevel="3" x14ac:dyDescent="0.2">
      <c r="A341" s="9"/>
      <c r="B341" s="67"/>
      <c r="C341" s="68">
        <v>23</v>
      </c>
      <c r="D341" s="69" t="s">
        <v>93</v>
      </c>
      <c r="E341" s="70" t="s">
        <v>689</v>
      </c>
      <c r="F341" s="71" t="s">
        <v>690</v>
      </c>
      <c r="G341" s="69" t="s">
        <v>191</v>
      </c>
      <c r="H341" s="72">
        <v>3</v>
      </c>
      <c r="I341" s="73"/>
      <c r="J341" s="74">
        <f t="shared" si="70"/>
        <v>0</v>
      </c>
      <c r="K341" s="72"/>
      <c r="L341" s="72">
        <f t="shared" si="71"/>
        <v>0</v>
      </c>
      <c r="M341" s="72"/>
      <c r="N341" s="72">
        <f t="shared" si="72"/>
        <v>0</v>
      </c>
      <c r="O341" s="74">
        <v>21</v>
      </c>
      <c r="P341" s="74">
        <f t="shared" si="73"/>
        <v>0</v>
      </c>
      <c r="Q341" s="74">
        <f t="shared" si="74"/>
        <v>0</v>
      </c>
      <c r="R341" s="8"/>
      <c r="S341" s="8"/>
    </row>
    <row r="342" spans="1:19" ht="11.25" outlineLevel="3" x14ac:dyDescent="0.2">
      <c r="A342" s="9"/>
      <c r="B342" s="67"/>
      <c r="C342" s="68">
        <v>24</v>
      </c>
      <c r="D342" s="69" t="s">
        <v>141</v>
      </c>
      <c r="E342" s="70" t="s">
        <v>691</v>
      </c>
      <c r="F342" s="71" t="s">
        <v>692</v>
      </c>
      <c r="G342" s="69" t="s">
        <v>191</v>
      </c>
      <c r="H342" s="72">
        <v>3</v>
      </c>
      <c r="I342" s="73"/>
      <c r="J342" s="74">
        <f t="shared" si="70"/>
        <v>0</v>
      </c>
      <c r="K342" s="72">
        <v>5.0000000000000001E-4</v>
      </c>
      <c r="L342" s="72">
        <f t="shared" si="71"/>
        <v>1.5E-3</v>
      </c>
      <c r="M342" s="72"/>
      <c r="N342" s="72">
        <f t="shared" si="72"/>
        <v>0</v>
      </c>
      <c r="O342" s="74">
        <v>21</v>
      </c>
      <c r="P342" s="74">
        <f t="shared" si="73"/>
        <v>0</v>
      </c>
      <c r="Q342" s="74">
        <f t="shared" si="74"/>
        <v>0</v>
      </c>
      <c r="R342" s="8"/>
      <c r="S342" s="8"/>
    </row>
    <row r="343" spans="1:19" ht="11.25" outlineLevel="3" x14ac:dyDescent="0.2">
      <c r="A343" s="9"/>
      <c r="B343" s="67"/>
      <c r="C343" s="68">
        <v>25</v>
      </c>
      <c r="D343" s="69" t="s">
        <v>93</v>
      </c>
      <c r="E343" s="70" t="s">
        <v>693</v>
      </c>
      <c r="F343" s="71" t="s">
        <v>694</v>
      </c>
      <c r="G343" s="69" t="s">
        <v>191</v>
      </c>
      <c r="H343" s="72">
        <v>3</v>
      </c>
      <c r="I343" s="73"/>
      <c r="J343" s="74">
        <f t="shared" si="70"/>
        <v>0</v>
      </c>
      <c r="K343" s="72"/>
      <c r="L343" s="72">
        <f t="shared" si="71"/>
        <v>0</v>
      </c>
      <c r="M343" s="72"/>
      <c r="N343" s="72">
        <f t="shared" si="72"/>
        <v>0</v>
      </c>
      <c r="O343" s="74">
        <v>21</v>
      </c>
      <c r="P343" s="74">
        <f t="shared" si="73"/>
        <v>0</v>
      </c>
      <c r="Q343" s="74">
        <f t="shared" si="74"/>
        <v>0</v>
      </c>
      <c r="R343" s="8"/>
      <c r="S343" s="8"/>
    </row>
    <row r="344" spans="1:19" ht="11.25" outlineLevel="3" x14ac:dyDescent="0.2">
      <c r="A344" s="9"/>
      <c r="B344" s="67"/>
      <c r="C344" s="68">
        <v>26</v>
      </c>
      <c r="D344" s="69" t="s">
        <v>141</v>
      </c>
      <c r="E344" s="70" t="s">
        <v>695</v>
      </c>
      <c r="F344" s="71" t="s">
        <v>696</v>
      </c>
      <c r="G344" s="69" t="s">
        <v>191</v>
      </c>
      <c r="H344" s="72">
        <v>3</v>
      </c>
      <c r="I344" s="73"/>
      <c r="J344" s="74">
        <f t="shared" si="70"/>
        <v>0</v>
      </c>
      <c r="K344" s="72">
        <v>5.0000000000000001E-4</v>
      </c>
      <c r="L344" s="72">
        <f t="shared" si="71"/>
        <v>1.5E-3</v>
      </c>
      <c r="M344" s="72"/>
      <c r="N344" s="72">
        <f t="shared" si="72"/>
        <v>0</v>
      </c>
      <c r="O344" s="74">
        <v>21</v>
      </c>
      <c r="P344" s="74">
        <f t="shared" si="73"/>
        <v>0</v>
      </c>
      <c r="Q344" s="74">
        <f t="shared" si="74"/>
        <v>0</v>
      </c>
      <c r="R344" s="8"/>
      <c r="S344" s="8"/>
    </row>
    <row r="345" spans="1:19" ht="11.25" outlineLevel="3" x14ac:dyDescent="0.2">
      <c r="A345" s="9"/>
      <c r="B345" s="67"/>
      <c r="C345" s="68">
        <v>27</v>
      </c>
      <c r="D345" s="69" t="s">
        <v>93</v>
      </c>
      <c r="E345" s="70" t="s">
        <v>697</v>
      </c>
      <c r="F345" s="71" t="s">
        <v>698</v>
      </c>
      <c r="G345" s="69" t="s">
        <v>191</v>
      </c>
      <c r="H345" s="72">
        <v>3</v>
      </c>
      <c r="I345" s="73"/>
      <c r="J345" s="74">
        <f t="shared" si="70"/>
        <v>0</v>
      </c>
      <c r="K345" s="72"/>
      <c r="L345" s="72">
        <f t="shared" si="71"/>
        <v>0</v>
      </c>
      <c r="M345" s="72"/>
      <c r="N345" s="72">
        <f t="shared" si="72"/>
        <v>0</v>
      </c>
      <c r="O345" s="74">
        <v>21</v>
      </c>
      <c r="P345" s="74">
        <f t="shared" si="73"/>
        <v>0</v>
      </c>
      <c r="Q345" s="74">
        <f t="shared" si="74"/>
        <v>0</v>
      </c>
      <c r="R345" s="8"/>
      <c r="S345" s="8"/>
    </row>
    <row r="346" spans="1:19" ht="11.25" outlineLevel="3" x14ac:dyDescent="0.2">
      <c r="A346" s="9"/>
      <c r="B346" s="67"/>
      <c r="C346" s="68">
        <v>28</v>
      </c>
      <c r="D346" s="69" t="s">
        <v>141</v>
      </c>
      <c r="E346" s="70" t="s">
        <v>699</v>
      </c>
      <c r="F346" s="71" t="s">
        <v>700</v>
      </c>
      <c r="G346" s="69" t="s">
        <v>191</v>
      </c>
      <c r="H346" s="72">
        <v>3</v>
      </c>
      <c r="I346" s="73"/>
      <c r="J346" s="74">
        <f t="shared" si="70"/>
        <v>0</v>
      </c>
      <c r="K346" s="72">
        <v>1.2E-4</v>
      </c>
      <c r="L346" s="72">
        <f t="shared" si="71"/>
        <v>3.6000000000000002E-4</v>
      </c>
      <c r="M346" s="72"/>
      <c r="N346" s="72">
        <f t="shared" si="72"/>
        <v>0</v>
      </c>
      <c r="O346" s="74">
        <v>21</v>
      </c>
      <c r="P346" s="74">
        <f t="shared" si="73"/>
        <v>0</v>
      </c>
      <c r="Q346" s="74">
        <f t="shared" si="74"/>
        <v>0</v>
      </c>
      <c r="R346" s="8"/>
      <c r="S346" s="8"/>
    </row>
    <row r="347" spans="1:19" ht="11.25" outlineLevel="3" x14ac:dyDescent="0.2">
      <c r="A347" s="9"/>
      <c r="B347" s="67"/>
      <c r="C347" s="68">
        <v>29</v>
      </c>
      <c r="D347" s="69" t="s">
        <v>93</v>
      </c>
      <c r="E347" s="70" t="s">
        <v>701</v>
      </c>
      <c r="F347" s="71" t="s">
        <v>702</v>
      </c>
      <c r="G347" s="69" t="s">
        <v>191</v>
      </c>
      <c r="H347" s="72">
        <v>3</v>
      </c>
      <c r="I347" s="73"/>
      <c r="J347" s="74">
        <f t="shared" si="70"/>
        <v>0</v>
      </c>
      <c r="K347" s="72"/>
      <c r="L347" s="72">
        <f t="shared" si="71"/>
        <v>0</v>
      </c>
      <c r="M347" s="72"/>
      <c r="N347" s="72">
        <f t="shared" si="72"/>
        <v>0</v>
      </c>
      <c r="O347" s="74">
        <v>21</v>
      </c>
      <c r="P347" s="74">
        <f t="shared" si="73"/>
        <v>0</v>
      </c>
      <c r="Q347" s="74">
        <f t="shared" si="74"/>
        <v>0</v>
      </c>
      <c r="R347" s="8"/>
      <c r="S347" s="8"/>
    </row>
    <row r="348" spans="1:19" ht="11.25" outlineLevel="3" x14ac:dyDescent="0.2">
      <c r="A348" s="9"/>
      <c r="B348" s="67"/>
      <c r="C348" s="68">
        <v>30</v>
      </c>
      <c r="D348" s="69" t="s">
        <v>141</v>
      </c>
      <c r="E348" s="70" t="s">
        <v>703</v>
      </c>
      <c r="F348" s="71" t="s">
        <v>704</v>
      </c>
      <c r="G348" s="69" t="s">
        <v>191</v>
      </c>
      <c r="H348" s="72">
        <v>3</v>
      </c>
      <c r="I348" s="73"/>
      <c r="J348" s="74">
        <f t="shared" si="70"/>
        <v>0</v>
      </c>
      <c r="K348" s="72">
        <v>1.2999999999999999E-3</v>
      </c>
      <c r="L348" s="72">
        <f t="shared" si="71"/>
        <v>3.8999999999999998E-3</v>
      </c>
      <c r="M348" s="72"/>
      <c r="N348" s="72">
        <f t="shared" si="72"/>
        <v>0</v>
      </c>
      <c r="O348" s="74">
        <v>21</v>
      </c>
      <c r="P348" s="74">
        <f t="shared" si="73"/>
        <v>0</v>
      </c>
      <c r="Q348" s="74">
        <f t="shared" si="74"/>
        <v>0</v>
      </c>
      <c r="R348" s="8"/>
      <c r="S348" s="8"/>
    </row>
    <row r="349" spans="1:19" ht="11.25" outlineLevel="3" x14ac:dyDescent="0.2">
      <c r="A349" s="9"/>
      <c r="B349" s="67"/>
      <c r="C349" s="68">
        <v>31</v>
      </c>
      <c r="D349" s="69" t="s">
        <v>93</v>
      </c>
      <c r="E349" s="70" t="s">
        <v>705</v>
      </c>
      <c r="F349" s="71" t="s">
        <v>706</v>
      </c>
      <c r="G349" s="69" t="s">
        <v>191</v>
      </c>
      <c r="H349" s="72">
        <v>1</v>
      </c>
      <c r="I349" s="73"/>
      <c r="J349" s="74">
        <f t="shared" si="70"/>
        <v>0</v>
      </c>
      <c r="K349" s="72"/>
      <c r="L349" s="72">
        <f t="shared" si="71"/>
        <v>0</v>
      </c>
      <c r="M349" s="72"/>
      <c r="N349" s="72">
        <f t="shared" si="72"/>
        <v>0</v>
      </c>
      <c r="O349" s="74">
        <v>21</v>
      </c>
      <c r="P349" s="74">
        <f t="shared" si="73"/>
        <v>0</v>
      </c>
      <c r="Q349" s="74">
        <f t="shared" si="74"/>
        <v>0</v>
      </c>
      <c r="R349" s="8"/>
      <c r="S349" s="8"/>
    </row>
    <row r="350" spans="1:19" ht="11.25" outlineLevel="3" x14ac:dyDescent="0.2">
      <c r="A350" s="9"/>
      <c r="B350" s="67"/>
      <c r="C350" s="68">
        <v>32</v>
      </c>
      <c r="D350" s="69" t="s">
        <v>141</v>
      </c>
      <c r="E350" s="70" t="s">
        <v>707</v>
      </c>
      <c r="F350" s="71" t="s">
        <v>708</v>
      </c>
      <c r="G350" s="69" t="s">
        <v>191</v>
      </c>
      <c r="H350" s="72">
        <v>1</v>
      </c>
      <c r="I350" s="73"/>
      <c r="J350" s="74">
        <f t="shared" si="70"/>
        <v>0</v>
      </c>
      <c r="K350" s="72">
        <v>1.1000000000000001E-3</v>
      </c>
      <c r="L350" s="72">
        <f t="shared" si="71"/>
        <v>1.1000000000000001E-3</v>
      </c>
      <c r="M350" s="72"/>
      <c r="N350" s="72">
        <f t="shared" si="72"/>
        <v>0</v>
      </c>
      <c r="O350" s="74">
        <v>21</v>
      </c>
      <c r="P350" s="74">
        <f t="shared" si="73"/>
        <v>0</v>
      </c>
      <c r="Q350" s="74">
        <f t="shared" si="74"/>
        <v>0</v>
      </c>
      <c r="R350" s="8"/>
      <c r="S350" s="8"/>
    </row>
    <row r="351" spans="1:19" ht="11.25" outlineLevel="3" x14ac:dyDescent="0.2">
      <c r="A351" s="9"/>
      <c r="B351" s="67"/>
      <c r="C351" s="68">
        <v>33</v>
      </c>
      <c r="D351" s="69" t="s">
        <v>93</v>
      </c>
      <c r="E351" s="70" t="s">
        <v>709</v>
      </c>
      <c r="F351" s="71" t="s">
        <v>710</v>
      </c>
      <c r="G351" s="69" t="s">
        <v>191</v>
      </c>
      <c r="H351" s="72">
        <v>1</v>
      </c>
      <c r="I351" s="73"/>
      <c r="J351" s="74">
        <f t="shared" si="70"/>
        <v>0</v>
      </c>
      <c r="K351" s="72"/>
      <c r="L351" s="72">
        <f t="shared" si="71"/>
        <v>0</v>
      </c>
      <c r="M351" s="72"/>
      <c r="N351" s="72">
        <f t="shared" si="72"/>
        <v>0</v>
      </c>
      <c r="O351" s="74">
        <v>21</v>
      </c>
      <c r="P351" s="74">
        <f t="shared" si="73"/>
        <v>0</v>
      </c>
      <c r="Q351" s="74">
        <f t="shared" si="74"/>
        <v>0</v>
      </c>
      <c r="R351" s="8"/>
      <c r="S351" s="8"/>
    </row>
    <row r="352" spans="1:19" ht="11.25" outlineLevel="3" x14ac:dyDescent="0.2">
      <c r="A352" s="9"/>
      <c r="B352" s="67"/>
      <c r="C352" s="68">
        <v>34</v>
      </c>
      <c r="D352" s="69" t="s">
        <v>141</v>
      </c>
      <c r="E352" s="70" t="s">
        <v>711</v>
      </c>
      <c r="F352" s="71" t="s">
        <v>712</v>
      </c>
      <c r="G352" s="69" t="s">
        <v>191</v>
      </c>
      <c r="H352" s="72">
        <v>1</v>
      </c>
      <c r="I352" s="73"/>
      <c r="J352" s="74">
        <f t="shared" si="70"/>
        <v>0</v>
      </c>
      <c r="K352" s="72">
        <v>8.4999999999999995E-4</v>
      </c>
      <c r="L352" s="72">
        <f t="shared" si="71"/>
        <v>8.4999999999999995E-4</v>
      </c>
      <c r="M352" s="72"/>
      <c r="N352" s="72">
        <f t="shared" si="72"/>
        <v>0</v>
      </c>
      <c r="O352" s="74">
        <v>21</v>
      </c>
      <c r="P352" s="74">
        <f t="shared" si="73"/>
        <v>0</v>
      </c>
      <c r="Q352" s="74">
        <f t="shared" si="74"/>
        <v>0</v>
      </c>
      <c r="R352" s="8"/>
      <c r="S352" s="8"/>
    </row>
    <row r="353" spans="1:19" ht="11.25" outlineLevel="3" x14ac:dyDescent="0.2">
      <c r="A353" s="9"/>
      <c r="B353" s="67"/>
      <c r="C353" s="68">
        <v>35</v>
      </c>
      <c r="D353" s="69" t="s">
        <v>93</v>
      </c>
      <c r="E353" s="70" t="s">
        <v>713</v>
      </c>
      <c r="F353" s="71" t="s">
        <v>714</v>
      </c>
      <c r="G353" s="69" t="s">
        <v>191</v>
      </c>
      <c r="H353" s="72">
        <v>1</v>
      </c>
      <c r="I353" s="73"/>
      <c r="J353" s="74">
        <f t="shared" si="70"/>
        <v>0</v>
      </c>
      <c r="K353" s="72"/>
      <c r="L353" s="72">
        <f t="shared" si="71"/>
        <v>0</v>
      </c>
      <c r="M353" s="72"/>
      <c r="N353" s="72">
        <f t="shared" si="72"/>
        <v>0</v>
      </c>
      <c r="O353" s="74">
        <v>21</v>
      </c>
      <c r="P353" s="74">
        <f t="shared" si="73"/>
        <v>0</v>
      </c>
      <c r="Q353" s="74">
        <f t="shared" si="74"/>
        <v>0</v>
      </c>
      <c r="R353" s="8"/>
      <c r="S353" s="8"/>
    </row>
    <row r="354" spans="1:19" ht="11.25" outlineLevel="3" x14ac:dyDescent="0.2">
      <c r="A354" s="9"/>
      <c r="B354" s="67"/>
      <c r="C354" s="68">
        <v>36</v>
      </c>
      <c r="D354" s="69" t="s">
        <v>141</v>
      </c>
      <c r="E354" s="70" t="s">
        <v>715</v>
      </c>
      <c r="F354" s="71" t="s">
        <v>716</v>
      </c>
      <c r="G354" s="69" t="s">
        <v>191</v>
      </c>
      <c r="H354" s="72">
        <v>1</v>
      </c>
      <c r="I354" s="73"/>
      <c r="J354" s="74">
        <f t="shared" si="70"/>
        <v>0</v>
      </c>
      <c r="K354" s="72">
        <v>1E-3</v>
      </c>
      <c r="L354" s="72">
        <f t="shared" si="71"/>
        <v>1E-3</v>
      </c>
      <c r="M354" s="72"/>
      <c r="N354" s="72">
        <f t="shared" si="72"/>
        <v>0</v>
      </c>
      <c r="O354" s="74">
        <v>21</v>
      </c>
      <c r="P354" s="74">
        <f t="shared" si="73"/>
        <v>0</v>
      </c>
      <c r="Q354" s="74">
        <f t="shared" si="74"/>
        <v>0</v>
      </c>
      <c r="R354" s="8"/>
      <c r="S354" s="8"/>
    </row>
    <row r="355" spans="1:19" ht="11.25" outlineLevel="3" x14ac:dyDescent="0.2">
      <c r="A355" s="9"/>
      <c r="B355" s="67"/>
      <c r="C355" s="68">
        <v>37</v>
      </c>
      <c r="D355" s="69" t="s">
        <v>93</v>
      </c>
      <c r="E355" s="70" t="s">
        <v>717</v>
      </c>
      <c r="F355" s="71" t="s">
        <v>718</v>
      </c>
      <c r="G355" s="69" t="s">
        <v>134</v>
      </c>
      <c r="H355" s="72">
        <v>0.22262000000000001</v>
      </c>
      <c r="I355" s="73"/>
      <c r="J355" s="74">
        <f t="shared" si="70"/>
        <v>0</v>
      </c>
      <c r="K355" s="72"/>
      <c r="L355" s="72">
        <f t="shared" si="71"/>
        <v>0</v>
      </c>
      <c r="M355" s="72"/>
      <c r="N355" s="72">
        <f t="shared" si="72"/>
        <v>0</v>
      </c>
      <c r="O355" s="74">
        <v>21</v>
      </c>
      <c r="P355" s="74">
        <f t="shared" si="73"/>
        <v>0</v>
      </c>
      <c r="Q355" s="74">
        <f t="shared" si="74"/>
        <v>0</v>
      </c>
      <c r="R355" s="8"/>
      <c r="S355" s="8"/>
    </row>
    <row r="356" spans="1:19" outlineLevel="3" x14ac:dyDescent="0.15">
      <c r="B356" s="6"/>
      <c r="C356" s="6"/>
      <c r="D356" s="6"/>
      <c r="E356" s="6"/>
      <c r="F356" s="6"/>
      <c r="G356" s="6"/>
      <c r="H356" s="6"/>
      <c r="I356" s="8"/>
      <c r="J356" s="8"/>
      <c r="K356" s="6"/>
      <c r="L356" s="6"/>
      <c r="M356" s="6"/>
      <c r="N356" s="6"/>
      <c r="O356" s="6"/>
      <c r="P356" s="8"/>
      <c r="Q356" s="8"/>
    </row>
    <row r="357" spans="1:19" ht="11.25" outlineLevel="2" x14ac:dyDescent="0.2">
      <c r="A357" s="39" t="s">
        <v>50</v>
      </c>
      <c r="B357" s="60">
        <v>3</v>
      </c>
      <c r="C357" s="61"/>
      <c r="D357" s="62" t="s">
        <v>92</v>
      </c>
      <c r="E357" s="62"/>
      <c r="F357" s="63" t="s">
        <v>51</v>
      </c>
      <c r="G357" s="62"/>
      <c r="H357" s="64"/>
      <c r="I357" s="65"/>
      <c r="J357" s="41">
        <f>SUBTOTAL(9,J358:J365)</f>
        <v>0</v>
      </c>
      <c r="K357" s="64"/>
      <c r="L357" s="42">
        <f>SUBTOTAL(9,L358:L365)</f>
        <v>3.95E-2</v>
      </c>
      <c r="M357" s="64"/>
      <c r="N357" s="42">
        <f>SUBTOTAL(9,N358:N365)</f>
        <v>0</v>
      </c>
      <c r="O357" s="66"/>
      <c r="P357" s="41">
        <f>SUBTOTAL(9,P358:P365)</f>
        <v>0</v>
      </c>
      <c r="Q357" s="41">
        <f>SUBTOTAL(9,Q358:Q365)</f>
        <v>0</v>
      </c>
      <c r="R357" s="8"/>
      <c r="S357" s="8"/>
    </row>
    <row r="358" spans="1:19" ht="22.5" outlineLevel="3" x14ac:dyDescent="0.2">
      <c r="A358" s="9"/>
      <c r="B358" s="67"/>
      <c r="C358" s="68">
        <v>1</v>
      </c>
      <c r="D358" s="69" t="s">
        <v>93</v>
      </c>
      <c r="E358" s="70" t="s">
        <v>719</v>
      </c>
      <c r="F358" s="71" t="s">
        <v>720</v>
      </c>
      <c r="G358" s="69" t="s">
        <v>612</v>
      </c>
      <c r="H358" s="72">
        <v>1</v>
      </c>
      <c r="I358" s="73"/>
      <c r="J358" s="74">
        <f t="shared" ref="J358:J364" si="75">H358*I358</f>
        <v>0</v>
      </c>
      <c r="K358" s="72">
        <v>1.7649999999999999E-2</v>
      </c>
      <c r="L358" s="72">
        <f t="shared" ref="L358:L364" si="76">H358*K358</f>
        <v>1.7649999999999999E-2</v>
      </c>
      <c r="M358" s="72"/>
      <c r="N358" s="72">
        <f t="shared" ref="N358:N364" si="77">H358*M358</f>
        <v>0</v>
      </c>
      <c r="O358" s="74">
        <v>21</v>
      </c>
      <c r="P358" s="74">
        <f t="shared" ref="P358:P364" si="78">J358*(O358/100)</f>
        <v>0</v>
      </c>
      <c r="Q358" s="74">
        <f t="shared" ref="Q358:Q364" si="79">J358+P358</f>
        <v>0</v>
      </c>
      <c r="R358" s="8"/>
      <c r="S358" s="8"/>
    </row>
    <row r="359" spans="1:19" ht="11.25" outlineLevel="3" x14ac:dyDescent="0.2">
      <c r="A359" s="9"/>
      <c r="B359" s="67"/>
      <c r="C359" s="68">
        <v>2</v>
      </c>
      <c r="D359" s="69" t="s">
        <v>93</v>
      </c>
      <c r="E359" s="70" t="s">
        <v>721</v>
      </c>
      <c r="F359" s="71" t="s">
        <v>722</v>
      </c>
      <c r="G359" s="69" t="s">
        <v>612</v>
      </c>
      <c r="H359" s="72">
        <v>2</v>
      </c>
      <c r="I359" s="73"/>
      <c r="J359" s="74">
        <f t="shared" si="75"/>
        <v>0</v>
      </c>
      <c r="K359" s="72">
        <v>9.1999999999999998E-3</v>
      </c>
      <c r="L359" s="72">
        <f t="shared" si="76"/>
        <v>1.84E-2</v>
      </c>
      <c r="M359" s="72"/>
      <c r="N359" s="72">
        <f t="shared" si="77"/>
        <v>0</v>
      </c>
      <c r="O359" s="74">
        <v>21</v>
      </c>
      <c r="P359" s="74">
        <f t="shared" si="78"/>
        <v>0</v>
      </c>
      <c r="Q359" s="74">
        <f t="shared" si="79"/>
        <v>0</v>
      </c>
      <c r="R359" s="8"/>
      <c r="S359" s="8"/>
    </row>
    <row r="360" spans="1:19" ht="11.25" outlineLevel="3" x14ac:dyDescent="0.2">
      <c r="A360" s="9"/>
      <c r="B360" s="67"/>
      <c r="C360" s="68">
        <v>3</v>
      </c>
      <c r="D360" s="69" t="s">
        <v>93</v>
      </c>
      <c r="E360" s="70" t="s">
        <v>723</v>
      </c>
      <c r="F360" s="71" t="s">
        <v>724</v>
      </c>
      <c r="G360" s="69" t="s">
        <v>612</v>
      </c>
      <c r="H360" s="72">
        <v>3</v>
      </c>
      <c r="I360" s="73"/>
      <c r="J360" s="74">
        <f t="shared" si="75"/>
        <v>0</v>
      </c>
      <c r="K360" s="72">
        <v>1.4999999999999999E-4</v>
      </c>
      <c r="L360" s="72">
        <f t="shared" si="76"/>
        <v>4.4999999999999999E-4</v>
      </c>
      <c r="M360" s="72"/>
      <c r="N360" s="72">
        <f t="shared" si="77"/>
        <v>0</v>
      </c>
      <c r="O360" s="74">
        <v>21</v>
      </c>
      <c r="P360" s="74">
        <f t="shared" si="78"/>
        <v>0</v>
      </c>
      <c r="Q360" s="74">
        <f t="shared" si="79"/>
        <v>0</v>
      </c>
      <c r="R360" s="8"/>
      <c r="S360" s="8"/>
    </row>
    <row r="361" spans="1:19" ht="11.25" outlineLevel="3" x14ac:dyDescent="0.2">
      <c r="A361" s="9"/>
      <c r="B361" s="67"/>
      <c r="C361" s="68">
        <v>4</v>
      </c>
      <c r="D361" s="69" t="s">
        <v>93</v>
      </c>
      <c r="E361" s="70" t="s">
        <v>725</v>
      </c>
      <c r="F361" s="71" t="s">
        <v>726</v>
      </c>
      <c r="G361" s="69" t="s">
        <v>612</v>
      </c>
      <c r="H361" s="72">
        <v>3</v>
      </c>
      <c r="I361" s="73"/>
      <c r="J361" s="74">
        <f t="shared" si="75"/>
        <v>0</v>
      </c>
      <c r="K361" s="72">
        <v>5.0000000000000001E-4</v>
      </c>
      <c r="L361" s="72">
        <f t="shared" si="76"/>
        <v>1.5E-3</v>
      </c>
      <c r="M361" s="72"/>
      <c r="N361" s="72">
        <f t="shared" si="77"/>
        <v>0</v>
      </c>
      <c r="O361" s="74">
        <v>21</v>
      </c>
      <c r="P361" s="74">
        <f t="shared" si="78"/>
        <v>0</v>
      </c>
      <c r="Q361" s="74">
        <f t="shared" si="79"/>
        <v>0</v>
      </c>
      <c r="R361" s="8"/>
      <c r="S361" s="8"/>
    </row>
    <row r="362" spans="1:19" ht="11.25" outlineLevel="3" x14ac:dyDescent="0.2">
      <c r="A362" s="9"/>
      <c r="B362" s="67"/>
      <c r="C362" s="68">
        <v>5</v>
      </c>
      <c r="D362" s="69" t="s">
        <v>93</v>
      </c>
      <c r="E362" s="70" t="s">
        <v>727</v>
      </c>
      <c r="F362" s="71" t="s">
        <v>728</v>
      </c>
      <c r="G362" s="69" t="s">
        <v>612</v>
      </c>
      <c r="H362" s="72">
        <v>3</v>
      </c>
      <c r="I362" s="73"/>
      <c r="J362" s="74">
        <f t="shared" si="75"/>
        <v>0</v>
      </c>
      <c r="K362" s="72"/>
      <c r="L362" s="72">
        <f t="shared" si="76"/>
        <v>0</v>
      </c>
      <c r="M362" s="72"/>
      <c r="N362" s="72">
        <f t="shared" si="77"/>
        <v>0</v>
      </c>
      <c r="O362" s="74">
        <v>21</v>
      </c>
      <c r="P362" s="74">
        <f t="shared" si="78"/>
        <v>0</v>
      </c>
      <c r="Q362" s="74">
        <f t="shared" si="79"/>
        <v>0</v>
      </c>
      <c r="R362" s="8"/>
      <c r="S362" s="8"/>
    </row>
    <row r="363" spans="1:19" ht="11.25" outlineLevel="3" x14ac:dyDescent="0.2">
      <c r="A363" s="9"/>
      <c r="B363" s="67"/>
      <c r="C363" s="68">
        <v>6</v>
      </c>
      <c r="D363" s="69" t="s">
        <v>141</v>
      </c>
      <c r="E363" s="70" t="s">
        <v>729</v>
      </c>
      <c r="F363" s="71" t="s">
        <v>730</v>
      </c>
      <c r="G363" s="69" t="s">
        <v>191</v>
      </c>
      <c r="H363" s="72">
        <v>3</v>
      </c>
      <c r="I363" s="73"/>
      <c r="J363" s="74">
        <f t="shared" si="75"/>
        <v>0</v>
      </c>
      <c r="K363" s="72">
        <v>5.0000000000000001E-4</v>
      </c>
      <c r="L363" s="72">
        <f t="shared" si="76"/>
        <v>1.5E-3</v>
      </c>
      <c r="M363" s="72"/>
      <c r="N363" s="72">
        <f t="shared" si="77"/>
        <v>0</v>
      </c>
      <c r="O363" s="74">
        <v>21</v>
      </c>
      <c r="P363" s="74">
        <f t="shared" si="78"/>
        <v>0</v>
      </c>
      <c r="Q363" s="74">
        <f t="shared" si="79"/>
        <v>0</v>
      </c>
      <c r="R363" s="8"/>
      <c r="S363" s="8"/>
    </row>
    <row r="364" spans="1:19" ht="11.25" outlineLevel="3" x14ac:dyDescent="0.2">
      <c r="A364" s="9"/>
      <c r="B364" s="67"/>
      <c r="C364" s="68">
        <v>7</v>
      </c>
      <c r="D364" s="69" t="s">
        <v>93</v>
      </c>
      <c r="E364" s="70" t="s">
        <v>731</v>
      </c>
      <c r="F364" s="71" t="s">
        <v>732</v>
      </c>
      <c r="G364" s="69" t="s">
        <v>134</v>
      </c>
      <c r="H364" s="72">
        <v>3.95E-2</v>
      </c>
      <c r="I364" s="73"/>
      <c r="J364" s="74">
        <f t="shared" si="75"/>
        <v>0</v>
      </c>
      <c r="K364" s="72"/>
      <c r="L364" s="72">
        <f t="shared" si="76"/>
        <v>0</v>
      </c>
      <c r="M364" s="72"/>
      <c r="N364" s="72">
        <f t="shared" si="77"/>
        <v>0</v>
      </c>
      <c r="O364" s="74">
        <v>21</v>
      </c>
      <c r="P364" s="74">
        <f t="shared" si="78"/>
        <v>0</v>
      </c>
      <c r="Q364" s="74">
        <f t="shared" si="79"/>
        <v>0</v>
      </c>
      <c r="R364" s="8"/>
      <c r="S364" s="8"/>
    </row>
    <row r="365" spans="1:19" outlineLevel="3" x14ac:dyDescent="0.15">
      <c r="B365" s="6"/>
      <c r="C365" s="6"/>
      <c r="D365" s="6"/>
      <c r="E365" s="6"/>
      <c r="F365" s="6"/>
      <c r="G365" s="6"/>
      <c r="H365" s="6"/>
      <c r="I365" s="8"/>
      <c r="J365" s="8"/>
      <c r="K365" s="6"/>
      <c r="L365" s="6"/>
      <c r="M365" s="6"/>
      <c r="N365" s="6"/>
      <c r="O365" s="6"/>
      <c r="P365" s="8"/>
      <c r="Q365" s="8"/>
    </row>
    <row r="366" spans="1:19" ht="11.25" outlineLevel="2" x14ac:dyDescent="0.2">
      <c r="A366" s="39" t="s">
        <v>52</v>
      </c>
      <c r="B366" s="60">
        <v>3</v>
      </c>
      <c r="C366" s="61"/>
      <c r="D366" s="62" t="s">
        <v>92</v>
      </c>
      <c r="E366" s="62"/>
      <c r="F366" s="63" t="s">
        <v>53</v>
      </c>
      <c r="G366" s="62"/>
      <c r="H366" s="64"/>
      <c r="I366" s="65"/>
      <c r="J366" s="41">
        <f>SUBTOTAL(9,J367:J369)</f>
        <v>0</v>
      </c>
      <c r="K366" s="64"/>
      <c r="L366" s="42">
        <f>SUBTOTAL(9,L367:L369)</f>
        <v>0.20744000000000001</v>
      </c>
      <c r="M366" s="64"/>
      <c r="N366" s="42">
        <f>SUBTOTAL(9,N367:N369)</f>
        <v>0</v>
      </c>
      <c r="O366" s="66"/>
      <c r="P366" s="41">
        <f>SUBTOTAL(9,P367:P369)</f>
        <v>0</v>
      </c>
      <c r="Q366" s="41">
        <f>SUBTOTAL(9,Q367:Q369)</f>
        <v>0</v>
      </c>
      <c r="R366" s="8"/>
      <c r="S366" s="8"/>
    </row>
    <row r="367" spans="1:19" ht="11.25" outlineLevel="3" x14ac:dyDescent="0.2">
      <c r="A367" s="9"/>
      <c r="B367" s="67"/>
      <c r="C367" s="68">
        <v>1</v>
      </c>
      <c r="D367" s="69" t="s">
        <v>93</v>
      </c>
      <c r="E367" s="70" t="s">
        <v>733</v>
      </c>
      <c r="F367" s="71" t="s">
        <v>734</v>
      </c>
      <c r="G367" s="69" t="s">
        <v>612</v>
      </c>
      <c r="H367" s="72">
        <v>1</v>
      </c>
      <c r="I367" s="73"/>
      <c r="J367" s="74">
        <f>H367*I367</f>
        <v>0</v>
      </c>
      <c r="K367" s="72">
        <v>0.20744000000000001</v>
      </c>
      <c r="L367" s="72">
        <f>H367*K367</f>
        <v>0.20744000000000001</v>
      </c>
      <c r="M367" s="72"/>
      <c r="N367" s="72">
        <f>H367*M367</f>
        <v>0</v>
      </c>
      <c r="O367" s="74">
        <v>21</v>
      </c>
      <c r="P367" s="74">
        <f>J367*(O367/100)</f>
        <v>0</v>
      </c>
      <c r="Q367" s="74">
        <f>J367+P367</f>
        <v>0</v>
      </c>
      <c r="R367" s="8"/>
      <c r="S367" s="8"/>
    </row>
    <row r="368" spans="1:19" ht="11.25" outlineLevel="3" x14ac:dyDescent="0.2">
      <c r="A368" s="9"/>
      <c r="B368" s="67"/>
      <c r="C368" s="68">
        <v>2</v>
      </c>
      <c r="D368" s="69" t="s">
        <v>93</v>
      </c>
      <c r="E368" s="70" t="s">
        <v>735</v>
      </c>
      <c r="F368" s="71" t="s">
        <v>736</v>
      </c>
      <c r="G368" s="69" t="s">
        <v>134</v>
      </c>
      <c r="H368" s="72">
        <v>0.20744000000000001</v>
      </c>
      <c r="I368" s="73"/>
      <c r="J368" s="74">
        <f>H368*I368</f>
        <v>0</v>
      </c>
      <c r="K368" s="72"/>
      <c r="L368" s="72">
        <f>H368*K368</f>
        <v>0</v>
      </c>
      <c r="M368" s="72"/>
      <c r="N368" s="72">
        <f>H368*M368</f>
        <v>0</v>
      </c>
      <c r="O368" s="74">
        <v>21</v>
      </c>
      <c r="P368" s="74">
        <f>J368*(O368/100)</f>
        <v>0</v>
      </c>
      <c r="Q368" s="74">
        <f>J368+P368</f>
        <v>0</v>
      </c>
      <c r="R368" s="8"/>
      <c r="S368" s="8"/>
    </row>
    <row r="369" spans="1:19" outlineLevel="3" x14ac:dyDescent="0.15">
      <c r="B369" s="6"/>
      <c r="C369" s="6"/>
      <c r="D369" s="6"/>
      <c r="E369" s="6"/>
      <c r="F369" s="6"/>
      <c r="G369" s="6"/>
      <c r="H369" s="6"/>
      <c r="I369" s="8"/>
      <c r="J369" s="8"/>
      <c r="K369" s="6"/>
      <c r="L369" s="6"/>
      <c r="M369" s="6"/>
      <c r="N369" s="6"/>
      <c r="O369" s="6"/>
      <c r="P369" s="8"/>
      <c r="Q369" s="8"/>
    </row>
    <row r="370" spans="1:19" ht="11.25" outlineLevel="2" x14ac:dyDescent="0.2">
      <c r="A370" s="39" t="s">
        <v>54</v>
      </c>
      <c r="B370" s="60">
        <v>3</v>
      </c>
      <c r="C370" s="61"/>
      <c r="D370" s="62" t="s">
        <v>92</v>
      </c>
      <c r="E370" s="62"/>
      <c r="F370" s="63" t="s">
        <v>55</v>
      </c>
      <c r="G370" s="62"/>
      <c r="H370" s="64"/>
      <c r="I370" s="65"/>
      <c r="J370" s="41">
        <f>SUBTOTAL(9,J371:J376)</f>
        <v>0</v>
      </c>
      <c r="K370" s="64"/>
      <c r="L370" s="42">
        <f>SUBTOTAL(9,L371:L376)</f>
        <v>0.19158</v>
      </c>
      <c r="M370" s="64"/>
      <c r="N370" s="42">
        <f>SUBTOTAL(9,N371:N376)</f>
        <v>0</v>
      </c>
      <c r="O370" s="66"/>
      <c r="P370" s="41">
        <f>SUBTOTAL(9,P371:P376)</f>
        <v>0</v>
      </c>
      <c r="Q370" s="41">
        <f>SUBTOTAL(9,Q371:Q376)</f>
        <v>0</v>
      </c>
      <c r="R370" s="8"/>
      <c r="S370" s="8"/>
    </row>
    <row r="371" spans="1:19" ht="11.25" outlineLevel="3" x14ac:dyDescent="0.2">
      <c r="A371" s="9"/>
      <c r="B371" s="67"/>
      <c r="C371" s="68">
        <v>1</v>
      </c>
      <c r="D371" s="69" t="s">
        <v>93</v>
      </c>
      <c r="E371" s="70" t="s">
        <v>737</v>
      </c>
      <c r="F371" s="71" t="s">
        <v>738</v>
      </c>
      <c r="G371" s="69" t="s">
        <v>612</v>
      </c>
      <c r="H371" s="72">
        <v>1</v>
      </c>
      <c r="I371" s="73"/>
      <c r="J371" s="74">
        <f>H371*I371</f>
        <v>0</v>
      </c>
      <c r="K371" s="72">
        <v>8.7809999999999999E-2</v>
      </c>
      <c r="L371" s="72">
        <f>H371*K371</f>
        <v>8.7809999999999999E-2</v>
      </c>
      <c r="M371" s="72"/>
      <c r="N371" s="72">
        <f>H371*M371</f>
        <v>0</v>
      </c>
      <c r="O371" s="74">
        <v>21</v>
      </c>
      <c r="P371" s="74">
        <f>J371*(O371/100)</f>
        <v>0</v>
      </c>
      <c r="Q371" s="74">
        <f>J371+P371</f>
        <v>0</v>
      </c>
      <c r="R371" s="8"/>
      <c r="S371" s="8"/>
    </row>
    <row r="372" spans="1:19" ht="11.25" outlineLevel="3" x14ac:dyDescent="0.2">
      <c r="A372" s="9"/>
      <c r="B372" s="67"/>
      <c r="C372" s="68">
        <v>2</v>
      </c>
      <c r="D372" s="69" t="s">
        <v>93</v>
      </c>
      <c r="E372" s="70" t="s">
        <v>739</v>
      </c>
      <c r="F372" s="71" t="s">
        <v>740</v>
      </c>
      <c r="G372" s="69" t="s">
        <v>612</v>
      </c>
      <c r="H372" s="72">
        <v>1</v>
      </c>
      <c r="I372" s="73"/>
      <c r="J372" s="74">
        <f>H372*I372</f>
        <v>0</v>
      </c>
      <c r="K372" s="72">
        <v>8.7809999999999999E-2</v>
      </c>
      <c r="L372" s="72">
        <f>H372*K372</f>
        <v>8.7809999999999999E-2</v>
      </c>
      <c r="M372" s="72"/>
      <c r="N372" s="72">
        <f>H372*M372</f>
        <v>0</v>
      </c>
      <c r="O372" s="74">
        <v>21</v>
      </c>
      <c r="P372" s="74">
        <f>J372*(O372/100)</f>
        <v>0</v>
      </c>
      <c r="Q372" s="74">
        <f>J372+P372</f>
        <v>0</v>
      </c>
      <c r="R372" s="8"/>
      <c r="S372" s="8"/>
    </row>
    <row r="373" spans="1:19" ht="22.5" outlineLevel="3" x14ac:dyDescent="0.2">
      <c r="A373" s="9"/>
      <c r="B373" s="67"/>
      <c r="C373" s="68">
        <v>3</v>
      </c>
      <c r="D373" s="69" t="s">
        <v>93</v>
      </c>
      <c r="E373" s="70" t="s">
        <v>741</v>
      </c>
      <c r="F373" s="71" t="s">
        <v>742</v>
      </c>
      <c r="G373" s="69" t="s">
        <v>612</v>
      </c>
      <c r="H373" s="72">
        <v>1</v>
      </c>
      <c r="I373" s="73"/>
      <c r="J373" s="74">
        <f>H373*I373</f>
        <v>0</v>
      </c>
      <c r="K373" s="72">
        <v>1.257E-2</v>
      </c>
      <c r="L373" s="72">
        <f>H373*K373</f>
        <v>1.257E-2</v>
      </c>
      <c r="M373" s="72"/>
      <c r="N373" s="72">
        <f>H373*M373</f>
        <v>0</v>
      </c>
      <c r="O373" s="74">
        <v>21</v>
      </c>
      <c r="P373" s="74">
        <f>J373*(O373/100)</f>
        <v>0</v>
      </c>
      <c r="Q373" s="74">
        <f>J373+P373</f>
        <v>0</v>
      </c>
      <c r="R373" s="8"/>
      <c r="S373" s="8"/>
    </row>
    <row r="374" spans="1:19" ht="11.25" outlineLevel="3" x14ac:dyDescent="0.2">
      <c r="A374" s="9"/>
      <c r="B374" s="67"/>
      <c r="C374" s="68">
        <v>4</v>
      </c>
      <c r="D374" s="69" t="s">
        <v>93</v>
      </c>
      <c r="E374" s="70" t="s">
        <v>743</v>
      </c>
      <c r="F374" s="71" t="s">
        <v>744</v>
      </c>
      <c r="G374" s="69" t="s">
        <v>612</v>
      </c>
      <c r="H374" s="72">
        <v>1</v>
      </c>
      <c r="I374" s="73"/>
      <c r="J374" s="74">
        <f>H374*I374</f>
        <v>0</v>
      </c>
      <c r="K374" s="72">
        <v>3.3899999999999998E-3</v>
      </c>
      <c r="L374" s="72">
        <f>H374*K374</f>
        <v>3.3899999999999998E-3</v>
      </c>
      <c r="M374" s="72"/>
      <c r="N374" s="72">
        <f>H374*M374</f>
        <v>0</v>
      </c>
      <c r="O374" s="74">
        <v>21</v>
      </c>
      <c r="P374" s="74">
        <f>J374*(O374/100)</f>
        <v>0</v>
      </c>
      <c r="Q374" s="74">
        <f>J374+P374</f>
        <v>0</v>
      </c>
      <c r="R374" s="8"/>
      <c r="S374" s="8"/>
    </row>
    <row r="375" spans="1:19" ht="11.25" outlineLevel="3" x14ac:dyDescent="0.2">
      <c r="A375" s="9"/>
      <c r="B375" s="67"/>
      <c r="C375" s="68">
        <v>5</v>
      </c>
      <c r="D375" s="69" t="s">
        <v>93</v>
      </c>
      <c r="E375" s="70" t="s">
        <v>745</v>
      </c>
      <c r="F375" s="71" t="s">
        <v>746</v>
      </c>
      <c r="G375" s="69" t="s">
        <v>134</v>
      </c>
      <c r="H375" s="72">
        <v>0.19158</v>
      </c>
      <c r="I375" s="73"/>
      <c r="J375" s="74">
        <f>H375*I375</f>
        <v>0</v>
      </c>
      <c r="K375" s="72"/>
      <c r="L375" s="72">
        <f>H375*K375</f>
        <v>0</v>
      </c>
      <c r="M375" s="72"/>
      <c r="N375" s="72">
        <f>H375*M375</f>
        <v>0</v>
      </c>
      <c r="O375" s="74">
        <v>21</v>
      </c>
      <c r="P375" s="74">
        <f>J375*(O375/100)</f>
        <v>0</v>
      </c>
      <c r="Q375" s="74">
        <f>J375+P375</f>
        <v>0</v>
      </c>
      <c r="R375" s="8"/>
      <c r="S375" s="8"/>
    </row>
    <row r="376" spans="1:19" outlineLevel="3" x14ac:dyDescent="0.15">
      <c r="B376" s="6"/>
      <c r="C376" s="6"/>
      <c r="D376" s="6"/>
      <c r="E376" s="6"/>
      <c r="F376" s="6"/>
      <c r="G376" s="6"/>
      <c r="H376" s="6"/>
      <c r="I376" s="8"/>
      <c r="J376" s="8"/>
      <c r="K376" s="6"/>
      <c r="L376" s="6"/>
      <c r="M376" s="6"/>
      <c r="N376" s="6"/>
      <c r="O376" s="6"/>
      <c r="P376" s="8"/>
      <c r="Q376" s="8"/>
    </row>
    <row r="377" spans="1:19" ht="11.25" outlineLevel="2" x14ac:dyDescent="0.2">
      <c r="A377" s="39" t="s">
        <v>56</v>
      </c>
      <c r="B377" s="60">
        <v>3</v>
      </c>
      <c r="C377" s="61"/>
      <c r="D377" s="62" t="s">
        <v>92</v>
      </c>
      <c r="E377" s="62"/>
      <c r="F377" s="63" t="s">
        <v>57</v>
      </c>
      <c r="G377" s="62"/>
      <c r="H377" s="64"/>
      <c r="I377" s="65"/>
      <c r="J377" s="41">
        <f>SUBTOTAL(9,J378:J383)</f>
        <v>0</v>
      </c>
      <c r="K377" s="64"/>
      <c r="L377" s="42">
        <f>SUBTOTAL(9,L378:L383)</f>
        <v>7.6240000000000002E-2</v>
      </c>
      <c r="M377" s="64"/>
      <c r="N377" s="42">
        <f>SUBTOTAL(9,N378:N383)</f>
        <v>0.20320000000000002</v>
      </c>
      <c r="O377" s="66"/>
      <c r="P377" s="41">
        <f>SUBTOTAL(9,P378:P383)</f>
        <v>0</v>
      </c>
      <c r="Q377" s="41">
        <f>SUBTOTAL(9,Q378:Q383)</f>
        <v>0</v>
      </c>
      <c r="R377" s="8"/>
      <c r="S377" s="8"/>
    </row>
    <row r="378" spans="1:19" ht="11.25" outlineLevel="3" x14ac:dyDescent="0.2">
      <c r="A378" s="9"/>
      <c r="B378" s="67"/>
      <c r="C378" s="68">
        <v>1</v>
      </c>
      <c r="D378" s="69" t="s">
        <v>93</v>
      </c>
      <c r="E378" s="70" t="s">
        <v>747</v>
      </c>
      <c r="F378" s="71" t="s">
        <v>748</v>
      </c>
      <c r="G378" s="69" t="s">
        <v>224</v>
      </c>
      <c r="H378" s="72">
        <v>80</v>
      </c>
      <c r="I378" s="73"/>
      <c r="J378" s="74">
        <f>H378*I378</f>
        <v>0</v>
      </c>
      <c r="K378" s="72">
        <v>4.0000000000000003E-5</v>
      </c>
      <c r="L378" s="72">
        <f>H378*K378</f>
        <v>3.2000000000000002E-3</v>
      </c>
      <c r="M378" s="72">
        <v>2.5400000000000002E-3</v>
      </c>
      <c r="N378" s="72">
        <f>H378*M378</f>
        <v>0.20320000000000002</v>
      </c>
      <c r="O378" s="74">
        <v>21</v>
      </c>
      <c r="P378" s="74">
        <f>J378*(O378/100)</f>
        <v>0</v>
      </c>
      <c r="Q378" s="74">
        <f>J378+P378</f>
        <v>0</v>
      </c>
      <c r="R378" s="8"/>
      <c r="S378" s="8"/>
    </row>
    <row r="379" spans="1:19" ht="11.25" outlineLevel="3" x14ac:dyDescent="0.2">
      <c r="A379" s="9"/>
      <c r="B379" s="67"/>
      <c r="C379" s="68">
        <v>2</v>
      </c>
      <c r="D379" s="69" t="s">
        <v>93</v>
      </c>
      <c r="E379" s="70" t="s">
        <v>749</v>
      </c>
      <c r="F379" s="71" t="s">
        <v>750</v>
      </c>
      <c r="G379" s="69" t="s">
        <v>224</v>
      </c>
      <c r="H379" s="72">
        <v>88</v>
      </c>
      <c r="I379" s="73"/>
      <c r="J379" s="74">
        <f>H379*I379</f>
        <v>0</v>
      </c>
      <c r="K379" s="72">
        <v>7.1000000000000002E-4</v>
      </c>
      <c r="L379" s="72">
        <f>H379*K379</f>
        <v>6.2480000000000001E-2</v>
      </c>
      <c r="M379" s="72"/>
      <c r="N379" s="72">
        <f>H379*M379</f>
        <v>0</v>
      </c>
      <c r="O379" s="74">
        <v>21</v>
      </c>
      <c r="P379" s="74">
        <f>J379*(O379/100)</f>
        <v>0</v>
      </c>
      <c r="Q379" s="74">
        <f>J379+P379</f>
        <v>0</v>
      </c>
      <c r="R379" s="8"/>
      <c r="S379" s="8"/>
    </row>
    <row r="380" spans="1:19" ht="11.25" outlineLevel="3" x14ac:dyDescent="0.2">
      <c r="A380" s="9"/>
      <c r="B380" s="67"/>
      <c r="C380" s="68">
        <v>3</v>
      </c>
      <c r="D380" s="69" t="s">
        <v>93</v>
      </c>
      <c r="E380" s="70" t="s">
        <v>751</v>
      </c>
      <c r="F380" s="71" t="s">
        <v>752</v>
      </c>
      <c r="G380" s="69" t="s">
        <v>224</v>
      </c>
      <c r="H380" s="72">
        <v>88</v>
      </c>
      <c r="I380" s="73"/>
      <c r="J380" s="74">
        <f>H380*I380</f>
        <v>0</v>
      </c>
      <c r="K380" s="72">
        <v>1.2E-4</v>
      </c>
      <c r="L380" s="72">
        <f>H380*K380</f>
        <v>1.056E-2</v>
      </c>
      <c r="M380" s="72"/>
      <c r="N380" s="72">
        <f>H380*M380</f>
        <v>0</v>
      </c>
      <c r="O380" s="74">
        <v>21</v>
      </c>
      <c r="P380" s="74">
        <f>J380*(O380/100)</f>
        <v>0</v>
      </c>
      <c r="Q380" s="74">
        <f>J380+P380</f>
        <v>0</v>
      </c>
      <c r="R380" s="8"/>
      <c r="S380" s="8"/>
    </row>
    <row r="381" spans="1:19" ht="11.25" outlineLevel="3" x14ac:dyDescent="0.2">
      <c r="A381" s="9"/>
      <c r="B381" s="67"/>
      <c r="C381" s="68">
        <v>4</v>
      </c>
      <c r="D381" s="69" t="s">
        <v>93</v>
      </c>
      <c r="E381" s="70" t="s">
        <v>753</v>
      </c>
      <c r="F381" s="71" t="s">
        <v>754</v>
      </c>
      <c r="G381" s="69" t="s">
        <v>224</v>
      </c>
      <c r="H381" s="72">
        <v>80</v>
      </c>
      <c r="I381" s="73"/>
      <c r="J381" s="74">
        <f>H381*I381</f>
        <v>0</v>
      </c>
      <c r="K381" s="72"/>
      <c r="L381" s="72">
        <f>H381*K381</f>
        <v>0</v>
      </c>
      <c r="M381" s="72"/>
      <c r="N381" s="72">
        <f>H381*M381</f>
        <v>0</v>
      </c>
      <c r="O381" s="74">
        <v>21</v>
      </c>
      <c r="P381" s="74">
        <f>J381*(O381/100)</f>
        <v>0</v>
      </c>
      <c r="Q381" s="74">
        <f>J381+P381</f>
        <v>0</v>
      </c>
      <c r="R381" s="8"/>
      <c r="S381" s="8"/>
    </row>
    <row r="382" spans="1:19" ht="11.25" outlineLevel="3" x14ac:dyDescent="0.2">
      <c r="A382" s="9"/>
      <c r="B382" s="67"/>
      <c r="C382" s="68">
        <v>5</v>
      </c>
      <c r="D382" s="69" t="s">
        <v>93</v>
      </c>
      <c r="E382" s="70" t="s">
        <v>755</v>
      </c>
      <c r="F382" s="71" t="s">
        <v>756</v>
      </c>
      <c r="G382" s="69" t="s">
        <v>134</v>
      </c>
      <c r="H382" s="72">
        <v>7.6240000000000002E-2</v>
      </c>
      <c r="I382" s="73"/>
      <c r="J382" s="74">
        <f>H382*I382</f>
        <v>0</v>
      </c>
      <c r="K382" s="72"/>
      <c r="L382" s="72">
        <f>H382*K382</f>
        <v>0</v>
      </c>
      <c r="M382" s="72"/>
      <c r="N382" s="72">
        <f>H382*M382</f>
        <v>0</v>
      </c>
      <c r="O382" s="74">
        <v>21</v>
      </c>
      <c r="P382" s="74">
        <f>J382*(O382/100)</f>
        <v>0</v>
      </c>
      <c r="Q382" s="74">
        <f>J382+P382</f>
        <v>0</v>
      </c>
      <c r="R382" s="8"/>
      <c r="S382" s="8"/>
    </row>
    <row r="383" spans="1:19" outlineLevel="3" x14ac:dyDescent="0.15">
      <c r="B383" s="6"/>
      <c r="C383" s="6"/>
      <c r="D383" s="6"/>
      <c r="E383" s="6"/>
      <c r="F383" s="6"/>
      <c r="G383" s="6"/>
      <c r="H383" s="6"/>
      <c r="I383" s="8"/>
      <c r="J383" s="8"/>
      <c r="K383" s="6"/>
      <c r="L383" s="6"/>
      <c r="M383" s="6"/>
      <c r="N383" s="6"/>
      <c r="O383" s="6"/>
      <c r="P383" s="8"/>
      <c r="Q383" s="8"/>
    </row>
    <row r="384" spans="1:19" ht="11.25" outlineLevel="2" x14ac:dyDescent="0.2">
      <c r="A384" s="39" t="s">
        <v>58</v>
      </c>
      <c r="B384" s="60">
        <v>3</v>
      </c>
      <c r="C384" s="61"/>
      <c r="D384" s="62" t="s">
        <v>92</v>
      </c>
      <c r="E384" s="62"/>
      <c r="F384" s="63" t="s">
        <v>59</v>
      </c>
      <c r="G384" s="62"/>
      <c r="H384" s="64"/>
      <c r="I384" s="65"/>
      <c r="J384" s="41">
        <f>SUBTOTAL(9,J385:J393)</f>
        <v>0</v>
      </c>
      <c r="K384" s="64"/>
      <c r="L384" s="42">
        <f>SUBTOTAL(9,L385:L393)</f>
        <v>6.2300000000000003E-3</v>
      </c>
      <c r="M384" s="64"/>
      <c r="N384" s="42">
        <f>SUBTOTAL(9,N385:N393)</f>
        <v>3.5999999999999999E-3</v>
      </c>
      <c r="O384" s="66"/>
      <c r="P384" s="41">
        <f>SUBTOTAL(9,P385:P393)</f>
        <v>0</v>
      </c>
      <c r="Q384" s="41">
        <f>SUBTOTAL(9,Q385:Q393)</f>
        <v>0</v>
      </c>
      <c r="R384" s="8"/>
      <c r="S384" s="8"/>
    </row>
    <row r="385" spans="1:19" ht="11.25" outlineLevel="3" x14ac:dyDescent="0.2">
      <c r="A385" s="9"/>
      <c r="B385" s="67"/>
      <c r="C385" s="68">
        <v>1</v>
      </c>
      <c r="D385" s="69" t="s">
        <v>93</v>
      </c>
      <c r="E385" s="70" t="s">
        <v>757</v>
      </c>
      <c r="F385" s="71" t="s">
        <v>758</v>
      </c>
      <c r="G385" s="69" t="s">
        <v>191</v>
      </c>
      <c r="H385" s="72">
        <v>8</v>
      </c>
      <c r="I385" s="73"/>
      <c r="J385" s="74">
        <f t="shared" ref="J385:J392" si="80">H385*I385</f>
        <v>0</v>
      </c>
      <c r="K385" s="72">
        <v>9.0000000000000006E-5</v>
      </c>
      <c r="L385" s="72">
        <f t="shared" ref="L385:L392" si="81">H385*K385</f>
        <v>7.2000000000000005E-4</v>
      </c>
      <c r="M385" s="72">
        <v>4.4999999999999999E-4</v>
      </c>
      <c r="N385" s="72">
        <f t="shared" ref="N385:N392" si="82">H385*M385</f>
        <v>3.5999999999999999E-3</v>
      </c>
      <c r="O385" s="74">
        <v>21</v>
      </c>
      <c r="P385" s="74">
        <f t="shared" ref="P385:P392" si="83">J385*(O385/100)</f>
        <v>0</v>
      </c>
      <c r="Q385" s="74">
        <f t="shared" ref="Q385:Q392" si="84">J385+P385</f>
        <v>0</v>
      </c>
      <c r="R385" s="8"/>
      <c r="S385" s="8"/>
    </row>
    <row r="386" spans="1:19" ht="11.25" outlineLevel="3" x14ac:dyDescent="0.2">
      <c r="A386" s="9"/>
      <c r="B386" s="67"/>
      <c r="C386" s="68">
        <v>2</v>
      </c>
      <c r="D386" s="69" t="s">
        <v>93</v>
      </c>
      <c r="E386" s="70" t="s">
        <v>759</v>
      </c>
      <c r="F386" s="71" t="s">
        <v>760</v>
      </c>
      <c r="G386" s="69" t="s">
        <v>191</v>
      </c>
      <c r="H386" s="72">
        <v>9</v>
      </c>
      <c r="I386" s="73"/>
      <c r="J386" s="74">
        <f t="shared" si="80"/>
        <v>0</v>
      </c>
      <c r="K386" s="72">
        <v>1.3999999999999999E-4</v>
      </c>
      <c r="L386" s="72">
        <f t="shared" si="81"/>
        <v>1.2599999999999998E-3</v>
      </c>
      <c r="M386" s="72"/>
      <c r="N386" s="72">
        <f t="shared" si="82"/>
        <v>0</v>
      </c>
      <c r="O386" s="74">
        <v>21</v>
      </c>
      <c r="P386" s="74">
        <f t="shared" si="83"/>
        <v>0</v>
      </c>
      <c r="Q386" s="74">
        <f t="shared" si="84"/>
        <v>0</v>
      </c>
      <c r="R386" s="8"/>
      <c r="S386" s="8"/>
    </row>
    <row r="387" spans="1:19" ht="11.25" outlineLevel="3" x14ac:dyDescent="0.2">
      <c r="A387" s="9"/>
      <c r="B387" s="67"/>
      <c r="C387" s="68">
        <v>3</v>
      </c>
      <c r="D387" s="69" t="s">
        <v>93</v>
      </c>
      <c r="E387" s="70" t="s">
        <v>761</v>
      </c>
      <c r="F387" s="71" t="s">
        <v>762</v>
      </c>
      <c r="G387" s="69" t="s">
        <v>191</v>
      </c>
      <c r="H387" s="72">
        <v>9</v>
      </c>
      <c r="I387" s="73"/>
      <c r="J387" s="74">
        <f t="shared" si="80"/>
        <v>0</v>
      </c>
      <c r="K387" s="72">
        <v>2.5999999999999998E-4</v>
      </c>
      <c r="L387" s="72">
        <f t="shared" si="81"/>
        <v>2.3399999999999996E-3</v>
      </c>
      <c r="M387" s="72"/>
      <c r="N387" s="72">
        <f t="shared" si="82"/>
        <v>0</v>
      </c>
      <c r="O387" s="74">
        <v>21</v>
      </c>
      <c r="P387" s="74">
        <f t="shared" si="83"/>
        <v>0</v>
      </c>
      <c r="Q387" s="74">
        <f t="shared" si="84"/>
        <v>0</v>
      </c>
      <c r="R387" s="8"/>
      <c r="S387" s="8"/>
    </row>
    <row r="388" spans="1:19" ht="11.25" outlineLevel="3" x14ac:dyDescent="0.2">
      <c r="A388" s="9"/>
      <c r="B388" s="67"/>
      <c r="C388" s="68">
        <v>4</v>
      </c>
      <c r="D388" s="69" t="s">
        <v>93</v>
      </c>
      <c r="E388" s="70" t="s">
        <v>763</v>
      </c>
      <c r="F388" s="71" t="s">
        <v>764</v>
      </c>
      <c r="G388" s="69" t="s">
        <v>191</v>
      </c>
      <c r="H388" s="72">
        <v>1</v>
      </c>
      <c r="I388" s="73"/>
      <c r="J388" s="74">
        <f t="shared" si="80"/>
        <v>0</v>
      </c>
      <c r="K388" s="72">
        <v>2.7E-4</v>
      </c>
      <c r="L388" s="72">
        <f t="shared" si="81"/>
        <v>2.7E-4</v>
      </c>
      <c r="M388" s="72"/>
      <c r="N388" s="72">
        <f t="shared" si="82"/>
        <v>0</v>
      </c>
      <c r="O388" s="74">
        <v>21</v>
      </c>
      <c r="P388" s="74">
        <f t="shared" si="83"/>
        <v>0</v>
      </c>
      <c r="Q388" s="74">
        <f t="shared" si="84"/>
        <v>0</v>
      </c>
      <c r="R388" s="8"/>
      <c r="S388" s="8"/>
    </row>
    <row r="389" spans="1:19" ht="11.25" outlineLevel="3" x14ac:dyDescent="0.2">
      <c r="A389" s="9"/>
      <c r="B389" s="67"/>
      <c r="C389" s="68">
        <v>5</v>
      </c>
      <c r="D389" s="69" t="s">
        <v>93</v>
      </c>
      <c r="E389" s="70" t="s">
        <v>765</v>
      </c>
      <c r="F389" s="71" t="s">
        <v>766</v>
      </c>
      <c r="G389" s="69" t="s">
        <v>191</v>
      </c>
      <c r="H389" s="72">
        <v>1</v>
      </c>
      <c r="I389" s="73"/>
      <c r="J389" s="74">
        <f t="shared" si="80"/>
        <v>0</v>
      </c>
      <c r="K389" s="72">
        <v>5.6999999999999998E-4</v>
      </c>
      <c r="L389" s="72">
        <f t="shared" si="81"/>
        <v>5.6999999999999998E-4</v>
      </c>
      <c r="M389" s="72"/>
      <c r="N389" s="72">
        <f t="shared" si="82"/>
        <v>0</v>
      </c>
      <c r="O389" s="74">
        <v>21</v>
      </c>
      <c r="P389" s="74">
        <f t="shared" si="83"/>
        <v>0</v>
      </c>
      <c r="Q389" s="74">
        <f t="shared" si="84"/>
        <v>0</v>
      </c>
      <c r="R389" s="8"/>
      <c r="S389" s="8"/>
    </row>
    <row r="390" spans="1:19" ht="11.25" outlineLevel="3" x14ac:dyDescent="0.2">
      <c r="A390" s="9"/>
      <c r="B390" s="67"/>
      <c r="C390" s="68">
        <v>6</v>
      </c>
      <c r="D390" s="69" t="s">
        <v>93</v>
      </c>
      <c r="E390" s="70" t="s">
        <v>767</v>
      </c>
      <c r="F390" s="71" t="s">
        <v>768</v>
      </c>
      <c r="G390" s="69" t="s">
        <v>191</v>
      </c>
      <c r="H390" s="72">
        <v>1</v>
      </c>
      <c r="I390" s="73"/>
      <c r="J390" s="74">
        <f t="shared" si="80"/>
        <v>0</v>
      </c>
      <c r="K390" s="72">
        <v>5.0000000000000001E-4</v>
      </c>
      <c r="L390" s="72">
        <f t="shared" si="81"/>
        <v>5.0000000000000001E-4</v>
      </c>
      <c r="M390" s="72"/>
      <c r="N390" s="72">
        <f t="shared" si="82"/>
        <v>0</v>
      </c>
      <c r="O390" s="74">
        <v>21</v>
      </c>
      <c r="P390" s="74">
        <f t="shared" si="83"/>
        <v>0</v>
      </c>
      <c r="Q390" s="74">
        <f t="shared" si="84"/>
        <v>0</v>
      </c>
      <c r="R390" s="8"/>
      <c r="S390" s="8"/>
    </row>
    <row r="391" spans="1:19" ht="11.25" outlineLevel="3" x14ac:dyDescent="0.2">
      <c r="A391" s="9"/>
      <c r="B391" s="67"/>
      <c r="C391" s="68">
        <v>7</v>
      </c>
      <c r="D391" s="69" t="s">
        <v>93</v>
      </c>
      <c r="E391" s="70" t="s">
        <v>769</v>
      </c>
      <c r="F391" s="71" t="s">
        <v>770</v>
      </c>
      <c r="G391" s="69" t="s">
        <v>191</v>
      </c>
      <c r="H391" s="72">
        <v>1</v>
      </c>
      <c r="I391" s="73"/>
      <c r="J391" s="74">
        <f t="shared" si="80"/>
        <v>0</v>
      </c>
      <c r="K391" s="72">
        <v>5.6999999999999998E-4</v>
      </c>
      <c r="L391" s="72">
        <f t="shared" si="81"/>
        <v>5.6999999999999998E-4</v>
      </c>
      <c r="M391" s="72"/>
      <c r="N391" s="72">
        <f t="shared" si="82"/>
        <v>0</v>
      </c>
      <c r="O391" s="74">
        <v>21</v>
      </c>
      <c r="P391" s="74">
        <f t="shared" si="83"/>
        <v>0</v>
      </c>
      <c r="Q391" s="74">
        <f t="shared" si="84"/>
        <v>0</v>
      </c>
      <c r="R391" s="8"/>
      <c r="S391" s="8"/>
    </row>
    <row r="392" spans="1:19" ht="11.25" outlineLevel="3" x14ac:dyDescent="0.2">
      <c r="A392" s="9"/>
      <c r="B392" s="67"/>
      <c r="C392" s="68">
        <v>8</v>
      </c>
      <c r="D392" s="69" t="s">
        <v>93</v>
      </c>
      <c r="E392" s="70" t="s">
        <v>771</v>
      </c>
      <c r="F392" s="71" t="s">
        <v>772</v>
      </c>
      <c r="G392" s="69" t="s">
        <v>134</v>
      </c>
      <c r="H392" s="72">
        <v>6.2300000000000003E-3</v>
      </c>
      <c r="I392" s="73"/>
      <c r="J392" s="74">
        <f t="shared" si="80"/>
        <v>0</v>
      </c>
      <c r="K392" s="72"/>
      <c r="L392" s="72">
        <f t="shared" si="81"/>
        <v>0</v>
      </c>
      <c r="M392" s="72"/>
      <c r="N392" s="72">
        <f t="shared" si="82"/>
        <v>0</v>
      </c>
      <c r="O392" s="74">
        <v>21</v>
      </c>
      <c r="P392" s="74">
        <f t="shared" si="83"/>
        <v>0</v>
      </c>
      <c r="Q392" s="74">
        <f t="shared" si="84"/>
        <v>0</v>
      </c>
      <c r="R392" s="8"/>
      <c r="S392" s="8"/>
    </row>
    <row r="393" spans="1:19" outlineLevel="3" x14ac:dyDescent="0.15">
      <c r="B393" s="6"/>
      <c r="C393" s="6"/>
      <c r="D393" s="6"/>
      <c r="E393" s="6"/>
      <c r="F393" s="6"/>
      <c r="G393" s="6"/>
      <c r="H393" s="6"/>
      <c r="I393" s="8"/>
      <c r="J393" s="8"/>
      <c r="K393" s="6"/>
      <c r="L393" s="6"/>
      <c r="M393" s="6"/>
      <c r="N393" s="6"/>
      <c r="O393" s="6"/>
      <c r="P393" s="8"/>
      <c r="Q393" s="8"/>
    </row>
    <row r="394" spans="1:19" ht="11.25" outlineLevel="2" x14ac:dyDescent="0.2">
      <c r="A394" s="39" t="s">
        <v>60</v>
      </c>
      <c r="B394" s="60">
        <v>3</v>
      </c>
      <c r="C394" s="61"/>
      <c r="D394" s="62" t="s">
        <v>92</v>
      </c>
      <c r="E394" s="62"/>
      <c r="F394" s="63" t="s">
        <v>61</v>
      </c>
      <c r="G394" s="62"/>
      <c r="H394" s="64"/>
      <c r="I394" s="65"/>
      <c r="J394" s="41">
        <f>SUBTOTAL(9,J395:J407)</f>
        <v>0</v>
      </c>
      <c r="K394" s="64"/>
      <c r="L394" s="42">
        <f>SUBTOTAL(9,L395:L407)</f>
        <v>0.32890999999999998</v>
      </c>
      <c r="M394" s="64"/>
      <c r="N394" s="42">
        <f>SUBTOTAL(9,N395:N407)</f>
        <v>4.8279999999999997E-2</v>
      </c>
      <c r="O394" s="66"/>
      <c r="P394" s="41">
        <f>SUBTOTAL(9,P395:P407)</f>
        <v>0</v>
      </c>
      <c r="Q394" s="41">
        <f>SUBTOTAL(9,Q395:Q407)</f>
        <v>0</v>
      </c>
      <c r="R394" s="8"/>
      <c r="S394" s="8"/>
    </row>
    <row r="395" spans="1:19" ht="11.25" outlineLevel="3" x14ac:dyDescent="0.2">
      <c r="A395" s="9"/>
      <c r="B395" s="67"/>
      <c r="C395" s="68">
        <v>1</v>
      </c>
      <c r="D395" s="69" t="s">
        <v>93</v>
      </c>
      <c r="E395" s="70" t="s">
        <v>773</v>
      </c>
      <c r="F395" s="71" t="s">
        <v>774</v>
      </c>
      <c r="G395" s="69" t="s">
        <v>96</v>
      </c>
      <c r="H395" s="72">
        <v>4</v>
      </c>
      <c r="I395" s="73"/>
      <c r="J395" s="74">
        <f t="shared" ref="J395:J406" si="85">H395*I395</f>
        <v>0</v>
      </c>
      <c r="K395" s="72"/>
      <c r="L395" s="72">
        <f t="shared" ref="L395:L406" si="86">H395*K395</f>
        <v>0</v>
      </c>
      <c r="M395" s="72">
        <v>1.057E-2</v>
      </c>
      <c r="N395" s="72">
        <f t="shared" ref="N395:N406" si="87">H395*M395</f>
        <v>4.2279999999999998E-2</v>
      </c>
      <c r="O395" s="74">
        <v>21</v>
      </c>
      <c r="P395" s="74">
        <f t="shared" ref="P395:P406" si="88">J395*(O395/100)</f>
        <v>0</v>
      </c>
      <c r="Q395" s="74">
        <f t="shared" ref="Q395:Q406" si="89">J395+P395</f>
        <v>0</v>
      </c>
      <c r="R395" s="8"/>
      <c r="S395" s="8"/>
    </row>
    <row r="396" spans="1:19" ht="11.25" outlineLevel="3" x14ac:dyDescent="0.2">
      <c r="A396" s="9"/>
      <c r="B396" s="67"/>
      <c r="C396" s="68">
        <v>2</v>
      </c>
      <c r="D396" s="69" t="s">
        <v>93</v>
      </c>
      <c r="E396" s="70" t="s">
        <v>775</v>
      </c>
      <c r="F396" s="71" t="s">
        <v>776</v>
      </c>
      <c r="G396" s="69" t="s">
        <v>191</v>
      </c>
      <c r="H396" s="72">
        <v>8</v>
      </c>
      <c r="I396" s="73"/>
      <c r="J396" s="74">
        <f t="shared" si="85"/>
        <v>0</v>
      </c>
      <c r="K396" s="72">
        <v>1.0000000000000001E-5</v>
      </c>
      <c r="L396" s="72">
        <f t="shared" si="86"/>
        <v>8.0000000000000007E-5</v>
      </c>
      <c r="M396" s="72">
        <v>7.5000000000000002E-4</v>
      </c>
      <c r="N396" s="72">
        <f t="shared" si="87"/>
        <v>6.0000000000000001E-3</v>
      </c>
      <c r="O396" s="74">
        <v>21</v>
      </c>
      <c r="P396" s="74">
        <f t="shared" si="88"/>
        <v>0</v>
      </c>
      <c r="Q396" s="74">
        <f t="shared" si="89"/>
        <v>0</v>
      </c>
      <c r="R396" s="8"/>
      <c r="S396" s="8"/>
    </row>
    <row r="397" spans="1:19" ht="22.5" outlineLevel="3" x14ac:dyDescent="0.2">
      <c r="A397" s="9"/>
      <c r="B397" s="67"/>
      <c r="C397" s="68">
        <v>3</v>
      </c>
      <c r="D397" s="69" t="s">
        <v>93</v>
      </c>
      <c r="E397" s="70" t="s">
        <v>777</v>
      </c>
      <c r="F397" s="71" t="s">
        <v>778</v>
      </c>
      <c r="G397" s="69" t="s">
        <v>191</v>
      </c>
      <c r="H397" s="72">
        <v>4</v>
      </c>
      <c r="I397" s="73"/>
      <c r="J397" s="74">
        <f t="shared" si="85"/>
        <v>0</v>
      </c>
      <c r="K397" s="72">
        <v>1.54E-2</v>
      </c>
      <c r="L397" s="72">
        <f t="shared" si="86"/>
        <v>6.1600000000000002E-2</v>
      </c>
      <c r="M397" s="72"/>
      <c r="N397" s="72">
        <f t="shared" si="87"/>
        <v>0</v>
      </c>
      <c r="O397" s="74">
        <v>21</v>
      </c>
      <c r="P397" s="74">
        <f t="shared" si="88"/>
        <v>0</v>
      </c>
      <c r="Q397" s="74">
        <f t="shared" si="89"/>
        <v>0</v>
      </c>
      <c r="R397" s="8"/>
      <c r="S397" s="8"/>
    </row>
    <row r="398" spans="1:19" ht="22.5" outlineLevel="3" x14ac:dyDescent="0.2">
      <c r="A398" s="9"/>
      <c r="B398" s="67"/>
      <c r="C398" s="68">
        <v>4</v>
      </c>
      <c r="D398" s="69" t="s">
        <v>93</v>
      </c>
      <c r="E398" s="70" t="s">
        <v>779</v>
      </c>
      <c r="F398" s="71" t="s">
        <v>780</v>
      </c>
      <c r="G398" s="69" t="s">
        <v>191</v>
      </c>
      <c r="H398" s="72">
        <v>1</v>
      </c>
      <c r="I398" s="73"/>
      <c r="J398" s="74">
        <f t="shared" si="85"/>
        <v>0</v>
      </c>
      <c r="K398" s="72">
        <v>1.8499999999999999E-2</v>
      </c>
      <c r="L398" s="72">
        <f t="shared" si="86"/>
        <v>1.8499999999999999E-2</v>
      </c>
      <c r="M398" s="72"/>
      <c r="N398" s="72">
        <f t="shared" si="87"/>
        <v>0</v>
      </c>
      <c r="O398" s="74">
        <v>21</v>
      </c>
      <c r="P398" s="74">
        <f t="shared" si="88"/>
        <v>0</v>
      </c>
      <c r="Q398" s="74">
        <f t="shared" si="89"/>
        <v>0</v>
      </c>
      <c r="R398" s="8"/>
      <c r="S398" s="8"/>
    </row>
    <row r="399" spans="1:19" ht="22.5" outlineLevel="3" x14ac:dyDescent="0.2">
      <c r="A399" s="9"/>
      <c r="B399" s="67"/>
      <c r="C399" s="68">
        <v>5</v>
      </c>
      <c r="D399" s="69" t="s">
        <v>93</v>
      </c>
      <c r="E399" s="70" t="s">
        <v>781</v>
      </c>
      <c r="F399" s="71" t="s">
        <v>782</v>
      </c>
      <c r="G399" s="69" t="s">
        <v>191</v>
      </c>
      <c r="H399" s="72">
        <v>1</v>
      </c>
      <c r="I399" s="73"/>
      <c r="J399" s="74">
        <f t="shared" si="85"/>
        <v>0</v>
      </c>
      <c r="K399" s="72">
        <v>3.993E-2</v>
      </c>
      <c r="L399" s="72">
        <f t="shared" si="86"/>
        <v>3.993E-2</v>
      </c>
      <c r="M399" s="72"/>
      <c r="N399" s="72">
        <f t="shared" si="87"/>
        <v>0</v>
      </c>
      <c r="O399" s="74">
        <v>21</v>
      </c>
      <c r="P399" s="74">
        <f t="shared" si="88"/>
        <v>0</v>
      </c>
      <c r="Q399" s="74">
        <f t="shared" si="89"/>
        <v>0</v>
      </c>
      <c r="R399" s="8"/>
      <c r="S399" s="8"/>
    </row>
    <row r="400" spans="1:19" ht="22.5" outlineLevel="3" x14ac:dyDescent="0.2">
      <c r="A400" s="9"/>
      <c r="B400" s="67"/>
      <c r="C400" s="68">
        <v>6</v>
      </c>
      <c r="D400" s="69" t="s">
        <v>93</v>
      </c>
      <c r="E400" s="70" t="s">
        <v>783</v>
      </c>
      <c r="F400" s="71" t="s">
        <v>784</v>
      </c>
      <c r="G400" s="69" t="s">
        <v>191</v>
      </c>
      <c r="H400" s="72">
        <v>3</v>
      </c>
      <c r="I400" s="73"/>
      <c r="J400" s="74">
        <f t="shared" si="85"/>
        <v>0</v>
      </c>
      <c r="K400" s="72">
        <v>3.4799999999999998E-2</v>
      </c>
      <c r="L400" s="72">
        <f t="shared" si="86"/>
        <v>0.10439999999999999</v>
      </c>
      <c r="M400" s="72"/>
      <c r="N400" s="72">
        <f t="shared" si="87"/>
        <v>0</v>
      </c>
      <c r="O400" s="74">
        <v>21</v>
      </c>
      <c r="P400" s="74">
        <f t="shared" si="88"/>
        <v>0</v>
      </c>
      <c r="Q400" s="74">
        <f t="shared" si="89"/>
        <v>0</v>
      </c>
      <c r="R400" s="8"/>
      <c r="S400" s="8"/>
    </row>
    <row r="401" spans="1:19" ht="11.25" outlineLevel="3" x14ac:dyDescent="0.2">
      <c r="A401" s="9"/>
      <c r="B401" s="67"/>
      <c r="C401" s="68">
        <v>7</v>
      </c>
      <c r="D401" s="69" t="s">
        <v>93</v>
      </c>
      <c r="E401" s="70" t="s">
        <v>785</v>
      </c>
      <c r="F401" s="71" t="s">
        <v>786</v>
      </c>
      <c r="G401" s="69" t="s">
        <v>191</v>
      </c>
      <c r="H401" s="72">
        <v>9</v>
      </c>
      <c r="I401" s="73"/>
      <c r="J401" s="74">
        <f t="shared" si="85"/>
        <v>0</v>
      </c>
      <c r="K401" s="72"/>
      <c r="L401" s="72">
        <f t="shared" si="86"/>
        <v>0</v>
      </c>
      <c r="M401" s="72"/>
      <c r="N401" s="72">
        <f t="shared" si="87"/>
        <v>0</v>
      </c>
      <c r="O401" s="74">
        <v>21</v>
      </c>
      <c r="P401" s="74">
        <f t="shared" si="88"/>
        <v>0</v>
      </c>
      <c r="Q401" s="74">
        <f t="shared" si="89"/>
        <v>0</v>
      </c>
      <c r="R401" s="8"/>
      <c r="S401" s="8"/>
    </row>
    <row r="402" spans="1:19" ht="11.25" outlineLevel="3" x14ac:dyDescent="0.2">
      <c r="A402" s="9"/>
      <c r="B402" s="67"/>
      <c r="C402" s="68">
        <v>8</v>
      </c>
      <c r="D402" s="69" t="s">
        <v>93</v>
      </c>
      <c r="E402" s="70" t="s">
        <v>787</v>
      </c>
      <c r="F402" s="71" t="s">
        <v>788</v>
      </c>
      <c r="G402" s="69" t="s">
        <v>96</v>
      </c>
      <c r="H402" s="72">
        <v>3.69</v>
      </c>
      <c r="I402" s="73"/>
      <c r="J402" s="74">
        <f t="shared" si="85"/>
        <v>0</v>
      </c>
      <c r="K402" s="72"/>
      <c r="L402" s="72">
        <f t="shared" si="86"/>
        <v>0</v>
      </c>
      <c r="M402" s="72"/>
      <c r="N402" s="72">
        <f t="shared" si="87"/>
        <v>0</v>
      </c>
      <c r="O402" s="74">
        <v>21</v>
      </c>
      <c r="P402" s="74">
        <f t="shared" si="88"/>
        <v>0</v>
      </c>
      <c r="Q402" s="74">
        <f t="shared" si="89"/>
        <v>0</v>
      </c>
      <c r="R402" s="8"/>
      <c r="S402" s="8"/>
    </row>
    <row r="403" spans="1:19" ht="11.25" outlineLevel="3" x14ac:dyDescent="0.2">
      <c r="A403" s="9"/>
      <c r="B403" s="67"/>
      <c r="C403" s="68">
        <v>9</v>
      </c>
      <c r="D403" s="69" t="s">
        <v>93</v>
      </c>
      <c r="E403" s="70" t="s">
        <v>789</v>
      </c>
      <c r="F403" s="71" t="s">
        <v>790</v>
      </c>
      <c r="G403" s="69" t="s">
        <v>96</v>
      </c>
      <c r="H403" s="72">
        <v>3.69</v>
      </c>
      <c r="I403" s="73"/>
      <c r="J403" s="74">
        <f t="shared" si="85"/>
        <v>0</v>
      </c>
      <c r="K403" s="72"/>
      <c r="L403" s="72">
        <f t="shared" si="86"/>
        <v>0</v>
      </c>
      <c r="M403" s="72"/>
      <c r="N403" s="72">
        <f t="shared" si="87"/>
        <v>0</v>
      </c>
      <c r="O403" s="74">
        <v>21</v>
      </c>
      <c r="P403" s="74">
        <f t="shared" si="88"/>
        <v>0</v>
      </c>
      <c r="Q403" s="74">
        <f t="shared" si="89"/>
        <v>0</v>
      </c>
      <c r="R403" s="8"/>
      <c r="S403" s="8"/>
    </row>
    <row r="404" spans="1:19" ht="11.25" outlineLevel="3" x14ac:dyDescent="0.2">
      <c r="A404" s="9"/>
      <c r="B404" s="67"/>
      <c r="C404" s="68">
        <v>10</v>
      </c>
      <c r="D404" s="69" t="s">
        <v>93</v>
      </c>
      <c r="E404" s="70" t="s">
        <v>791</v>
      </c>
      <c r="F404" s="71" t="s">
        <v>792</v>
      </c>
      <c r="G404" s="69" t="s">
        <v>191</v>
      </c>
      <c r="H404" s="72">
        <v>1</v>
      </c>
      <c r="I404" s="73"/>
      <c r="J404" s="74">
        <f t="shared" si="85"/>
        <v>0</v>
      </c>
      <c r="K404" s="72">
        <v>3.4799999999999998E-2</v>
      </c>
      <c r="L404" s="72">
        <f t="shared" si="86"/>
        <v>3.4799999999999998E-2</v>
      </c>
      <c r="M404" s="72"/>
      <c r="N404" s="72">
        <f t="shared" si="87"/>
        <v>0</v>
      </c>
      <c r="O404" s="74">
        <v>21</v>
      </c>
      <c r="P404" s="74">
        <f t="shared" si="88"/>
        <v>0</v>
      </c>
      <c r="Q404" s="74">
        <f t="shared" si="89"/>
        <v>0</v>
      </c>
      <c r="R404" s="8"/>
      <c r="S404" s="8"/>
    </row>
    <row r="405" spans="1:19" ht="11.25" outlineLevel="3" x14ac:dyDescent="0.2">
      <c r="A405" s="9"/>
      <c r="B405" s="67"/>
      <c r="C405" s="68">
        <v>11</v>
      </c>
      <c r="D405" s="69" t="s">
        <v>93</v>
      </c>
      <c r="E405" s="70" t="s">
        <v>791</v>
      </c>
      <c r="F405" s="71" t="s">
        <v>793</v>
      </c>
      <c r="G405" s="69" t="s">
        <v>191</v>
      </c>
      <c r="H405" s="72">
        <v>2</v>
      </c>
      <c r="I405" s="73"/>
      <c r="J405" s="74">
        <f t="shared" si="85"/>
        <v>0</v>
      </c>
      <c r="K405" s="72">
        <v>3.4799999999999998E-2</v>
      </c>
      <c r="L405" s="72">
        <f t="shared" si="86"/>
        <v>6.9599999999999995E-2</v>
      </c>
      <c r="M405" s="72"/>
      <c r="N405" s="72">
        <f t="shared" si="87"/>
        <v>0</v>
      </c>
      <c r="O405" s="74">
        <v>21</v>
      </c>
      <c r="P405" s="74">
        <f t="shared" si="88"/>
        <v>0</v>
      </c>
      <c r="Q405" s="74">
        <f t="shared" si="89"/>
        <v>0</v>
      </c>
      <c r="R405" s="8"/>
      <c r="S405" s="8"/>
    </row>
    <row r="406" spans="1:19" ht="11.25" outlineLevel="3" x14ac:dyDescent="0.2">
      <c r="A406" s="9"/>
      <c r="B406" s="67"/>
      <c r="C406" s="68">
        <v>12</v>
      </c>
      <c r="D406" s="69" t="s">
        <v>93</v>
      </c>
      <c r="E406" s="70" t="s">
        <v>794</v>
      </c>
      <c r="F406" s="71" t="s">
        <v>795</v>
      </c>
      <c r="G406" s="69" t="s">
        <v>134</v>
      </c>
      <c r="H406" s="72">
        <v>0.32890999999999992</v>
      </c>
      <c r="I406" s="73"/>
      <c r="J406" s="74">
        <f t="shared" si="85"/>
        <v>0</v>
      </c>
      <c r="K406" s="72"/>
      <c r="L406" s="72">
        <f t="shared" si="86"/>
        <v>0</v>
      </c>
      <c r="M406" s="72"/>
      <c r="N406" s="72">
        <f t="shared" si="87"/>
        <v>0</v>
      </c>
      <c r="O406" s="74">
        <v>21</v>
      </c>
      <c r="P406" s="74">
        <f t="shared" si="88"/>
        <v>0</v>
      </c>
      <c r="Q406" s="74">
        <f t="shared" si="89"/>
        <v>0</v>
      </c>
      <c r="R406" s="8"/>
      <c r="S406" s="8"/>
    </row>
    <row r="407" spans="1:19" outlineLevel="3" x14ac:dyDescent="0.15">
      <c r="B407" s="6"/>
      <c r="C407" s="6"/>
      <c r="D407" s="6"/>
      <c r="E407" s="6"/>
      <c r="F407" s="6"/>
      <c r="G407" s="6"/>
      <c r="H407" s="6"/>
      <c r="I407" s="8"/>
      <c r="J407" s="8"/>
      <c r="K407" s="6"/>
      <c r="L407" s="6"/>
      <c r="M407" s="6"/>
      <c r="N407" s="6"/>
      <c r="O407" s="6"/>
      <c r="P407" s="8"/>
      <c r="Q407" s="8"/>
    </row>
    <row r="408" spans="1:19" ht="11.25" outlineLevel="2" x14ac:dyDescent="0.2">
      <c r="A408" s="39" t="s">
        <v>62</v>
      </c>
      <c r="B408" s="60">
        <v>3</v>
      </c>
      <c r="C408" s="61"/>
      <c r="D408" s="62" t="s">
        <v>92</v>
      </c>
      <c r="E408" s="62"/>
      <c r="F408" s="63" t="s">
        <v>63</v>
      </c>
      <c r="G408" s="62"/>
      <c r="H408" s="64"/>
      <c r="I408" s="65"/>
      <c r="J408" s="41">
        <f>SUBTOTAL(9,J409:J412)</f>
        <v>0</v>
      </c>
      <c r="K408" s="64"/>
      <c r="L408" s="42">
        <f>SUBTOTAL(9,L409:L412)</f>
        <v>0</v>
      </c>
      <c r="M408" s="64"/>
      <c r="N408" s="42">
        <f>SUBTOTAL(9,N409:N412)</f>
        <v>0</v>
      </c>
      <c r="O408" s="66"/>
      <c r="P408" s="41">
        <f>SUBTOTAL(9,P409:P412)</f>
        <v>0</v>
      </c>
      <c r="Q408" s="41">
        <f>SUBTOTAL(9,Q409:Q412)</f>
        <v>0</v>
      </c>
      <c r="R408" s="8"/>
      <c r="S408" s="8"/>
    </row>
    <row r="409" spans="1:19" ht="11.25" outlineLevel="3" x14ac:dyDescent="0.2">
      <c r="A409" s="9"/>
      <c r="B409" s="67"/>
      <c r="C409" s="68">
        <v>1</v>
      </c>
      <c r="D409" s="69" t="s">
        <v>93</v>
      </c>
      <c r="E409" s="70" t="s">
        <v>796</v>
      </c>
      <c r="F409" s="71" t="s">
        <v>797</v>
      </c>
      <c r="G409" s="69" t="s">
        <v>612</v>
      </c>
      <c r="H409" s="72">
        <v>1</v>
      </c>
      <c r="I409" s="73"/>
      <c r="J409" s="74">
        <f>H409*I409</f>
        <v>0</v>
      </c>
      <c r="K409" s="72"/>
      <c r="L409" s="72">
        <f>H409*K409</f>
        <v>0</v>
      </c>
      <c r="M409" s="72"/>
      <c r="N409" s="72">
        <f>H409*M409</f>
        <v>0</v>
      </c>
      <c r="O409" s="74">
        <v>21</v>
      </c>
      <c r="P409" s="74">
        <f>J409*(O409/100)</f>
        <v>0</v>
      </c>
      <c r="Q409" s="74">
        <f>J409+P409</f>
        <v>0</v>
      </c>
      <c r="R409" s="8"/>
      <c r="S409" s="8"/>
    </row>
    <row r="410" spans="1:19" ht="22.5" outlineLevel="3" x14ac:dyDescent="0.2">
      <c r="A410" s="9"/>
      <c r="B410" s="67"/>
      <c r="C410" s="68">
        <v>2</v>
      </c>
      <c r="D410" s="69" t="s">
        <v>93</v>
      </c>
      <c r="E410" s="70" t="s">
        <v>798</v>
      </c>
      <c r="F410" s="71" t="s">
        <v>799</v>
      </c>
      <c r="G410" s="69" t="s">
        <v>612</v>
      </c>
      <c r="H410" s="72">
        <v>1</v>
      </c>
      <c r="I410" s="73"/>
      <c r="J410" s="74">
        <f>H410*I410</f>
        <v>0</v>
      </c>
      <c r="K410" s="72"/>
      <c r="L410" s="72">
        <f>H410*K410</f>
        <v>0</v>
      </c>
      <c r="M410" s="72"/>
      <c r="N410" s="72">
        <f>H410*M410</f>
        <v>0</v>
      </c>
      <c r="O410" s="74">
        <v>21</v>
      </c>
      <c r="P410" s="74">
        <f>J410*(O410/100)</f>
        <v>0</v>
      </c>
      <c r="Q410" s="74">
        <f>J410+P410</f>
        <v>0</v>
      </c>
      <c r="R410" s="8"/>
      <c r="S410" s="8"/>
    </row>
    <row r="411" spans="1:19" ht="11.25" outlineLevel="3" x14ac:dyDescent="0.2">
      <c r="A411" s="9"/>
      <c r="B411" s="67"/>
      <c r="C411" s="68">
        <v>3</v>
      </c>
      <c r="D411" s="69" t="s">
        <v>93</v>
      </c>
      <c r="E411" s="70" t="s">
        <v>800</v>
      </c>
      <c r="F411" s="71" t="s">
        <v>801</v>
      </c>
      <c r="G411" s="69" t="s">
        <v>802</v>
      </c>
      <c r="H411" s="72">
        <v>0.7</v>
      </c>
      <c r="I411" s="73"/>
      <c r="J411" s="74">
        <f>H411*I411</f>
        <v>0</v>
      </c>
      <c r="K411" s="72"/>
      <c r="L411" s="72">
        <f>H411*K411</f>
        <v>0</v>
      </c>
      <c r="M411" s="72"/>
      <c r="N411" s="72">
        <f>H411*M411</f>
        <v>0</v>
      </c>
      <c r="O411" s="74">
        <v>21</v>
      </c>
      <c r="P411" s="74">
        <f>J411*(O411/100)</f>
        <v>0</v>
      </c>
      <c r="Q411" s="74">
        <f>J411+P411</f>
        <v>0</v>
      </c>
      <c r="R411" s="8"/>
      <c r="S411" s="8"/>
    </row>
    <row r="412" spans="1:19" outlineLevel="3" x14ac:dyDescent="0.15">
      <c r="B412" s="6"/>
      <c r="C412" s="6"/>
      <c r="D412" s="6"/>
      <c r="E412" s="6"/>
      <c r="F412" s="6"/>
      <c r="G412" s="6"/>
      <c r="H412" s="6"/>
      <c r="I412" s="8"/>
      <c r="J412" s="8"/>
      <c r="K412" s="6"/>
      <c r="L412" s="6"/>
      <c r="M412" s="6"/>
      <c r="N412" s="6"/>
      <c r="O412" s="6"/>
      <c r="P412" s="8"/>
      <c r="Q412" s="8"/>
    </row>
    <row r="413" spans="1:19" ht="11.25" outlineLevel="2" x14ac:dyDescent="0.2">
      <c r="A413" s="39" t="s">
        <v>64</v>
      </c>
      <c r="B413" s="60">
        <v>3</v>
      </c>
      <c r="C413" s="61"/>
      <c r="D413" s="62" t="s">
        <v>92</v>
      </c>
      <c r="E413" s="62"/>
      <c r="F413" s="63" t="s">
        <v>65</v>
      </c>
      <c r="G413" s="62"/>
      <c r="H413" s="64"/>
      <c r="I413" s="65"/>
      <c r="J413" s="41">
        <f>SUBTOTAL(9,J414:J418)</f>
        <v>0</v>
      </c>
      <c r="K413" s="64"/>
      <c r="L413" s="42">
        <f>SUBTOTAL(9,L414:L418)</f>
        <v>1.2000000000000001E-3</v>
      </c>
      <c r="M413" s="64"/>
      <c r="N413" s="42">
        <f>SUBTOTAL(9,N414:N418)</f>
        <v>0</v>
      </c>
      <c r="O413" s="66"/>
      <c r="P413" s="41">
        <f>SUBTOTAL(9,P414:P418)</f>
        <v>0</v>
      </c>
      <c r="Q413" s="41">
        <f>SUBTOTAL(9,Q414:Q418)</f>
        <v>0</v>
      </c>
      <c r="R413" s="8"/>
      <c r="S413" s="8"/>
    </row>
    <row r="414" spans="1:19" ht="11.25" outlineLevel="3" x14ac:dyDescent="0.2">
      <c r="A414" s="9"/>
      <c r="B414" s="67"/>
      <c r="C414" s="68">
        <v>1</v>
      </c>
      <c r="D414" s="69" t="s">
        <v>93</v>
      </c>
      <c r="E414" s="70" t="s">
        <v>803</v>
      </c>
      <c r="F414" s="71" t="s">
        <v>804</v>
      </c>
      <c r="G414" s="69" t="s">
        <v>191</v>
      </c>
      <c r="H414" s="72">
        <v>3</v>
      </c>
      <c r="I414" s="73"/>
      <c r="J414" s="74">
        <f>H414*I414</f>
        <v>0</v>
      </c>
      <c r="K414" s="72"/>
      <c r="L414" s="72">
        <f>H414*K414</f>
        <v>0</v>
      </c>
      <c r="M414" s="72"/>
      <c r="N414" s="72">
        <f>H414*M414</f>
        <v>0</v>
      </c>
      <c r="O414" s="74">
        <v>21</v>
      </c>
      <c r="P414" s="74">
        <f>J414*(O414/100)</f>
        <v>0</v>
      </c>
      <c r="Q414" s="74">
        <f>J414+P414</f>
        <v>0</v>
      </c>
      <c r="R414" s="8"/>
      <c r="S414" s="8"/>
    </row>
    <row r="415" spans="1:19" ht="11.25" outlineLevel="3" x14ac:dyDescent="0.2">
      <c r="A415" s="9"/>
      <c r="B415" s="67"/>
      <c r="C415" s="68">
        <v>2</v>
      </c>
      <c r="D415" s="69" t="s">
        <v>93</v>
      </c>
      <c r="E415" s="70" t="s">
        <v>805</v>
      </c>
      <c r="F415" s="71" t="s">
        <v>806</v>
      </c>
      <c r="G415" s="69" t="s">
        <v>191</v>
      </c>
      <c r="H415" s="72">
        <v>3</v>
      </c>
      <c r="I415" s="73"/>
      <c r="J415" s="74">
        <f>H415*I415</f>
        <v>0</v>
      </c>
      <c r="K415" s="72"/>
      <c r="L415" s="72">
        <f>H415*K415</f>
        <v>0</v>
      </c>
      <c r="M415" s="72"/>
      <c r="N415" s="72">
        <f>H415*M415</f>
        <v>0</v>
      </c>
      <c r="O415" s="74">
        <v>21</v>
      </c>
      <c r="P415" s="74">
        <f>J415*(O415/100)</f>
        <v>0</v>
      </c>
      <c r="Q415" s="74">
        <f>J415+P415</f>
        <v>0</v>
      </c>
      <c r="R415" s="8"/>
      <c r="S415" s="8"/>
    </row>
    <row r="416" spans="1:19" ht="11.25" outlineLevel="3" x14ac:dyDescent="0.2">
      <c r="A416" s="9"/>
      <c r="B416" s="67"/>
      <c r="C416" s="68">
        <v>3</v>
      </c>
      <c r="D416" s="69" t="s">
        <v>141</v>
      </c>
      <c r="E416" s="70" t="s">
        <v>807</v>
      </c>
      <c r="F416" s="71" t="s">
        <v>808</v>
      </c>
      <c r="G416" s="69" t="s">
        <v>191</v>
      </c>
      <c r="H416" s="72">
        <v>3</v>
      </c>
      <c r="I416" s="73"/>
      <c r="J416" s="74">
        <f>H416*I416</f>
        <v>0</v>
      </c>
      <c r="K416" s="72">
        <v>4.0000000000000002E-4</v>
      </c>
      <c r="L416" s="72">
        <f>H416*K416</f>
        <v>1.2000000000000001E-3</v>
      </c>
      <c r="M416" s="72"/>
      <c r="N416" s="72">
        <f>H416*M416</f>
        <v>0</v>
      </c>
      <c r="O416" s="74">
        <v>21</v>
      </c>
      <c r="P416" s="74">
        <f>J416*(O416/100)</f>
        <v>0</v>
      </c>
      <c r="Q416" s="74">
        <f>J416+P416</f>
        <v>0</v>
      </c>
      <c r="R416" s="8"/>
      <c r="S416" s="8"/>
    </row>
    <row r="417" spans="1:19" ht="11.25" outlineLevel="3" x14ac:dyDescent="0.2">
      <c r="A417" s="9"/>
      <c r="B417" s="67"/>
      <c r="C417" s="68">
        <v>4</v>
      </c>
      <c r="D417" s="69" t="s">
        <v>93</v>
      </c>
      <c r="E417" s="70" t="s">
        <v>809</v>
      </c>
      <c r="F417" s="71" t="s">
        <v>810</v>
      </c>
      <c r="G417" s="69" t="s">
        <v>134</v>
      </c>
      <c r="H417" s="72">
        <v>1.1999999999999999E-3</v>
      </c>
      <c r="I417" s="73"/>
      <c r="J417" s="74">
        <f>H417*I417</f>
        <v>0</v>
      </c>
      <c r="K417" s="72"/>
      <c r="L417" s="72">
        <f>H417*K417</f>
        <v>0</v>
      </c>
      <c r="M417" s="72"/>
      <c r="N417" s="72">
        <f>H417*M417</f>
        <v>0</v>
      </c>
      <c r="O417" s="74">
        <v>21</v>
      </c>
      <c r="P417" s="74">
        <f>J417*(O417/100)</f>
        <v>0</v>
      </c>
      <c r="Q417" s="74">
        <f>J417+P417</f>
        <v>0</v>
      </c>
      <c r="R417" s="8"/>
      <c r="S417" s="8"/>
    </row>
    <row r="418" spans="1:19" outlineLevel="3" x14ac:dyDescent="0.15">
      <c r="B418" s="6"/>
      <c r="C418" s="6"/>
      <c r="D418" s="6"/>
      <c r="E418" s="6"/>
      <c r="F418" s="6"/>
      <c r="G418" s="6"/>
      <c r="H418" s="6"/>
      <c r="I418" s="8"/>
      <c r="J418" s="8"/>
      <c r="K418" s="6"/>
      <c r="L418" s="6"/>
      <c r="M418" s="6"/>
      <c r="N418" s="6"/>
      <c r="O418" s="6"/>
      <c r="P418" s="8"/>
      <c r="Q418" s="8"/>
    </row>
    <row r="419" spans="1:19" ht="11.25" outlineLevel="2" x14ac:dyDescent="0.2">
      <c r="A419" s="39" t="s">
        <v>66</v>
      </c>
      <c r="B419" s="60">
        <v>3</v>
      </c>
      <c r="C419" s="61"/>
      <c r="D419" s="62" t="s">
        <v>92</v>
      </c>
      <c r="E419" s="62"/>
      <c r="F419" s="63" t="s">
        <v>67</v>
      </c>
      <c r="G419" s="62"/>
      <c r="H419" s="64"/>
      <c r="I419" s="65"/>
      <c r="J419" s="41">
        <f>SUBTOTAL(9,J420:J427)</f>
        <v>0</v>
      </c>
      <c r="K419" s="64"/>
      <c r="L419" s="42">
        <f>SUBTOTAL(9,L420:L427)</f>
        <v>1.8562844700000003</v>
      </c>
      <c r="M419" s="64"/>
      <c r="N419" s="42">
        <f>SUBTOTAL(9,N420:N427)</f>
        <v>0</v>
      </c>
      <c r="O419" s="66"/>
      <c r="P419" s="41">
        <f>SUBTOTAL(9,P420:P427)</f>
        <v>0</v>
      </c>
      <c r="Q419" s="41">
        <f>SUBTOTAL(9,Q420:Q427)</f>
        <v>0</v>
      </c>
      <c r="R419" s="8"/>
      <c r="S419" s="8"/>
    </row>
    <row r="420" spans="1:19" ht="11.25" outlineLevel="3" x14ac:dyDescent="0.2">
      <c r="A420" s="9"/>
      <c r="B420" s="67"/>
      <c r="C420" s="68">
        <v>1</v>
      </c>
      <c r="D420" s="69" t="s">
        <v>93</v>
      </c>
      <c r="E420" s="70" t="s">
        <v>811</v>
      </c>
      <c r="F420" s="71" t="s">
        <v>812</v>
      </c>
      <c r="G420" s="69" t="s">
        <v>96</v>
      </c>
      <c r="H420" s="72">
        <v>129.59100000000001</v>
      </c>
      <c r="I420" s="73"/>
      <c r="J420" s="74">
        <f t="shared" ref="J420:J426" si="90">H420*I420</f>
        <v>0</v>
      </c>
      <c r="K420" s="72">
        <v>1.2200000000000001E-2</v>
      </c>
      <c r="L420" s="72">
        <f t="shared" ref="L420:L426" si="91">H420*K420</f>
        <v>1.5810102000000001</v>
      </c>
      <c r="M420" s="72"/>
      <c r="N420" s="72">
        <f t="shared" ref="N420:N426" si="92">H420*M420</f>
        <v>0</v>
      </c>
      <c r="O420" s="74">
        <v>21</v>
      </c>
      <c r="P420" s="74">
        <f t="shared" ref="P420:P426" si="93">J420*(O420/100)</f>
        <v>0</v>
      </c>
      <c r="Q420" s="74">
        <f t="shared" ref="Q420:Q426" si="94">J420+P420</f>
        <v>0</v>
      </c>
      <c r="R420" s="8"/>
      <c r="S420" s="8"/>
    </row>
    <row r="421" spans="1:19" ht="11.25" outlineLevel="3" x14ac:dyDescent="0.2">
      <c r="A421" s="9"/>
      <c r="B421" s="67"/>
      <c r="C421" s="68">
        <v>2</v>
      </c>
      <c r="D421" s="69" t="s">
        <v>93</v>
      </c>
      <c r="E421" s="70" t="s">
        <v>813</v>
      </c>
      <c r="F421" s="71" t="s">
        <v>814</v>
      </c>
      <c r="G421" s="69" t="s">
        <v>96</v>
      </c>
      <c r="H421" s="72">
        <v>17.975999999999999</v>
      </c>
      <c r="I421" s="73"/>
      <c r="J421" s="74">
        <f t="shared" si="90"/>
        <v>0</v>
      </c>
      <c r="K421" s="72">
        <v>1.26E-2</v>
      </c>
      <c r="L421" s="72">
        <f t="shared" si="91"/>
        <v>0.22649759999999999</v>
      </c>
      <c r="M421" s="72"/>
      <c r="N421" s="72">
        <f t="shared" si="92"/>
        <v>0</v>
      </c>
      <c r="O421" s="74">
        <v>21</v>
      </c>
      <c r="P421" s="74">
        <f t="shared" si="93"/>
        <v>0</v>
      </c>
      <c r="Q421" s="74">
        <f t="shared" si="94"/>
        <v>0</v>
      </c>
      <c r="R421" s="8"/>
      <c r="S421" s="8"/>
    </row>
    <row r="422" spans="1:19" ht="11.25" outlineLevel="3" x14ac:dyDescent="0.2">
      <c r="A422" s="9"/>
      <c r="B422" s="67"/>
      <c r="C422" s="68">
        <v>3</v>
      </c>
      <c r="D422" s="69" t="s">
        <v>93</v>
      </c>
      <c r="E422" s="70" t="s">
        <v>815</v>
      </c>
      <c r="F422" s="71" t="s">
        <v>816</v>
      </c>
      <c r="G422" s="69" t="s">
        <v>96</v>
      </c>
      <c r="H422" s="72">
        <v>140.54</v>
      </c>
      <c r="I422" s="73"/>
      <c r="J422" s="74">
        <f t="shared" si="90"/>
        <v>0</v>
      </c>
      <c r="K422" s="72">
        <v>1E-4</v>
      </c>
      <c r="L422" s="72">
        <f t="shared" si="91"/>
        <v>1.4054000000000001E-2</v>
      </c>
      <c r="M422" s="72"/>
      <c r="N422" s="72">
        <f t="shared" si="92"/>
        <v>0</v>
      </c>
      <c r="O422" s="74">
        <v>21</v>
      </c>
      <c r="P422" s="74">
        <f t="shared" si="93"/>
        <v>0</v>
      </c>
      <c r="Q422" s="74">
        <f t="shared" si="94"/>
        <v>0</v>
      </c>
      <c r="R422" s="8"/>
      <c r="S422" s="8"/>
    </row>
    <row r="423" spans="1:19" ht="11.25" outlineLevel="3" x14ac:dyDescent="0.2">
      <c r="A423" s="9"/>
      <c r="B423" s="67"/>
      <c r="C423" s="68">
        <v>4</v>
      </c>
      <c r="D423" s="69" t="s">
        <v>93</v>
      </c>
      <c r="E423" s="70" t="s">
        <v>817</v>
      </c>
      <c r="F423" s="71" t="s">
        <v>818</v>
      </c>
      <c r="G423" s="69" t="s">
        <v>96</v>
      </c>
      <c r="H423" s="72">
        <v>140.54</v>
      </c>
      <c r="I423" s="73"/>
      <c r="J423" s="74">
        <f t="shared" si="90"/>
        <v>0</v>
      </c>
      <c r="K423" s="72"/>
      <c r="L423" s="72">
        <f t="shared" si="91"/>
        <v>0</v>
      </c>
      <c r="M423" s="72"/>
      <c r="N423" s="72">
        <f t="shared" si="92"/>
        <v>0</v>
      </c>
      <c r="O423" s="74">
        <v>21</v>
      </c>
      <c r="P423" s="74">
        <f t="shared" si="93"/>
        <v>0</v>
      </c>
      <c r="Q423" s="74">
        <f t="shared" si="94"/>
        <v>0</v>
      </c>
      <c r="R423" s="8"/>
      <c r="S423" s="8"/>
    </row>
    <row r="424" spans="1:19" ht="11.25" outlineLevel="3" x14ac:dyDescent="0.2">
      <c r="A424" s="9"/>
      <c r="B424" s="67"/>
      <c r="C424" s="68">
        <v>5</v>
      </c>
      <c r="D424" s="69" t="s">
        <v>141</v>
      </c>
      <c r="E424" s="70" t="s">
        <v>819</v>
      </c>
      <c r="F424" s="71" t="s">
        <v>820</v>
      </c>
      <c r="G424" s="69" t="s">
        <v>96</v>
      </c>
      <c r="H424" s="72">
        <v>161.62099999999998</v>
      </c>
      <c r="I424" s="73"/>
      <c r="J424" s="74">
        <f t="shared" si="90"/>
        <v>0</v>
      </c>
      <c r="K424" s="72">
        <v>1.7000000000000001E-4</v>
      </c>
      <c r="L424" s="72">
        <f t="shared" si="91"/>
        <v>2.7475569999999998E-2</v>
      </c>
      <c r="M424" s="72"/>
      <c r="N424" s="72">
        <f t="shared" si="92"/>
        <v>0</v>
      </c>
      <c r="O424" s="74">
        <v>21</v>
      </c>
      <c r="P424" s="74">
        <f t="shared" si="93"/>
        <v>0</v>
      </c>
      <c r="Q424" s="74">
        <f t="shared" si="94"/>
        <v>0</v>
      </c>
      <c r="R424" s="8"/>
      <c r="S424" s="8"/>
    </row>
    <row r="425" spans="1:19" ht="11.25" outlineLevel="3" x14ac:dyDescent="0.2">
      <c r="A425" s="9"/>
      <c r="B425" s="67"/>
      <c r="C425" s="68">
        <v>6</v>
      </c>
      <c r="D425" s="69" t="s">
        <v>93</v>
      </c>
      <c r="E425" s="70" t="s">
        <v>821</v>
      </c>
      <c r="F425" s="71" t="s">
        <v>822</v>
      </c>
      <c r="G425" s="69" t="s">
        <v>96</v>
      </c>
      <c r="H425" s="72">
        <v>0.48999999999999994</v>
      </c>
      <c r="I425" s="73"/>
      <c r="J425" s="74">
        <f t="shared" si="90"/>
        <v>0</v>
      </c>
      <c r="K425" s="72">
        <v>1.4789999999999999E-2</v>
      </c>
      <c r="L425" s="72">
        <f t="shared" si="91"/>
        <v>7.2470999999999985E-3</v>
      </c>
      <c r="M425" s="72"/>
      <c r="N425" s="72">
        <f t="shared" si="92"/>
        <v>0</v>
      </c>
      <c r="O425" s="74">
        <v>21</v>
      </c>
      <c r="P425" s="74">
        <f t="shared" si="93"/>
        <v>0</v>
      </c>
      <c r="Q425" s="74">
        <f t="shared" si="94"/>
        <v>0</v>
      </c>
      <c r="R425" s="8"/>
      <c r="S425" s="8"/>
    </row>
    <row r="426" spans="1:19" ht="11.25" outlineLevel="3" x14ac:dyDescent="0.2">
      <c r="A426" s="9"/>
      <c r="B426" s="67"/>
      <c r="C426" s="68">
        <v>7</v>
      </c>
      <c r="D426" s="69" t="s">
        <v>93</v>
      </c>
      <c r="E426" s="70" t="s">
        <v>823</v>
      </c>
      <c r="F426" s="71" t="s">
        <v>824</v>
      </c>
      <c r="G426" s="69" t="s">
        <v>134</v>
      </c>
      <c r="H426" s="72">
        <v>1.8562844700000001</v>
      </c>
      <c r="I426" s="73"/>
      <c r="J426" s="74">
        <f t="shared" si="90"/>
        <v>0</v>
      </c>
      <c r="K426" s="72"/>
      <c r="L426" s="72">
        <f t="shared" si="91"/>
        <v>0</v>
      </c>
      <c r="M426" s="72"/>
      <c r="N426" s="72">
        <f t="shared" si="92"/>
        <v>0</v>
      </c>
      <c r="O426" s="74">
        <v>21</v>
      </c>
      <c r="P426" s="74">
        <f t="shared" si="93"/>
        <v>0</v>
      </c>
      <c r="Q426" s="74">
        <f t="shared" si="94"/>
        <v>0</v>
      </c>
      <c r="R426" s="8"/>
      <c r="S426" s="8"/>
    </row>
    <row r="427" spans="1:19" outlineLevel="3" x14ac:dyDescent="0.15">
      <c r="B427" s="6"/>
      <c r="C427" s="6"/>
      <c r="D427" s="6"/>
      <c r="E427" s="6"/>
      <c r="F427" s="6"/>
      <c r="G427" s="6"/>
      <c r="H427" s="6"/>
      <c r="I427" s="8"/>
      <c r="J427" s="8"/>
      <c r="K427" s="6"/>
      <c r="L427" s="6"/>
      <c r="M427" s="6"/>
      <c r="N427" s="6"/>
      <c r="O427" s="6"/>
      <c r="P427" s="8"/>
      <c r="Q427" s="8"/>
    </row>
    <row r="428" spans="1:19" ht="11.25" outlineLevel="2" x14ac:dyDescent="0.2">
      <c r="A428" s="39" t="s">
        <v>68</v>
      </c>
      <c r="B428" s="60">
        <v>3</v>
      </c>
      <c r="C428" s="61"/>
      <c r="D428" s="62" t="s">
        <v>92</v>
      </c>
      <c r="E428" s="62"/>
      <c r="F428" s="63" t="s">
        <v>69</v>
      </c>
      <c r="G428" s="62"/>
      <c r="H428" s="64"/>
      <c r="I428" s="65"/>
      <c r="J428" s="41">
        <f>SUBTOTAL(9,J429:J441)</f>
        <v>0</v>
      </c>
      <c r="K428" s="64"/>
      <c r="L428" s="42">
        <f>SUBTOTAL(9,L429:L441)</f>
        <v>0.31976892000000001</v>
      </c>
      <c r="M428" s="64"/>
      <c r="N428" s="42">
        <f>SUBTOTAL(9,N429:N441)</f>
        <v>0.1676309</v>
      </c>
      <c r="O428" s="66"/>
      <c r="P428" s="41">
        <f>SUBTOTAL(9,P429:P441)</f>
        <v>0</v>
      </c>
      <c r="Q428" s="41">
        <f>SUBTOTAL(9,Q429:Q441)</f>
        <v>0</v>
      </c>
      <c r="R428" s="8"/>
      <c r="S428" s="8"/>
    </row>
    <row r="429" spans="1:19" ht="11.25" outlineLevel="3" x14ac:dyDescent="0.2">
      <c r="A429" s="9"/>
      <c r="B429" s="67"/>
      <c r="C429" s="68">
        <v>1</v>
      </c>
      <c r="D429" s="69" t="s">
        <v>93</v>
      </c>
      <c r="E429" s="70" t="s">
        <v>825</v>
      </c>
      <c r="F429" s="71" t="s">
        <v>826</v>
      </c>
      <c r="G429" s="69" t="s">
        <v>224</v>
      </c>
      <c r="H429" s="72">
        <v>38.64</v>
      </c>
      <c r="I429" s="73"/>
      <c r="J429" s="74">
        <f t="shared" ref="J429:J440" si="95">H429*I429</f>
        <v>0</v>
      </c>
      <c r="K429" s="72"/>
      <c r="L429" s="72">
        <f t="shared" ref="L429:L440" si="96">H429*K429</f>
        <v>0</v>
      </c>
      <c r="M429" s="72">
        <v>1.91E-3</v>
      </c>
      <c r="N429" s="72">
        <f t="shared" ref="N429:N440" si="97">H429*M429</f>
        <v>7.3802400000000004E-2</v>
      </c>
      <c r="O429" s="74">
        <v>21</v>
      </c>
      <c r="P429" s="74">
        <f t="shared" ref="P429:P440" si="98">J429*(O429/100)</f>
        <v>0</v>
      </c>
      <c r="Q429" s="74">
        <f t="shared" ref="Q429:Q440" si="99">J429+P429</f>
        <v>0</v>
      </c>
      <c r="R429" s="8"/>
      <c r="S429" s="8"/>
    </row>
    <row r="430" spans="1:19" ht="11.25" outlineLevel="3" x14ac:dyDescent="0.2">
      <c r="A430" s="9"/>
      <c r="B430" s="67"/>
      <c r="C430" s="68">
        <v>2</v>
      </c>
      <c r="D430" s="69" t="s">
        <v>93</v>
      </c>
      <c r="E430" s="70" t="s">
        <v>827</v>
      </c>
      <c r="F430" s="71" t="s">
        <v>828</v>
      </c>
      <c r="G430" s="69" t="s">
        <v>224</v>
      </c>
      <c r="H430" s="72">
        <v>17.649999999999999</v>
      </c>
      <c r="I430" s="73"/>
      <c r="J430" s="74">
        <f t="shared" si="95"/>
        <v>0</v>
      </c>
      <c r="K430" s="72"/>
      <c r="L430" s="72">
        <f t="shared" si="96"/>
        <v>0</v>
      </c>
      <c r="M430" s="72">
        <v>2.5999999999999999E-3</v>
      </c>
      <c r="N430" s="72">
        <f t="shared" si="97"/>
        <v>4.5889999999999993E-2</v>
      </c>
      <c r="O430" s="74">
        <v>21</v>
      </c>
      <c r="P430" s="74">
        <f t="shared" si="98"/>
        <v>0</v>
      </c>
      <c r="Q430" s="74">
        <f t="shared" si="99"/>
        <v>0</v>
      </c>
      <c r="R430" s="8"/>
      <c r="S430" s="8"/>
    </row>
    <row r="431" spans="1:19" ht="11.25" outlineLevel="3" x14ac:dyDescent="0.2">
      <c r="A431" s="9"/>
      <c r="B431" s="67"/>
      <c r="C431" s="68">
        <v>3</v>
      </c>
      <c r="D431" s="69" t="s">
        <v>93</v>
      </c>
      <c r="E431" s="70" t="s">
        <v>829</v>
      </c>
      <c r="F431" s="71" t="s">
        <v>830</v>
      </c>
      <c r="G431" s="69" t="s">
        <v>224</v>
      </c>
      <c r="H431" s="72">
        <v>6</v>
      </c>
      <c r="I431" s="73"/>
      <c r="J431" s="74">
        <f t="shared" si="95"/>
        <v>0</v>
      </c>
      <c r="K431" s="72"/>
      <c r="L431" s="72">
        <f t="shared" si="96"/>
        <v>0</v>
      </c>
      <c r="M431" s="72">
        <v>3.9399999999999999E-3</v>
      </c>
      <c r="N431" s="72">
        <f t="shared" si="97"/>
        <v>2.3640000000000001E-2</v>
      </c>
      <c r="O431" s="74">
        <v>21</v>
      </c>
      <c r="P431" s="74">
        <f t="shared" si="98"/>
        <v>0</v>
      </c>
      <c r="Q431" s="74">
        <f t="shared" si="99"/>
        <v>0</v>
      </c>
      <c r="R431" s="8"/>
      <c r="S431" s="8"/>
    </row>
    <row r="432" spans="1:19" ht="11.25" outlineLevel="3" x14ac:dyDescent="0.2">
      <c r="A432" s="9"/>
      <c r="B432" s="67"/>
      <c r="C432" s="68">
        <v>4</v>
      </c>
      <c r="D432" s="69" t="s">
        <v>93</v>
      </c>
      <c r="E432" s="70" t="s">
        <v>831</v>
      </c>
      <c r="F432" s="71" t="s">
        <v>832</v>
      </c>
      <c r="G432" s="69" t="s">
        <v>224</v>
      </c>
      <c r="H432" s="72">
        <v>14.55</v>
      </c>
      <c r="I432" s="73"/>
      <c r="J432" s="74">
        <f t="shared" si="95"/>
        <v>0</v>
      </c>
      <c r="K432" s="72"/>
      <c r="L432" s="72">
        <f t="shared" si="96"/>
        <v>0</v>
      </c>
      <c r="M432" s="72">
        <v>1.67E-3</v>
      </c>
      <c r="N432" s="72">
        <f t="shared" si="97"/>
        <v>2.4298500000000001E-2</v>
      </c>
      <c r="O432" s="74">
        <v>21</v>
      </c>
      <c r="P432" s="74">
        <f t="shared" si="98"/>
        <v>0</v>
      </c>
      <c r="Q432" s="74">
        <f t="shared" si="99"/>
        <v>0</v>
      </c>
      <c r="R432" s="8"/>
      <c r="S432" s="8"/>
    </row>
    <row r="433" spans="1:19" ht="11.25" outlineLevel="3" x14ac:dyDescent="0.2">
      <c r="A433" s="9"/>
      <c r="B433" s="67"/>
      <c r="C433" s="68">
        <v>5</v>
      </c>
      <c r="D433" s="69" t="s">
        <v>93</v>
      </c>
      <c r="E433" s="70" t="s">
        <v>833</v>
      </c>
      <c r="F433" s="71" t="s">
        <v>834</v>
      </c>
      <c r="G433" s="69" t="s">
        <v>224</v>
      </c>
      <c r="H433" s="72">
        <v>42.503999999999998</v>
      </c>
      <c r="I433" s="73"/>
      <c r="J433" s="74">
        <f t="shared" si="95"/>
        <v>0</v>
      </c>
      <c r="K433" s="72">
        <v>4.3800000000000002E-3</v>
      </c>
      <c r="L433" s="72">
        <f t="shared" si="96"/>
        <v>0.18616752</v>
      </c>
      <c r="M433" s="72"/>
      <c r="N433" s="72">
        <f t="shared" si="97"/>
        <v>0</v>
      </c>
      <c r="O433" s="74">
        <v>21</v>
      </c>
      <c r="P433" s="74">
        <f t="shared" si="98"/>
        <v>0</v>
      </c>
      <c r="Q433" s="74">
        <f t="shared" si="99"/>
        <v>0</v>
      </c>
      <c r="R433" s="8"/>
      <c r="S433" s="8"/>
    </row>
    <row r="434" spans="1:19" ht="22.5" outlineLevel="3" x14ac:dyDescent="0.2">
      <c r="A434" s="9"/>
      <c r="B434" s="67"/>
      <c r="C434" s="68">
        <v>6</v>
      </c>
      <c r="D434" s="69" t="s">
        <v>93</v>
      </c>
      <c r="E434" s="70" t="s">
        <v>835</v>
      </c>
      <c r="F434" s="71" t="s">
        <v>836</v>
      </c>
      <c r="G434" s="69" t="s">
        <v>191</v>
      </c>
      <c r="H434" s="72">
        <v>2</v>
      </c>
      <c r="I434" s="73"/>
      <c r="J434" s="74">
        <f t="shared" si="95"/>
        <v>0</v>
      </c>
      <c r="K434" s="72"/>
      <c r="L434" s="72">
        <f t="shared" si="96"/>
        <v>0</v>
      </c>
      <c r="M434" s="72"/>
      <c r="N434" s="72">
        <f t="shared" si="97"/>
        <v>0</v>
      </c>
      <c r="O434" s="74">
        <v>21</v>
      </c>
      <c r="P434" s="74">
        <f t="shared" si="98"/>
        <v>0</v>
      </c>
      <c r="Q434" s="74">
        <f t="shared" si="99"/>
        <v>0</v>
      </c>
      <c r="R434" s="8"/>
      <c r="S434" s="8"/>
    </row>
    <row r="435" spans="1:19" ht="11.25" outlineLevel="3" x14ac:dyDescent="0.2">
      <c r="A435" s="9"/>
      <c r="B435" s="67"/>
      <c r="C435" s="68">
        <v>7</v>
      </c>
      <c r="D435" s="69" t="s">
        <v>93</v>
      </c>
      <c r="E435" s="70" t="s">
        <v>837</v>
      </c>
      <c r="F435" s="71" t="s">
        <v>838</v>
      </c>
      <c r="G435" s="69" t="s">
        <v>224</v>
      </c>
      <c r="H435" s="72">
        <v>19.414999999999999</v>
      </c>
      <c r="I435" s="73"/>
      <c r="J435" s="74">
        <f t="shared" si="95"/>
        <v>0</v>
      </c>
      <c r="K435" s="72">
        <v>1.9400000000000001E-3</v>
      </c>
      <c r="L435" s="72">
        <f t="shared" si="96"/>
        <v>3.76651E-2</v>
      </c>
      <c r="M435" s="72"/>
      <c r="N435" s="72">
        <f t="shared" si="97"/>
        <v>0</v>
      </c>
      <c r="O435" s="74">
        <v>21</v>
      </c>
      <c r="P435" s="74">
        <f t="shared" si="98"/>
        <v>0</v>
      </c>
      <c r="Q435" s="74">
        <f t="shared" si="99"/>
        <v>0</v>
      </c>
      <c r="R435" s="8"/>
      <c r="S435" s="8"/>
    </row>
    <row r="436" spans="1:19" ht="11.25" outlineLevel="3" x14ac:dyDescent="0.2">
      <c r="A436" s="9"/>
      <c r="B436" s="67"/>
      <c r="C436" s="68">
        <v>8</v>
      </c>
      <c r="D436" s="69" t="s">
        <v>93</v>
      </c>
      <c r="E436" s="70" t="s">
        <v>839</v>
      </c>
      <c r="F436" s="71" t="s">
        <v>840</v>
      </c>
      <c r="G436" s="69" t="s">
        <v>224</v>
      </c>
      <c r="H436" s="72">
        <v>19</v>
      </c>
      <c r="I436" s="73"/>
      <c r="J436" s="74">
        <f t="shared" si="95"/>
        <v>0</v>
      </c>
      <c r="K436" s="72">
        <v>2.7399999999999998E-3</v>
      </c>
      <c r="L436" s="72">
        <f t="shared" si="96"/>
        <v>5.2059999999999995E-2</v>
      </c>
      <c r="M436" s="72"/>
      <c r="N436" s="72">
        <f t="shared" si="97"/>
        <v>0</v>
      </c>
      <c r="O436" s="74">
        <v>21</v>
      </c>
      <c r="P436" s="74">
        <f t="shared" si="98"/>
        <v>0</v>
      </c>
      <c r="Q436" s="74">
        <f t="shared" si="99"/>
        <v>0</v>
      </c>
      <c r="R436" s="8"/>
      <c r="S436" s="8"/>
    </row>
    <row r="437" spans="1:19" ht="11.25" outlineLevel="3" x14ac:dyDescent="0.2">
      <c r="A437" s="9"/>
      <c r="B437" s="67"/>
      <c r="C437" s="68">
        <v>9</v>
      </c>
      <c r="D437" s="69" t="s">
        <v>93</v>
      </c>
      <c r="E437" s="70" t="s">
        <v>841</v>
      </c>
      <c r="F437" s="71" t="s">
        <v>842</v>
      </c>
      <c r="G437" s="69" t="s">
        <v>191</v>
      </c>
      <c r="H437" s="72">
        <v>2</v>
      </c>
      <c r="I437" s="73"/>
      <c r="J437" s="74">
        <f t="shared" si="95"/>
        <v>0</v>
      </c>
      <c r="K437" s="72">
        <v>4.4000000000000002E-4</v>
      </c>
      <c r="L437" s="72">
        <f t="shared" si="96"/>
        <v>8.8000000000000003E-4</v>
      </c>
      <c r="M437" s="72"/>
      <c r="N437" s="72">
        <f t="shared" si="97"/>
        <v>0</v>
      </c>
      <c r="O437" s="74">
        <v>21</v>
      </c>
      <c r="P437" s="74">
        <f t="shared" si="98"/>
        <v>0</v>
      </c>
      <c r="Q437" s="74">
        <f t="shared" si="99"/>
        <v>0</v>
      </c>
      <c r="R437" s="8"/>
      <c r="S437" s="8"/>
    </row>
    <row r="438" spans="1:19" ht="11.25" outlineLevel="3" x14ac:dyDescent="0.2">
      <c r="A438" s="9"/>
      <c r="B438" s="67"/>
      <c r="C438" s="68">
        <v>10</v>
      </c>
      <c r="D438" s="69" t="s">
        <v>93</v>
      </c>
      <c r="E438" s="70" t="s">
        <v>843</v>
      </c>
      <c r="F438" s="71" t="s">
        <v>844</v>
      </c>
      <c r="G438" s="69" t="s">
        <v>224</v>
      </c>
      <c r="H438" s="72">
        <v>6</v>
      </c>
      <c r="I438" s="73"/>
      <c r="J438" s="74">
        <f t="shared" si="95"/>
        <v>0</v>
      </c>
      <c r="K438" s="72">
        <v>1.1100000000000001E-3</v>
      </c>
      <c r="L438" s="72">
        <f t="shared" si="96"/>
        <v>6.660000000000001E-3</v>
      </c>
      <c r="M438" s="72"/>
      <c r="N438" s="72">
        <f t="shared" si="97"/>
        <v>0</v>
      </c>
      <c r="O438" s="74">
        <v>21</v>
      </c>
      <c r="P438" s="74">
        <f t="shared" si="98"/>
        <v>0</v>
      </c>
      <c r="Q438" s="74">
        <f t="shared" si="99"/>
        <v>0</v>
      </c>
      <c r="R438" s="8"/>
      <c r="S438" s="8"/>
    </row>
    <row r="439" spans="1:19" ht="11.25" outlineLevel="3" x14ac:dyDescent="0.2">
      <c r="A439" s="9"/>
      <c r="B439" s="67"/>
      <c r="C439" s="68">
        <v>11</v>
      </c>
      <c r="D439" s="69" t="s">
        <v>93</v>
      </c>
      <c r="E439" s="70" t="s">
        <v>845</v>
      </c>
      <c r="F439" s="71" t="s">
        <v>846</v>
      </c>
      <c r="G439" s="69" t="s">
        <v>224</v>
      </c>
      <c r="H439" s="72">
        <v>13.310000000000002</v>
      </c>
      <c r="I439" s="73"/>
      <c r="J439" s="74">
        <f t="shared" si="95"/>
        <v>0</v>
      </c>
      <c r="K439" s="72">
        <v>2.7299999999999998E-3</v>
      </c>
      <c r="L439" s="72">
        <f t="shared" si="96"/>
        <v>3.6336300000000002E-2</v>
      </c>
      <c r="M439" s="72"/>
      <c r="N439" s="72">
        <f t="shared" si="97"/>
        <v>0</v>
      </c>
      <c r="O439" s="74">
        <v>21</v>
      </c>
      <c r="P439" s="74">
        <f t="shared" si="98"/>
        <v>0</v>
      </c>
      <c r="Q439" s="74">
        <f t="shared" si="99"/>
        <v>0</v>
      </c>
      <c r="R439" s="8"/>
      <c r="S439" s="8"/>
    </row>
    <row r="440" spans="1:19" ht="11.25" outlineLevel="3" x14ac:dyDescent="0.2">
      <c r="A440" s="9"/>
      <c r="B440" s="67"/>
      <c r="C440" s="68">
        <v>12</v>
      </c>
      <c r="D440" s="69" t="s">
        <v>93</v>
      </c>
      <c r="E440" s="70" t="s">
        <v>847</v>
      </c>
      <c r="F440" s="71" t="s">
        <v>848</v>
      </c>
      <c r="G440" s="69" t="s">
        <v>134</v>
      </c>
      <c r="H440" s="72">
        <v>0.31976892000000001</v>
      </c>
      <c r="I440" s="73"/>
      <c r="J440" s="74">
        <f t="shared" si="95"/>
        <v>0</v>
      </c>
      <c r="K440" s="72"/>
      <c r="L440" s="72">
        <f t="shared" si="96"/>
        <v>0</v>
      </c>
      <c r="M440" s="72"/>
      <c r="N440" s="72">
        <f t="shared" si="97"/>
        <v>0</v>
      </c>
      <c r="O440" s="74">
        <v>21</v>
      </c>
      <c r="P440" s="74">
        <f t="shared" si="98"/>
        <v>0</v>
      </c>
      <c r="Q440" s="74">
        <f t="shared" si="99"/>
        <v>0</v>
      </c>
      <c r="R440" s="8"/>
      <c r="S440" s="8"/>
    </row>
    <row r="441" spans="1:19" outlineLevel="3" x14ac:dyDescent="0.15">
      <c r="B441" s="6"/>
      <c r="C441" s="6"/>
      <c r="D441" s="6"/>
      <c r="E441" s="6"/>
      <c r="F441" s="6"/>
      <c r="G441" s="6"/>
      <c r="H441" s="6"/>
      <c r="I441" s="8"/>
      <c r="J441" s="8"/>
      <c r="K441" s="6"/>
      <c r="L441" s="6"/>
      <c r="M441" s="6"/>
      <c r="N441" s="6"/>
      <c r="O441" s="6"/>
      <c r="P441" s="8"/>
      <c r="Q441" s="8"/>
    </row>
    <row r="442" spans="1:19" ht="11.25" outlineLevel="2" x14ac:dyDescent="0.2">
      <c r="A442" s="39" t="s">
        <v>70</v>
      </c>
      <c r="B442" s="60">
        <v>3</v>
      </c>
      <c r="C442" s="61"/>
      <c r="D442" s="62" t="s">
        <v>92</v>
      </c>
      <c r="E442" s="62"/>
      <c r="F442" s="63" t="s">
        <v>71</v>
      </c>
      <c r="G442" s="62"/>
      <c r="H442" s="64"/>
      <c r="I442" s="65"/>
      <c r="J442" s="41">
        <f>SUBTOTAL(9,J443:J489)</f>
        <v>0</v>
      </c>
      <c r="K442" s="64"/>
      <c r="L442" s="42">
        <f>SUBTOTAL(9,L443:L489)</f>
        <v>1.5315555950000002</v>
      </c>
      <c r="M442" s="64"/>
      <c r="N442" s="42">
        <f>SUBTOTAL(9,N443:N489)</f>
        <v>0.33209999999999995</v>
      </c>
      <c r="O442" s="66"/>
      <c r="P442" s="41">
        <f>SUBTOTAL(9,P443:P489)</f>
        <v>0</v>
      </c>
      <c r="Q442" s="41">
        <f>SUBTOTAL(9,Q443:Q489)</f>
        <v>0</v>
      </c>
      <c r="R442" s="8"/>
      <c r="S442" s="8"/>
    </row>
    <row r="443" spans="1:19" ht="11.25" outlineLevel="3" x14ac:dyDescent="0.2">
      <c r="A443" s="9"/>
      <c r="B443" s="67"/>
      <c r="C443" s="68">
        <v>1</v>
      </c>
      <c r="D443" s="69" t="s">
        <v>93</v>
      </c>
      <c r="E443" s="70" t="s">
        <v>849</v>
      </c>
      <c r="F443" s="71" t="s">
        <v>850</v>
      </c>
      <c r="G443" s="69" t="s">
        <v>191</v>
      </c>
      <c r="H443" s="72">
        <v>6</v>
      </c>
      <c r="I443" s="73"/>
      <c r="J443" s="74">
        <f t="shared" ref="J443:J488" si="100">H443*I443</f>
        <v>0</v>
      </c>
      <c r="K443" s="72"/>
      <c r="L443" s="72">
        <f t="shared" ref="L443:L488" si="101">H443*K443</f>
        <v>0</v>
      </c>
      <c r="M443" s="72">
        <v>2.4E-2</v>
      </c>
      <c r="N443" s="72">
        <f t="shared" ref="N443:N488" si="102">H443*M443</f>
        <v>0.14400000000000002</v>
      </c>
      <c r="O443" s="74">
        <v>21</v>
      </c>
      <c r="P443" s="74">
        <f t="shared" ref="P443:P488" si="103">J443*(O443/100)</f>
        <v>0</v>
      </c>
      <c r="Q443" s="74">
        <f t="shared" ref="Q443:Q488" si="104">J443+P443</f>
        <v>0</v>
      </c>
      <c r="R443" s="8"/>
      <c r="S443" s="8"/>
    </row>
    <row r="444" spans="1:19" ht="11.25" outlineLevel="3" x14ac:dyDescent="0.2">
      <c r="A444" s="9"/>
      <c r="B444" s="67"/>
      <c r="C444" s="68">
        <v>2</v>
      </c>
      <c r="D444" s="69" t="s">
        <v>93</v>
      </c>
      <c r="E444" s="70" t="s">
        <v>851</v>
      </c>
      <c r="F444" s="71" t="s">
        <v>852</v>
      </c>
      <c r="G444" s="69" t="s">
        <v>191</v>
      </c>
      <c r="H444" s="72">
        <v>2</v>
      </c>
      <c r="I444" s="73"/>
      <c r="J444" s="74">
        <f t="shared" si="100"/>
        <v>0</v>
      </c>
      <c r="K444" s="72"/>
      <c r="L444" s="72">
        <f t="shared" si="101"/>
        <v>0</v>
      </c>
      <c r="M444" s="72">
        <v>2.8000000000000001E-2</v>
      </c>
      <c r="N444" s="72">
        <f t="shared" si="102"/>
        <v>5.6000000000000001E-2</v>
      </c>
      <c r="O444" s="74">
        <v>21</v>
      </c>
      <c r="P444" s="74">
        <f t="shared" si="103"/>
        <v>0</v>
      </c>
      <c r="Q444" s="74">
        <f t="shared" si="104"/>
        <v>0</v>
      </c>
      <c r="R444" s="8"/>
      <c r="S444" s="8"/>
    </row>
    <row r="445" spans="1:19" ht="11.25" outlineLevel="3" x14ac:dyDescent="0.2">
      <c r="A445" s="9"/>
      <c r="B445" s="67"/>
      <c r="C445" s="68">
        <v>3</v>
      </c>
      <c r="D445" s="69" t="s">
        <v>93</v>
      </c>
      <c r="E445" s="70" t="s">
        <v>853</v>
      </c>
      <c r="F445" s="71" t="s">
        <v>854</v>
      </c>
      <c r="G445" s="69" t="s">
        <v>191</v>
      </c>
      <c r="H445" s="72">
        <v>1</v>
      </c>
      <c r="I445" s="73"/>
      <c r="J445" s="74">
        <f t="shared" si="100"/>
        <v>0</v>
      </c>
      <c r="K445" s="72"/>
      <c r="L445" s="72">
        <f t="shared" si="101"/>
        <v>0</v>
      </c>
      <c r="M445" s="72">
        <v>8.2299999999999998E-2</v>
      </c>
      <c r="N445" s="72">
        <f t="shared" si="102"/>
        <v>8.2299999999999998E-2</v>
      </c>
      <c r="O445" s="74">
        <v>21</v>
      </c>
      <c r="P445" s="74">
        <f t="shared" si="103"/>
        <v>0</v>
      </c>
      <c r="Q445" s="74">
        <f t="shared" si="104"/>
        <v>0</v>
      </c>
      <c r="R445" s="8"/>
      <c r="S445" s="8"/>
    </row>
    <row r="446" spans="1:19" ht="11.25" outlineLevel="3" x14ac:dyDescent="0.2">
      <c r="A446" s="9"/>
      <c r="B446" s="67"/>
      <c r="C446" s="68">
        <v>4</v>
      </c>
      <c r="D446" s="69" t="s">
        <v>93</v>
      </c>
      <c r="E446" s="70" t="s">
        <v>855</v>
      </c>
      <c r="F446" s="71" t="s">
        <v>856</v>
      </c>
      <c r="G446" s="69" t="s">
        <v>224</v>
      </c>
      <c r="H446" s="72">
        <v>7.65</v>
      </c>
      <c r="I446" s="73"/>
      <c r="J446" s="74">
        <f t="shared" si="100"/>
        <v>0</v>
      </c>
      <c r="K446" s="72"/>
      <c r="L446" s="72">
        <f t="shared" si="101"/>
        <v>0</v>
      </c>
      <c r="M446" s="72">
        <v>2E-3</v>
      </c>
      <c r="N446" s="72">
        <f t="shared" si="102"/>
        <v>1.5300000000000001E-2</v>
      </c>
      <c r="O446" s="74">
        <v>21</v>
      </c>
      <c r="P446" s="74">
        <f t="shared" si="103"/>
        <v>0</v>
      </c>
      <c r="Q446" s="74">
        <f t="shared" si="104"/>
        <v>0</v>
      </c>
      <c r="R446" s="8"/>
      <c r="S446" s="8"/>
    </row>
    <row r="447" spans="1:19" ht="11.25" outlineLevel="3" x14ac:dyDescent="0.2">
      <c r="A447" s="9"/>
      <c r="B447" s="67"/>
      <c r="C447" s="68">
        <v>5</v>
      </c>
      <c r="D447" s="69" t="s">
        <v>93</v>
      </c>
      <c r="E447" s="70" t="s">
        <v>857</v>
      </c>
      <c r="F447" s="71" t="s">
        <v>858</v>
      </c>
      <c r="G447" s="69" t="s">
        <v>224</v>
      </c>
      <c r="H447" s="72">
        <v>6.9</v>
      </c>
      <c r="I447" s="73"/>
      <c r="J447" s="74">
        <f t="shared" si="100"/>
        <v>0</v>
      </c>
      <c r="K447" s="72"/>
      <c r="L447" s="72">
        <f t="shared" si="101"/>
        <v>0</v>
      </c>
      <c r="M447" s="72">
        <v>5.0000000000000001E-3</v>
      </c>
      <c r="N447" s="72">
        <f t="shared" si="102"/>
        <v>3.4500000000000003E-2</v>
      </c>
      <c r="O447" s="74">
        <v>21</v>
      </c>
      <c r="P447" s="74">
        <f t="shared" si="103"/>
        <v>0</v>
      </c>
      <c r="Q447" s="74">
        <f t="shared" si="104"/>
        <v>0</v>
      </c>
      <c r="R447" s="8"/>
      <c r="S447" s="8"/>
    </row>
    <row r="448" spans="1:19" ht="11.25" outlineLevel="3" x14ac:dyDescent="0.2">
      <c r="A448" s="9"/>
      <c r="B448" s="67"/>
      <c r="C448" s="68">
        <v>6</v>
      </c>
      <c r="D448" s="69" t="s">
        <v>93</v>
      </c>
      <c r="E448" s="70" t="s">
        <v>859</v>
      </c>
      <c r="F448" s="71" t="s">
        <v>860</v>
      </c>
      <c r="G448" s="69" t="s">
        <v>191</v>
      </c>
      <c r="H448" s="72">
        <v>3</v>
      </c>
      <c r="I448" s="73"/>
      <c r="J448" s="74">
        <f t="shared" si="100"/>
        <v>0</v>
      </c>
      <c r="K448" s="72">
        <v>8.7000000000000001E-4</v>
      </c>
      <c r="L448" s="72">
        <f t="shared" si="101"/>
        <v>2.6099999999999999E-3</v>
      </c>
      <c r="M448" s="72"/>
      <c r="N448" s="72">
        <f t="shared" si="102"/>
        <v>0</v>
      </c>
      <c r="O448" s="74">
        <v>21</v>
      </c>
      <c r="P448" s="74">
        <f t="shared" si="103"/>
        <v>0</v>
      </c>
      <c r="Q448" s="74">
        <f t="shared" si="104"/>
        <v>0</v>
      </c>
      <c r="R448" s="8"/>
      <c r="S448" s="8"/>
    </row>
    <row r="449" spans="1:19" ht="11.25" outlineLevel="3" x14ac:dyDescent="0.2">
      <c r="A449" s="9"/>
      <c r="B449" s="67"/>
      <c r="C449" s="68">
        <v>7</v>
      </c>
      <c r="D449" s="69" t="s">
        <v>141</v>
      </c>
      <c r="E449" s="70" t="s">
        <v>861</v>
      </c>
      <c r="F449" s="71" t="s">
        <v>862</v>
      </c>
      <c r="G449" s="69" t="s">
        <v>96</v>
      </c>
      <c r="H449" s="72">
        <v>7.0087500000000009</v>
      </c>
      <c r="I449" s="73"/>
      <c r="J449" s="74">
        <f t="shared" si="100"/>
        <v>0</v>
      </c>
      <c r="K449" s="72">
        <v>4.0210000000000003E-2</v>
      </c>
      <c r="L449" s="72">
        <f t="shared" si="101"/>
        <v>0.28182183750000006</v>
      </c>
      <c r="M449" s="72"/>
      <c r="N449" s="72">
        <f t="shared" si="102"/>
        <v>0</v>
      </c>
      <c r="O449" s="74">
        <v>21</v>
      </c>
      <c r="P449" s="74">
        <f t="shared" si="103"/>
        <v>0</v>
      </c>
      <c r="Q449" s="74">
        <f t="shared" si="104"/>
        <v>0</v>
      </c>
      <c r="R449" s="8"/>
      <c r="S449" s="8"/>
    </row>
    <row r="450" spans="1:19" ht="11.25" outlineLevel="3" x14ac:dyDescent="0.2">
      <c r="A450" s="9"/>
      <c r="B450" s="67"/>
      <c r="C450" s="68">
        <v>8</v>
      </c>
      <c r="D450" s="69" t="s">
        <v>93</v>
      </c>
      <c r="E450" s="70" t="s">
        <v>863</v>
      </c>
      <c r="F450" s="71" t="s">
        <v>864</v>
      </c>
      <c r="G450" s="69" t="s">
        <v>191</v>
      </c>
      <c r="H450" s="72">
        <v>1</v>
      </c>
      <c r="I450" s="73"/>
      <c r="J450" s="74">
        <f t="shared" si="100"/>
        <v>0</v>
      </c>
      <c r="K450" s="72">
        <v>8.8999999999999995E-4</v>
      </c>
      <c r="L450" s="72">
        <f t="shared" si="101"/>
        <v>8.8999999999999995E-4</v>
      </c>
      <c r="M450" s="72"/>
      <c r="N450" s="72">
        <f t="shared" si="102"/>
        <v>0</v>
      </c>
      <c r="O450" s="74">
        <v>21</v>
      </c>
      <c r="P450" s="74">
        <f t="shared" si="103"/>
        <v>0</v>
      </c>
      <c r="Q450" s="74">
        <f t="shared" si="104"/>
        <v>0</v>
      </c>
      <c r="R450" s="8"/>
      <c r="S450" s="8"/>
    </row>
    <row r="451" spans="1:19" ht="22.5" outlineLevel="3" x14ac:dyDescent="0.2">
      <c r="A451" s="9"/>
      <c r="B451" s="67"/>
      <c r="C451" s="68">
        <v>9</v>
      </c>
      <c r="D451" s="69" t="s">
        <v>141</v>
      </c>
      <c r="E451" s="70" t="s">
        <v>865</v>
      </c>
      <c r="F451" s="71" t="s">
        <v>866</v>
      </c>
      <c r="G451" s="69" t="s">
        <v>96</v>
      </c>
      <c r="H451" s="72">
        <v>3.4155000000000002</v>
      </c>
      <c r="I451" s="73"/>
      <c r="J451" s="74">
        <f t="shared" si="100"/>
        <v>0</v>
      </c>
      <c r="K451" s="72">
        <v>4.8059999999999999E-2</v>
      </c>
      <c r="L451" s="72">
        <f t="shared" si="101"/>
        <v>0.16414893</v>
      </c>
      <c r="M451" s="72"/>
      <c r="N451" s="72">
        <f t="shared" si="102"/>
        <v>0</v>
      </c>
      <c r="O451" s="74">
        <v>21</v>
      </c>
      <c r="P451" s="74">
        <f t="shared" si="103"/>
        <v>0</v>
      </c>
      <c r="Q451" s="74">
        <f t="shared" si="104"/>
        <v>0</v>
      </c>
      <c r="R451" s="8"/>
      <c r="S451" s="8"/>
    </row>
    <row r="452" spans="1:19" ht="11.25" outlineLevel="3" x14ac:dyDescent="0.2">
      <c r="A452" s="9"/>
      <c r="B452" s="67"/>
      <c r="C452" s="68">
        <v>10</v>
      </c>
      <c r="D452" s="69" t="s">
        <v>93</v>
      </c>
      <c r="E452" s="70" t="s">
        <v>867</v>
      </c>
      <c r="F452" s="71" t="s">
        <v>868</v>
      </c>
      <c r="G452" s="69" t="s">
        <v>191</v>
      </c>
      <c r="H452" s="72">
        <v>1</v>
      </c>
      <c r="I452" s="73"/>
      <c r="J452" s="74">
        <f t="shared" si="100"/>
        <v>0</v>
      </c>
      <c r="K452" s="72">
        <v>8.4000000000000003E-4</v>
      </c>
      <c r="L452" s="72">
        <f t="shared" si="101"/>
        <v>8.4000000000000003E-4</v>
      </c>
      <c r="M452" s="72"/>
      <c r="N452" s="72">
        <f t="shared" si="102"/>
        <v>0</v>
      </c>
      <c r="O452" s="74">
        <v>21</v>
      </c>
      <c r="P452" s="74">
        <f t="shared" si="103"/>
        <v>0</v>
      </c>
      <c r="Q452" s="74">
        <f t="shared" si="104"/>
        <v>0</v>
      </c>
      <c r="R452" s="8"/>
      <c r="S452" s="8"/>
    </row>
    <row r="453" spans="1:19" ht="11.25" outlineLevel="3" x14ac:dyDescent="0.2">
      <c r="A453" s="9"/>
      <c r="B453" s="67"/>
      <c r="C453" s="68">
        <v>11</v>
      </c>
      <c r="D453" s="69" t="s">
        <v>141</v>
      </c>
      <c r="E453" s="70" t="s">
        <v>869</v>
      </c>
      <c r="F453" s="71" t="s">
        <v>870</v>
      </c>
      <c r="G453" s="69" t="s">
        <v>96</v>
      </c>
      <c r="H453" s="72">
        <v>3.4487500000000004</v>
      </c>
      <c r="I453" s="73"/>
      <c r="J453" s="74">
        <f t="shared" si="100"/>
        <v>0</v>
      </c>
      <c r="K453" s="72">
        <v>4.0210000000000003E-2</v>
      </c>
      <c r="L453" s="72">
        <f t="shared" si="101"/>
        <v>0.13867423750000002</v>
      </c>
      <c r="M453" s="72"/>
      <c r="N453" s="72">
        <f t="shared" si="102"/>
        <v>0</v>
      </c>
      <c r="O453" s="74">
        <v>21</v>
      </c>
      <c r="P453" s="74">
        <f t="shared" si="103"/>
        <v>0</v>
      </c>
      <c r="Q453" s="74">
        <f t="shared" si="104"/>
        <v>0</v>
      </c>
      <c r="R453" s="8"/>
      <c r="S453" s="8"/>
    </row>
    <row r="454" spans="1:19" ht="11.25" outlineLevel="3" x14ac:dyDescent="0.2">
      <c r="A454" s="9"/>
      <c r="B454" s="67"/>
      <c r="C454" s="68">
        <v>12</v>
      </c>
      <c r="D454" s="69" t="s">
        <v>93</v>
      </c>
      <c r="E454" s="70" t="s">
        <v>871</v>
      </c>
      <c r="F454" s="71" t="s">
        <v>872</v>
      </c>
      <c r="G454" s="69" t="s">
        <v>191</v>
      </c>
      <c r="H454" s="72">
        <v>4</v>
      </c>
      <c r="I454" s="73"/>
      <c r="J454" s="74">
        <f t="shared" si="100"/>
        <v>0</v>
      </c>
      <c r="K454" s="72">
        <v>2.5999999999999998E-4</v>
      </c>
      <c r="L454" s="72">
        <f t="shared" si="101"/>
        <v>1.0399999999999999E-3</v>
      </c>
      <c r="M454" s="72"/>
      <c r="N454" s="72">
        <f t="shared" si="102"/>
        <v>0</v>
      </c>
      <c r="O454" s="74">
        <v>21</v>
      </c>
      <c r="P454" s="74">
        <f t="shared" si="103"/>
        <v>0</v>
      </c>
      <c r="Q454" s="74">
        <f t="shared" si="104"/>
        <v>0</v>
      </c>
      <c r="R454" s="8"/>
      <c r="S454" s="8"/>
    </row>
    <row r="455" spans="1:19" ht="11.25" outlineLevel="3" x14ac:dyDescent="0.2">
      <c r="A455" s="9"/>
      <c r="B455" s="67"/>
      <c r="C455" s="68">
        <v>13</v>
      </c>
      <c r="D455" s="69" t="s">
        <v>141</v>
      </c>
      <c r="E455" s="70" t="s">
        <v>873</v>
      </c>
      <c r="F455" s="71" t="s">
        <v>874</v>
      </c>
      <c r="G455" s="69" t="s">
        <v>96</v>
      </c>
      <c r="H455" s="72">
        <v>1.9500000000000004</v>
      </c>
      <c r="I455" s="73"/>
      <c r="J455" s="74">
        <f t="shared" si="100"/>
        <v>0</v>
      </c>
      <c r="K455" s="72">
        <v>3.4720000000000001E-2</v>
      </c>
      <c r="L455" s="72">
        <f t="shared" si="101"/>
        <v>6.7704000000000014E-2</v>
      </c>
      <c r="M455" s="72"/>
      <c r="N455" s="72">
        <f t="shared" si="102"/>
        <v>0</v>
      </c>
      <c r="O455" s="74">
        <v>21</v>
      </c>
      <c r="P455" s="74">
        <f t="shared" si="103"/>
        <v>0</v>
      </c>
      <c r="Q455" s="74">
        <f t="shared" si="104"/>
        <v>0</v>
      </c>
      <c r="R455" s="8"/>
      <c r="S455" s="8"/>
    </row>
    <row r="456" spans="1:19" ht="11.25" outlineLevel="3" x14ac:dyDescent="0.2">
      <c r="A456" s="9"/>
      <c r="B456" s="67"/>
      <c r="C456" s="68">
        <v>14</v>
      </c>
      <c r="D456" s="69" t="s">
        <v>93</v>
      </c>
      <c r="E456" s="70" t="s">
        <v>875</v>
      </c>
      <c r="F456" s="71" t="s">
        <v>876</v>
      </c>
      <c r="G456" s="69" t="s">
        <v>96</v>
      </c>
      <c r="H456" s="72">
        <v>2.3939999999999997</v>
      </c>
      <c r="I456" s="73"/>
      <c r="J456" s="74">
        <f t="shared" si="100"/>
        <v>0</v>
      </c>
      <c r="K456" s="72">
        <v>2.5999999999999998E-4</v>
      </c>
      <c r="L456" s="72">
        <f t="shared" si="101"/>
        <v>6.2243999999999982E-4</v>
      </c>
      <c r="M456" s="72"/>
      <c r="N456" s="72">
        <f t="shared" si="102"/>
        <v>0</v>
      </c>
      <c r="O456" s="74">
        <v>21</v>
      </c>
      <c r="P456" s="74">
        <f t="shared" si="103"/>
        <v>0</v>
      </c>
      <c r="Q456" s="74">
        <f t="shared" si="104"/>
        <v>0</v>
      </c>
      <c r="R456" s="8"/>
      <c r="S456" s="8"/>
    </row>
    <row r="457" spans="1:19" ht="11.25" outlineLevel="3" x14ac:dyDescent="0.2">
      <c r="A457" s="9"/>
      <c r="B457" s="67"/>
      <c r="C457" s="68">
        <v>15</v>
      </c>
      <c r="D457" s="69" t="s">
        <v>141</v>
      </c>
      <c r="E457" s="70" t="s">
        <v>877</v>
      </c>
      <c r="F457" s="71" t="s">
        <v>878</v>
      </c>
      <c r="G457" s="69" t="s">
        <v>96</v>
      </c>
      <c r="H457" s="72">
        <v>2.3939999999999997</v>
      </c>
      <c r="I457" s="73"/>
      <c r="J457" s="74">
        <f t="shared" si="100"/>
        <v>0</v>
      </c>
      <c r="K457" s="72">
        <v>3.056E-2</v>
      </c>
      <c r="L457" s="72">
        <f t="shared" si="101"/>
        <v>7.3160639999999985E-2</v>
      </c>
      <c r="M457" s="72"/>
      <c r="N457" s="72">
        <f t="shared" si="102"/>
        <v>0</v>
      </c>
      <c r="O457" s="74">
        <v>21</v>
      </c>
      <c r="P457" s="74">
        <f t="shared" si="103"/>
        <v>0</v>
      </c>
      <c r="Q457" s="74">
        <f t="shared" si="104"/>
        <v>0</v>
      </c>
      <c r="R457" s="8"/>
      <c r="S457" s="8"/>
    </row>
    <row r="458" spans="1:19" ht="11.25" outlineLevel="3" x14ac:dyDescent="0.2">
      <c r="A458" s="9"/>
      <c r="B458" s="67"/>
      <c r="C458" s="68">
        <v>16</v>
      </c>
      <c r="D458" s="69" t="s">
        <v>93</v>
      </c>
      <c r="E458" s="70" t="s">
        <v>879</v>
      </c>
      <c r="F458" s="71" t="s">
        <v>880</v>
      </c>
      <c r="G458" s="69" t="s">
        <v>96</v>
      </c>
      <c r="H458" s="72">
        <v>9.7199999999999989</v>
      </c>
      <c r="I458" s="73"/>
      <c r="J458" s="74">
        <f t="shared" si="100"/>
        <v>0</v>
      </c>
      <c r="K458" s="72">
        <v>2.5000000000000001E-4</v>
      </c>
      <c r="L458" s="72">
        <f t="shared" si="101"/>
        <v>2.4299999999999999E-3</v>
      </c>
      <c r="M458" s="72"/>
      <c r="N458" s="72">
        <f t="shared" si="102"/>
        <v>0</v>
      </c>
      <c r="O458" s="74">
        <v>21</v>
      </c>
      <c r="P458" s="74">
        <f t="shared" si="103"/>
        <v>0</v>
      </c>
      <c r="Q458" s="74">
        <f t="shared" si="104"/>
        <v>0</v>
      </c>
      <c r="R458" s="8"/>
      <c r="S458" s="8"/>
    </row>
    <row r="459" spans="1:19" ht="11.25" outlineLevel="3" x14ac:dyDescent="0.2">
      <c r="A459" s="9"/>
      <c r="B459" s="67"/>
      <c r="C459" s="68">
        <v>17</v>
      </c>
      <c r="D459" s="69" t="s">
        <v>141</v>
      </c>
      <c r="E459" s="70" t="s">
        <v>881</v>
      </c>
      <c r="F459" s="71" t="s">
        <v>882</v>
      </c>
      <c r="G459" s="69" t="s">
        <v>96</v>
      </c>
      <c r="H459" s="72">
        <v>9.7199999999999989</v>
      </c>
      <c r="I459" s="73"/>
      <c r="J459" s="74">
        <f t="shared" si="100"/>
        <v>0</v>
      </c>
      <c r="K459" s="72">
        <v>0.03</v>
      </c>
      <c r="L459" s="72">
        <f t="shared" si="101"/>
        <v>0.29159999999999997</v>
      </c>
      <c r="M459" s="72"/>
      <c r="N459" s="72">
        <f t="shared" si="102"/>
        <v>0</v>
      </c>
      <c r="O459" s="74">
        <v>21</v>
      </c>
      <c r="P459" s="74">
        <f t="shared" si="103"/>
        <v>0</v>
      </c>
      <c r="Q459" s="74">
        <f t="shared" si="104"/>
        <v>0</v>
      </c>
      <c r="R459" s="8"/>
      <c r="S459" s="8"/>
    </row>
    <row r="460" spans="1:19" ht="11.25" outlineLevel="3" x14ac:dyDescent="0.2">
      <c r="A460" s="9"/>
      <c r="B460" s="67"/>
      <c r="C460" s="68">
        <v>18</v>
      </c>
      <c r="D460" s="69" t="s">
        <v>93</v>
      </c>
      <c r="E460" s="70" t="s">
        <v>883</v>
      </c>
      <c r="F460" s="71" t="s">
        <v>884</v>
      </c>
      <c r="G460" s="69" t="s">
        <v>224</v>
      </c>
      <c r="H460" s="72">
        <v>6.0000000000000009</v>
      </c>
      <c r="I460" s="73"/>
      <c r="J460" s="74">
        <f t="shared" si="100"/>
        <v>0</v>
      </c>
      <c r="K460" s="72"/>
      <c r="L460" s="72">
        <f t="shared" si="101"/>
        <v>0</v>
      </c>
      <c r="M460" s="72"/>
      <c r="N460" s="72">
        <f t="shared" si="102"/>
        <v>0</v>
      </c>
      <c r="O460" s="74">
        <v>21</v>
      </c>
      <c r="P460" s="74">
        <f t="shared" si="103"/>
        <v>0</v>
      </c>
      <c r="Q460" s="74">
        <f t="shared" si="104"/>
        <v>0</v>
      </c>
      <c r="R460" s="8"/>
      <c r="S460" s="8"/>
    </row>
    <row r="461" spans="1:19" ht="11.25" outlineLevel="3" x14ac:dyDescent="0.2">
      <c r="A461" s="9"/>
      <c r="B461" s="67"/>
      <c r="C461" s="68">
        <v>19</v>
      </c>
      <c r="D461" s="69" t="s">
        <v>141</v>
      </c>
      <c r="E461" s="70" t="s">
        <v>885</v>
      </c>
      <c r="F461" s="71" t="s">
        <v>886</v>
      </c>
      <c r="G461" s="69" t="s">
        <v>224</v>
      </c>
      <c r="H461" s="72">
        <v>8.5</v>
      </c>
      <c r="I461" s="73"/>
      <c r="J461" s="74">
        <f t="shared" si="100"/>
        <v>0</v>
      </c>
      <c r="K461" s="72">
        <v>3.0000000000000001E-3</v>
      </c>
      <c r="L461" s="72">
        <f t="shared" si="101"/>
        <v>2.5500000000000002E-2</v>
      </c>
      <c r="M461" s="72"/>
      <c r="N461" s="72">
        <f t="shared" si="102"/>
        <v>0</v>
      </c>
      <c r="O461" s="74">
        <v>21</v>
      </c>
      <c r="P461" s="74">
        <f t="shared" si="103"/>
        <v>0</v>
      </c>
      <c r="Q461" s="74">
        <f t="shared" si="104"/>
        <v>0</v>
      </c>
      <c r="R461" s="8"/>
      <c r="S461" s="8"/>
    </row>
    <row r="462" spans="1:19" ht="11.25" outlineLevel="3" x14ac:dyDescent="0.2">
      <c r="A462" s="9"/>
      <c r="B462" s="67"/>
      <c r="C462" s="68">
        <v>20</v>
      </c>
      <c r="D462" s="69" t="s">
        <v>93</v>
      </c>
      <c r="E462" s="70" t="s">
        <v>887</v>
      </c>
      <c r="F462" s="71" t="s">
        <v>888</v>
      </c>
      <c r="G462" s="69" t="s">
        <v>224</v>
      </c>
      <c r="H462" s="72">
        <v>6.1</v>
      </c>
      <c r="I462" s="73"/>
      <c r="J462" s="74">
        <f t="shared" si="100"/>
        <v>0</v>
      </c>
      <c r="K462" s="72"/>
      <c r="L462" s="72">
        <f t="shared" si="101"/>
        <v>0</v>
      </c>
      <c r="M462" s="72"/>
      <c r="N462" s="72">
        <f t="shared" si="102"/>
        <v>0</v>
      </c>
      <c r="O462" s="74">
        <v>21</v>
      </c>
      <c r="P462" s="74">
        <f t="shared" si="103"/>
        <v>0</v>
      </c>
      <c r="Q462" s="74">
        <f t="shared" si="104"/>
        <v>0</v>
      </c>
      <c r="R462" s="8"/>
      <c r="S462" s="8"/>
    </row>
    <row r="463" spans="1:19" ht="11.25" outlineLevel="3" x14ac:dyDescent="0.2">
      <c r="A463" s="9"/>
      <c r="B463" s="67"/>
      <c r="C463" s="68">
        <v>21</v>
      </c>
      <c r="D463" s="69" t="s">
        <v>141</v>
      </c>
      <c r="E463" s="70" t="s">
        <v>889</v>
      </c>
      <c r="F463" s="71" t="s">
        <v>890</v>
      </c>
      <c r="G463" s="69" t="s">
        <v>224</v>
      </c>
      <c r="H463" s="72">
        <v>7</v>
      </c>
      <c r="I463" s="73"/>
      <c r="J463" s="74">
        <f t="shared" si="100"/>
        <v>0</v>
      </c>
      <c r="K463" s="72">
        <v>1.2E-2</v>
      </c>
      <c r="L463" s="72">
        <f t="shared" si="101"/>
        <v>8.4000000000000005E-2</v>
      </c>
      <c r="M463" s="72"/>
      <c r="N463" s="72">
        <f t="shared" si="102"/>
        <v>0</v>
      </c>
      <c r="O463" s="74">
        <v>21</v>
      </c>
      <c r="P463" s="74">
        <f t="shared" si="103"/>
        <v>0</v>
      </c>
      <c r="Q463" s="74">
        <f t="shared" si="104"/>
        <v>0</v>
      </c>
      <c r="R463" s="8"/>
      <c r="S463" s="8"/>
    </row>
    <row r="464" spans="1:19" ht="11.25" outlineLevel="3" x14ac:dyDescent="0.2">
      <c r="A464" s="9"/>
      <c r="B464" s="67"/>
      <c r="C464" s="68">
        <v>22</v>
      </c>
      <c r="D464" s="69" t="s">
        <v>141</v>
      </c>
      <c r="E464" s="70" t="s">
        <v>891</v>
      </c>
      <c r="F464" s="71" t="s">
        <v>892</v>
      </c>
      <c r="G464" s="69" t="s">
        <v>191</v>
      </c>
      <c r="H464" s="72">
        <v>10</v>
      </c>
      <c r="I464" s="73"/>
      <c r="J464" s="74">
        <f t="shared" si="100"/>
        <v>0</v>
      </c>
      <c r="K464" s="72">
        <v>6.0000000000000002E-5</v>
      </c>
      <c r="L464" s="72">
        <f t="shared" si="101"/>
        <v>6.0000000000000006E-4</v>
      </c>
      <c r="M464" s="72"/>
      <c r="N464" s="72">
        <f t="shared" si="102"/>
        <v>0</v>
      </c>
      <c r="O464" s="74">
        <v>21</v>
      </c>
      <c r="P464" s="74">
        <f t="shared" si="103"/>
        <v>0</v>
      </c>
      <c r="Q464" s="74">
        <f t="shared" si="104"/>
        <v>0</v>
      </c>
      <c r="R464" s="8"/>
      <c r="S464" s="8"/>
    </row>
    <row r="465" spans="1:19" ht="11.25" outlineLevel="3" x14ac:dyDescent="0.2">
      <c r="A465" s="9"/>
      <c r="B465" s="67"/>
      <c r="C465" s="68">
        <v>23</v>
      </c>
      <c r="D465" s="69" t="s">
        <v>93</v>
      </c>
      <c r="E465" s="70" t="s">
        <v>893</v>
      </c>
      <c r="F465" s="71" t="s">
        <v>894</v>
      </c>
      <c r="G465" s="69" t="s">
        <v>224</v>
      </c>
      <c r="H465" s="72">
        <v>155.82</v>
      </c>
      <c r="I465" s="73"/>
      <c r="J465" s="74">
        <f t="shared" si="100"/>
        <v>0</v>
      </c>
      <c r="K465" s="72">
        <v>2.0000000000000002E-5</v>
      </c>
      <c r="L465" s="72">
        <f t="shared" si="101"/>
        <v>3.1164000000000001E-3</v>
      </c>
      <c r="M465" s="72"/>
      <c r="N465" s="72">
        <f t="shared" si="102"/>
        <v>0</v>
      </c>
      <c r="O465" s="74">
        <v>21</v>
      </c>
      <c r="P465" s="74">
        <f t="shared" si="103"/>
        <v>0</v>
      </c>
      <c r="Q465" s="74">
        <f t="shared" si="104"/>
        <v>0</v>
      </c>
      <c r="R465" s="8"/>
      <c r="S465" s="8"/>
    </row>
    <row r="466" spans="1:19" ht="11.25" outlineLevel="3" x14ac:dyDescent="0.2">
      <c r="A466" s="9"/>
      <c r="B466" s="67"/>
      <c r="C466" s="68">
        <v>24</v>
      </c>
      <c r="D466" s="69" t="s">
        <v>141</v>
      </c>
      <c r="E466" s="70" t="s">
        <v>895</v>
      </c>
      <c r="F466" s="71" t="s">
        <v>896</v>
      </c>
      <c r="G466" s="69" t="s">
        <v>224</v>
      </c>
      <c r="H466" s="72">
        <v>85.700999999999993</v>
      </c>
      <c r="I466" s="73"/>
      <c r="J466" s="74">
        <f t="shared" si="100"/>
        <v>0</v>
      </c>
      <c r="K466" s="72">
        <v>6.0000000000000002E-5</v>
      </c>
      <c r="L466" s="72">
        <f t="shared" si="101"/>
        <v>5.1420599999999995E-3</v>
      </c>
      <c r="M466" s="72"/>
      <c r="N466" s="72">
        <f t="shared" si="102"/>
        <v>0</v>
      </c>
      <c r="O466" s="74">
        <v>21</v>
      </c>
      <c r="P466" s="74">
        <f t="shared" si="103"/>
        <v>0</v>
      </c>
      <c r="Q466" s="74">
        <f t="shared" si="104"/>
        <v>0</v>
      </c>
      <c r="R466" s="8"/>
      <c r="S466" s="8"/>
    </row>
    <row r="467" spans="1:19" ht="11.25" outlineLevel="3" x14ac:dyDescent="0.2">
      <c r="A467" s="9"/>
      <c r="B467" s="67"/>
      <c r="C467" s="68">
        <v>25</v>
      </c>
      <c r="D467" s="69" t="s">
        <v>141</v>
      </c>
      <c r="E467" s="70" t="s">
        <v>897</v>
      </c>
      <c r="F467" s="71" t="s">
        <v>898</v>
      </c>
      <c r="G467" s="69" t="s">
        <v>224</v>
      </c>
      <c r="H467" s="72">
        <v>85.700999999999993</v>
      </c>
      <c r="I467" s="73"/>
      <c r="J467" s="74">
        <f t="shared" si="100"/>
        <v>0</v>
      </c>
      <c r="K467" s="72">
        <v>5.0000000000000002E-5</v>
      </c>
      <c r="L467" s="72">
        <f t="shared" si="101"/>
        <v>4.2850499999999994E-3</v>
      </c>
      <c r="M467" s="72"/>
      <c r="N467" s="72">
        <f t="shared" si="102"/>
        <v>0</v>
      </c>
      <c r="O467" s="74">
        <v>21</v>
      </c>
      <c r="P467" s="74">
        <f t="shared" si="103"/>
        <v>0</v>
      </c>
      <c r="Q467" s="74">
        <f t="shared" si="104"/>
        <v>0</v>
      </c>
      <c r="R467" s="8"/>
      <c r="S467" s="8"/>
    </row>
    <row r="468" spans="1:19" ht="11.25" outlineLevel="3" x14ac:dyDescent="0.2">
      <c r="A468" s="9"/>
      <c r="B468" s="67"/>
      <c r="C468" s="68">
        <v>26</v>
      </c>
      <c r="D468" s="69" t="s">
        <v>93</v>
      </c>
      <c r="E468" s="70" t="s">
        <v>899</v>
      </c>
      <c r="F468" s="71" t="s">
        <v>900</v>
      </c>
      <c r="G468" s="69" t="s">
        <v>191</v>
      </c>
      <c r="H468" s="72">
        <v>8</v>
      </c>
      <c r="I468" s="73"/>
      <c r="J468" s="74">
        <f t="shared" si="100"/>
        <v>0</v>
      </c>
      <c r="K468" s="72">
        <v>4.4999999999999999E-4</v>
      </c>
      <c r="L468" s="72">
        <f t="shared" si="101"/>
        <v>3.5999999999999999E-3</v>
      </c>
      <c r="M468" s="72"/>
      <c r="N468" s="72">
        <f t="shared" si="102"/>
        <v>0</v>
      </c>
      <c r="O468" s="74">
        <v>21</v>
      </c>
      <c r="P468" s="74">
        <f t="shared" si="103"/>
        <v>0</v>
      </c>
      <c r="Q468" s="74">
        <f t="shared" si="104"/>
        <v>0</v>
      </c>
      <c r="R468" s="8"/>
      <c r="S468" s="8"/>
    </row>
    <row r="469" spans="1:19" ht="22.5" outlineLevel="3" x14ac:dyDescent="0.2">
      <c r="A469" s="9"/>
      <c r="B469" s="67"/>
      <c r="C469" s="68">
        <v>27</v>
      </c>
      <c r="D469" s="69" t="s">
        <v>141</v>
      </c>
      <c r="E469" s="70" t="s">
        <v>901</v>
      </c>
      <c r="F469" s="71" t="s">
        <v>902</v>
      </c>
      <c r="G469" s="69" t="s">
        <v>191</v>
      </c>
      <c r="H469" s="72">
        <v>8</v>
      </c>
      <c r="I469" s="73"/>
      <c r="J469" s="74">
        <f t="shared" si="100"/>
        <v>0</v>
      </c>
      <c r="K469" s="72">
        <v>1.6E-2</v>
      </c>
      <c r="L469" s="72">
        <f t="shared" si="101"/>
        <v>0.128</v>
      </c>
      <c r="M469" s="72"/>
      <c r="N469" s="72">
        <f t="shared" si="102"/>
        <v>0</v>
      </c>
      <c r="O469" s="74">
        <v>21</v>
      </c>
      <c r="P469" s="74">
        <f t="shared" si="103"/>
        <v>0</v>
      </c>
      <c r="Q469" s="74">
        <f t="shared" si="104"/>
        <v>0</v>
      </c>
      <c r="R469" s="8"/>
      <c r="S469" s="8"/>
    </row>
    <row r="470" spans="1:19" ht="11.25" outlineLevel="3" x14ac:dyDescent="0.2">
      <c r="A470" s="9"/>
      <c r="B470" s="67"/>
      <c r="C470" s="68">
        <v>28</v>
      </c>
      <c r="D470" s="69" t="s">
        <v>93</v>
      </c>
      <c r="E470" s="70" t="s">
        <v>903</v>
      </c>
      <c r="F470" s="71" t="s">
        <v>904</v>
      </c>
      <c r="G470" s="69" t="s">
        <v>191</v>
      </c>
      <c r="H470" s="72">
        <v>1</v>
      </c>
      <c r="I470" s="73"/>
      <c r="J470" s="74">
        <f t="shared" si="100"/>
        <v>0</v>
      </c>
      <c r="K470" s="72">
        <v>4.4999999999999999E-4</v>
      </c>
      <c r="L470" s="72">
        <f t="shared" si="101"/>
        <v>4.4999999999999999E-4</v>
      </c>
      <c r="M470" s="72"/>
      <c r="N470" s="72">
        <f t="shared" si="102"/>
        <v>0</v>
      </c>
      <c r="O470" s="74">
        <v>21</v>
      </c>
      <c r="P470" s="74">
        <f t="shared" si="103"/>
        <v>0</v>
      </c>
      <c r="Q470" s="74">
        <f t="shared" si="104"/>
        <v>0</v>
      </c>
      <c r="R470" s="8"/>
      <c r="S470" s="8"/>
    </row>
    <row r="471" spans="1:19" ht="22.5" outlineLevel="3" x14ac:dyDescent="0.2">
      <c r="A471" s="9"/>
      <c r="B471" s="67"/>
      <c r="C471" s="68">
        <v>29</v>
      </c>
      <c r="D471" s="69" t="s">
        <v>141</v>
      </c>
      <c r="E471" s="70" t="s">
        <v>905</v>
      </c>
      <c r="F471" s="71" t="s">
        <v>906</v>
      </c>
      <c r="G471" s="69" t="s">
        <v>191</v>
      </c>
      <c r="H471" s="72">
        <v>1</v>
      </c>
      <c r="I471" s="73"/>
      <c r="J471" s="74">
        <f t="shared" si="100"/>
        <v>0</v>
      </c>
      <c r="K471" s="72">
        <v>4.1000000000000002E-2</v>
      </c>
      <c r="L471" s="72">
        <f t="shared" si="101"/>
        <v>4.1000000000000002E-2</v>
      </c>
      <c r="M471" s="72"/>
      <c r="N471" s="72">
        <f t="shared" si="102"/>
        <v>0</v>
      </c>
      <c r="O471" s="74">
        <v>21</v>
      </c>
      <c r="P471" s="74">
        <f t="shared" si="103"/>
        <v>0</v>
      </c>
      <c r="Q471" s="74">
        <f t="shared" si="104"/>
        <v>0</v>
      </c>
      <c r="R471" s="8"/>
      <c r="S471" s="8"/>
    </row>
    <row r="472" spans="1:19" ht="11.25" outlineLevel="3" x14ac:dyDescent="0.2">
      <c r="A472" s="9"/>
      <c r="B472" s="67"/>
      <c r="C472" s="68">
        <v>30</v>
      </c>
      <c r="D472" s="69" t="s">
        <v>93</v>
      </c>
      <c r="E472" s="70" t="s">
        <v>907</v>
      </c>
      <c r="F472" s="71" t="s">
        <v>908</v>
      </c>
      <c r="G472" s="69" t="s">
        <v>191</v>
      </c>
      <c r="H472" s="72">
        <v>6</v>
      </c>
      <c r="I472" s="73"/>
      <c r="J472" s="74">
        <f t="shared" si="100"/>
        <v>0</v>
      </c>
      <c r="K472" s="72"/>
      <c r="L472" s="72">
        <f t="shared" si="101"/>
        <v>0</v>
      </c>
      <c r="M472" s="72"/>
      <c r="N472" s="72">
        <f t="shared" si="102"/>
        <v>0</v>
      </c>
      <c r="O472" s="74">
        <v>21</v>
      </c>
      <c r="P472" s="74">
        <f t="shared" si="103"/>
        <v>0</v>
      </c>
      <c r="Q472" s="74">
        <f t="shared" si="104"/>
        <v>0</v>
      </c>
      <c r="R472" s="8"/>
      <c r="S472" s="8"/>
    </row>
    <row r="473" spans="1:19" ht="11.25" outlineLevel="3" x14ac:dyDescent="0.2">
      <c r="A473" s="9"/>
      <c r="B473" s="67"/>
      <c r="C473" s="68">
        <v>31</v>
      </c>
      <c r="D473" s="69" t="s">
        <v>141</v>
      </c>
      <c r="E473" s="70" t="s">
        <v>909</v>
      </c>
      <c r="F473" s="71" t="s">
        <v>910</v>
      </c>
      <c r="G473" s="69" t="s">
        <v>191</v>
      </c>
      <c r="H473" s="72">
        <v>1</v>
      </c>
      <c r="I473" s="73"/>
      <c r="J473" s="74">
        <f t="shared" si="100"/>
        <v>0</v>
      </c>
      <c r="K473" s="72">
        <v>1.95E-2</v>
      </c>
      <c r="L473" s="72">
        <f t="shared" si="101"/>
        <v>1.95E-2</v>
      </c>
      <c r="M473" s="72"/>
      <c r="N473" s="72">
        <f t="shared" si="102"/>
        <v>0</v>
      </c>
      <c r="O473" s="74">
        <v>21</v>
      </c>
      <c r="P473" s="74">
        <f t="shared" si="103"/>
        <v>0</v>
      </c>
      <c r="Q473" s="74">
        <f t="shared" si="104"/>
        <v>0</v>
      </c>
      <c r="R473" s="8"/>
      <c r="S473" s="8"/>
    </row>
    <row r="474" spans="1:19" ht="11.25" outlineLevel="3" x14ac:dyDescent="0.2">
      <c r="A474" s="9"/>
      <c r="B474" s="67"/>
      <c r="C474" s="68">
        <v>32</v>
      </c>
      <c r="D474" s="69" t="s">
        <v>141</v>
      </c>
      <c r="E474" s="70" t="s">
        <v>911</v>
      </c>
      <c r="F474" s="71" t="s">
        <v>912</v>
      </c>
      <c r="G474" s="69" t="s">
        <v>191</v>
      </c>
      <c r="H474" s="72">
        <v>5</v>
      </c>
      <c r="I474" s="73"/>
      <c r="J474" s="74">
        <f t="shared" si="100"/>
        <v>0</v>
      </c>
      <c r="K474" s="72">
        <v>1.7500000000000002E-2</v>
      </c>
      <c r="L474" s="72">
        <f t="shared" si="101"/>
        <v>8.7500000000000008E-2</v>
      </c>
      <c r="M474" s="72"/>
      <c r="N474" s="72">
        <f t="shared" si="102"/>
        <v>0</v>
      </c>
      <c r="O474" s="74">
        <v>21</v>
      </c>
      <c r="P474" s="74">
        <f t="shared" si="103"/>
        <v>0</v>
      </c>
      <c r="Q474" s="74">
        <f t="shared" si="104"/>
        <v>0</v>
      </c>
      <c r="R474" s="8"/>
      <c r="S474" s="8"/>
    </row>
    <row r="475" spans="1:19" ht="11.25" outlineLevel="3" x14ac:dyDescent="0.2">
      <c r="A475" s="9"/>
      <c r="B475" s="67"/>
      <c r="C475" s="68">
        <v>33</v>
      </c>
      <c r="D475" s="69" t="s">
        <v>93</v>
      </c>
      <c r="E475" s="70" t="s">
        <v>913</v>
      </c>
      <c r="F475" s="71" t="s">
        <v>914</v>
      </c>
      <c r="G475" s="69" t="s">
        <v>191</v>
      </c>
      <c r="H475" s="72">
        <v>2</v>
      </c>
      <c r="I475" s="73"/>
      <c r="J475" s="74">
        <f t="shared" si="100"/>
        <v>0</v>
      </c>
      <c r="K475" s="72"/>
      <c r="L475" s="72">
        <f t="shared" si="101"/>
        <v>0</v>
      </c>
      <c r="M475" s="72"/>
      <c r="N475" s="72">
        <f t="shared" si="102"/>
        <v>0</v>
      </c>
      <c r="O475" s="74">
        <v>21</v>
      </c>
      <c r="P475" s="74">
        <f t="shared" si="103"/>
        <v>0</v>
      </c>
      <c r="Q475" s="74">
        <f t="shared" si="104"/>
        <v>0</v>
      </c>
      <c r="R475" s="8"/>
      <c r="S475" s="8"/>
    </row>
    <row r="476" spans="1:19" ht="11.25" outlineLevel="3" x14ac:dyDescent="0.2">
      <c r="A476" s="9"/>
      <c r="B476" s="67"/>
      <c r="C476" s="68">
        <v>34</v>
      </c>
      <c r="D476" s="69" t="s">
        <v>141</v>
      </c>
      <c r="E476" s="70" t="s">
        <v>915</v>
      </c>
      <c r="F476" s="71" t="s">
        <v>916</v>
      </c>
      <c r="G476" s="69" t="s">
        <v>191</v>
      </c>
      <c r="H476" s="72">
        <v>2</v>
      </c>
      <c r="I476" s="73"/>
      <c r="J476" s="74">
        <f t="shared" si="100"/>
        <v>0</v>
      </c>
      <c r="K476" s="72">
        <v>2.0500000000000001E-2</v>
      </c>
      <c r="L476" s="72">
        <f t="shared" si="101"/>
        <v>4.1000000000000002E-2</v>
      </c>
      <c r="M476" s="72"/>
      <c r="N476" s="72">
        <f t="shared" si="102"/>
        <v>0</v>
      </c>
      <c r="O476" s="74">
        <v>21</v>
      </c>
      <c r="P476" s="74">
        <f t="shared" si="103"/>
        <v>0</v>
      </c>
      <c r="Q476" s="74">
        <f t="shared" si="104"/>
        <v>0</v>
      </c>
      <c r="R476" s="8"/>
      <c r="S476" s="8"/>
    </row>
    <row r="477" spans="1:19" ht="22.5" outlineLevel="3" x14ac:dyDescent="0.2">
      <c r="A477" s="9"/>
      <c r="B477" s="67"/>
      <c r="C477" s="68">
        <v>35</v>
      </c>
      <c r="D477" s="69" t="s">
        <v>93</v>
      </c>
      <c r="E477" s="70" t="s">
        <v>917</v>
      </c>
      <c r="F477" s="71" t="s">
        <v>918</v>
      </c>
      <c r="G477" s="69" t="s">
        <v>191</v>
      </c>
      <c r="H477" s="72">
        <v>1</v>
      </c>
      <c r="I477" s="73"/>
      <c r="J477" s="74">
        <f t="shared" si="100"/>
        <v>0</v>
      </c>
      <c r="K477" s="72"/>
      <c r="L477" s="72">
        <f t="shared" si="101"/>
        <v>0</v>
      </c>
      <c r="M477" s="72"/>
      <c r="N477" s="72">
        <f t="shared" si="102"/>
        <v>0</v>
      </c>
      <c r="O477" s="74">
        <v>21</v>
      </c>
      <c r="P477" s="74">
        <f t="shared" si="103"/>
        <v>0</v>
      </c>
      <c r="Q477" s="74">
        <f t="shared" si="104"/>
        <v>0</v>
      </c>
      <c r="R477" s="8"/>
      <c r="S477" s="8"/>
    </row>
    <row r="478" spans="1:19" ht="11.25" outlineLevel="3" x14ac:dyDescent="0.2">
      <c r="A478" s="9"/>
      <c r="B478" s="67"/>
      <c r="C478" s="68">
        <v>36</v>
      </c>
      <c r="D478" s="69" t="s">
        <v>141</v>
      </c>
      <c r="E478" s="70" t="s">
        <v>919</v>
      </c>
      <c r="F478" s="71" t="s">
        <v>920</v>
      </c>
      <c r="G478" s="69" t="s">
        <v>191</v>
      </c>
      <c r="H478" s="72">
        <v>1</v>
      </c>
      <c r="I478" s="73"/>
      <c r="J478" s="74">
        <f t="shared" si="100"/>
        <v>0</v>
      </c>
      <c r="K478" s="72">
        <v>0.04</v>
      </c>
      <c r="L478" s="72">
        <f t="shared" si="101"/>
        <v>0.04</v>
      </c>
      <c r="M478" s="72"/>
      <c r="N478" s="72">
        <f t="shared" si="102"/>
        <v>0</v>
      </c>
      <c r="O478" s="74">
        <v>21</v>
      </c>
      <c r="P478" s="74">
        <f t="shared" si="103"/>
        <v>0</v>
      </c>
      <c r="Q478" s="74">
        <f t="shared" si="104"/>
        <v>0</v>
      </c>
      <c r="R478" s="8"/>
      <c r="S478" s="8"/>
    </row>
    <row r="479" spans="1:19" ht="11.25" outlineLevel="3" x14ac:dyDescent="0.2">
      <c r="A479" s="9"/>
      <c r="B479" s="67"/>
      <c r="C479" s="68">
        <v>37</v>
      </c>
      <c r="D479" s="69" t="s">
        <v>141</v>
      </c>
      <c r="E479" s="70" t="s">
        <v>921</v>
      </c>
      <c r="F479" s="71" t="s">
        <v>922</v>
      </c>
      <c r="G479" s="69" t="s">
        <v>923</v>
      </c>
      <c r="H479" s="72">
        <v>1</v>
      </c>
      <c r="I479" s="73"/>
      <c r="J479" s="74">
        <f t="shared" si="100"/>
        <v>0</v>
      </c>
      <c r="K479" s="72">
        <v>3.0000000000000001E-3</v>
      </c>
      <c r="L479" s="72">
        <f t="shared" si="101"/>
        <v>3.0000000000000001E-3</v>
      </c>
      <c r="M479" s="72"/>
      <c r="N479" s="72">
        <f t="shared" si="102"/>
        <v>0</v>
      </c>
      <c r="O479" s="74">
        <v>21</v>
      </c>
      <c r="P479" s="74">
        <f t="shared" si="103"/>
        <v>0</v>
      </c>
      <c r="Q479" s="74">
        <f t="shared" si="104"/>
        <v>0</v>
      </c>
      <c r="R479" s="8"/>
      <c r="S479" s="8"/>
    </row>
    <row r="480" spans="1:19" ht="11.25" outlineLevel="3" x14ac:dyDescent="0.2">
      <c r="A480" s="9"/>
      <c r="B480" s="67"/>
      <c r="C480" s="68">
        <v>38</v>
      </c>
      <c r="D480" s="69" t="s">
        <v>93</v>
      </c>
      <c r="E480" s="70" t="s">
        <v>924</v>
      </c>
      <c r="F480" s="71" t="s">
        <v>925</v>
      </c>
      <c r="G480" s="69" t="s">
        <v>191</v>
      </c>
      <c r="H480" s="72">
        <v>8</v>
      </c>
      <c r="I480" s="73"/>
      <c r="J480" s="74">
        <f t="shared" si="100"/>
        <v>0</v>
      </c>
      <c r="K480" s="72"/>
      <c r="L480" s="72">
        <f t="shared" si="101"/>
        <v>0</v>
      </c>
      <c r="M480" s="72"/>
      <c r="N480" s="72">
        <f t="shared" si="102"/>
        <v>0</v>
      </c>
      <c r="O480" s="74">
        <v>21</v>
      </c>
      <c r="P480" s="74">
        <f t="shared" si="103"/>
        <v>0</v>
      </c>
      <c r="Q480" s="74">
        <f t="shared" si="104"/>
        <v>0</v>
      </c>
      <c r="R480" s="8"/>
      <c r="S480" s="8"/>
    </row>
    <row r="481" spans="1:19" ht="11.25" outlineLevel="3" x14ac:dyDescent="0.2">
      <c r="A481" s="9"/>
      <c r="B481" s="67"/>
      <c r="C481" s="68">
        <v>39</v>
      </c>
      <c r="D481" s="69" t="s">
        <v>141</v>
      </c>
      <c r="E481" s="70" t="s">
        <v>926</v>
      </c>
      <c r="F481" s="71" t="s">
        <v>927</v>
      </c>
      <c r="G481" s="69" t="s">
        <v>191</v>
      </c>
      <c r="H481" s="72">
        <v>6</v>
      </c>
      <c r="I481" s="73"/>
      <c r="J481" s="74">
        <f t="shared" si="100"/>
        <v>0</v>
      </c>
      <c r="K481" s="72">
        <v>1.4999999999999999E-4</v>
      </c>
      <c r="L481" s="72">
        <f t="shared" si="101"/>
        <v>8.9999999999999998E-4</v>
      </c>
      <c r="M481" s="72"/>
      <c r="N481" s="72">
        <f t="shared" si="102"/>
        <v>0</v>
      </c>
      <c r="O481" s="74">
        <v>21</v>
      </c>
      <c r="P481" s="74">
        <f t="shared" si="103"/>
        <v>0</v>
      </c>
      <c r="Q481" s="74">
        <f t="shared" si="104"/>
        <v>0</v>
      </c>
      <c r="R481" s="8"/>
      <c r="S481" s="8"/>
    </row>
    <row r="482" spans="1:19" ht="11.25" outlineLevel="3" x14ac:dyDescent="0.2">
      <c r="A482" s="9"/>
      <c r="B482" s="67"/>
      <c r="C482" s="68">
        <v>40</v>
      </c>
      <c r="D482" s="69" t="s">
        <v>141</v>
      </c>
      <c r="E482" s="70" t="s">
        <v>928</v>
      </c>
      <c r="F482" s="71" t="s">
        <v>929</v>
      </c>
      <c r="G482" s="69" t="s">
        <v>191</v>
      </c>
      <c r="H482" s="72">
        <v>2</v>
      </c>
      <c r="I482" s="73"/>
      <c r="J482" s="74">
        <f t="shared" si="100"/>
        <v>0</v>
      </c>
      <c r="K482" s="72">
        <v>1.4999999999999999E-4</v>
      </c>
      <c r="L482" s="72">
        <f t="shared" si="101"/>
        <v>2.9999999999999997E-4</v>
      </c>
      <c r="M482" s="72"/>
      <c r="N482" s="72">
        <f t="shared" si="102"/>
        <v>0</v>
      </c>
      <c r="O482" s="74">
        <v>21</v>
      </c>
      <c r="P482" s="74">
        <f t="shared" si="103"/>
        <v>0</v>
      </c>
      <c r="Q482" s="74">
        <f t="shared" si="104"/>
        <v>0</v>
      </c>
      <c r="R482" s="8"/>
      <c r="S482" s="8"/>
    </row>
    <row r="483" spans="1:19" ht="11.25" outlineLevel="3" x14ac:dyDescent="0.2">
      <c r="A483" s="9"/>
      <c r="B483" s="67"/>
      <c r="C483" s="68">
        <v>41</v>
      </c>
      <c r="D483" s="69" t="s">
        <v>93</v>
      </c>
      <c r="E483" s="70" t="s">
        <v>930</v>
      </c>
      <c r="F483" s="71" t="s">
        <v>931</v>
      </c>
      <c r="G483" s="69" t="s">
        <v>191</v>
      </c>
      <c r="H483" s="72">
        <v>10</v>
      </c>
      <c r="I483" s="73"/>
      <c r="J483" s="74">
        <f t="shared" si="100"/>
        <v>0</v>
      </c>
      <c r="K483" s="72"/>
      <c r="L483" s="72">
        <f t="shared" si="101"/>
        <v>0</v>
      </c>
      <c r="M483" s="72"/>
      <c r="N483" s="72">
        <f t="shared" si="102"/>
        <v>0</v>
      </c>
      <c r="O483" s="74">
        <v>21</v>
      </c>
      <c r="P483" s="74">
        <f t="shared" si="103"/>
        <v>0</v>
      </c>
      <c r="Q483" s="74">
        <f t="shared" si="104"/>
        <v>0</v>
      </c>
      <c r="R483" s="8"/>
      <c r="S483" s="8"/>
    </row>
    <row r="484" spans="1:19" ht="11.25" outlineLevel="3" x14ac:dyDescent="0.2">
      <c r="A484" s="9"/>
      <c r="B484" s="67"/>
      <c r="C484" s="68">
        <v>42</v>
      </c>
      <c r="D484" s="69" t="s">
        <v>141</v>
      </c>
      <c r="E484" s="70" t="s">
        <v>932</v>
      </c>
      <c r="F484" s="71" t="s">
        <v>933</v>
      </c>
      <c r="G484" s="69" t="s">
        <v>191</v>
      </c>
      <c r="H484" s="72">
        <v>8</v>
      </c>
      <c r="I484" s="73"/>
      <c r="J484" s="74">
        <f t="shared" si="100"/>
        <v>0</v>
      </c>
      <c r="K484" s="72">
        <v>2.2000000000000001E-3</v>
      </c>
      <c r="L484" s="72">
        <f t="shared" si="101"/>
        <v>1.7600000000000001E-2</v>
      </c>
      <c r="M484" s="72"/>
      <c r="N484" s="72">
        <f t="shared" si="102"/>
        <v>0</v>
      </c>
      <c r="O484" s="74">
        <v>21</v>
      </c>
      <c r="P484" s="74">
        <f t="shared" si="103"/>
        <v>0</v>
      </c>
      <c r="Q484" s="74">
        <f t="shared" si="104"/>
        <v>0</v>
      </c>
      <c r="R484" s="8"/>
      <c r="S484" s="8"/>
    </row>
    <row r="485" spans="1:19" ht="11.25" outlineLevel="3" x14ac:dyDescent="0.2">
      <c r="A485" s="9"/>
      <c r="B485" s="67"/>
      <c r="C485" s="68">
        <v>43</v>
      </c>
      <c r="D485" s="69" t="s">
        <v>141</v>
      </c>
      <c r="E485" s="70" t="s">
        <v>934</v>
      </c>
      <c r="F485" s="71" t="s">
        <v>935</v>
      </c>
      <c r="G485" s="69" t="s">
        <v>191</v>
      </c>
      <c r="H485" s="72">
        <v>2</v>
      </c>
      <c r="I485" s="73"/>
      <c r="J485" s="74">
        <f t="shared" si="100"/>
        <v>0</v>
      </c>
      <c r="K485" s="72">
        <v>5.0000000000000002E-5</v>
      </c>
      <c r="L485" s="72">
        <f t="shared" si="101"/>
        <v>1E-4</v>
      </c>
      <c r="M485" s="72"/>
      <c r="N485" s="72">
        <f t="shared" si="102"/>
        <v>0</v>
      </c>
      <c r="O485" s="74">
        <v>21</v>
      </c>
      <c r="P485" s="74">
        <f t="shared" si="103"/>
        <v>0</v>
      </c>
      <c r="Q485" s="74">
        <f t="shared" si="104"/>
        <v>0</v>
      </c>
      <c r="R485" s="8"/>
      <c r="S485" s="8"/>
    </row>
    <row r="486" spans="1:19" ht="11.25" outlineLevel="3" x14ac:dyDescent="0.2">
      <c r="A486" s="9"/>
      <c r="B486" s="67"/>
      <c r="C486" s="68">
        <v>44</v>
      </c>
      <c r="D486" s="69" t="s">
        <v>93</v>
      </c>
      <c r="E486" s="70" t="s">
        <v>936</v>
      </c>
      <c r="F486" s="71" t="s">
        <v>937</v>
      </c>
      <c r="G486" s="69" t="s">
        <v>191</v>
      </c>
      <c r="H486" s="72">
        <v>1</v>
      </c>
      <c r="I486" s="73"/>
      <c r="J486" s="74">
        <f t="shared" si="100"/>
        <v>0</v>
      </c>
      <c r="K486" s="72">
        <v>2.1000000000000001E-4</v>
      </c>
      <c r="L486" s="72">
        <f t="shared" si="101"/>
        <v>2.1000000000000001E-4</v>
      </c>
      <c r="M486" s="72"/>
      <c r="N486" s="72">
        <f t="shared" si="102"/>
        <v>0</v>
      </c>
      <c r="O486" s="74">
        <v>21</v>
      </c>
      <c r="P486" s="74">
        <f t="shared" si="103"/>
        <v>0</v>
      </c>
      <c r="Q486" s="74">
        <f t="shared" si="104"/>
        <v>0</v>
      </c>
      <c r="R486" s="8"/>
      <c r="S486" s="8"/>
    </row>
    <row r="487" spans="1:19" ht="11.25" outlineLevel="3" x14ac:dyDescent="0.2">
      <c r="A487" s="9"/>
      <c r="B487" s="67"/>
      <c r="C487" s="68">
        <v>45</v>
      </c>
      <c r="D487" s="69" t="s">
        <v>93</v>
      </c>
      <c r="E487" s="70" t="s">
        <v>938</v>
      </c>
      <c r="F487" s="71" t="s">
        <v>939</v>
      </c>
      <c r="G487" s="69" t="s">
        <v>191</v>
      </c>
      <c r="H487" s="72">
        <v>1</v>
      </c>
      <c r="I487" s="73"/>
      <c r="J487" s="74">
        <f t="shared" si="100"/>
        <v>0</v>
      </c>
      <c r="K487" s="72">
        <v>2.1000000000000001E-4</v>
      </c>
      <c r="L487" s="72">
        <f t="shared" si="101"/>
        <v>2.1000000000000001E-4</v>
      </c>
      <c r="M487" s="72"/>
      <c r="N487" s="72">
        <f t="shared" si="102"/>
        <v>0</v>
      </c>
      <c r="O487" s="74">
        <v>21</v>
      </c>
      <c r="P487" s="74">
        <f t="shared" si="103"/>
        <v>0</v>
      </c>
      <c r="Q487" s="74">
        <f t="shared" si="104"/>
        <v>0</v>
      </c>
      <c r="R487" s="8"/>
      <c r="S487" s="8"/>
    </row>
    <row r="488" spans="1:19" ht="11.25" outlineLevel="3" x14ac:dyDescent="0.2">
      <c r="A488" s="9"/>
      <c r="B488" s="67"/>
      <c r="C488" s="68">
        <v>46</v>
      </c>
      <c r="D488" s="69" t="s">
        <v>93</v>
      </c>
      <c r="E488" s="70" t="s">
        <v>940</v>
      </c>
      <c r="F488" s="71" t="s">
        <v>941</v>
      </c>
      <c r="G488" s="69" t="s">
        <v>134</v>
      </c>
      <c r="H488" s="72">
        <v>1.5315555949999999</v>
      </c>
      <c r="I488" s="73"/>
      <c r="J488" s="74">
        <f t="shared" si="100"/>
        <v>0</v>
      </c>
      <c r="K488" s="72"/>
      <c r="L488" s="72">
        <f t="shared" si="101"/>
        <v>0</v>
      </c>
      <c r="M488" s="72"/>
      <c r="N488" s="72">
        <f t="shared" si="102"/>
        <v>0</v>
      </c>
      <c r="O488" s="74">
        <v>21</v>
      </c>
      <c r="P488" s="74">
        <f t="shared" si="103"/>
        <v>0</v>
      </c>
      <c r="Q488" s="74">
        <f t="shared" si="104"/>
        <v>0</v>
      </c>
      <c r="R488" s="8"/>
      <c r="S488" s="8"/>
    </row>
    <row r="489" spans="1:19" outlineLevel="3" x14ac:dyDescent="0.15">
      <c r="B489" s="6"/>
      <c r="C489" s="6"/>
      <c r="D489" s="6"/>
      <c r="E489" s="6"/>
      <c r="F489" s="6"/>
      <c r="G489" s="6"/>
      <c r="H489" s="6"/>
      <c r="I489" s="8"/>
      <c r="J489" s="8"/>
      <c r="K489" s="6"/>
      <c r="L489" s="6"/>
      <c r="M489" s="6"/>
      <c r="N489" s="6"/>
      <c r="O489" s="6"/>
      <c r="P489" s="8"/>
      <c r="Q489" s="8"/>
    </row>
    <row r="490" spans="1:19" ht="11.25" outlineLevel="2" x14ac:dyDescent="0.2">
      <c r="A490" s="39" t="s">
        <v>72</v>
      </c>
      <c r="B490" s="60">
        <v>3</v>
      </c>
      <c r="C490" s="61"/>
      <c r="D490" s="62" t="s">
        <v>92</v>
      </c>
      <c r="E490" s="62"/>
      <c r="F490" s="63" t="s">
        <v>73</v>
      </c>
      <c r="G490" s="62"/>
      <c r="H490" s="64"/>
      <c r="I490" s="65"/>
      <c r="J490" s="41">
        <f>SUBTOTAL(9,J491:J496)</f>
        <v>0</v>
      </c>
      <c r="K490" s="64"/>
      <c r="L490" s="42">
        <f>SUBTOTAL(9,L491:L496)</f>
        <v>0.46475230000000001</v>
      </c>
      <c r="M490" s="64"/>
      <c r="N490" s="42">
        <f>SUBTOTAL(9,N491:N496)</f>
        <v>0.40736</v>
      </c>
      <c r="O490" s="66"/>
      <c r="P490" s="41">
        <f>SUBTOTAL(9,P491:P496)</f>
        <v>0</v>
      </c>
      <c r="Q490" s="41">
        <f>SUBTOTAL(9,Q491:Q496)</f>
        <v>0</v>
      </c>
      <c r="R490" s="8"/>
      <c r="S490" s="8"/>
    </row>
    <row r="491" spans="1:19" ht="11.25" outlineLevel="3" x14ac:dyDescent="0.2">
      <c r="A491" s="9"/>
      <c r="B491" s="67"/>
      <c r="C491" s="68">
        <v>1</v>
      </c>
      <c r="D491" s="69" t="s">
        <v>93</v>
      </c>
      <c r="E491" s="70" t="s">
        <v>942</v>
      </c>
      <c r="F491" s="71" t="s">
        <v>943</v>
      </c>
      <c r="G491" s="69" t="s">
        <v>191</v>
      </c>
      <c r="H491" s="72">
        <v>1</v>
      </c>
      <c r="I491" s="73"/>
      <c r="J491" s="74">
        <f>H491*I491</f>
        <v>0</v>
      </c>
      <c r="K491" s="72"/>
      <c r="L491" s="72">
        <f>H491*K491</f>
        <v>0</v>
      </c>
      <c r="M491" s="72"/>
      <c r="N491" s="72">
        <f>H491*M491</f>
        <v>0</v>
      </c>
      <c r="O491" s="74">
        <v>21</v>
      </c>
      <c r="P491" s="74">
        <f>J491*(O491/100)</f>
        <v>0</v>
      </c>
      <c r="Q491" s="74">
        <f>J491+P491</f>
        <v>0</v>
      </c>
      <c r="R491" s="8"/>
      <c r="S491" s="8"/>
    </row>
    <row r="492" spans="1:19" ht="11.25" outlineLevel="3" x14ac:dyDescent="0.2">
      <c r="A492" s="9"/>
      <c r="B492" s="67"/>
      <c r="C492" s="68">
        <v>2</v>
      </c>
      <c r="D492" s="69" t="s">
        <v>93</v>
      </c>
      <c r="E492" s="70" t="s">
        <v>944</v>
      </c>
      <c r="F492" s="71" t="s">
        <v>945</v>
      </c>
      <c r="G492" s="69" t="s">
        <v>224</v>
      </c>
      <c r="H492" s="72">
        <v>25.46</v>
      </c>
      <c r="I492" s="73"/>
      <c r="J492" s="74">
        <f>H492*I492</f>
        <v>0</v>
      </c>
      <c r="K492" s="72"/>
      <c r="L492" s="72">
        <f>H492*K492</f>
        <v>0</v>
      </c>
      <c r="M492" s="72">
        <v>1.6E-2</v>
      </c>
      <c r="N492" s="72">
        <f>H492*M492</f>
        <v>0.40736</v>
      </c>
      <c r="O492" s="74">
        <v>21</v>
      </c>
      <c r="P492" s="74">
        <f>J492*(O492/100)</f>
        <v>0</v>
      </c>
      <c r="Q492" s="74">
        <f>J492+P492</f>
        <v>0</v>
      </c>
      <c r="R492" s="8"/>
      <c r="S492" s="8"/>
    </row>
    <row r="493" spans="1:19" ht="11.25" outlineLevel="3" x14ac:dyDescent="0.2">
      <c r="A493" s="9"/>
      <c r="B493" s="67"/>
      <c r="C493" s="68">
        <v>3</v>
      </c>
      <c r="D493" s="69" t="s">
        <v>93</v>
      </c>
      <c r="E493" s="70" t="s">
        <v>946</v>
      </c>
      <c r="F493" s="71" t="s">
        <v>947</v>
      </c>
      <c r="G493" s="69" t="s">
        <v>224</v>
      </c>
      <c r="H493" s="72">
        <v>31.69</v>
      </c>
      <c r="I493" s="73"/>
      <c r="J493" s="74">
        <f>H493*I493</f>
        <v>0</v>
      </c>
      <c r="K493" s="72">
        <v>6.7000000000000002E-4</v>
      </c>
      <c r="L493" s="72">
        <f>H493*K493</f>
        <v>2.1232300000000003E-2</v>
      </c>
      <c r="M493" s="72"/>
      <c r="N493" s="72">
        <f>H493*M493</f>
        <v>0</v>
      </c>
      <c r="O493" s="74">
        <v>21</v>
      </c>
      <c r="P493" s="74">
        <f>J493*(O493/100)</f>
        <v>0</v>
      </c>
      <c r="Q493" s="74">
        <f>J493+P493</f>
        <v>0</v>
      </c>
      <c r="R493" s="8"/>
      <c r="S493" s="8"/>
    </row>
    <row r="494" spans="1:19" ht="11.25" outlineLevel="3" x14ac:dyDescent="0.2">
      <c r="A494" s="9"/>
      <c r="B494" s="67"/>
      <c r="C494" s="68">
        <v>4</v>
      </c>
      <c r="D494" s="69" t="s">
        <v>141</v>
      </c>
      <c r="E494" s="70" t="s">
        <v>948</v>
      </c>
      <c r="F494" s="71" t="s">
        <v>949</v>
      </c>
      <c r="G494" s="69" t="s">
        <v>224</v>
      </c>
      <c r="H494" s="72">
        <v>32</v>
      </c>
      <c r="I494" s="73"/>
      <c r="J494" s="74">
        <f>H494*I494</f>
        <v>0</v>
      </c>
      <c r="K494" s="72">
        <v>1.3860000000000001E-2</v>
      </c>
      <c r="L494" s="72">
        <f>H494*K494</f>
        <v>0.44352000000000003</v>
      </c>
      <c r="M494" s="72"/>
      <c r="N494" s="72">
        <f>H494*M494</f>
        <v>0</v>
      </c>
      <c r="O494" s="74">
        <v>21</v>
      </c>
      <c r="P494" s="74">
        <f>J494*(O494/100)</f>
        <v>0</v>
      </c>
      <c r="Q494" s="74">
        <f>J494+P494</f>
        <v>0</v>
      </c>
      <c r="R494" s="8"/>
      <c r="S494" s="8"/>
    </row>
    <row r="495" spans="1:19" ht="11.25" outlineLevel="3" x14ac:dyDescent="0.2">
      <c r="A495" s="9"/>
      <c r="B495" s="67"/>
      <c r="C495" s="68">
        <v>5</v>
      </c>
      <c r="D495" s="69" t="s">
        <v>93</v>
      </c>
      <c r="E495" s="70" t="s">
        <v>950</v>
      </c>
      <c r="F495" s="71" t="s">
        <v>951</v>
      </c>
      <c r="G495" s="69" t="s">
        <v>802</v>
      </c>
      <c r="H495" s="72">
        <v>1.35</v>
      </c>
      <c r="I495" s="73"/>
      <c r="J495" s="74">
        <f>H495*I495</f>
        <v>0</v>
      </c>
      <c r="K495" s="72"/>
      <c r="L495" s="72">
        <f>H495*K495</f>
        <v>0</v>
      </c>
      <c r="M495" s="72"/>
      <c r="N495" s="72">
        <f>H495*M495</f>
        <v>0</v>
      </c>
      <c r="O495" s="74">
        <v>21</v>
      </c>
      <c r="P495" s="74">
        <f>J495*(O495/100)</f>
        <v>0</v>
      </c>
      <c r="Q495" s="74">
        <f>J495+P495</f>
        <v>0</v>
      </c>
      <c r="R495" s="8"/>
      <c r="S495" s="8"/>
    </row>
    <row r="496" spans="1:19" outlineLevel="3" x14ac:dyDescent="0.15">
      <c r="B496" s="6"/>
      <c r="C496" s="6"/>
      <c r="D496" s="6"/>
      <c r="E496" s="6"/>
      <c r="F496" s="6"/>
      <c r="G496" s="6"/>
      <c r="H496" s="6"/>
      <c r="I496" s="8"/>
      <c r="J496" s="8"/>
      <c r="K496" s="6"/>
      <c r="L496" s="6"/>
      <c r="M496" s="6"/>
      <c r="N496" s="6"/>
      <c r="O496" s="6"/>
      <c r="P496" s="8"/>
      <c r="Q496" s="8"/>
    </row>
    <row r="497" spans="1:19" ht="11.25" outlineLevel="2" x14ac:dyDescent="0.2">
      <c r="A497" s="39" t="s">
        <v>74</v>
      </c>
      <c r="B497" s="60">
        <v>3</v>
      </c>
      <c r="C497" s="61"/>
      <c r="D497" s="62" t="s">
        <v>92</v>
      </c>
      <c r="E497" s="62"/>
      <c r="F497" s="63" t="s">
        <v>75</v>
      </c>
      <c r="G497" s="62"/>
      <c r="H497" s="64"/>
      <c r="I497" s="65"/>
      <c r="J497" s="41">
        <f>SUBTOTAL(9,J498:J512)</f>
        <v>0</v>
      </c>
      <c r="K497" s="64"/>
      <c r="L497" s="42">
        <f>SUBTOTAL(9,L498:L512)</f>
        <v>4.5538314240000002</v>
      </c>
      <c r="M497" s="64"/>
      <c r="N497" s="42">
        <f>SUBTOTAL(9,N498:N512)</f>
        <v>5.4979288999999998</v>
      </c>
      <c r="O497" s="66"/>
      <c r="P497" s="41">
        <f>SUBTOTAL(9,P498:P512)</f>
        <v>0</v>
      </c>
      <c r="Q497" s="41">
        <f>SUBTOTAL(9,Q498:Q512)</f>
        <v>0</v>
      </c>
      <c r="R497" s="8"/>
      <c r="S497" s="8"/>
    </row>
    <row r="498" spans="1:19" ht="11.25" outlineLevel="3" x14ac:dyDescent="0.2">
      <c r="A498" s="9"/>
      <c r="B498" s="67"/>
      <c r="C498" s="68">
        <v>1</v>
      </c>
      <c r="D498" s="69" t="s">
        <v>93</v>
      </c>
      <c r="E498" s="70" t="s">
        <v>952</v>
      </c>
      <c r="F498" s="71" t="s">
        <v>953</v>
      </c>
      <c r="G498" s="69" t="s">
        <v>96</v>
      </c>
      <c r="H498" s="72">
        <v>147.71299999999999</v>
      </c>
      <c r="I498" s="73"/>
      <c r="J498" s="74">
        <f t="shared" ref="J498:J511" si="105">H498*I498</f>
        <v>0</v>
      </c>
      <c r="K498" s="72"/>
      <c r="L498" s="72">
        <f t="shared" ref="L498:L511" si="106">H498*K498</f>
        <v>0</v>
      </c>
      <c r="M498" s="72">
        <v>3.5299999999999998E-2</v>
      </c>
      <c r="N498" s="72">
        <f t="shared" ref="N498:N511" si="107">H498*M498</f>
        <v>5.2142688999999995</v>
      </c>
      <c r="O498" s="74">
        <v>21</v>
      </c>
      <c r="P498" s="74">
        <f t="shared" ref="P498:P511" si="108">J498*(O498/100)</f>
        <v>0</v>
      </c>
      <c r="Q498" s="74">
        <f t="shared" ref="Q498:Q511" si="109">J498+P498</f>
        <v>0</v>
      </c>
      <c r="R498" s="8"/>
      <c r="S498" s="8"/>
    </row>
    <row r="499" spans="1:19" ht="11.25" outlineLevel="3" x14ac:dyDescent="0.2">
      <c r="A499" s="9"/>
      <c r="B499" s="67"/>
      <c r="C499" s="68">
        <v>2</v>
      </c>
      <c r="D499" s="69" t="s">
        <v>93</v>
      </c>
      <c r="E499" s="70" t="s">
        <v>954</v>
      </c>
      <c r="F499" s="71" t="s">
        <v>955</v>
      </c>
      <c r="G499" s="69" t="s">
        <v>224</v>
      </c>
      <c r="H499" s="72">
        <v>87.28</v>
      </c>
      <c r="I499" s="73"/>
      <c r="J499" s="74">
        <f t="shared" si="105"/>
        <v>0</v>
      </c>
      <c r="K499" s="72"/>
      <c r="L499" s="72">
        <f t="shared" si="106"/>
        <v>0</v>
      </c>
      <c r="M499" s="72">
        <v>3.2499999999999999E-3</v>
      </c>
      <c r="N499" s="72">
        <f t="shared" si="107"/>
        <v>0.28365999999999997</v>
      </c>
      <c r="O499" s="74">
        <v>21</v>
      </c>
      <c r="P499" s="74">
        <f t="shared" si="108"/>
        <v>0</v>
      </c>
      <c r="Q499" s="74">
        <f t="shared" si="109"/>
        <v>0</v>
      </c>
      <c r="R499" s="8"/>
      <c r="S499" s="8"/>
    </row>
    <row r="500" spans="1:19" ht="11.25" outlineLevel="3" x14ac:dyDescent="0.2">
      <c r="A500" s="9"/>
      <c r="B500" s="67"/>
      <c r="C500" s="68">
        <v>3</v>
      </c>
      <c r="D500" s="69" t="s">
        <v>93</v>
      </c>
      <c r="E500" s="70" t="s">
        <v>956</v>
      </c>
      <c r="F500" s="71" t="s">
        <v>957</v>
      </c>
      <c r="G500" s="69" t="s">
        <v>96</v>
      </c>
      <c r="H500" s="72">
        <v>140.54</v>
      </c>
      <c r="I500" s="73"/>
      <c r="J500" s="74">
        <f t="shared" si="105"/>
        <v>0</v>
      </c>
      <c r="K500" s="72"/>
      <c r="L500" s="72">
        <f t="shared" si="106"/>
        <v>0</v>
      </c>
      <c r="M500" s="72"/>
      <c r="N500" s="72">
        <f t="shared" si="107"/>
        <v>0</v>
      </c>
      <c r="O500" s="74">
        <v>21</v>
      </c>
      <c r="P500" s="74">
        <f t="shared" si="108"/>
        <v>0</v>
      </c>
      <c r="Q500" s="74">
        <f t="shared" si="109"/>
        <v>0</v>
      </c>
      <c r="R500" s="8"/>
      <c r="S500" s="8"/>
    </row>
    <row r="501" spans="1:19" ht="11.25" outlineLevel="3" x14ac:dyDescent="0.2">
      <c r="A501" s="9"/>
      <c r="B501" s="67"/>
      <c r="C501" s="68">
        <v>4</v>
      </c>
      <c r="D501" s="69" t="s">
        <v>93</v>
      </c>
      <c r="E501" s="70" t="s">
        <v>958</v>
      </c>
      <c r="F501" s="71" t="s">
        <v>959</v>
      </c>
      <c r="G501" s="69" t="s">
        <v>96</v>
      </c>
      <c r="H501" s="72">
        <v>140.54</v>
      </c>
      <c r="I501" s="73"/>
      <c r="J501" s="74">
        <f t="shared" si="105"/>
        <v>0</v>
      </c>
      <c r="K501" s="72"/>
      <c r="L501" s="72">
        <f t="shared" si="106"/>
        <v>0</v>
      </c>
      <c r="M501" s="72"/>
      <c r="N501" s="72">
        <f t="shared" si="107"/>
        <v>0</v>
      </c>
      <c r="O501" s="74">
        <v>21</v>
      </c>
      <c r="P501" s="74">
        <f t="shared" si="108"/>
        <v>0</v>
      </c>
      <c r="Q501" s="74">
        <f t="shared" si="109"/>
        <v>0</v>
      </c>
      <c r="R501" s="8"/>
      <c r="S501" s="8"/>
    </row>
    <row r="502" spans="1:19" ht="11.25" outlineLevel="3" x14ac:dyDescent="0.2">
      <c r="A502" s="9"/>
      <c r="B502" s="67"/>
      <c r="C502" s="68">
        <v>5</v>
      </c>
      <c r="D502" s="69" t="s">
        <v>93</v>
      </c>
      <c r="E502" s="70" t="s">
        <v>960</v>
      </c>
      <c r="F502" s="71" t="s">
        <v>961</v>
      </c>
      <c r="G502" s="69" t="s">
        <v>96</v>
      </c>
      <c r="H502" s="72">
        <v>140.54</v>
      </c>
      <c r="I502" s="73"/>
      <c r="J502" s="74">
        <f t="shared" si="105"/>
        <v>0</v>
      </c>
      <c r="K502" s="72">
        <v>2.9999999999999997E-4</v>
      </c>
      <c r="L502" s="72">
        <f t="shared" si="106"/>
        <v>4.2161999999999991E-2</v>
      </c>
      <c r="M502" s="72"/>
      <c r="N502" s="72">
        <f t="shared" si="107"/>
        <v>0</v>
      </c>
      <c r="O502" s="74">
        <v>21</v>
      </c>
      <c r="P502" s="74">
        <f t="shared" si="108"/>
        <v>0</v>
      </c>
      <c r="Q502" s="74">
        <f t="shared" si="109"/>
        <v>0</v>
      </c>
      <c r="R502" s="8"/>
      <c r="S502" s="8"/>
    </row>
    <row r="503" spans="1:19" ht="11.25" outlineLevel="3" x14ac:dyDescent="0.2">
      <c r="A503" s="9"/>
      <c r="B503" s="67"/>
      <c r="C503" s="68">
        <v>6</v>
      </c>
      <c r="D503" s="69" t="s">
        <v>93</v>
      </c>
      <c r="E503" s="70" t="s">
        <v>962</v>
      </c>
      <c r="F503" s="71" t="s">
        <v>963</v>
      </c>
      <c r="G503" s="69" t="s">
        <v>96</v>
      </c>
      <c r="H503" s="72">
        <v>14.18</v>
      </c>
      <c r="I503" s="73"/>
      <c r="J503" s="74">
        <f t="shared" si="105"/>
        <v>0</v>
      </c>
      <c r="K503" s="72">
        <v>1.5E-3</v>
      </c>
      <c r="L503" s="72">
        <f t="shared" si="106"/>
        <v>2.1270000000000001E-2</v>
      </c>
      <c r="M503" s="72"/>
      <c r="N503" s="72">
        <f t="shared" si="107"/>
        <v>0</v>
      </c>
      <c r="O503" s="74">
        <v>21</v>
      </c>
      <c r="P503" s="74">
        <f t="shared" si="108"/>
        <v>0</v>
      </c>
      <c r="Q503" s="74">
        <f t="shared" si="109"/>
        <v>0</v>
      </c>
      <c r="R503" s="8"/>
      <c r="S503" s="8"/>
    </row>
    <row r="504" spans="1:19" ht="11.25" outlineLevel="3" x14ac:dyDescent="0.2">
      <c r="A504" s="9"/>
      <c r="B504" s="67"/>
      <c r="C504" s="68">
        <v>7</v>
      </c>
      <c r="D504" s="69" t="s">
        <v>93</v>
      </c>
      <c r="E504" s="70" t="s">
        <v>964</v>
      </c>
      <c r="F504" s="71" t="s">
        <v>965</v>
      </c>
      <c r="G504" s="69" t="s">
        <v>96</v>
      </c>
      <c r="H504" s="72">
        <v>140.54000000000002</v>
      </c>
      <c r="I504" s="73"/>
      <c r="J504" s="74">
        <f t="shared" si="105"/>
        <v>0</v>
      </c>
      <c r="K504" s="72">
        <v>6.0000000000000001E-3</v>
      </c>
      <c r="L504" s="72">
        <f t="shared" si="106"/>
        <v>0.8432400000000001</v>
      </c>
      <c r="M504" s="72"/>
      <c r="N504" s="72">
        <f t="shared" si="107"/>
        <v>0</v>
      </c>
      <c r="O504" s="74">
        <v>21</v>
      </c>
      <c r="P504" s="74">
        <f t="shared" si="108"/>
        <v>0</v>
      </c>
      <c r="Q504" s="74">
        <f t="shared" si="109"/>
        <v>0</v>
      </c>
      <c r="R504" s="8"/>
      <c r="S504" s="8"/>
    </row>
    <row r="505" spans="1:19" ht="11.25" outlineLevel="3" x14ac:dyDescent="0.2">
      <c r="A505" s="9"/>
      <c r="B505" s="67"/>
      <c r="C505" s="68">
        <v>8</v>
      </c>
      <c r="D505" s="69" t="s">
        <v>141</v>
      </c>
      <c r="E505" s="70" t="s">
        <v>966</v>
      </c>
      <c r="F505" s="71" t="s">
        <v>967</v>
      </c>
      <c r="G505" s="69" t="s">
        <v>96</v>
      </c>
      <c r="H505" s="72">
        <v>154.59399999999999</v>
      </c>
      <c r="I505" s="73"/>
      <c r="J505" s="74">
        <f t="shared" si="105"/>
        <v>0</v>
      </c>
      <c r="K505" s="72">
        <v>2.1999999999999999E-2</v>
      </c>
      <c r="L505" s="72">
        <f t="shared" si="106"/>
        <v>3.4010679999999995</v>
      </c>
      <c r="M505" s="72"/>
      <c r="N505" s="72">
        <f t="shared" si="107"/>
        <v>0</v>
      </c>
      <c r="O505" s="74">
        <v>21</v>
      </c>
      <c r="P505" s="74">
        <f t="shared" si="108"/>
        <v>0</v>
      </c>
      <c r="Q505" s="74">
        <f t="shared" si="109"/>
        <v>0</v>
      </c>
      <c r="R505" s="8"/>
      <c r="S505" s="8"/>
    </row>
    <row r="506" spans="1:19" ht="22.5" outlineLevel="3" x14ac:dyDescent="0.2">
      <c r="A506" s="9"/>
      <c r="B506" s="67"/>
      <c r="C506" s="68">
        <v>9</v>
      </c>
      <c r="D506" s="69" t="s">
        <v>93</v>
      </c>
      <c r="E506" s="70" t="s">
        <v>968</v>
      </c>
      <c r="F506" s="71" t="s">
        <v>969</v>
      </c>
      <c r="G506" s="69" t="s">
        <v>224</v>
      </c>
      <c r="H506" s="72">
        <v>89.858000000000018</v>
      </c>
      <c r="I506" s="73"/>
      <c r="J506" s="74">
        <f t="shared" si="105"/>
        <v>0</v>
      </c>
      <c r="K506" s="72">
        <v>4.2999999999999999E-4</v>
      </c>
      <c r="L506" s="72">
        <f t="shared" si="106"/>
        <v>3.8638940000000004E-2</v>
      </c>
      <c r="M506" s="72"/>
      <c r="N506" s="72">
        <f t="shared" si="107"/>
        <v>0</v>
      </c>
      <c r="O506" s="74">
        <v>21</v>
      </c>
      <c r="P506" s="74">
        <f t="shared" si="108"/>
        <v>0</v>
      </c>
      <c r="Q506" s="74">
        <f t="shared" si="109"/>
        <v>0</v>
      </c>
      <c r="R506" s="8"/>
      <c r="S506" s="8"/>
    </row>
    <row r="507" spans="1:19" ht="11.25" outlineLevel="3" x14ac:dyDescent="0.2">
      <c r="A507" s="9"/>
      <c r="B507" s="67"/>
      <c r="C507" s="68">
        <v>10</v>
      </c>
      <c r="D507" s="69" t="s">
        <v>141</v>
      </c>
      <c r="E507" s="70" t="s">
        <v>970</v>
      </c>
      <c r="F507" s="71" t="s">
        <v>971</v>
      </c>
      <c r="G507" s="69" t="s">
        <v>224</v>
      </c>
      <c r="H507" s="72">
        <v>98.843800000000002</v>
      </c>
      <c r="I507" s="73"/>
      <c r="J507" s="74">
        <f t="shared" si="105"/>
        <v>0</v>
      </c>
      <c r="K507" s="72">
        <v>1.98E-3</v>
      </c>
      <c r="L507" s="72">
        <f t="shared" si="106"/>
        <v>0.195710724</v>
      </c>
      <c r="M507" s="72"/>
      <c r="N507" s="72">
        <f t="shared" si="107"/>
        <v>0</v>
      </c>
      <c r="O507" s="74">
        <v>21</v>
      </c>
      <c r="P507" s="74">
        <f t="shared" si="108"/>
        <v>0</v>
      </c>
      <c r="Q507" s="74">
        <f t="shared" si="109"/>
        <v>0</v>
      </c>
      <c r="R507" s="8"/>
      <c r="S507" s="8"/>
    </row>
    <row r="508" spans="1:19" ht="11.25" outlineLevel="3" x14ac:dyDescent="0.2">
      <c r="A508" s="9"/>
      <c r="B508" s="67"/>
      <c r="C508" s="68">
        <v>11</v>
      </c>
      <c r="D508" s="69" t="s">
        <v>93</v>
      </c>
      <c r="E508" s="70" t="s">
        <v>972</v>
      </c>
      <c r="F508" s="71" t="s">
        <v>973</v>
      </c>
      <c r="G508" s="69" t="s">
        <v>224</v>
      </c>
      <c r="H508" s="72">
        <v>130.464</v>
      </c>
      <c r="I508" s="73"/>
      <c r="J508" s="74">
        <f t="shared" si="105"/>
        <v>0</v>
      </c>
      <c r="K508" s="72">
        <v>9.0000000000000006E-5</v>
      </c>
      <c r="L508" s="72">
        <f t="shared" si="106"/>
        <v>1.174176E-2</v>
      </c>
      <c r="M508" s="72"/>
      <c r="N508" s="72">
        <f t="shared" si="107"/>
        <v>0</v>
      </c>
      <c r="O508" s="74">
        <v>21</v>
      </c>
      <c r="P508" s="74">
        <f t="shared" si="108"/>
        <v>0</v>
      </c>
      <c r="Q508" s="74">
        <f t="shared" si="109"/>
        <v>0</v>
      </c>
      <c r="R508" s="8"/>
      <c r="S508" s="8"/>
    </row>
    <row r="509" spans="1:19" ht="11.25" outlineLevel="3" x14ac:dyDescent="0.2">
      <c r="A509" s="9"/>
      <c r="B509" s="67"/>
      <c r="C509" s="68">
        <v>12</v>
      </c>
      <c r="D509" s="69" t="s">
        <v>93</v>
      </c>
      <c r="E509" s="70" t="s">
        <v>974</v>
      </c>
      <c r="F509" s="71" t="s">
        <v>975</v>
      </c>
      <c r="G509" s="69" t="s">
        <v>96</v>
      </c>
      <c r="H509" s="72">
        <v>17.951479999999997</v>
      </c>
      <c r="I509" s="73"/>
      <c r="J509" s="74">
        <f t="shared" si="105"/>
        <v>0</v>
      </c>
      <c r="K509" s="72"/>
      <c r="L509" s="72">
        <f t="shared" si="106"/>
        <v>0</v>
      </c>
      <c r="M509" s="72"/>
      <c r="N509" s="72">
        <f t="shared" si="107"/>
        <v>0</v>
      </c>
      <c r="O509" s="74">
        <v>21</v>
      </c>
      <c r="P509" s="74">
        <f t="shared" si="108"/>
        <v>0</v>
      </c>
      <c r="Q509" s="74">
        <f t="shared" si="109"/>
        <v>0</v>
      </c>
      <c r="R509" s="8"/>
      <c r="S509" s="8"/>
    </row>
    <row r="510" spans="1:19" ht="22.5" outlineLevel="3" x14ac:dyDescent="0.2">
      <c r="A510" s="9"/>
      <c r="B510" s="67"/>
      <c r="C510" s="68">
        <v>13</v>
      </c>
      <c r="D510" s="69" t="s">
        <v>93</v>
      </c>
      <c r="E510" s="70" t="s">
        <v>976</v>
      </c>
      <c r="F510" s="71" t="s">
        <v>977</v>
      </c>
      <c r="G510" s="69" t="s">
        <v>96</v>
      </c>
      <c r="H510" s="72">
        <v>145.93147999999999</v>
      </c>
      <c r="I510" s="73"/>
      <c r="J510" s="74">
        <f t="shared" si="105"/>
        <v>0</v>
      </c>
      <c r="K510" s="72"/>
      <c r="L510" s="72">
        <f t="shared" si="106"/>
        <v>0</v>
      </c>
      <c r="M510" s="72"/>
      <c r="N510" s="72">
        <f t="shared" si="107"/>
        <v>0</v>
      </c>
      <c r="O510" s="74">
        <v>21</v>
      </c>
      <c r="P510" s="74">
        <f t="shared" si="108"/>
        <v>0</v>
      </c>
      <c r="Q510" s="74">
        <f t="shared" si="109"/>
        <v>0</v>
      </c>
      <c r="R510" s="8"/>
      <c r="S510" s="8"/>
    </row>
    <row r="511" spans="1:19" ht="11.25" outlineLevel="3" x14ac:dyDescent="0.2">
      <c r="A511" s="9"/>
      <c r="B511" s="67"/>
      <c r="C511" s="68">
        <v>14</v>
      </c>
      <c r="D511" s="69" t="s">
        <v>93</v>
      </c>
      <c r="E511" s="70" t="s">
        <v>978</v>
      </c>
      <c r="F511" s="71" t="s">
        <v>979</v>
      </c>
      <c r="G511" s="69" t="s">
        <v>134</v>
      </c>
      <c r="H511" s="72">
        <v>4.5538314239999993</v>
      </c>
      <c r="I511" s="73"/>
      <c r="J511" s="74">
        <f t="shared" si="105"/>
        <v>0</v>
      </c>
      <c r="K511" s="72"/>
      <c r="L511" s="72">
        <f t="shared" si="106"/>
        <v>0</v>
      </c>
      <c r="M511" s="72"/>
      <c r="N511" s="72">
        <f t="shared" si="107"/>
        <v>0</v>
      </c>
      <c r="O511" s="74">
        <v>21</v>
      </c>
      <c r="P511" s="74">
        <f t="shared" si="108"/>
        <v>0</v>
      </c>
      <c r="Q511" s="74">
        <f t="shared" si="109"/>
        <v>0</v>
      </c>
      <c r="R511" s="8"/>
      <c r="S511" s="8"/>
    </row>
    <row r="512" spans="1:19" outlineLevel="3" x14ac:dyDescent="0.15">
      <c r="B512" s="6"/>
      <c r="C512" s="6"/>
      <c r="D512" s="6"/>
      <c r="E512" s="6"/>
      <c r="F512" s="6"/>
      <c r="G512" s="6"/>
      <c r="H512" s="6"/>
      <c r="I512" s="8"/>
      <c r="J512" s="8"/>
      <c r="K512" s="6"/>
      <c r="L512" s="6"/>
      <c r="M512" s="6"/>
      <c r="N512" s="6"/>
      <c r="O512" s="6"/>
      <c r="P512" s="8"/>
      <c r="Q512" s="8"/>
    </row>
    <row r="513" spans="1:19" ht="11.25" outlineLevel="2" x14ac:dyDescent="0.2">
      <c r="A513" s="39" t="s">
        <v>76</v>
      </c>
      <c r="B513" s="60">
        <v>3</v>
      </c>
      <c r="C513" s="61"/>
      <c r="D513" s="62" t="s">
        <v>92</v>
      </c>
      <c r="E513" s="62"/>
      <c r="F513" s="63" t="s">
        <v>77</v>
      </c>
      <c r="G513" s="62"/>
      <c r="H513" s="64"/>
      <c r="I513" s="65"/>
      <c r="J513" s="41">
        <f>SUBTOTAL(9,J514:J526)</f>
        <v>0</v>
      </c>
      <c r="K513" s="64"/>
      <c r="L513" s="42">
        <f>SUBTOTAL(9,L514:L526)</f>
        <v>1.8747219379999998</v>
      </c>
      <c r="M513" s="64"/>
      <c r="N513" s="42">
        <f>SUBTOTAL(9,N514:N526)</f>
        <v>0.32306799999999997</v>
      </c>
      <c r="O513" s="66"/>
      <c r="P513" s="41">
        <f>SUBTOTAL(9,P514:P526)</f>
        <v>0</v>
      </c>
      <c r="Q513" s="41">
        <f>SUBTOTAL(9,Q514:Q526)</f>
        <v>0</v>
      </c>
      <c r="R513" s="8"/>
      <c r="S513" s="8"/>
    </row>
    <row r="514" spans="1:19" ht="11.25" outlineLevel="3" x14ac:dyDescent="0.2">
      <c r="A514" s="9"/>
      <c r="B514" s="67"/>
      <c r="C514" s="68">
        <v>1</v>
      </c>
      <c r="D514" s="69" t="s">
        <v>93</v>
      </c>
      <c r="E514" s="70" t="s">
        <v>980</v>
      </c>
      <c r="F514" s="71" t="s">
        <v>981</v>
      </c>
      <c r="G514" s="69" t="s">
        <v>96</v>
      </c>
      <c r="H514" s="72">
        <v>11.8775</v>
      </c>
      <c r="I514" s="73"/>
      <c r="J514" s="74">
        <f t="shared" ref="J514:J525" si="110">H514*I514</f>
        <v>0</v>
      </c>
      <c r="K514" s="72"/>
      <c r="L514" s="72">
        <f t="shared" ref="L514:L525" si="111">H514*K514</f>
        <v>0</v>
      </c>
      <c r="M514" s="72">
        <v>2.7199999999999998E-2</v>
      </c>
      <c r="N514" s="72">
        <f t="shared" ref="N514:N525" si="112">H514*M514</f>
        <v>0.32306799999999997</v>
      </c>
      <c r="O514" s="74">
        <v>21</v>
      </c>
      <c r="P514" s="74">
        <f t="shared" ref="P514:P525" si="113">J514*(O514/100)</f>
        <v>0</v>
      </c>
      <c r="Q514" s="74">
        <f t="shared" ref="Q514:Q525" si="114">J514+P514</f>
        <v>0</v>
      </c>
      <c r="R514" s="8"/>
      <c r="S514" s="8"/>
    </row>
    <row r="515" spans="1:19" ht="11.25" outlineLevel="3" x14ac:dyDescent="0.2">
      <c r="A515" s="9"/>
      <c r="B515" s="67"/>
      <c r="C515" s="68">
        <v>2</v>
      </c>
      <c r="D515" s="69" t="s">
        <v>93</v>
      </c>
      <c r="E515" s="70" t="s">
        <v>982</v>
      </c>
      <c r="F515" s="71" t="s">
        <v>983</v>
      </c>
      <c r="G515" s="69" t="s">
        <v>96</v>
      </c>
      <c r="H515" s="72">
        <v>77.203000000000003</v>
      </c>
      <c r="I515" s="73"/>
      <c r="J515" s="74">
        <f t="shared" si="110"/>
        <v>0</v>
      </c>
      <c r="K515" s="72">
        <v>2.9999999999999997E-4</v>
      </c>
      <c r="L515" s="72">
        <f t="shared" si="111"/>
        <v>2.3160899999999998E-2</v>
      </c>
      <c r="M515" s="72"/>
      <c r="N515" s="72">
        <f t="shared" si="112"/>
        <v>0</v>
      </c>
      <c r="O515" s="74">
        <v>21</v>
      </c>
      <c r="P515" s="74">
        <f t="shared" si="113"/>
        <v>0</v>
      </c>
      <c r="Q515" s="74">
        <f t="shared" si="114"/>
        <v>0</v>
      </c>
      <c r="R515" s="8"/>
      <c r="S515" s="8"/>
    </row>
    <row r="516" spans="1:19" ht="11.25" outlineLevel="3" x14ac:dyDescent="0.2">
      <c r="A516" s="9"/>
      <c r="B516" s="67"/>
      <c r="C516" s="68">
        <v>3</v>
      </c>
      <c r="D516" s="69" t="s">
        <v>93</v>
      </c>
      <c r="E516" s="70" t="s">
        <v>984</v>
      </c>
      <c r="F516" s="71" t="s">
        <v>985</v>
      </c>
      <c r="G516" s="69" t="s">
        <v>96</v>
      </c>
      <c r="H516" s="72">
        <v>38.021500000000003</v>
      </c>
      <c r="I516" s="73"/>
      <c r="J516" s="74">
        <f t="shared" si="110"/>
        <v>0</v>
      </c>
      <c r="K516" s="72">
        <v>1.5E-3</v>
      </c>
      <c r="L516" s="72">
        <f t="shared" si="111"/>
        <v>5.7032250000000007E-2</v>
      </c>
      <c r="M516" s="72"/>
      <c r="N516" s="72">
        <f t="shared" si="112"/>
        <v>0</v>
      </c>
      <c r="O516" s="74">
        <v>21</v>
      </c>
      <c r="P516" s="74">
        <f t="shared" si="113"/>
        <v>0</v>
      </c>
      <c r="Q516" s="74">
        <f t="shared" si="114"/>
        <v>0</v>
      </c>
      <c r="R516" s="8"/>
      <c r="S516" s="8"/>
    </row>
    <row r="517" spans="1:19" ht="11.25" outlineLevel="3" x14ac:dyDescent="0.2">
      <c r="A517" s="9"/>
      <c r="B517" s="67"/>
      <c r="C517" s="68">
        <v>4</v>
      </c>
      <c r="D517" s="69" t="s">
        <v>93</v>
      </c>
      <c r="E517" s="70" t="s">
        <v>986</v>
      </c>
      <c r="F517" s="71" t="s">
        <v>987</v>
      </c>
      <c r="G517" s="69" t="s">
        <v>96</v>
      </c>
      <c r="H517" s="72">
        <v>76.042600000000007</v>
      </c>
      <c r="I517" s="73"/>
      <c r="J517" s="74">
        <f t="shared" si="110"/>
        <v>0</v>
      </c>
      <c r="K517" s="72">
        <v>5.3800000000000002E-3</v>
      </c>
      <c r="L517" s="72">
        <f t="shared" si="111"/>
        <v>0.40910918800000007</v>
      </c>
      <c r="M517" s="72"/>
      <c r="N517" s="72">
        <f t="shared" si="112"/>
        <v>0</v>
      </c>
      <c r="O517" s="74">
        <v>21</v>
      </c>
      <c r="P517" s="74">
        <f t="shared" si="113"/>
        <v>0</v>
      </c>
      <c r="Q517" s="74">
        <f t="shared" si="114"/>
        <v>0</v>
      </c>
      <c r="R517" s="8"/>
      <c r="S517" s="8"/>
    </row>
    <row r="518" spans="1:19" ht="11.25" outlineLevel="3" x14ac:dyDescent="0.2">
      <c r="A518" s="9"/>
      <c r="B518" s="67"/>
      <c r="C518" s="68">
        <v>5</v>
      </c>
      <c r="D518" s="69" t="s">
        <v>93</v>
      </c>
      <c r="E518" s="70" t="s">
        <v>988</v>
      </c>
      <c r="F518" s="71" t="s">
        <v>989</v>
      </c>
      <c r="G518" s="69" t="s">
        <v>224</v>
      </c>
      <c r="H518" s="72">
        <v>2.8</v>
      </c>
      <c r="I518" s="73"/>
      <c r="J518" s="74">
        <f t="shared" si="110"/>
        <v>0</v>
      </c>
      <c r="K518" s="72">
        <v>9.7999999999999997E-4</v>
      </c>
      <c r="L518" s="72">
        <f t="shared" si="111"/>
        <v>2.7439999999999999E-3</v>
      </c>
      <c r="M518" s="72"/>
      <c r="N518" s="72">
        <f t="shared" si="112"/>
        <v>0</v>
      </c>
      <c r="O518" s="74">
        <v>21</v>
      </c>
      <c r="P518" s="74">
        <f t="shared" si="113"/>
        <v>0</v>
      </c>
      <c r="Q518" s="74">
        <f t="shared" si="114"/>
        <v>0</v>
      </c>
      <c r="R518" s="8"/>
      <c r="S518" s="8"/>
    </row>
    <row r="519" spans="1:19" ht="11.25" outlineLevel="3" x14ac:dyDescent="0.2">
      <c r="A519" s="9"/>
      <c r="B519" s="67"/>
      <c r="C519" s="68">
        <v>6</v>
      </c>
      <c r="D519" s="69" t="s">
        <v>93</v>
      </c>
      <c r="E519" s="70" t="s">
        <v>990</v>
      </c>
      <c r="F519" s="71" t="s">
        <v>991</v>
      </c>
      <c r="G519" s="69" t="s">
        <v>224</v>
      </c>
      <c r="H519" s="72">
        <v>3</v>
      </c>
      <c r="I519" s="73"/>
      <c r="J519" s="74">
        <f t="shared" si="110"/>
        <v>0</v>
      </c>
      <c r="K519" s="72">
        <v>9.5E-4</v>
      </c>
      <c r="L519" s="72">
        <f t="shared" si="111"/>
        <v>2.8500000000000001E-3</v>
      </c>
      <c r="M519" s="72"/>
      <c r="N519" s="72">
        <f t="shared" si="112"/>
        <v>0</v>
      </c>
      <c r="O519" s="74">
        <v>21</v>
      </c>
      <c r="P519" s="74">
        <f t="shared" si="113"/>
        <v>0</v>
      </c>
      <c r="Q519" s="74">
        <f t="shared" si="114"/>
        <v>0</v>
      </c>
      <c r="R519" s="8"/>
      <c r="S519" s="8"/>
    </row>
    <row r="520" spans="1:19" ht="11.25" outlineLevel="3" x14ac:dyDescent="0.2">
      <c r="A520" s="9"/>
      <c r="B520" s="67"/>
      <c r="C520" s="68">
        <v>7</v>
      </c>
      <c r="D520" s="69" t="s">
        <v>141</v>
      </c>
      <c r="E520" s="70" t="s">
        <v>992</v>
      </c>
      <c r="F520" s="71" t="s">
        <v>993</v>
      </c>
      <c r="G520" s="69" t="s">
        <v>96</v>
      </c>
      <c r="H520" s="72">
        <v>84.923299999999998</v>
      </c>
      <c r="I520" s="73"/>
      <c r="J520" s="74">
        <f t="shared" si="110"/>
        <v>0</v>
      </c>
      <c r="K520" s="72">
        <v>1.6E-2</v>
      </c>
      <c r="L520" s="72">
        <f t="shared" si="111"/>
        <v>1.3587727999999999</v>
      </c>
      <c r="M520" s="72"/>
      <c r="N520" s="72">
        <f t="shared" si="112"/>
        <v>0</v>
      </c>
      <c r="O520" s="74">
        <v>21</v>
      </c>
      <c r="P520" s="74">
        <f t="shared" si="113"/>
        <v>0</v>
      </c>
      <c r="Q520" s="74">
        <f t="shared" si="114"/>
        <v>0</v>
      </c>
      <c r="R520" s="8"/>
      <c r="S520" s="8"/>
    </row>
    <row r="521" spans="1:19" ht="11.25" outlineLevel="3" x14ac:dyDescent="0.2">
      <c r="A521" s="9"/>
      <c r="B521" s="67"/>
      <c r="C521" s="68">
        <v>8</v>
      </c>
      <c r="D521" s="69" t="s">
        <v>93</v>
      </c>
      <c r="E521" s="70" t="s">
        <v>994</v>
      </c>
      <c r="F521" s="71" t="s">
        <v>995</v>
      </c>
      <c r="G521" s="69" t="s">
        <v>96</v>
      </c>
      <c r="H521" s="72">
        <v>14.45</v>
      </c>
      <c r="I521" s="73"/>
      <c r="J521" s="74">
        <f t="shared" si="110"/>
        <v>0</v>
      </c>
      <c r="K521" s="72"/>
      <c r="L521" s="72">
        <f t="shared" si="111"/>
        <v>0</v>
      </c>
      <c r="M521" s="72"/>
      <c r="N521" s="72">
        <f t="shared" si="112"/>
        <v>0</v>
      </c>
      <c r="O521" s="74">
        <v>21</v>
      </c>
      <c r="P521" s="74">
        <f t="shared" si="113"/>
        <v>0</v>
      </c>
      <c r="Q521" s="74">
        <f t="shared" si="114"/>
        <v>0</v>
      </c>
      <c r="R521" s="8"/>
      <c r="S521" s="8"/>
    </row>
    <row r="522" spans="1:19" ht="11.25" outlineLevel="3" x14ac:dyDescent="0.2">
      <c r="A522" s="9"/>
      <c r="B522" s="67"/>
      <c r="C522" s="68">
        <v>9</v>
      </c>
      <c r="D522" s="69" t="s">
        <v>93</v>
      </c>
      <c r="E522" s="70" t="s">
        <v>996</v>
      </c>
      <c r="F522" s="71" t="s">
        <v>997</v>
      </c>
      <c r="G522" s="69" t="s">
        <v>96</v>
      </c>
      <c r="H522" s="72">
        <v>77.203000000000003</v>
      </c>
      <c r="I522" s="73"/>
      <c r="J522" s="74">
        <f t="shared" si="110"/>
        <v>0</v>
      </c>
      <c r="K522" s="72"/>
      <c r="L522" s="72">
        <f t="shared" si="111"/>
        <v>0</v>
      </c>
      <c r="M522" s="72"/>
      <c r="N522" s="72">
        <f t="shared" si="112"/>
        <v>0</v>
      </c>
      <c r="O522" s="74">
        <v>21</v>
      </c>
      <c r="P522" s="74">
        <f t="shared" si="113"/>
        <v>0</v>
      </c>
      <c r="Q522" s="74">
        <f t="shared" si="114"/>
        <v>0</v>
      </c>
      <c r="R522" s="8"/>
      <c r="S522" s="8"/>
    </row>
    <row r="523" spans="1:19" ht="11.25" outlineLevel="3" x14ac:dyDescent="0.2">
      <c r="A523" s="9"/>
      <c r="B523" s="67"/>
      <c r="C523" s="68">
        <v>10</v>
      </c>
      <c r="D523" s="69" t="s">
        <v>93</v>
      </c>
      <c r="E523" s="70" t="s">
        <v>998</v>
      </c>
      <c r="F523" s="71" t="s">
        <v>999</v>
      </c>
      <c r="G523" s="69" t="s">
        <v>96</v>
      </c>
      <c r="H523" s="72">
        <v>1.44</v>
      </c>
      <c r="I523" s="73"/>
      <c r="J523" s="74">
        <f t="shared" si="110"/>
        <v>0</v>
      </c>
      <c r="K523" s="72">
        <v>1.42E-3</v>
      </c>
      <c r="L523" s="72">
        <f t="shared" si="111"/>
        <v>2.0447999999999998E-3</v>
      </c>
      <c r="M523" s="72"/>
      <c r="N523" s="72">
        <f t="shared" si="112"/>
        <v>0</v>
      </c>
      <c r="O523" s="74">
        <v>21</v>
      </c>
      <c r="P523" s="74">
        <f t="shared" si="113"/>
        <v>0</v>
      </c>
      <c r="Q523" s="74">
        <f t="shared" si="114"/>
        <v>0</v>
      </c>
      <c r="R523" s="8"/>
      <c r="S523" s="8"/>
    </row>
    <row r="524" spans="1:19" ht="11.25" outlineLevel="3" x14ac:dyDescent="0.2">
      <c r="A524" s="9"/>
      <c r="B524" s="67"/>
      <c r="C524" s="68">
        <v>11</v>
      </c>
      <c r="D524" s="69" t="s">
        <v>141</v>
      </c>
      <c r="E524" s="70" t="s">
        <v>1000</v>
      </c>
      <c r="F524" s="71" t="s">
        <v>1001</v>
      </c>
      <c r="G524" s="69" t="s">
        <v>96</v>
      </c>
      <c r="H524" s="72">
        <v>1.5840000000000001</v>
      </c>
      <c r="I524" s="73"/>
      <c r="J524" s="74">
        <f t="shared" si="110"/>
        <v>0</v>
      </c>
      <c r="K524" s="72">
        <v>1.2E-2</v>
      </c>
      <c r="L524" s="72">
        <f t="shared" si="111"/>
        <v>1.9008000000000001E-2</v>
      </c>
      <c r="M524" s="72"/>
      <c r="N524" s="72">
        <f t="shared" si="112"/>
        <v>0</v>
      </c>
      <c r="O524" s="74">
        <v>21</v>
      </c>
      <c r="P524" s="74">
        <f t="shared" si="113"/>
        <v>0</v>
      </c>
      <c r="Q524" s="74">
        <f t="shared" si="114"/>
        <v>0</v>
      </c>
      <c r="R524" s="8"/>
      <c r="S524" s="8"/>
    </row>
    <row r="525" spans="1:19" ht="11.25" outlineLevel="3" x14ac:dyDescent="0.2">
      <c r="A525" s="9"/>
      <c r="B525" s="67"/>
      <c r="C525" s="68">
        <v>12</v>
      </c>
      <c r="D525" s="69" t="s">
        <v>93</v>
      </c>
      <c r="E525" s="70" t="s">
        <v>1002</v>
      </c>
      <c r="F525" s="71" t="s">
        <v>1003</v>
      </c>
      <c r="G525" s="69" t="s">
        <v>134</v>
      </c>
      <c r="H525" s="72">
        <v>1.8747219379999998</v>
      </c>
      <c r="I525" s="73"/>
      <c r="J525" s="74">
        <f t="shared" si="110"/>
        <v>0</v>
      </c>
      <c r="K525" s="72"/>
      <c r="L525" s="72">
        <f t="shared" si="111"/>
        <v>0</v>
      </c>
      <c r="M525" s="72"/>
      <c r="N525" s="72">
        <f t="shared" si="112"/>
        <v>0</v>
      </c>
      <c r="O525" s="74">
        <v>21</v>
      </c>
      <c r="P525" s="74">
        <f t="shared" si="113"/>
        <v>0</v>
      </c>
      <c r="Q525" s="74">
        <f t="shared" si="114"/>
        <v>0</v>
      </c>
      <c r="R525" s="8"/>
      <c r="S525" s="8"/>
    </row>
    <row r="526" spans="1:19" outlineLevel="3" x14ac:dyDescent="0.15">
      <c r="B526" s="6"/>
      <c r="C526" s="6"/>
      <c r="D526" s="6"/>
      <c r="E526" s="6"/>
      <c r="F526" s="6"/>
      <c r="G526" s="6"/>
      <c r="H526" s="6"/>
      <c r="I526" s="8"/>
      <c r="J526" s="8"/>
      <c r="K526" s="6"/>
      <c r="L526" s="6"/>
      <c r="M526" s="6"/>
      <c r="N526" s="6"/>
      <c r="O526" s="6"/>
      <c r="P526" s="8"/>
      <c r="Q526" s="8"/>
    </row>
    <row r="527" spans="1:19" ht="11.25" outlineLevel="2" x14ac:dyDescent="0.2">
      <c r="A527" s="39" t="s">
        <v>78</v>
      </c>
      <c r="B527" s="60">
        <v>3</v>
      </c>
      <c r="C527" s="61"/>
      <c r="D527" s="62" t="s">
        <v>92</v>
      </c>
      <c r="E527" s="62"/>
      <c r="F527" s="63" t="s">
        <v>79</v>
      </c>
      <c r="G527" s="62"/>
      <c r="H527" s="64"/>
      <c r="I527" s="65"/>
      <c r="J527" s="41">
        <f>SUBTOTAL(9,J528:J530)</f>
        <v>0</v>
      </c>
      <c r="K527" s="64"/>
      <c r="L527" s="42">
        <f>SUBTOTAL(9,L528:L530)</f>
        <v>0.22765988000000004</v>
      </c>
      <c r="M527" s="64"/>
      <c r="N527" s="42">
        <f>SUBTOTAL(9,N528:N530)</f>
        <v>0</v>
      </c>
      <c r="O527" s="66"/>
      <c r="P527" s="41">
        <f>SUBTOTAL(9,P528:P530)</f>
        <v>0</v>
      </c>
      <c r="Q527" s="41">
        <f>SUBTOTAL(9,Q528:Q530)</f>
        <v>0</v>
      </c>
      <c r="R527" s="8"/>
      <c r="S527" s="8"/>
    </row>
    <row r="528" spans="1:19" ht="11.25" outlineLevel="3" x14ac:dyDescent="0.2">
      <c r="A528" s="9"/>
      <c r="B528" s="67"/>
      <c r="C528" s="68">
        <v>1</v>
      </c>
      <c r="D528" s="69" t="s">
        <v>93</v>
      </c>
      <c r="E528" s="70" t="s">
        <v>1004</v>
      </c>
      <c r="F528" s="71" t="s">
        <v>1005</v>
      </c>
      <c r="G528" s="69" t="s">
        <v>96</v>
      </c>
      <c r="H528" s="72">
        <v>464.61199999999997</v>
      </c>
      <c r="I528" s="73"/>
      <c r="J528" s="74">
        <f>H528*I528</f>
        <v>0</v>
      </c>
      <c r="K528" s="72">
        <v>2.0000000000000001E-4</v>
      </c>
      <c r="L528" s="72">
        <f>H528*K528</f>
        <v>9.2922400000000002E-2</v>
      </c>
      <c r="M528" s="72"/>
      <c r="N528" s="72">
        <f>H528*M528</f>
        <v>0</v>
      </c>
      <c r="O528" s="74">
        <v>21</v>
      </c>
      <c r="P528" s="74">
        <f>J528*(O528/100)</f>
        <v>0</v>
      </c>
      <c r="Q528" s="74">
        <f>J528+P528</f>
        <v>0</v>
      </c>
      <c r="R528" s="8"/>
      <c r="S528" s="8"/>
    </row>
    <row r="529" spans="1:19" ht="11.25" outlineLevel="3" x14ac:dyDescent="0.2">
      <c r="A529" s="9"/>
      <c r="B529" s="67"/>
      <c r="C529" s="68">
        <v>2</v>
      </c>
      <c r="D529" s="69" t="s">
        <v>93</v>
      </c>
      <c r="E529" s="70" t="s">
        <v>1006</v>
      </c>
      <c r="F529" s="71" t="s">
        <v>1007</v>
      </c>
      <c r="G529" s="69" t="s">
        <v>96</v>
      </c>
      <c r="H529" s="72">
        <v>464.61200000000002</v>
      </c>
      <c r="I529" s="73"/>
      <c r="J529" s="74">
        <f>H529*I529</f>
        <v>0</v>
      </c>
      <c r="K529" s="72">
        <v>2.9E-4</v>
      </c>
      <c r="L529" s="72">
        <f>H529*K529</f>
        <v>0.13473748000000002</v>
      </c>
      <c r="M529" s="72"/>
      <c r="N529" s="72">
        <f>H529*M529</f>
        <v>0</v>
      </c>
      <c r="O529" s="74">
        <v>21</v>
      </c>
      <c r="P529" s="74">
        <f>J529*(O529/100)</f>
        <v>0</v>
      </c>
      <c r="Q529" s="74">
        <f>J529+P529</f>
        <v>0</v>
      </c>
      <c r="R529" s="8"/>
      <c r="S529" s="8"/>
    </row>
    <row r="530" spans="1:19" outlineLevel="3" x14ac:dyDescent="0.15">
      <c r="B530" s="6"/>
      <c r="C530" s="6"/>
      <c r="D530" s="6"/>
      <c r="E530" s="6"/>
      <c r="F530" s="6"/>
      <c r="G530" s="6"/>
      <c r="H530" s="6"/>
      <c r="I530" s="8"/>
      <c r="J530" s="8"/>
      <c r="K530" s="6"/>
      <c r="L530" s="6"/>
      <c r="M530" s="6"/>
      <c r="N530" s="6"/>
      <c r="O530" s="6"/>
      <c r="P530" s="8"/>
      <c r="Q530" s="8"/>
    </row>
    <row r="531" spans="1:19" ht="11.25" outlineLevel="2" x14ac:dyDescent="0.2">
      <c r="A531" s="39" t="s">
        <v>80</v>
      </c>
      <c r="B531" s="60">
        <v>3</v>
      </c>
      <c r="C531" s="61"/>
      <c r="D531" s="62" t="s">
        <v>92</v>
      </c>
      <c r="E531" s="62"/>
      <c r="F531" s="63" t="s">
        <v>81</v>
      </c>
      <c r="G531" s="62"/>
      <c r="H531" s="64"/>
      <c r="I531" s="65"/>
      <c r="J531" s="41">
        <f>SUBTOTAL(9,J532:J537)</f>
        <v>0</v>
      </c>
      <c r="K531" s="64"/>
      <c r="L531" s="42">
        <f>SUBTOTAL(9,L532:L537)</f>
        <v>0</v>
      </c>
      <c r="M531" s="64"/>
      <c r="N531" s="42">
        <f>SUBTOTAL(9,N532:N537)</f>
        <v>0</v>
      </c>
      <c r="O531" s="66"/>
      <c r="P531" s="41">
        <f>SUBTOTAL(9,P532:P537)</f>
        <v>0</v>
      </c>
      <c r="Q531" s="41">
        <f>SUBTOTAL(9,Q532:Q537)</f>
        <v>0</v>
      </c>
      <c r="R531" s="8"/>
      <c r="S531" s="8"/>
    </row>
    <row r="532" spans="1:19" ht="11.25" outlineLevel="3" x14ac:dyDescent="0.2">
      <c r="A532" s="9"/>
      <c r="B532" s="67"/>
      <c r="C532" s="68">
        <v>1</v>
      </c>
      <c r="D532" s="69" t="s">
        <v>405</v>
      </c>
      <c r="E532" s="70" t="s">
        <v>1008</v>
      </c>
      <c r="F532" s="71" t="s">
        <v>1009</v>
      </c>
      <c r="G532" s="69" t="s">
        <v>612</v>
      </c>
      <c r="H532" s="72">
        <v>1</v>
      </c>
      <c r="I532" s="73"/>
      <c r="J532" s="74">
        <f>H532*I532</f>
        <v>0</v>
      </c>
      <c r="K532" s="72"/>
      <c r="L532" s="72">
        <f>H532*K532</f>
        <v>0</v>
      </c>
      <c r="M532" s="72"/>
      <c r="N532" s="72">
        <f>H532*M532</f>
        <v>0</v>
      </c>
      <c r="O532" s="74">
        <v>21</v>
      </c>
      <c r="P532" s="74">
        <f>J532*(O532/100)</f>
        <v>0</v>
      </c>
      <c r="Q532" s="74">
        <f>J532+P532</f>
        <v>0</v>
      </c>
      <c r="R532" s="8"/>
      <c r="S532" s="8"/>
    </row>
    <row r="533" spans="1:19" ht="11.25" outlineLevel="3" x14ac:dyDescent="0.2">
      <c r="A533" s="9"/>
      <c r="B533" s="67"/>
      <c r="C533" s="68">
        <v>2</v>
      </c>
      <c r="D533" s="69" t="s">
        <v>405</v>
      </c>
      <c r="E533" s="70" t="s">
        <v>1010</v>
      </c>
      <c r="F533" s="71" t="s">
        <v>1011</v>
      </c>
      <c r="G533" s="69" t="s">
        <v>612</v>
      </c>
      <c r="H533" s="72">
        <v>1</v>
      </c>
      <c r="I533" s="73"/>
      <c r="J533" s="74">
        <f>H533*I533</f>
        <v>0</v>
      </c>
      <c r="K533" s="72"/>
      <c r="L533" s="72">
        <f>H533*K533</f>
        <v>0</v>
      </c>
      <c r="M533" s="72"/>
      <c r="N533" s="72">
        <f>H533*M533</f>
        <v>0</v>
      </c>
      <c r="O533" s="74">
        <v>21</v>
      </c>
      <c r="P533" s="74">
        <f>J533*(O533/100)</f>
        <v>0</v>
      </c>
      <c r="Q533" s="74">
        <f>J533+P533</f>
        <v>0</v>
      </c>
      <c r="R533" s="8"/>
      <c r="S533" s="8"/>
    </row>
    <row r="534" spans="1:19" ht="11.25" outlineLevel="3" x14ac:dyDescent="0.2">
      <c r="A534" s="9"/>
      <c r="B534" s="67"/>
      <c r="C534" s="68">
        <v>3</v>
      </c>
      <c r="D534" s="69" t="s">
        <v>405</v>
      </c>
      <c r="E534" s="70" t="s">
        <v>1012</v>
      </c>
      <c r="F534" s="71" t="s">
        <v>1013</v>
      </c>
      <c r="G534" s="69" t="s">
        <v>612</v>
      </c>
      <c r="H534" s="72">
        <v>1</v>
      </c>
      <c r="I534" s="73"/>
      <c r="J534" s="74">
        <f>H534*I534</f>
        <v>0</v>
      </c>
      <c r="K534" s="72"/>
      <c r="L534" s="72">
        <f>H534*K534</f>
        <v>0</v>
      </c>
      <c r="M534" s="72"/>
      <c r="N534" s="72">
        <f>H534*M534</f>
        <v>0</v>
      </c>
      <c r="O534" s="74">
        <v>21</v>
      </c>
      <c r="P534" s="74">
        <f>J534*(O534/100)</f>
        <v>0</v>
      </c>
      <c r="Q534" s="74">
        <f>J534+P534</f>
        <v>0</v>
      </c>
      <c r="R534" s="8"/>
      <c r="S534" s="8"/>
    </row>
    <row r="535" spans="1:19" ht="11.25" outlineLevel="3" x14ac:dyDescent="0.2">
      <c r="A535" s="9"/>
      <c r="B535" s="67"/>
      <c r="C535" s="68">
        <v>4</v>
      </c>
      <c r="D535" s="69" t="s">
        <v>405</v>
      </c>
      <c r="E535" s="70" t="s">
        <v>1014</v>
      </c>
      <c r="F535" s="71" t="s">
        <v>1015</v>
      </c>
      <c r="G535" s="69" t="s">
        <v>612</v>
      </c>
      <c r="H535" s="72">
        <v>1</v>
      </c>
      <c r="I535" s="73"/>
      <c r="J535" s="74">
        <f>H535*I535</f>
        <v>0</v>
      </c>
      <c r="K535" s="72"/>
      <c r="L535" s="72">
        <f>H535*K535</f>
        <v>0</v>
      </c>
      <c r="M535" s="72"/>
      <c r="N535" s="72">
        <f>H535*M535</f>
        <v>0</v>
      </c>
      <c r="O535" s="74">
        <v>21</v>
      </c>
      <c r="P535" s="74">
        <f>J535*(O535/100)</f>
        <v>0</v>
      </c>
      <c r="Q535" s="74">
        <f>J535+P535</f>
        <v>0</v>
      </c>
      <c r="R535" s="8"/>
      <c r="S535" s="8"/>
    </row>
    <row r="536" spans="1:19" ht="11.25" outlineLevel="3" x14ac:dyDescent="0.2">
      <c r="A536" s="9"/>
      <c r="B536" s="67"/>
      <c r="C536" s="68">
        <v>5</v>
      </c>
      <c r="D536" s="69" t="s">
        <v>405</v>
      </c>
      <c r="E536" s="70" t="s">
        <v>1016</v>
      </c>
      <c r="F536" s="71" t="s">
        <v>1017</v>
      </c>
      <c r="G536" s="69" t="s">
        <v>612</v>
      </c>
      <c r="H536" s="72">
        <v>1</v>
      </c>
      <c r="I536" s="73"/>
      <c r="J536" s="74">
        <f>H536*I536</f>
        <v>0</v>
      </c>
      <c r="K536" s="72"/>
      <c r="L536" s="72">
        <f>H536*K536</f>
        <v>0</v>
      </c>
      <c r="M536" s="72"/>
      <c r="N536" s="72">
        <f>H536*M536</f>
        <v>0</v>
      </c>
      <c r="O536" s="74">
        <v>21</v>
      </c>
      <c r="P536" s="74">
        <f>J536*(O536/100)</f>
        <v>0</v>
      </c>
      <c r="Q536" s="74">
        <f>J536+P536</f>
        <v>0</v>
      </c>
      <c r="R536" s="8"/>
      <c r="S536" s="8"/>
    </row>
    <row r="537" spans="1:19" outlineLevel="3" x14ac:dyDescent="0.15">
      <c r="B537" s="6"/>
      <c r="C537" s="6"/>
      <c r="D537" s="6"/>
      <c r="E537" s="6"/>
      <c r="F537" s="6"/>
      <c r="G537" s="6"/>
      <c r="H537" s="6"/>
      <c r="I537" s="8"/>
      <c r="J537" s="8"/>
      <c r="K537" s="6"/>
      <c r="L537" s="6"/>
      <c r="M537" s="6"/>
      <c r="N537" s="6"/>
      <c r="O537" s="6"/>
      <c r="P537" s="8"/>
      <c r="Q537" s="8"/>
    </row>
    <row r="538" spans="1:19" ht="11.25" outlineLevel="2" x14ac:dyDescent="0.2">
      <c r="A538" s="39" t="s">
        <v>82</v>
      </c>
      <c r="B538" s="60">
        <v>3</v>
      </c>
      <c r="C538" s="61"/>
      <c r="D538" s="62" t="s">
        <v>92</v>
      </c>
      <c r="E538" s="62"/>
      <c r="F538" s="63" t="s">
        <v>83</v>
      </c>
      <c r="G538" s="62"/>
      <c r="H538" s="64"/>
      <c r="I538" s="65"/>
      <c r="J538" s="41">
        <f>SUBTOTAL(9,J539:J540)</f>
        <v>0</v>
      </c>
      <c r="K538" s="64"/>
      <c r="L538" s="42">
        <f>SUBTOTAL(9,L539:L540)</f>
        <v>0</v>
      </c>
      <c r="M538" s="64"/>
      <c r="N538" s="42">
        <f>SUBTOTAL(9,N539:N540)</f>
        <v>0</v>
      </c>
      <c r="O538" s="66"/>
      <c r="P538" s="41">
        <f>SUBTOTAL(9,P539:P540)</f>
        <v>0</v>
      </c>
      <c r="Q538" s="41">
        <f>SUBTOTAL(9,Q539:Q540)</f>
        <v>0</v>
      </c>
      <c r="R538" s="8"/>
      <c r="S538" s="8"/>
    </row>
    <row r="539" spans="1:19" ht="11.25" outlineLevel="3" x14ac:dyDescent="0.2">
      <c r="A539" s="9"/>
      <c r="B539" s="67"/>
      <c r="C539" s="68">
        <v>1</v>
      </c>
      <c r="D539" s="69" t="s">
        <v>405</v>
      </c>
      <c r="E539" s="70" t="s">
        <v>1018</v>
      </c>
      <c r="F539" s="71" t="s">
        <v>1019</v>
      </c>
      <c r="G539" s="69" t="s">
        <v>612</v>
      </c>
      <c r="H539" s="72">
        <v>1</v>
      </c>
      <c r="I539" s="73"/>
      <c r="J539" s="74">
        <f>H539*I539</f>
        <v>0</v>
      </c>
      <c r="K539" s="72"/>
      <c r="L539" s="72">
        <f>H539*K539</f>
        <v>0</v>
      </c>
      <c r="M539" s="72"/>
      <c r="N539" s="72">
        <f>H539*M539</f>
        <v>0</v>
      </c>
      <c r="O539" s="74">
        <v>21</v>
      </c>
      <c r="P539" s="74">
        <f>J539*(O539/100)</f>
        <v>0</v>
      </c>
      <c r="Q539" s="74">
        <f>J539+P539</f>
        <v>0</v>
      </c>
      <c r="R539" s="8"/>
      <c r="S539" s="8"/>
    </row>
    <row r="540" spans="1:19" outlineLevel="3" x14ac:dyDescent="0.15">
      <c r="B540" s="6"/>
      <c r="C540" s="6"/>
      <c r="D540" s="6"/>
      <c r="E540" s="6"/>
      <c r="F540" s="6"/>
      <c r="G540" s="6"/>
      <c r="H540" s="6"/>
      <c r="I540" s="8"/>
      <c r="J540" s="8"/>
      <c r="K540" s="6"/>
      <c r="L540" s="6"/>
      <c r="M540" s="6"/>
      <c r="N540" s="6"/>
      <c r="O540" s="6"/>
      <c r="P540" s="8"/>
      <c r="Q540" s="8"/>
    </row>
    <row r="541" spans="1:19" ht="11.25" outlineLevel="2" x14ac:dyDescent="0.2">
      <c r="A541" s="39" t="s">
        <v>84</v>
      </c>
      <c r="B541" s="60">
        <v>3</v>
      </c>
      <c r="C541" s="61"/>
      <c r="D541" s="62" t="s">
        <v>92</v>
      </c>
      <c r="E541" s="62"/>
      <c r="F541" s="63" t="s">
        <v>85</v>
      </c>
      <c r="G541" s="62"/>
      <c r="H541" s="64"/>
      <c r="I541" s="65"/>
      <c r="J541" s="41">
        <f>SUBTOTAL(9,J542:J546)</f>
        <v>0</v>
      </c>
      <c r="K541" s="64"/>
      <c r="L541" s="42">
        <f>SUBTOTAL(9,L542:L546)</f>
        <v>0</v>
      </c>
      <c r="M541" s="64"/>
      <c r="N541" s="42">
        <f>SUBTOTAL(9,N542:N546)</f>
        <v>0</v>
      </c>
      <c r="O541" s="66"/>
      <c r="P541" s="41">
        <f>SUBTOTAL(9,P542:P546)</f>
        <v>0</v>
      </c>
      <c r="Q541" s="41">
        <f>SUBTOTAL(9,Q542:Q546)</f>
        <v>0</v>
      </c>
      <c r="R541" s="8"/>
      <c r="S541" s="8"/>
    </row>
    <row r="542" spans="1:19" ht="11.25" outlineLevel="3" x14ac:dyDescent="0.2">
      <c r="A542" s="9"/>
      <c r="B542" s="67"/>
      <c r="C542" s="68">
        <v>1</v>
      </c>
      <c r="D542" s="69" t="s">
        <v>405</v>
      </c>
      <c r="E542" s="70" t="s">
        <v>1020</v>
      </c>
      <c r="F542" s="71" t="s">
        <v>1021</v>
      </c>
      <c r="G542" s="69" t="s">
        <v>612</v>
      </c>
      <c r="H542" s="72">
        <v>1</v>
      </c>
      <c r="I542" s="73"/>
      <c r="J542" s="74">
        <f>H542*I542</f>
        <v>0</v>
      </c>
      <c r="K542" s="72"/>
      <c r="L542" s="72">
        <f>H542*K542</f>
        <v>0</v>
      </c>
      <c r="M542" s="72"/>
      <c r="N542" s="72">
        <f>H542*M542</f>
        <v>0</v>
      </c>
      <c r="O542" s="74">
        <v>21</v>
      </c>
      <c r="P542" s="74">
        <f>J542*(O542/100)</f>
        <v>0</v>
      </c>
      <c r="Q542" s="74">
        <f>J542+P542</f>
        <v>0</v>
      </c>
      <c r="R542" s="8"/>
      <c r="S542" s="8"/>
    </row>
    <row r="543" spans="1:19" ht="11.25" outlineLevel="3" x14ac:dyDescent="0.2">
      <c r="A543" s="9"/>
      <c r="B543" s="67"/>
      <c r="C543" s="68">
        <v>2</v>
      </c>
      <c r="D543" s="69" t="s">
        <v>405</v>
      </c>
      <c r="E543" s="70" t="s">
        <v>1022</v>
      </c>
      <c r="F543" s="71" t="s">
        <v>1023</v>
      </c>
      <c r="G543" s="69" t="s">
        <v>612</v>
      </c>
      <c r="H543" s="72">
        <v>1</v>
      </c>
      <c r="I543" s="73"/>
      <c r="J543" s="74">
        <f>H543*I543</f>
        <v>0</v>
      </c>
      <c r="K543" s="72"/>
      <c r="L543" s="72">
        <f>H543*K543</f>
        <v>0</v>
      </c>
      <c r="M543" s="72"/>
      <c r="N543" s="72">
        <f>H543*M543</f>
        <v>0</v>
      </c>
      <c r="O543" s="74">
        <v>21</v>
      </c>
      <c r="P543" s="74">
        <f>J543*(O543/100)</f>
        <v>0</v>
      </c>
      <c r="Q543" s="74">
        <f>J543+P543</f>
        <v>0</v>
      </c>
      <c r="R543" s="8"/>
      <c r="S543" s="8"/>
    </row>
    <row r="544" spans="1:19" ht="11.25" outlineLevel="3" x14ac:dyDescent="0.2">
      <c r="A544" s="9"/>
      <c r="B544" s="67"/>
      <c r="C544" s="68">
        <v>3</v>
      </c>
      <c r="D544" s="69" t="s">
        <v>405</v>
      </c>
      <c r="E544" s="70" t="s">
        <v>1024</v>
      </c>
      <c r="F544" s="71" t="s">
        <v>1025</v>
      </c>
      <c r="G544" s="69" t="s">
        <v>612</v>
      </c>
      <c r="H544" s="72">
        <v>1</v>
      </c>
      <c r="I544" s="73"/>
      <c r="J544" s="74">
        <f>H544*I544</f>
        <v>0</v>
      </c>
      <c r="K544" s="72"/>
      <c r="L544" s="72">
        <f>H544*K544</f>
        <v>0</v>
      </c>
      <c r="M544" s="72"/>
      <c r="N544" s="72">
        <f>H544*M544</f>
        <v>0</v>
      </c>
      <c r="O544" s="74">
        <v>21</v>
      </c>
      <c r="P544" s="74">
        <f>J544*(O544/100)</f>
        <v>0</v>
      </c>
      <c r="Q544" s="74">
        <f>J544+P544</f>
        <v>0</v>
      </c>
      <c r="R544" s="8"/>
      <c r="S544" s="8"/>
    </row>
    <row r="545" spans="1:19" ht="11.25" outlineLevel="3" x14ac:dyDescent="0.2">
      <c r="A545" s="9"/>
      <c r="B545" s="67"/>
      <c r="C545" s="68">
        <v>4</v>
      </c>
      <c r="D545" s="69" t="s">
        <v>405</v>
      </c>
      <c r="E545" s="70" t="s">
        <v>1026</v>
      </c>
      <c r="F545" s="71" t="s">
        <v>1027</v>
      </c>
      <c r="G545" s="69" t="s">
        <v>612</v>
      </c>
      <c r="H545" s="72">
        <v>1</v>
      </c>
      <c r="I545" s="73"/>
      <c r="J545" s="74">
        <f>H545*I545</f>
        <v>0</v>
      </c>
      <c r="K545" s="72"/>
      <c r="L545" s="72">
        <f>H545*K545</f>
        <v>0</v>
      </c>
      <c r="M545" s="72"/>
      <c r="N545" s="72">
        <f>H545*M545</f>
        <v>0</v>
      </c>
      <c r="O545" s="74">
        <v>21</v>
      </c>
      <c r="P545" s="74">
        <f>J545*(O545/100)</f>
        <v>0</v>
      </c>
      <c r="Q545" s="74">
        <f>J545+P545</f>
        <v>0</v>
      </c>
      <c r="R545" s="8"/>
      <c r="S545" s="8"/>
    </row>
    <row r="546" spans="1:19" outlineLevel="3" x14ac:dyDescent="0.15">
      <c r="B546" s="6"/>
      <c r="C546" s="6"/>
      <c r="D546" s="6"/>
      <c r="E546" s="6"/>
      <c r="F546" s="6"/>
      <c r="G546" s="6"/>
      <c r="H546" s="6"/>
      <c r="I546" s="8"/>
      <c r="J546" s="8"/>
      <c r="K546" s="6"/>
      <c r="L546" s="6"/>
      <c r="M546" s="6"/>
      <c r="N546" s="6"/>
      <c r="O546" s="6"/>
      <c r="P546" s="8"/>
      <c r="Q546" s="8"/>
    </row>
    <row r="547" spans="1:19" ht="11.25" outlineLevel="2" x14ac:dyDescent="0.2">
      <c r="A547" s="39" t="s">
        <v>86</v>
      </c>
      <c r="B547" s="60">
        <v>3</v>
      </c>
      <c r="C547" s="61"/>
      <c r="D547" s="62" t="s">
        <v>92</v>
      </c>
      <c r="E547" s="62"/>
      <c r="F547" s="63" t="s">
        <v>87</v>
      </c>
      <c r="G547" s="62"/>
      <c r="H547" s="64"/>
      <c r="I547" s="65"/>
      <c r="J547" s="41">
        <f>SUBTOTAL(9,J548:J549)</f>
        <v>0</v>
      </c>
      <c r="K547" s="64"/>
      <c r="L547" s="42">
        <f>SUBTOTAL(9,L548:L549)</f>
        <v>0</v>
      </c>
      <c r="M547" s="64"/>
      <c r="N547" s="42">
        <f>SUBTOTAL(9,N548:N549)</f>
        <v>0</v>
      </c>
      <c r="O547" s="66"/>
      <c r="P547" s="41">
        <f>SUBTOTAL(9,P548:P549)</f>
        <v>0</v>
      </c>
      <c r="Q547" s="41">
        <f>SUBTOTAL(9,Q548:Q549)</f>
        <v>0</v>
      </c>
      <c r="R547" s="8"/>
      <c r="S547" s="8"/>
    </row>
    <row r="548" spans="1:19" ht="11.25" outlineLevel="3" x14ac:dyDescent="0.2">
      <c r="A548" s="9"/>
      <c r="B548" s="67"/>
      <c r="C548" s="68">
        <v>1</v>
      </c>
      <c r="D548" s="69" t="s">
        <v>405</v>
      </c>
      <c r="E548" s="70" t="s">
        <v>1028</v>
      </c>
      <c r="F548" s="71" t="s">
        <v>1029</v>
      </c>
      <c r="G548" s="69" t="s">
        <v>612</v>
      </c>
      <c r="H548" s="72">
        <v>1</v>
      </c>
      <c r="I548" s="73"/>
      <c r="J548" s="74">
        <f>H548*I548</f>
        <v>0</v>
      </c>
      <c r="K548" s="72"/>
      <c r="L548" s="72">
        <f>H548*K548</f>
        <v>0</v>
      </c>
      <c r="M548" s="72"/>
      <c r="N548" s="72">
        <f>H548*M548</f>
        <v>0</v>
      </c>
      <c r="O548" s="74">
        <v>21</v>
      </c>
      <c r="P548" s="74">
        <f>J548*(O548/100)</f>
        <v>0</v>
      </c>
      <c r="Q548" s="74">
        <f>J548+P548</f>
        <v>0</v>
      </c>
      <c r="R548" s="8"/>
      <c r="S548" s="8"/>
    </row>
    <row r="549" spans="1:19" outlineLevel="3" x14ac:dyDescent="0.15">
      <c r="B549" s="6"/>
      <c r="C549" s="6"/>
      <c r="D549" s="6"/>
      <c r="E549" s="6"/>
      <c r="F549" s="6"/>
      <c r="G549" s="6"/>
      <c r="H549" s="6"/>
      <c r="I549" s="8"/>
      <c r="J549" s="8"/>
      <c r="K549" s="6"/>
      <c r="L549" s="6"/>
      <c r="M549" s="6"/>
      <c r="N549" s="6"/>
      <c r="O549" s="6"/>
      <c r="P549" s="8"/>
      <c r="Q549" s="8"/>
    </row>
    <row r="550" spans="1:19" ht="11.25" outlineLevel="2" x14ac:dyDescent="0.2">
      <c r="A550" s="39" t="s">
        <v>88</v>
      </c>
      <c r="B550" s="60">
        <v>3</v>
      </c>
      <c r="C550" s="61"/>
      <c r="D550" s="62" t="s">
        <v>92</v>
      </c>
      <c r="E550" s="62"/>
      <c r="F550" s="63" t="s">
        <v>89</v>
      </c>
      <c r="G550" s="62"/>
      <c r="H550" s="64"/>
      <c r="I550" s="65"/>
      <c r="J550" s="41">
        <f>SUBTOTAL(9,J551:J554)</f>
        <v>0</v>
      </c>
      <c r="K550" s="64"/>
      <c r="L550" s="42">
        <f>SUBTOTAL(9,L551:L554)</f>
        <v>0</v>
      </c>
      <c r="M550" s="64"/>
      <c r="N550" s="42">
        <f>SUBTOTAL(9,N551:N554)</f>
        <v>0</v>
      </c>
      <c r="O550" s="66"/>
      <c r="P550" s="41">
        <f>SUBTOTAL(9,P551:P554)</f>
        <v>0</v>
      </c>
      <c r="Q550" s="41">
        <f>SUBTOTAL(9,Q551:Q554)</f>
        <v>0</v>
      </c>
      <c r="R550" s="8"/>
      <c r="S550" s="8"/>
    </row>
    <row r="551" spans="1:19" ht="11.25" outlineLevel="3" x14ac:dyDescent="0.2">
      <c r="A551" s="9"/>
      <c r="B551" s="67"/>
      <c r="C551" s="68">
        <v>1</v>
      </c>
      <c r="D551" s="69" t="s">
        <v>405</v>
      </c>
      <c r="E551" s="70" t="s">
        <v>1030</v>
      </c>
      <c r="F551" s="71" t="s">
        <v>1031</v>
      </c>
      <c r="G551" s="69" t="s">
        <v>612</v>
      </c>
      <c r="H551" s="72">
        <v>1</v>
      </c>
      <c r="I551" s="73"/>
      <c r="J551" s="74">
        <f>H551*I551</f>
        <v>0</v>
      </c>
      <c r="K551" s="72"/>
      <c r="L551" s="72">
        <f>H551*K551</f>
        <v>0</v>
      </c>
      <c r="M551" s="72"/>
      <c r="N551" s="72">
        <f>H551*M551</f>
        <v>0</v>
      </c>
      <c r="O551" s="74">
        <v>21</v>
      </c>
      <c r="P551" s="74">
        <f>J551*(O551/100)</f>
        <v>0</v>
      </c>
      <c r="Q551" s="74">
        <f>J551+P551</f>
        <v>0</v>
      </c>
      <c r="R551" s="8"/>
      <c r="S551" s="8"/>
    </row>
    <row r="552" spans="1:19" ht="11.25" outlineLevel="3" x14ac:dyDescent="0.2">
      <c r="A552" s="9"/>
      <c r="B552" s="67"/>
      <c r="C552" s="68">
        <v>2</v>
      </c>
      <c r="D552" s="69" t="s">
        <v>405</v>
      </c>
      <c r="E552" s="70" t="s">
        <v>1032</v>
      </c>
      <c r="F552" s="71" t="s">
        <v>1033</v>
      </c>
      <c r="G552" s="69" t="s">
        <v>612</v>
      </c>
      <c r="H552" s="72">
        <v>1</v>
      </c>
      <c r="I552" s="73"/>
      <c r="J552" s="74">
        <f>H552*I552</f>
        <v>0</v>
      </c>
      <c r="K552" s="72"/>
      <c r="L552" s="72">
        <f>H552*K552</f>
        <v>0</v>
      </c>
      <c r="M552" s="72"/>
      <c r="N552" s="72">
        <f>H552*M552</f>
        <v>0</v>
      </c>
      <c r="O552" s="74">
        <v>21</v>
      </c>
      <c r="P552" s="74">
        <f>J552*(O552/100)</f>
        <v>0</v>
      </c>
      <c r="Q552" s="74">
        <f>J552+P552</f>
        <v>0</v>
      </c>
      <c r="R552" s="8"/>
      <c r="S552" s="8"/>
    </row>
    <row r="553" spans="1:19" ht="11.25" outlineLevel="3" x14ac:dyDescent="0.2">
      <c r="A553" s="9"/>
      <c r="B553" s="67"/>
      <c r="C553" s="68">
        <v>3</v>
      </c>
      <c r="D553" s="69" t="s">
        <v>405</v>
      </c>
      <c r="E553" s="70" t="s">
        <v>1034</v>
      </c>
      <c r="F553" s="71" t="s">
        <v>1035</v>
      </c>
      <c r="G553" s="69" t="s">
        <v>612</v>
      </c>
      <c r="H553" s="72">
        <v>1</v>
      </c>
      <c r="I553" s="73"/>
      <c r="J553" s="74">
        <f>H553*I553</f>
        <v>0</v>
      </c>
      <c r="K553" s="72"/>
      <c r="L553" s="72">
        <f>H553*K553</f>
        <v>0</v>
      </c>
      <c r="M553" s="72"/>
      <c r="N553" s="72">
        <f>H553*M553</f>
        <v>0</v>
      </c>
      <c r="O553" s="74">
        <v>21</v>
      </c>
      <c r="P553" s="74">
        <f>J553*(O553/100)</f>
        <v>0</v>
      </c>
      <c r="Q553" s="74">
        <f>J553+P553</f>
        <v>0</v>
      </c>
      <c r="R553" s="8"/>
      <c r="S553" s="8"/>
    </row>
    <row r="554" spans="1:19" outlineLevel="3" x14ac:dyDescent="0.15">
      <c r="B554" s="6"/>
      <c r="C554" s="6"/>
      <c r="D554" s="6"/>
      <c r="E554" s="6"/>
      <c r="F554" s="6"/>
      <c r="G554" s="6"/>
      <c r="H554" s="6"/>
      <c r="I554" s="8"/>
      <c r="J554" s="8"/>
      <c r="K554" s="6"/>
      <c r="L554" s="6"/>
      <c r="M554" s="6"/>
      <c r="N554" s="6"/>
      <c r="O554" s="6"/>
      <c r="P554" s="8"/>
      <c r="Q554" s="8"/>
    </row>
    <row r="555" spans="1:19" outlineLevel="1" x14ac:dyDescent="0.15"/>
  </sheetData>
  <sheetProtection password="88A1" sheet="1" objects="1" scenarios="1"/>
  <printOptions horizontalCentered="1"/>
  <pageMargins left="0.55118110236220474" right="0.39370078740157483" top="0.59055118110236227" bottom="0.70866141732283472" header="0.39370078740157483" footer="0.39370078740157483"/>
  <pageSetup paperSize="9" scale="98" fitToHeight="14" pageOrder="overThenDown" orientation="landscape" r:id="rId1"/>
  <headerFooter>
    <oddFooter>&amp;L&amp;8&amp;F&amp;C&amp;P/&amp;N&amp;R&amp;8&amp;D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Rozpočet</Templat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14</vt:i4>
      </vt:variant>
    </vt:vector>
  </HeadingPairs>
  <TitlesOfParts>
    <vt:vector size="16" baseType="lpstr">
      <vt:lpstr>Rekapitulace</vt:lpstr>
      <vt:lpstr>Zakázka</vt:lpstr>
      <vt:lpstr>__3FD872C1_8887_4EA3_9FC2_897EF4F3D2C3_ITEM__</vt:lpstr>
      <vt:lpstr>__3FD872C1_8887_4EA3_9FC2_897EF4F3D2C3_ITEM_GROUP1__</vt:lpstr>
      <vt:lpstr>__3FD872C1_8887_4EA3_9FC2_897EF4F3D2C3_ITEM_GROUP1_RECAP__</vt:lpstr>
      <vt:lpstr>__3FD872C1_8887_4EA3_9FC2_897EF4F3D2C3_ITEM_GROUP2__</vt:lpstr>
      <vt:lpstr>__3FD872C1_8887_4EA3_9FC2_897EF4F3D2C3_ITEM_GROUP2_RECAP__</vt:lpstr>
      <vt:lpstr>__3FD872C1_8887_4EA3_9FC2_897EF4F3D2C3_ITEM_GROUP3__X</vt:lpstr>
      <vt:lpstr>__3FD872C1_8887_4EA3_9FC2_897EF4F3D2C3_ITEM_GROUP3_RECAP__</vt:lpstr>
      <vt:lpstr>GROUP_ID</vt:lpstr>
      <vt:lpstr>ITEM_PRICES</vt:lpstr>
      <vt:lpstr>Rekapitulace!Názvy_tisku</vt:lpstr>
      <vt:lpstr>Zakázka!Názvy_tisku</vt:lpstr>
      <vt:lpstr>Rekapitulace!Oblast_tisku</vt:lpstr>
      <vt:lpstr>Zakázka!Oblast_tisku</vt:lpstr>
      <vt:lpstr>VAT_RATES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euroCALC 4</dc:title>
  <dc:subject>Stavební úpravy objektu č.p. 85 Kořenice - Nabídka</dc:subject>
  <dc:creator>ADMIN</dc:creator>
  <cp:lastModifiedBy>Řezníčková Petra</cp:lastModifiedBy>
  <cp:lastPrinted>2025-05-01T05:31:44Z</cp:lastPrinted>
  <dcterms:created xsi:type="dcterms:W3CDTF">2025-05-01T05:28:09Z</dcterms:created>
  <dcterms:modified xsi:type="dcterms:W3CDTF">2025-12-02T08:05:08Z</dcterms:modified>
</cp:coreProperties>
</file>