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Velké zakázky\Práce v lesích 2019\"/>
    </mc:Choice>
  </mc:AlternateContent>
  <bookViews>
    <workbookView xWindow="0" yWindow="0" windowWidth="20160" windowHeight="8868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  <c r="G44" i="1"/>
  <c r="I48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6" i="1"/>
  <c r="AV5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6" i="1"/>
  <c r="AS5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6" i="1"/>
  <c r="AP5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6" i="1"/>
  <c r="AM5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6" i="1"/>
  <c r="AJ5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6" i="1"/>
  <c r="AG5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6" i="1"/>
  <c r="AD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6" i="1"/>
  <c r="AA5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6" i="1"/>
  <c r="X5" i="1"/>
  <c r="E5" i="1" s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6" i="1"/>
  <c r="U5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6" i="1"/>
  <c r="E6" i="1" s="1"/>
  <c r="R5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6" i="1"/>
  <c r="O5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6" i="1"/>
  <c r="L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E7" i="1" s="1"/>
  <c r="I6" i="1"/>
  <c r="I5" i="1"/>
  <c r="L46" i="1" l="1"/>
  <c r="G39" i="1" l="1"/>
  <c r="G40" i="1"/>
  <c r="G41" i="1"/>
  <c r="G42" i="1"/>
  <c r="G43" i="1"/>
  <c r="G37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5" i="1"/>
  <c r="G36" i="1"/>
  <c r="J6" i="1"/>
  <c r="M6" i="1"/>
  <c r="P6" i="1"/>
  <c r="S6" i="1"/>
  <c r="V6" i="1"/>
  <c r="Y6" i="1"/>
  <c r="AB6" i="1"/>
  <c r="AE6" i="1"/>
  <c r="AH6" i="1"/>
  <c r="AK6" i="1"/>
  <c r="AN6" i="1"/>
  <c r="AQ6" i="1"/>
  <c r="AT6" i="1"/>
  <c r="AW6" i="1"/>
  <c r="P5" i="1" l="1"/>
  <c r="F45" i="1"/>
  <c r="B46" i="1"/>
  <c r="AS46" i="1"/>
  <c r="AP46" i="1"/>
  <c r="AM46" i="1"/>
  <c r="AJ46" i="1"/>
  <c r="AG46" i="1"/>
  <c r="AA46" i="1"/>
  <c r="O46" i="1"/>
  <c r="AV46" i="1"/>
  <c r="AD46" i="1"/>
  <c r="X46" i="1"/>
  <c r="R46" i="1"/>
  <c r="U46" i="1" l="1"/>
  <c r="I46" i="1"/>
  <c r="AW37" i="1"/>
  <c r="AW34" i="1"/>
  <c r="AW27" i="1"/>
  <c r="AW24" i="1"/>
  <c r="AW19" i="1"/>
  <c r="AW13" i="1"/>
  <c r="AW5" i="1"/>
  <c r="AW44" i="1"/>
  <c r="AW43" i="1"/>
  <c r="AW42" i="1"/>
  <c r="AW41" i="1"/>
  <c r="AW40" i="1"/>
  <c r="AW39" i="1"/>
  <c r="AW38" i="1"/>
  <c r="AW36" i="1"/>
  <c r="AW35" i="1"/>
  <c r="AW33" i="1"/>
  <c r="AW32" i="1"/>
  <c r="AW31" i="1"/>
  <c r="AW30" i="1"/>
  <c r="AW29" i="1"/>
  <c r="AW28" i="1"/>
  <c r="AW26" i="1"/>
  <c r="AW25" i="1"/>
  <c r="AW23" i="1"/>
  <c r="AW22" i="1"/>
  <c r="AW21" i="1"/>
  <c r="AW20" i="1"/>
  <c r="AW18" i="1"/>
  <c r="AW17" i="1"/>
  <c r="AW16" i="1"/>
  <c r="AW15" i="1"/>
  <c r="AW14" i="1"/>
  <c r="AW12" i="1"/>
  <c r="AW11" i="1"/>
  <c r="AW10" i="1"/>
  <c r="AW9" i="1"/>
  <c r="AW8" i="1"/>
  <c r="AW7" i="1"/>
  <c r="AW46" i="1" l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1" i="1"/>
  <c r="AT29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Q44" i="1"/>
  <c r="AQ43" i="1"/>
  <c r="AQ42" i="1"/>
  <c r="AQ41" i="1"/>
  <c r="AQ40" i="1"/>
  <c r="AQ39" i="1"/>
  <c r="AQ38" i="1"/>
  <c r="AQ37" i="1"/>
  <c r="AQ36" i="1"/>
  <c r="AQ35" i="1"/>
  <c r="AQ34" i="1"/>
  <c r="AQ33" i="1"/>
  <c r="AQ31" i="1"/>
  <c r="AQ29" i="1"/>
  <c r="AQ28" i="1"/>
  <c r="AQ27" i="1"/>
  <c r="AQ26" i="1"/>
  <c r="AQ25" i="1"/>
  <c r="AQ24" i="1"/>
  <c r="AQ23" i="1"/>
  <c r="AQ22" i="1"/>
  <c r="AQ21" i="1"/>
  <c r="AQ20" i="1"/>
  <c r="AQ19" i="1"/>
  <c r="AQ18" i="1"/>
  <c r="AQ17" i="1"/>
  <c r="AQ16" i="1"/>
  <c r="AQ15" i="1"/>
  <c r="AQ14" i="1"/>
  <c r="AQ13" i="1"/>
  <c r="AQ12" i="1"/>
  <c r="AQ11" i="1"/>
  <c r="AQ10" i="1"/>
  <c r="AQ9" i="1"/>
  <c r="AQ8" i="1"/>
  <c r="AQ7" i="1"/>
  <c r="AN44" i="1"/>
  <c r="AN43" i="1"/>
  <c r="AN42" i="1"/>
  <c r="AN41" i="1"/>
  <c r="AN40" i="1"/>
  <c r="AN39" i="1"/>
  <c r="AN38" i="1"/>
  <c r="AN37" i="1"/>
  <c r="AN36" i="1"/>
  <c r="AN35" i="1"/>
  <c r="AN34" i="1"/>
  <c r="AN33" i="1"/>
  <c r="AN31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/>
  <c r="AN9" i="1"/>
  <c r="AN8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1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1" i="1"/>
  <c r="AH29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E44" i="1"/>
  <c r="AE39" i="1"/>
  <c r="AE38" i="1"/>
  <c r="AE37" i="1"/>
  <c r="AE36" i="1"/>
  <c r="AE35" i="1"/>
  <c r="AE31" i="1"/>
  <c r="AE29" i="1"/>
  <c r="AE28" i="1"/>
  <c r="AE27" i="1"/>
  <c r="AE26" i="1"/>
  <c r="AE22" i="1"/>
  <c r="AE21" i="1"/>
  <c r="AE20" i="1"/>
  <c r="AE19" i="1"/>
  <c r="AE18" i="1"/>
  <c r="AE17" i="1"/>
  <c r="AE16" i="1"/>
  <c r="AE15" i="1"/>
  <c r="AE13" i="1"/>
  <c r="AE11" i="1"/>
  <c r="AE10" i="1"/>
  <c r="AE9" i="1"/>
  <c r="AE8" i="1"/>
  <c r="AB44" i="1"/>
  <c r="AB43" i="1"/>
  <c r="AB42" i="1"/>
  <c r="AB41" i="1"/>
  <c r="AB40" i="1"/>
  <c r="AB39" i="1"/>
  <c r="AB38" i="1"/>
  <c r="AB37" i="1"/>
  <c r="AB36" i="1"/>
  <c r="AB35" i="1"/>
  <c r="AB31" i="1"/>
  <c r="AB29" i="1"/>
  <c r="AB28" i="1"/>
  <c r="AB27" i="1"/>
  <c r="AB25" i="1"/>
  <c r="AB24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Y44" i="1"/>
  <c r="Y43" i="1"/>
  <c r="Y42" i="1"/>
  <c r="Y41" i="1"/>
  <c r="Y40" i="1"/>
  <c r="Y39" i="1"/>
  <c r="Y38" i="1"/>
  <c r="Y37" i="1"/>
  <c r="Y36" i="1"/>
  <c r="Y35" i="1"/>
  <c r="Y34" i="1"/>
  <c r="Y33" i="1"/>
  <c r="Y31" i="1"/>
  <c r="Y29" i="1"/>
  <c r="Y28" i="1"/>
  <c r="Y27" i="1"/>
  <c r="Y25" i="1"/>
  <c r="Y23" i="1"/>
  <c r="Y22" i="1"/>
  <c r="Y20" i="1"/>
  <c r="Y19" i="1"/>
  <c r="Y18" i="1"/>
  <c r="Y17" i="1"/>
  <c r="Y16" i="1"/>
  <c r="Y15" i="1"/>
  <c r="Y14" i="1"/>
  <c r="Y13" i="1"/>
  <c r="Y11" i="1"/>
  <c r="Y9" i="1"/>
  <c r="Y8" i="1"/>
  <c r="Y7" i="1"/>
  <c r="V44" i="1"/>
  <c r="V43" i="1"/>
  <c r="V42" i="1"/>
  <c r="V39" i="1"/>
  <c r="V33" i="1"/>
  <c r="V31" i="1"/>
  <c r="V28" i="1"/>
  <c r="V27" i="1"/>
  <c r="V26" i="1"/>
  <c r="V24" i="1"/>
  <c r="V23" i="1"/>
  <c r="V22" i="1"/>
  <c r="V20" i="1"/>
  <c r="V19" i="1"/>
  <c r="V15" i="1"/>
  <c r="V13" i="1"/>
  <c r="V10" i="1"/>
  <c r="S26" i="1"/>
  <c r="S23" i="1"/>
  <c r="S20" i="1"/>
  <c r="S17" i="1"/>
  <c r="S9" i="1"/>
  <c r="S8" i="1"/>
  <c r="P43" i="1"/>
  <c r="P42" i="1"/>
  <c r="P41" i="1"/>
  <c r="P40" i="1"/>
  <c r="P39" i="1"/>
  <c r="P38" i="1"/>
  <c r="P37" i="1"/>
  <c r="P36" i="1"/>
  <c r="P35" i="1"/>
  <c r="P34" i="1"/>
  <c r="P31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M42" i="1"/>
  <c r="M41" i="1"/>
  <c r="M40" i="1"/>
  <c r="M39" i="1"/>
  <c r="M36" i="1"/>
  <c r="M35" i="1"/>
  <c r="M34" i="1"/>
  <c r="M33" i="1"/>
  <c r="M27" i="1"/>
  <c r="M26" i="1"/>
  <c r="M25" i="1"/>
  <c r="M24" i="1"/>
  <c r="M22" i="1"/>
  <c r="M21" i="1"/>
  <c r="M18" i="1"/>
  <c r="M17" i="1"/>
  <c r="M16" i="1"/>
  <c r="M15" i="1"/>
  <c r="M14" i="1"/>
  <c r="M13" i="1"/>
  <c r="M12" i="1"/>
  <c r="M11" i="1"/>
  <c r="M7" i="1"/>
  <c r="J40" i="1"/>
  <c r="J29" i="1"/>
  <c r="J26" i="1"/>
  <c r="J25" i="1"/>
  <c r="J24" i="1"/>
  <c r="J19" i="1"/>
  <c r="J18" i="1"/>
  <c r="J17" i="1"/>
  <c r="J15" i="1"/>
  <c r="J13" i="1"/>
  <c r="J12" i="1"/>
  <c r="J7" i="1"/>
  <c r="AT7" i="1"/>
  <c r="AT28" i="1"/>
  <c r="AT30" i="1"/>
  <c r="AT32" i="1"/>
  <c r="AQ30" i="1"/>
  <c r="AQ32" i="1"/>
  <c r="AN7" i="1"/>
  <c r="AN30" i="1"/>
  <c r="AN32" i="1"/>
  <c r="AK30" i="1"/>
  <c r="AK32" i="1"/>
  <c r="AH28" i="1"/>
  <c r="AH30" i="1"/>
  <c r="AH32" i="1"/>
  <c r="AE7" i="1"/>
  <c r="AE12" i="1"/>
  <c r="AE14" i="1"/>
  <c r="AE23" i="1"/>
  <c r="AE24" i="1"/>
  <c r="AE25" i="1"/>
  <c r="AE30" i="1"/>
  <c r="AE32" i="1"/>
  <c r="AE33" i="1"/>
  <c r="AE34" i="1"/>
  <c r="AE40" i="1"/>
  <c r="AE41" i="1"/>
  <c r="AE42" i="1"/>
  <c r="AE43" i="1"/>
  <c r="AB22" i="1"/>
  <c r="AB23" i="1"/>
  <c r="AB26" i="1"/>
  <c r="AB30" i="1"/>
  <c r="AB32" i="1"/>
  <c r="AB33" i="1"/>
  <c r="AB34" i="1"/>
  <c r="Y10" i="1"/>
  <c r="Y12" i="1"/>
  <c r="Y21" i="1"/>
  <c r="Y24" i="1"/>
  <c r="Y26" i="1"/>
  <c r="Y30" i="1"/>
  <c r="Y32" i="1"/>
  <c r="V7" i="1"/>
  <c r="V8" i="1"/>
  <c r="V9" i="1"/>
  <c r="V11" i="1"/>
  <c r="V12" i="1"/>
  <c r="V16" i="1"/>
  <c r="V17" i="1"/>
  <c r="V18" i="1"/>
  <c r="V25" i="1"/>
  <c r="V29" i="1"/>
  <c r="V30" i="1"/>
  <c r="V32" i="1"/>
  <c r="V34" i="1"/>
  <c r="V35" i="1"/>
  <c r="V36" i="1"/>
  <c r="V37" i="1"/>
  <c r="V38" i="1"/>
  <c r="V40" i="1"/>
  <c r="V41" i="1"/>
  <c r="S10" i="1"/>
  <c r="S13" i="1"/>
  <c r="S14" i="1"/>
  <c r="S16" i="1"/>
  <c r="S18" i="1"/>
  <c r="S21" i="1"/>
  <c r="S22" i="1"/>
  <c r="S25" i="1"/>
  <c r="S28" i="1"/>
  <c r="S30" i="1"/>
  <c r="S31" i="1"/>
  <c r="S32" i="1"/>
  <c r="S34" i="1"/>
  <c r="S35" i="1"/>
  <c r="S36" i="1"/>
  <c r="S38" i="1"/>
  <c r="S39" i="1"/>
  <c r="S40" i="1"/>
  <c r="S42" i="1"/>
  <c r="S44" i="1"/>
  <c r="P30" i="1"/>
  <c r="P32" i="1"/>
  <c r="P33" i="1"/>
  <c r="P44" i="1"/>
  <c r="M8" i="1"/>
  <c r="M9" i="1"/>
  <c r="M10" i="1"/>
  <c r="M19" i="1"/>
  <c r="M20" i="1"/>
  <c r="M23" i="1"/>
  <c r="M28" i="1"/>
  <c r="M29" i="1"/>
  <c r="M30" i="1"/>
  <c r="M31" i="1"/>
  <c r="M32" i="1"/>
  <c r="M37" i="1"/>
  <c r="M38" i="1"/>
  <c r="M43" i="1"/>
  <c r="M44" i="1"/>
  <c r="J11" i="1"/>
  <c r="J20" i="1"/>
  <c r="J22" i="1"/>
  <c r="J23" i="1"/>
  <c r="J27" i="1"/>
  <c r="J31" i="1"/>
  <c r="J33" i="1"/>
  <c r="J37" i="1"/>
  <c r="J38" i="1"/>
  <c r="J39" i="1"/>
  <c r="J42" i="1"/>
  <c r="J43" i="1"/>
  <c r="J44" i="1"/>
  <c r="P46" i="1" l="1"/>
  <c r="J41" i="1"/>
  <c r="J36" i="1"/>
  <c r="J35" i="1"/>
  <c r="J34" i="1"/>
  <c r="J32" i="1"/>
  <c r="J30" i="1"/>
  <c r="J9" i="1"/>
  <c r="J28" i="1"/>
  <c r="J21" i="1"/>
  <c r="V21" i="1"/>
  <c r="J16" i="1"/>
  <c r="J14" i="1"/>
  <c r="V14" i="1"/>
  <c r="J8" i="1"/>
  <c r="J10" i="1"/>
  <c r="S43" i="1"/>
  <c r="S33" i="1"/>
  <c r="S37" i="1"/>
  <c r="S41" i="1"/>
  <c r="S29" i="1"/>
  <c r="S12" i="1"/>
  <c r="S11" i="1"/>
  <c r="S24" i="1"/>
  <c r="S27" i="1"/>
  <c r="S15" i="1"/>
  <c r="S19" i="1"/>
  <c r="S7" i="1"/>
  <c r="AT5" i="1" l="1"/>
  <c r="AT46" i="1" s="1"/>
  <c r="AQ5" i="1"/>
  <c r="AQ46" i="1" s="1"/>
  <c r="AN5" i="1"/>
  <c r="AN46" i="1" s="1"/>
  <c r="AK5" i="1"/>
  <c r="AK46" i="1" s="1"/>
  <c r="AH5" i="1"/>
  <c r="AH46" i="1" s="1"/>
  <c r="AE5" i="1"/>
  <c r="AE46" i="1" s="1"/>
  <c r="AB5" i="1"/>
  <c r="AB46" i="1" s="1"/>
  <c r="Y5" i="1"/>
  <c r="Y46" i="1" s="1"/>
  <c r="S5" i="1"/>
  <c r="S46" i="1" s="1"/>
  <c r="V5" i="1"/>
  <c r="V46" i="1" s="1"/>
  <c r="J5" i="1" l="1"/>
  <c r="J46" i="1" s="1"/>
  <c r="E37" i="1"/>
  <c r="E29" i="1"/>
  <c r="E13" i="1"/>
  <c r="E8" i="1"/>
  <c r="E32" i="1"/>
  <c r="E24" i="1"/>
  <c r="E16" i="1"/>
  <c r="E43" i="1"/>
  <c r="E39" i="1"/>
  <c r="E35" i="1"/>
  <c r="E31" i="1"/>
  <c r="E27" i="1"/>
  <c r="E23" i="1"/>
  <c r="E19" i="1"/>
  <c r="E15" i="1"/>
  <c r="E11" i="1"/>
  <c r="E42" i="1"/>
  <c r="E38" i="1"/>
  <c r="E34" i="1"/>
  <c r="E30" i="1"/>
  <c r="E26" i="1"/>
  <c r="E22" i="1"/>
  <c r="E18" i="1"/>
  <c r="E14" i="1"/>
  <c r="E10" i="1"/>
  <c r="E21" i="1"/>
  <c r="E40" i="1"/>
  <c r="E41" i="1"/>
  <c r="E33" i="1"/>
  <c r="E25" i="1"/>
  <c r="E17" i="1"/>
  <c r="E9" i="1"/>
  <c r="E44" i="1"/>
  <c r="E36" i="1"/>
  <c r="E28" i="1"/>
  <c r="E20" i="1"/>
  <c r="E12" i="1"/>
  <c r="M5" i="1"/>
  <c r="M46" i="1"/>
  <c r="C48" i="1"/>
  <c r="C50" i="1" l="1"/>
  <c r="E45" i="1"/>
  <c r="E46" i="1" s="1"/>
</calcChain>
</file>

<file path=xl/sharedStrings.xml><?xml version="1.0" encoding="utf-8"?>
<sst xmlns="http://schemas.openxmlformats.org/spreadsheetml/2006/main" count="240" uniqueCount="107">
  <si>
    <t>POROST</t>
  </si>
  <si>
    <t>Ha</t>
  </si>
  <si>
    <t>HS</t>
  </si>
  <si>
    <t>SLT</t>
  </si>
  <si>
    <t>MZD</t>
  </si>
  <si>
    <t xml:space="preserve"> %ha</t>
  </si>
  <si>
    <t>SM</t>
  </si>
  <si>
    <t>BO</t>
  </si>
  <si>
    <t>MD</t>
  </si>
  <si>
    <t>BK</t>
  </si>
  <si>
    <t>DB</t>
  </si>
  <si>
    <t>JV</t>
  </si>
  <si>
    <t>KL</t>
  </si>
  <si>
    <t>OS</t>
  </si>
  <si>
    <t>OL</t>
  </si>
  <si>
    <t>HB</t>
  </si>
  <si>
    <t>BR</t>
  </si>
  <si>
    <t>2 B 6</t>
  </si>
  <si>
    <t>4B1</t>
  </si>
  <si>
    <t>2 C 8</t>
  </si>
  <si>
    <t>4S1</t>
  </si>
  <si>
    <t>2 C 11</t>
  </si>
  <si>
    <t>4H1</t>
  </si>
  <si>
    <t>2 C 13</t>
  </si>
  <si>
    <t>2 D 7</t>
  </si>
  <si>
    <t>2 D 11</t>
  </si>
  <si>
    <t>2 E 11</t>
  </si>
  <si>
    <t>2 F 8</t>
  </si>
  <si>
    <t>2 F 11</t>
  </si>
  <si>
    <t>3 B 8a</t>
  </si>
  <si>
    <t>3 B 8b</t>
  </si>
  <si>
    <t>3 B 9a</t>
  </si>
  <si>
    <t>3 B 9b</t>
  </si>
  <si>
    <t>3 E 7a</t>
  </si>
  <si>
    <t>3 E 7b</t>
  </si>
  <si>
    <t>3 E 8</t>
  </si>
  <si>
    <t>3 E 10</t>
  </si>
  <si>
    <t>4 C 9</t>
  </si>
  <si>
    <t>4 D 8</t>
  </si>
  <si>
    <t>5 B 9</t>
  </si>
  <si>
    <t>5 B 12</t>
  </si>
  <si>
    <t>5 D 9a</t>
  </si>
  <si>
    <t>5 D 9b</t>
  </si>
  <si>
    <t>5 D 12</t>
  </si>
  <si>
    <t>5 E 8</t>
  </si>
  <si>
    <t>5 E 10</t>
  </si>
  <si>
    <t>5 E 12</t>
  </si>
  <si>
    <t>5 F 6</t>
  </si>
  <si>
    <t>4K1</t>
  </si>
  <si>
    <t>5 F 9</t>
  </si>
  <si>
    <t>4S7</t>
  </si>
  <si>
    <t>5 F 10</t>
  </si>
  <si>
    <t>5 G 8b</t>
  </si>
  <si>
    <t>2 A 14</t>
  </si>
  <si>
    <t>5S9</t>
  </si>
  <si>
    <t>5 A 7</t>
  </si>
  <si>
    <t>5 A 9</t>
  </si>
  <si>
    <t>6 A 9a</t>
  </si>
  <si>
    <t>6 A 9b</t>
  </si>
  <si>
    <t>6 B 8a</t>
  </si>
  <si>
    <t>7 B 5</t>
  </si>
  <si>
    <t>7 B 7</t>
  </si>
  <si>
    <t>2 G 12</t>
  </si>
  <si>
    <t>4O6</t>
  </si>
  <si>
    <t>Přir.</t>
  </si>
  <si>
    <t>obn.</t>
  </si>
  <si>
    <t>%</t>
  </si>
  <si>
    <t>ha</t>
  </si>
  <si>
    <t>ks</t>
  </si>
  <si>
    <t>ks/ha</t>
  </si>
  <si>
    <t>JS</t>
  </si>
  <si>
    <t>JD</t>
  </si>
  <si>
    <t>JL,LP,TR</t>
  </si>
  <si>
    <t>LP</t>
  </si>
  <si>
    <t>1.</t>
  </si>
  <si>
    <t>JL</t>
  </si>
  <si>
    <t xml:space="preserve">CELKEM </t>
  </si>
  <si>
    <t>Do žlutých buněk nic nepsat!!!</t>
  </si>
  <si>
    <t>Součet buněk v jednom řádku ve sloupcích s fialovou hlavičkou se musí rovnat</t>
  </si>
  <si>
    <t>celkové ploše uvedené v tomtéž řádku v okrovém sloupci</t>
  </si>
  <si>
    <t>Modré buňky jsou MZD (vyplňuje se podíl dané dřeviny na ploše v %)</t>
  </si>
  <si>
    <t>Zelené buňky jsou ostatní dřeviny a přirozená obnova (vyplňuje se podíl dané dřeviny na ploše v %)</t>
  </si>
  <si>
    <t>1 = bory nebo luhy,</t>
  </si>
  <si>
    <t>2 = nižší, popř. střední polohy mimo bazická podloží,</t>
  </si>
  <si>
    <t>3 = nižší a střední polohy na bazických podložích (kromě 39!),</t>
  </si>
  <si>
    <t>4 = střední polohy</t>
  </si>
  <si>
    <t>5 = vyšší polohy</t>
  </si>
  <si>
    <t>7 = horské polohy</t>
  </si>
  <si>
    <t>1(0) = stanoviště exponovaná,</t>
  </si>
  <si>
    <t>3(2) = stanoviště kyselá,</t>
  </si>
  <si>
    <t xml:space="preserve"> 5(4) = stanoviště živná,</t>
  </si>
  <si>
    <t>7(6) = stanoviště oglejená,</t>
  </si>
  <si>
    <t xml:space="preserve">9(8) = stanoviště podmáčená </t>
  </si>
  <si>
    <t>1 = smrkový</t>
  </si>
  <si>
    <t>2 = jedlový (směsi s jedlí bělokorou),</t>
  </si>
  <si>
    <t>3 = borový,</t>
  </si>
  <si>
    <t>4 = ostatní jehličnaté (modřín, douglaska),</t>
  </si>
  <si>
    <t>5 = dubový,</t>
  </si>
  <si>
    <t>6 = bukový,</t>
  </si>
  <si>
    <t>7 = ostatní listnaté (například cenné listnáče, bříza, habr, akát),</t>
  </si>
  <si>
    <t>8 = topolový,</t>
  </si>
  <si>
    <t>9 = les nízký,</t>
  </si>
  <si>
    <t>0 = nezařazeno.</t>
  </si>
  <si>
    <t>BK,BR,DB,DBZ,DG,HB,JD,JR,JV,KL,JL,LP,MD,OS,JS,TR,TS</t>
  </si>
  <si>
    <t>BK,BR,JR,KL,MD,OS,JD,LP,DB,DBZ,DG</t>
  </si>
  <si>
    <t>BK,JD,DB,DBZ,LP,OS,BR,MD,JS,JV,KL,OL,HB,JLH,LPV,BB,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</si>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</sst>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4" xfId="0" applyFont="1" applyBorder="1" applyAlignment="1"/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0" borderId="0" xfId="0" applyFont="1"/>
    <xf numFmtId="0" fontId="4" fillId="0" borderId="4" xfId="0" applyFont="1" applyBorder="1" applyAlignment="1">
      <alignment horizontal="center"/>
    </xf>
    <xf numFmtId="2" fontId="0" fillId="4" borderId="15" xfId="0" applyNumberFormat="1" applyFont="1" applyFill="1" applyBorder="1" applyAlignment="1">
      <alignment horizontal="center"/>
    </xf>
    <xf numFmtId="2" fontId="0" fillId="4" borderId="4" xfId="0" applyNumberForma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9" xfId="0" applyBorder="1" applyAlignment="1">
      <alignment horizontal="center"/>
    </xf>
    <xf numFmtId="2" fontId="0" fillId="4" borderId="18" xfId="0" applyNumberForma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0" fillId="5" borderId="19" xfId="0" applyFont="1" applyFill="1" applyBorder="1" applyAlignment="1">
      <alignment horizontal="center"/>
    </xf>
    <xf numFmtId="0" fontId="0" fillId="5" borderId="28" xfId="0" applyFont="1" applyFill="1" applyBorder="1" applyAlignment="1">
      <alignment horizontal="center"/>
    </xf>
    <xf numFmtId="0" fontId="0" fillId="5" borderId="21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1" fontId="0" fillId="5" borderId="21" xfId="0" applyNumberFormat="1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2" fontId="2" fillId="5" borderId="15" xfId="0" applyNumberFormat="1" applyFont="1" applyFill="1" applyBorder="1" applyAlignment="1">
      <alignment horizontal="center"/>
    </xf>
    <xf numFmtId="2" fontId="2" fillId="5" borderId="18" xfId="0" applyNumberFormat="1" applyFont="1" applyFill="1" applyBorder="1" applyAlignment="1">
      <alignment horizontal="center"/>
    </xf>
    <xf numFmtId="0" fontId="0" fillId="6" borderId="15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20" xfId="0" applyFont="1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4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1" fillId="7" borderId="7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/>
    </xf>
    <xf numFmtId="0" fontId="0" fillId="7" borderId="23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left"/>
    </xf>
    <xf numFmtId="0" fontId="0" fillId="7" borderId="0" xfId="0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2" borderId="5" xfId="0" applyFont="1" applyFill="1" applyBorder="1" applyAlignment="1">
      <alignment horizontal="center"/>
    </xf>
    <xf numFmtId="0" fontId="0" fillId="5" borderId="31" xfId="0" applyFont="1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0" fillId="5" borderId="37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6" borderId="0" xfId="0" applyFont="1" applyFill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8" borderId="0" xfId="0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18"/>
  <sheetViews>
    <sheetView tabSelected="1" workbookViewId="0">
      <selection activeCell="T43" sqref="T43"/>
    </sheetView>
  </sheetViews>
  <sheetFormatPr defaultRowHeight="14.4" x14ac:dyDescent="0.3"/>
  <cols>
    <col min="1" max="1" width="7.44140625" customWidth="1"/>
    <col min="2" max="2" width="6.33203125" customWidth="1"/>
    <col min="3" max="3" width="4.5546875" customWidth="1"/>
    <col min="4" max="4" width="4.33203125" customWidth="1"/>
    <col min="5" max="5" width="6.88671875" customWidth="1"/>
    <col min="6" max="6" width="5.33203125" customWidth="1"/>
    <col min="7" max="7" width="4.44140625" customWidth="1"/>
    <col min="8" max="8" width="4" customWidth="1"/>
    <col min="9" max="9" width="5" customWidth="1"/>
    <col min="10" max="10" width="6.88671875" customWidth="1"/>
    <col min="11" max="11" width="3.6640625" customWidth="1"/>
    <col min="12" max="12" width="4.88671875" customWidth="1"/>
    <col min="13" max="13" width="6.33203125" customWidth="1"/>
    <col min="14" max="14" width="3.88671875" customWidth="1"/>
    <col min="15" max="15" width="5" customWidth="1"/>
    <col min="16" max="16" width="6.33203125" customWidth="1"/>
    <col min="17" max="17" width="3.88671875" customWidth="1"/>
    <col min="18" max="18" width="6.109375" customWidth="1"/>
    <col min="19" max="19" width="6.33203125" customWidth="1"/>
    <col min="20" max="20" width="3.88671875" customWidth="1"/>
    <col min="21" max="21" width="4.88671875" customWidth="1"/>
    <col min="22" max="22" width="7.109375" customWidth="1"/>
    <col min="23" max="23" width="3.88671875" customWidth="1"/>
    <col min="24" max="24" width="4.88671875" customWidth="1"/>
    <col min="25" max="25" width="6.33203125" customWidth="1"/>
    <col min="26" max="26" width="3.88671875" customWidth="1"/>
    <col min="27" max="27" width="4.88671875" customWidth="1"/>
    <col min="28" max="28" width="6.33203125" customWidth="1"/>
    <col min="29" max="29" width="3.88671875" customWidth="1"/>
    <col min="30" max="30" width="5.109375" customWidth="1"/>
    <col min="31" max="31" width="6.33203125" customWidth="1"/>
    <col min="32" max="32" width="3.88671875" customWidth="1"/>
    <col min="33" max="33" width="4.88671875" customWidth="1"/>
    <col min="34" max="34" width="6.33203125" customWidth="1"/>
    <col min="35" max="35" width="3.88671875" customWidth="1"/>
    <col min="36" max="36" width="4.88671875" customWidth="1"/>
    <col min="37" max="37" width="6.33203125" customWidth="1"/>
    <col min="38" max="38" width="3.88671875" customWidth="1"/>
    <col min="39" max="39" width="4.88671875" customWidth="1"/>
    <col min="40" max="40" width="6.33203125" customWidth="1"/>
    <col min="41" max="41" width="3.88671875" customWidth="1"/>
    <col min="42" max="42" width="4.88671875" customWidth="1"/>
    <col min="43" max="43" width="6.33203125" customWidth="1"/>
    <col min="44" max="44" width="3.88671875" customWidth="1"/>
    <col min="45" max="45" width="4.88671875" customWidth="1"/>
    <col min="46" max="46" width="6.33203125" customWidth="1"/>
    <col min="47" max="47" width="3.88671875" customWidth="1"/>
    <col min="48" max="48" width="4.88671875" customWidth="1"/>
    <col min="49" max="49" width="6.33203125" customWidth="1"/>
    <col min="51" max="51" width="53.44140625" customWidth="1"/>
    <col min="56" max="56" width="41.88671875" customWidth="1"/>
  </cols>
  <sheetData>
    <row r="1" spans="1:61" ht="15" thickBot="1" x14ac:dyDescent="0.3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1"/>
    </row>
    <row r="2" spans="1:61" x14ac:dyDescent="0.3">
      <c r="A2" s="95" t="s">
        <v>0</v>
      </c>
      <c r="B2" s="98" t="s">
        <v>1</v>
      </c>
      <c r="C2" s="95" t="s">
        <v>2</v>
      </c>
      <c r="D2" s="101" t="s">
        <v>3</v>
      </c>
      <c r="E2" s="66" t="s">
        <v>74</v>
      </c>
      <c r="F2" s="67" t="s">
        <v>64</v>
      </c>
      <c r="G2" s="5" t="s">
        <v>4</v>
      </c>
      <c r="H2" s="92" t="s">
        <v>6</v>
      </c>
      <c r="I2" s="93"/>
      <c r="J2" s="94"/>
      <c r="K2" s="92" t="s">
        <v>71</v>
      </c>
      <c r="L2" s="93"/>
      <c r="M2" s="94"/>
      <c r="N2" s="92" t="s">
        <v>7</v>
      </c>
      <c r="O2" s="93"/>
      <c r="P2" s="94"/>
      <c r="Q2" s="92" t="s">
        <v>8</v>
      </c>
      <c r="R2" s="93"/>
      <c r="S2" s="94"/>
      <c r="T2" s="92" t="s">
        <v>9</v>
      </c>
      <c r="U2" s="93"/>
      <c r="V2" s="94"/>
      <c r="W2" s="92" t="s">
        <v>10</v>
      </c>
      <c r="X2" s="93"/>
      <c r="Y2" s="94"/>
      <c r="Z2" s="92" t="s">
        <v>11</v>
      </c>
      <c r="AA2" s="93"/>
      <c r="AB2" s="94"/>
      <c r="AC2" s="92" t="s">
        <v>12</v>
      </c>
      <c r="AD2" s="93"/>
      <c r="AE2" s="94"/>
      <c r="AF2" s="92" t="s">
        <v>13</v>
      </c>
      <c r="AG2" s="93"/>
      <c r="AH2" s="94"/>
      <c r="AI2" s="92" t="s">
        <v>16</v>
      </c>
      <c r="AJ2" s="93"/>
      <c r="AK2" s="94"/>
      <c r="AL2" s="92" t="s">
        <v>14</v>
      </c>
      <c r="AM2" s="93"/>
      <c r="AN2" s="94"/>
      <c r="AO2" s="92" t="s">
        <v>15</v>
      </c>
      <c r="AP2" s="93"/>
      <c r="AQ2" s="94"/>
      <c r="AR2" s="92" t="s">
        <v>70</v>
      </c>
      <c r="AS2" s="93"/>
      <c r="AT2" s="94"/>
      <c r="AU2" s="92" t="s">
        <v>72</v>
      </c>
      <c r="AV2" s="93"/>
      <c r="AW2" s="94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1:61" x14ac:dyDescent="0.3">
      <c r="A3" s="96"/>
      <c r="B3" s="99"/>
      <c r="C3" s="96"/>
      <c r="D3" s="102"/>
      <c r="E3" s="68" t="s">
        <v>65</v>
      </c>
      <c r="F3" s="69" t="s">
        <v>65</v>
      </c>
      <c r="G3" s="4"/>
      <c r="H3" s="104">
        <v>4000</v>
      </c>
      <c r="I3" s="105"/>
      <c r="J3" s="6" t="s">
        <v>69</v>
      </c>
      <c r="K3" s="104">
        <v>5000</v>
      </c>
      <c r="L3" s="105"/>
      <c r="M3" s="6" t="s">
        <v>69</v>
      </c>
      <c r="N3" s="104">
        <v>8000</v>
      </c>
      <c r="O3" s="105"/>
      <c r="P3" s="6" t="s">
        <v>69</v>
      </c>
      <c r="Q3" s="104">
        <v>3000</v>
      </c>
      <c r="R3" s="105"/>
      <c r="S3" s="6" t="s">
        <v>69</v>
      </c>
      <c r="T3" s="104">
        <v>9000</v>
      </c>
      <c r="U3" s="105"/>
      <c r="V3" s="6" t="s">
        <v>69</v>
      </c>
      <c r="W3" s="104">
        <v>10000</v>
      </c>
      <c r="X3" s="105"/>
      <c r="Y3" s="6" t="s">
        <v>69</v>
      </c>
      <c r="Z3" s="104">
        <v>6000</v>
      </c>
      <c r="AA3" s="105"/>
      <c r="AB3" s="6" t="s">
        <v>69</v>
      </c>
      <c r="AC3" s="104">
        <v>6000</v>
      </c>
      <c r="AD3" s="105"/>
      <c r="AE3" s="6" t="s">
        <v>69</v>
      </c>
      <c r="AF3" s="104">
        <v>4000</v>
      </c>
      <c r="AG3" s="105"/>
      <c r="AH3" s="6" t="s">
        <v>69</v>
      </c>
      <c r="AI3" s="104">
        <v>6000</v>
      </c>
      <c r="AJ3" s="105"/>
      <c r="AK3" s="6" t="s">
        <v>69</v>
      </c>
      <c r="AL3" s="104">
        <v>4000</v>
      </c>
      <c r="AM3" s="105"/>
      <c r="AN3" s="6" t="s">
        <v>69</v>
      </c>
      <c r="AO3" s="104">
        <v>6000</v>
      </c>
      <c r="AP3" s="105"/>
      <c r="AQ3" s="6" t="s">
        <v>69</v>
      </c>
      <c r="AR3" s="104">
        <v>6000</v>
      </c>
      <c r="AS3" s="105"/>
      <c r="AT3" s="6" t="s">
        <v>69</v>
      </c>
      <c r="AU3" s="104">
        <v>6000</v>
      </c>
      <c r="AV3" s="105"/>
      <c r="AW3" s="6" t="s">
        <v>69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 ht="15" thickBot="1" x14ac:dyDescent="0.35">
      <c r="A4" s="97"/>
      <c r="B4" s="100"/>
      <c r="C4" s="97"/>
      <c r="D4" s="103"/>
      <c r="E4" s="70" t="s">
        <v>67</v>
      </c>
      <c r="F4" s="71" t="s">
        <v>67</v>
      </c>
      <c r="G4" s="7" t="s">
        <v>5</v>
      </c>
      <c r="H4" s="2" t="s">
        <v>66</v>
      </c>
      <c r="I4" s="8" t="s">
        <v>67</v>
      </c>
      <c r="J4" s="3" t="s">
        <v>68</v>
      </c>
      <c r="K4" s="2" t="s">
        <v>66</v>
      </c>
      <c r="L4" s="8" t="s">
        <v>67</v>
      </c>
      <c r="M4" s="3" t="s">
        <v>68</v>
      </c>
      <c r="N4" s="2" t="s">
        <v>66</v>
      </c>
      <c r="O4" s="8" t="s">
        <v>67</v>
      </c>
      <c r="P4" s="3" t="s">
        <v>68</v>
      </c>
      <c r="Q4" s="81" t="s">
        <v>66</v>
      </c>
      <c r="R4" s="82" t="s">
        <v>67</v>
      </c>
      <c r="S4" s="83" t="s">
        <v>68</v>
      </c>
      <c r="T4" s="2" t="s">
        <v>66</v>
      </c>
      <c r="U4" s="8" t="s">
        <v>67</v>
      </c>
      <c r="V4" s="3" t="s">
        <v>68</v>
      </c>
      <c r="W4" s="2" t="s">
        <v>66</v>
      </c>
      <c r="X4" s="8" t="s">
        <v>67</v>
      </c>
      <c r="Y4" s="3" t="s">
        <v>68</v>
      </c>
      <c r="Z4" s="2" t="s">
        <v>66</v>
      </c>
      <c r="AA4" s="8" t="s">
        <v>67</v>
      </c>
      <c r="AB4" s="3" t="s">
        <v>68</v>
      </c>
      <c r="AC4" s="2" t="s">
        <v>66</v>
      </c>
      <c r="AD4" s="8" t="s">
        <v>67</v>
      </c>
      <c r="AE4" s="3" t="s">
        <v>68</v>
      </c>
      <c r="AF4" s="2" t="s">
        <v>66</v>
      </c>
      <c r="AG4" s="8" t="s">
        <v>67</v>
      </c>
      <c r="AH4" s="3" t="s">
        <v>68</v>
      </c>
      <c r="AI4" s="2" t="s">
        <v>66</v>
      </c>
      <c r="AJ4" s="8" t="s">
        <v>67</v>
      </c>
      <c r="AK4" s="3" t="s">
        <v>68</v>
      </c>
      <c r="AL4" s="2" t="s">
        <v>66</v>
      </c>
      <c r="AM4" s="8" t="s">
        <v>67</v>
      </c>
      <c r="AN4" s="3" t="s">
        <v>68</v>
      </c>
      <c r="AO4" s="2" t="s">
        <v>66</v>
      </c>
      <c r="AP4" s="8" t="s">
        <v>67</v>
      </c>
      <c r="AQ4" s="3" t="s">
        <v>68</v>
      </c>
      <c r="AR4" s="2" t="s">
        <v>66</v>
      </c>
      <c r="AS4" s="8" t="s">
        <v>67</v>
      </c>
      <c r="AT4" s="3" t="s">
        <v>68</v>
      </c>
      <c r="AU4" s="2" t="s">
        <v>66</v>
      </c>
      <c r="AV4" s="8" t="s">
        <v>67</v>
      </c>
      <c r="AW4" s="3" t="s">
        <v>68</v>
      </c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 x14ac:dyDescent="0.3">
      <c r="A5" s="43" t="s">
        <v>53</v>
      </c>
      <c r="B5" s="23">
        <v>7.0000000000000007E-2</v>
      </c>
      <c r="C5" s="11">
        <v>451</v>
      </c>
      <c r="D5" s="87" t="s">
        <v>54</v>
      </c>
      <c r="E5" s="53">
        <f>I5+L5+O5+R5+U5+X5+AA5+AD5+AG5+AJ5+AM5+AP5+AS5+AV5</f>
        <v>7.0000000000000021E-2</v>
      </c>
      <c r="F5" s="56"/>
      <c r="G5" s="46">
        <f>Q5+T5+W5+Z5+AC5+AF5+AI5+AO5+AR5+AU5+K5</f>
        <v>100</v>
      </c>
      <c r="H5" s="59"/>
      <c r="I5" s="47">
        <f>(0.01*H5)*B5</f>
        <v>0</v>
      </c>
      <c r="J5" s="48">
        <f>I5*H3</f>
        <v>0</v>
      </c>
      <c r="K5" s="77"/>
      <c r="L5" s="49">
        <f>(0.01*K5)*B5</f>
        <v>0</v>
      </c>
      <c r="M5" s="48">
        <f>L5*K3</f>
        <v>0</v>
      </c>
      <c r="N5" s="63"/>
      <c r="O5" s="49">
        <f>(0.01*N5)*B5</f>
        <v>0</v>
      </c>
      <c r="P5" s="78">
        <f>O5*N3</f>
        <v>0</v>
      </c>
      <c r="Q5" s="17">
        <v>10</v>
      </c>
      <c r="R5" s="89">
        <f>(Q5*0.01)*B5</f>
        <v>7.000000000000001E-3</v>
      </c>
      <c r="S5" s="52">
        <f>R5*Q3</f>
        <v>21.000000000000004</v>
      </c>
      <c r="T5" s="16">
        <v>90</v>
      </c>
      <c r="U5" s="49">
        <f>(T5*0.01)*B5</f>
        <v>6.3000000000000014E-2</v>
      </c>
      <c r="V5" s="48">
        <f>U5*T3</f>
        <v>567.00000000000011</v>
      </c>
      <c r="W5" s="17"/>
      <c r="X5" s="49">
        <f>(W5*0.01)*B5</f>
        <v>0</v>
      </c>
      <c r="Y5" s="48">
        <f>X5*W3</f>
        <v>0</v>
      </c>
      <c r="Z5" s="16"/>
      <c r="AA5" s="49">
        <f>(Z5*0.01)*B5</f>
        <v>0</v>
      </c>
      <c r="AB5" s="48">
        <f>AA5*Z3</f>
        <v>0</v>
      </c>
      <c r="AC5" s="17"/>
      <c r="AD5" s="49">
        <f>(AC5*0.01)*B5</f>
        <v>0</v>
      </c>
      <c r="AE5" s="48">
        <f>AD5*AC3</f>
        <v>0</v>
      </c>
      <c r="AF5" s="16"/>
      <c r="AG5" s="49">
        <f>(AF5*0.01)*B5</f>
        <v>0</v>
      </c>
      <c r="AH5" s="48">
        <f>AG5*AF3</f>
        <v>0</v>
      </c>
      <c r="AI5" s="17"/>
      <c r="AJ5" s="49">
        <f>(AI5*0.01)*B5</f>
        <v>0</v>
      </c>
      <c r="AK5" s="48">
        <f>AJ5*AI3</f>
        <v>0</v>
      </c>
      <c r="AL5" s="63"/>
      <c r="AM5" s="49">
        <f>(AL5*0.01)*B5</f>
        <v>0</v>
      </c>
      <c r="AN5" s="48">
        <f>AM5*AL3</f>
        <v>0</v>
      </c>
      <c r="AO5" s="17"/>
      <c r="AP5" s="49">
        <f>(AO5*0.01)*B5</f>
        <v>0</v>
      </c>
      <c r="AQ5" s="48">
        <f>AP5*AO3</f>
        <v>0</v>
      </c>
      <c r="AR5" s="16"/>
      <c r="AS5" s="49">
        <f>(AR5*0.01)*B5</f>
        <v>0</v>
      </c>
      <c r="AT5" s="48">
        <f>AS5*AR3</f>
        <v>0</v>
      </c>
      <c r="AU5" s="16"/>
      <c r="AV5" s="49">
        <f>(AU5*0.01)*B5</f>
        <v>0</v>
      </c>
      <c r="AW5" s="48">
        <f>AV5*AU3</f>
        <v>0</v>
      </c>
      <c r="AX5" s="90"/>
      <c r="AY5" s="21" t="s">
        <v>103</v>
      </c>
      <c r="AZ5" s="1"/>
      <c r="BA5" s="1"/>
      <c r="BB5" s="1"/>
      <c r="BC5" s="1"/>
      <c r="BD5" s="75" t="s">
        <v>82</v>
      </c>
      <c r="BE5" s="1"/>
      <c r="BF5" s="1"/>
      <c r="BG5" s="1"/>
      <c r="BH5" s="1"/>
      <c r="BI5" s="1"/>
    </row>
    <row r="6" spans="1:61" x14ac:dyDescent="0.3">
      <c r="A6" s="86" t="s">
        <v>17</v>
      </c>
      <c r="B6" s="24">
        <v>1.45</v>
      </c>
      <c r="C6" s="12">
        <v>451</v>
      </c>
      <c r="D6" s="88" t="s">
        <v>18</v>
      </c>
      <c r="E6" s="53">
        <f>I6+L6+O6+R6+U6+X6+AA6+AD6+AG6+AJ6+AM6+AP6+AS6+AV6</f>
        <v>1.45</v>
      </c>
      <c r="F6" s="57"/>
      <c r="G6" s="46">
        <f t="shared" ref="G6:G35" si="0">Q6+T6+W6+Z6+AC6+AF6+AI6+AO6+AR6+AU6+K6</f>
        <v>100</v>
      </c>
      <c r="H6" s="60"/>
      <c r="I6" s="49">
        <f>(0.01*H6)*B6</f>
        <v>0</v>
      </c>
      <c r="J6" s="50">
        <f>I6*H3</f>
        <v>0</v>
      </c>
      <c r="K6" s="19"/>
      <c r="L6" s="49">
        <f>(0.01*K6)*B6</f>
        <v>0</v>
      </c>
      <c r="M6" s="50">
        <f>L6*K3</f>
        <v>0</v>
      </c>
      <c r="N6" s="64"/>
      <c r="O6" s="49">
        <f>(0.01*N6)*B6</f>
        <v>0</v>
      </c>
      <c r="P6" s="79">
        <f>O6*N3</f>
        <v>0</v>
      </c>
      <c r="Q6" s="84">
        <v>10</v>
      </c>
      <c r="R6" s="49">
        <f>(Q6*0.01)*B6</f>
        <v>0.14499999999999999</v>
      </c>
      <c r="S6" s="50">
        <f>R6*Q3</f>
        <v>434.99999999999994</v>
      </c>
      <c r="T6" s="20">
        <v>40</v>
      </c>
      <c r="U6" s="49">
        <f>(T6*0.01)*B6</f>
        <v>0.57999999999999996</v>
      </c>
      <c r="V6" s="50">
        <f>U6*T3</f>
        <v>5220</v>
      </c>
      <c r="W6" s="18"/>
      <c r="X6" s="49">
        <f>(W6*0.01)*B6</f>
        <v>0</v>
      </c>
      <c r="Y6" s="50">
        <f>X6*W3</f>
        <v>0</v>
      </c>
      <c r="Z6" s="20"/>
      <c r="AA6" s="49">
        <f>(Z6*0.01)*B6</f>
        <v>0</v>
      </c>
      <c r="AB6" s="50">
        <f>AA6*Z3</f>
        <v>0</v>
      </c>
      <c r="AC6" s="18">
        <v>50</v>
      </c>
      <c r="AD6" s="49">
        <f>(AC6*0.01)*B6</f>
        <v>0.72499999999999998</v>
      </c>
      <c r="AE6" s="50">
        <f>AD6*AC3</f>
        <v>4350</v>
      </c>
      <c r="AF6" s="20"/>
      <c r="AG6" s="49">
        <f>(AF6*0.01)*B6</f>
        <v>0</v>
      </c>
      <c r="AH6" s="50">
        <f>AG6*AF3</f>
        <v>0</v>
      </c>
      <c r="AI6" s="18"/>
      <c r="AJ6" s="49">
        <f>(AI6*0.01)*B6</f>
        <v>0</v>
      </c>
      <c r="AK6" s="50">
        <f>AJ6*AI3</f>
        <v>0</v>
      </c>
      <c r="AL6" s="57"/>
      <c r="AM6" s="49">
        <f>(AL6*0.01)*B6</f>
        <v>0</v>
      </c>
      <c r="AN6" s="50">
        <f>AM6*AL3</f>
        <v>0</v>
      </c>
      <c r="AO6" s="18"/>
      <c r="AP6" s="49">
        <f>(AO6*0.01)*B6</f>
        <v>0</v>
      </c>
      <c r="AQ6" s="50">
        <f>AP6*AO3</f>
        <v>0</v>
      </c>
      <c r="AR6" s="18"/>
      <c r="AS6" s="49">
        <f>(AR6*0.01)*B6</f>
        <v>0</v>
      </c>
      <c r="AT6" s="50">
        <f>AS6*AR3</f>
        <v>0</v>
      </c>
      <c r="AU6" s="18"/>
      <c r="AV6" s="49">
        <f>(AU6*0.01)*B6</f>
        <v>0</v>
      </c>
      <c r="AW6" s="50">
        <f>AV6*AU3</f>
        <v>0</v>
      </c>
      <c r="AX6" s="90"/>
      <c r="AY6" s="21" t="s">
        <v>103</v>
      </c>
      <c r="AZ6" s="1"/>
      <c r="BA6" s="1"/>
      <c r="BB6" s="1"/>
      <c r="BC6" s="1"/>
      <c r="BD6" s="75" t="s">
        <v>83</v>
      </c>
      <c r="BE6" s="1"/>
      <c r="BF6" s="1"/>
      <c r="BG6" s="1"/>
      <c r="BH6" s="1"/>
      <c r="BI6" s="1"/>
    </row>
    <row r="7" spans="1:61" x14ac:dyDescent="0.3">
      <c r="A7" s="86" t="s">
        <v>19</v>
      </c>
      <c r="B7" s="24">
        <v>4.47</v>
      </c>
      <c r="C7" s="12">
        <v>451</v>
      </c>
      <c r="D7" s="88" t="s">
        <v>20</v>
      </c>
      <c r="E7" s="53">
        <f t="shared" ref="E7:E44" si="1">I7+L7+O7+R7+U7+X7+AA7+AD7+AG7+AJ7+AM7+AP7+AS7+AV7</f>
        <v>4.47</v>
      </c>
      <c r="F7" s="57"/>
      <c r="G7" s="46">
        <f t="shared" si="0"/>
        <v>60</v>
      </c>
      <c r="H7" s="61">
        <v>40</v>
      </c>
      <c r="I7" s="49">
        <f t="shared" ref="I7:I44" si="2">(0.01*H7)*B7</f>
        <v>1.788</v>
      </c>
      <c r="J7" s="50">
        <f>I7*H3</f>
        <v>7152</v>
      </c>
      <c r="K7" s="19"/>
      <c r="L7" s="49">
        <f t="shared" ref="L7:L44" si="3">(0.01*K7)*B7</f>
        <v>0</v>
      </c>
      <c r="M7" s="50">
        <f>L7*K3</f>
        <v>0</v>
      </c>
      <c r="N7" s="64"/>
      <c r="O7" s="49">
        <f t="shared" ref="O7:O44" si="4">(0.01*N7)*B7</f>
        <v>0</v>
      </c>
      <c r="P7" s="79">
        <f>O7*N3</f>
        <v>0</v>
      </c>
      <c r="Q7" s="84">
        <v>10</v>
      </c>
      <c r="R7" s="49">
        <f t="shared" ref="R7:R44" si="5">(Q7*0.01)*B7</f>
        <v>0.44700000000000001</v>
      </c>
      <c r="S7" s="50">
        <f>R7*Q3</f>
        <v>1341</v>
      </c>
      <c r="T7" s="20"/>
      <c r="U7" s="49">
        <f t="shared" ref="U7:U44" si="6">(T7*0.01)*B7</f>
        <v>0</v>
      </c>
      <c r="V7" s="50">
        <f>U7*T3</f>
        <v>0</v>
      </c>
      <c r="W7" s="18">
        <v>10</v>
      </c>
      <c r="X7" s="49">
        <f t="shared" ref="X7:X44" si="7">(W7*0.01)*B7</f>
        <v>0.44700000000000001</v>
      </c>
      <c r="Y7" s="50">
        <f>X7*W3</f>
        <v>4470</v>
      </c>
      <c r="Z7" s="20"/>
      <c r="AA7" s="49">
        <f t="shared" ref="AA7:AA44" si="8">(Z7*0.01)*B7</f>
        <v>0</v>
      </c>
      <c r="AB7" s="50"/>
      <c r="AC7" s="18">
        <v>30</v>
      </c>
      <c r="AD7" s="49">
        <f t="shared" ref="AD7:AD44" si="9">(AC7*0.01)*B7</f>
        <v>1.341</v>
      </c>
      <c r="AE7" s="50">
        <f>AD7*AC3</f>
        <v>8046</v>
      </c>
      <c r="AF7" s="20"/>
      <c r="AG7" s="49">
        <f t="shared" ref="AG7:AG44" si="10">(AF7*0.01)*B7</f>
        <v>0</v>
      </c>
      <c r="AH7" s="50">
        <f>AG7*AF3</f>
        <v>0</v>
      </c>
      <c r="AI7" s="18">
        <v>10</v>
      </c>
      <c r="AJ7" s="49">
        <f t="shared" ref="AJ7:AJ44" si="11">(AI7*0.01)*B7</f>
        <v>0.44700000000000001</v>
      </c>
      <c r="AK7" s="50">
        <f>AJ7*AI3</f>
        <v>2682</v>
      </c>
      <c r="AL7" s="57"/>
      <c r="AM7" s="49">
        <f t="shared" ref="AM7:AM44" si="12">(AL7*0.01)*B7</f>
        <v>0</v>
      </c>
      <c r="AN7" s="50">
        <f>AM7*AL3</f>
        <v>0</v>
      </c>
      <c r="AO7" s="18"/>
      <c r="AP7" s="49">
        <f t="shared" ref="AP7:AP44" si="13">(AO7*0.01)*B7</f>
        <v>0</v>
      </c>
      <c r="AQ7" s="50">
        <f>AP7*AO3</f>
        <v>0</v>
      </c>
      <c r="AR7" s="18"/>
      <c r="AS7" s="49">
        <f t="shared" ref="AS7:AS44" si="14">(AR7*0.01)*B7</f>
        <v>0</v>
      </c>
      <c r="AT7" s="50">
        <f>AS7*AR3</f>
        <v>0</v>
      </c>
      <c r="AU7" s="18"/>
      <c r="AV7" s="49">
        <f t="shared" ref="AV7:AV44" si="15">(AU7*0.01)*B7</f>
        <v>0</v>
      </c>
      <c r="AW7" s="50">
        <f>AV7*AU3</f>
        <v>0</v>
      </c>
      <c r="AX7" s="90"/>
      <c r="AY7" s="21" t="s">
        <v>103</v>
      </c>
      <c r="AZ7" s="1"/>
      <c r="BA7" s="1"/>
      <c r="BB7" s="1"/>
      <c r="BC7" s="1"/>
      <c r="BD7" s="75" t="s">
        <v>84</v>
      </c>
      <c r="BE7" s="1"/>
      <c r="BF7" s="1"/>
      <c r="BG7" s="1"/>
      <c r="BH7" s="1"/>
      <c r="BI7" s="1"/>
    </row>
    <row r="8" spans="1:61" x14ac:dyDescent="0.3">
      <c r="A8" s="86" t="s">
        <v>21</v>
      </c>
      <c r="B8" s="24">
        <v>3.9</v>
      </c>
      <c r="C8" s="12">
        <v>451</v>
      </c>
      <c r="D8" s="88" t="s">
        <v>22</v>
      </c>
      <c r="E8" s="54">
        <f t="shared" si="1"/>
        <v>3.9</v>
      </c>
      <c r="F8" s="57"/>
      <c r="G8" s="46">
        <f t="shared" si="0"/>
        <v>50</v>
      </c>
      <c r="H8" s="61">
        <v>50</v>
      </c>
      <c r="I8" s="49">
        <f t="shared" si="2"/>
        <v>1.95</v>
      </c>
      <c r="J8" s="50">
        <f>I8*H3</f>
        <v>7800</v>
      </c>
      <c r="K8" s="19"/>
      <c r="L8" s="49">
        <f t="shared" si="3"/>
        <v>0</v>
      </c>
      <c r="M8" s="50">
        <f>L8*K3</f>
        <v>0</v>
      </c>
      <c r="N8" s="64"/>
      <c r="O8" s="49">
        <f t="shared" si="4"/>
        <v>0</v>
      </c>
      <c r="P8" s="79">
        <f>O8*N3</f>
        <v>0</v>
      </c>
      <c r="Q8" s="84">
        <v>10</v>
      </c>
      <c r="R8" s="49">
        <f t="shared" si="5"/>
        <v>0.39</v>
      </c>
      <c r="S8" s="50">
        <f>R8*Q3</f>
        <v>1170</v>
      </c>
      <c r="T8" s="20">
        <v>40</v>
      </c>
      <c r="U8" s="49">
        <f t="shared" si="6"/>
        <v>1.56</v>
      </c>
      <c r="V8" s="50">
        <f>U8*T3</f>
        <v>14040</v>
      </c>
      <c r="W8" s="18"/>
      <c r="X8" s="49">
        <f t="shared" si="7"/>
        <v>0</v>
      </c>
      <c r="Y8" s="50">
        <f>X8*W3</f>
        <v>0</v>
      </c>
      <c r="Z8" s="20"/>
      <c r="AA8" s="49">
        <f t="shared" si="8"/>
        <v>0</v>
      </c>
      <c r="AB8" s="50">
        <f>AA8*Z3</f>
        <v>0</v>
      </c>
      <c r="AC8" s="18"/>
      <c r="AD8" s="49">
        <f t="shared" si="9"/>
        <v>0</v>
      </c>
      <c r="AE8" s="50">
        <f>AD8*AC3</f>
        <v>0</v>
      </c>
      <c r="AF8" s="20"/>
      <c r="AG8" s="49">
        <f t="shared" si="10"/>
        <v>0</v>
      </c>
      <c r="AH8" s="50">
        <f>AG8*AF3</f>
        <v>0</v>
      </c>
      <c r="AI8" s="18"/>
      <c r="AJ8" s="49">
        <f t="shared" si="11"/>
        <v>0</v>
      </c>
      <c r="AK8" s="50">
        <f>AJ8*AI3</f>
        <v>0</v>
      </c>
      <c r="AL8" s="57"/>
      <c r="AM8" s="49">
        <f t="shared" si="12"/>
        <v>0</v>
      </c>
      <c r="AN8" s="50">
        <f>AM8*AL3</f>
        <v>0</v>
      </c>
      <c r="AO8" s="18"/>
      <c r="AP8" s="49">
        <f t="shared" si="13"/>
        <v>0</v>
      </c>
      <c r="AQ8" s="50">
        <f>AP8*AO3</f>
        <v>0</v>
      </c>
      <c r="AR8" s="18"/>
      <c r="AS8" s="49">
        <f t="shared" si="14"/>
        <v>0</v>
      </c>
      <c r="AT8" s="50">
        <f>AS8*AR3</f>
        <v>0</v>
      </c>
      <c r="AU8" s="18"/>
      <c r="AV8" s="49">
        <f t="shared" si="15"/>
        <v>0</v>
      </c>
      <c r="AW8" s="50">
        <f>AV8*AU3</f>
        <v>0</v>
      </c>
      <c r="AX8" s="90"/>
      <c r="AY8" s="21" t="s">
        <v>103</v>
      </c>
      <c r="AZ8" s="1"/>
      <c r="BA8" s="1"/>
      <c r="BB8" s="1"/>
      <c r="BC8" s="1"/>
      <c r="BD8" s="75" t="s">
        <v>85</v>
      </c>
      <c r="BE8" s="1"/>
      <c r="BF8" s="1"/>
      <c r="BG8" s="1"/>
      <c r="BH8" s="1"/>
      <c r="BI8" s="1"/>
    </row>
    <row r="9" spans="1:61" x14ac:dyDescent="0.3">
      <c r="A9" s="86" t="s">
        <v>23</v>
      </c>
      <c r="B9" s="24">
        <v>1.07</v>
      </c>
      <c r="C9" s="12">
        <v>451</v>
      </c>
      <c r="D9" s="88" t="s">
        <v>20</v>
      </c>
      <c r="E9" s="53">
        <f t="shared" si="1"/>
        <v>1.07</v>
      </c>
      <c r="F9" s="57"/>
      <c r="G9" s="46">
        <f t="shared" si="0"/>
        <v>50</v>
      </c>
      <c r="H9" s="61">
        <v>50</v>
      </c>
      <c r="I9" s="49">
        <f t="shared" si="2"/>
        <v>0.53500000000000003</v>
      </c>
      <c r="J9" s="50">
        <f>I9*H3</f>
        <v>2140</v>
      </c>
      <c r="K9" s="19">
        <v>10</v>
      </c>
      <c r="L9" s="49">
        <f t="shared" si="3"/>
        <v>0.10700000000000001</v>
      </c>
      <c r="M9" s="50">
        <f>L9*K3</f>
        <v>535.00000000000011</v>
      </c>
      <c r="N9" s="64"/>
      <c r="O9" s="49">
        <f t="shared" si="4"/>
        <v>0</v>
      </c>
      <c r="P9" s="79">
        <f>O9*N3</f>
        <v>0</v>
      </c>
      <c r="Q9" s="84">
        <v>10</v>
      </c>
      <c r="R9" s="49">
        <f t="shared" si="5"/>
        <v>0.10700000000000001</v>
      </c>
      <c r="S9" s="50">
        <f>R9*Q3</f>
        <v>321.00000000000006</v>
      </c>
      <c r="T9" s="20">
        <v>30</v>
      </c>
      <c r="U9" s="49">
        <f t="shared" si="6"/>
        <v>0.32100000000000001</v>
      </c>
      <c r="V9" s="50">
        <f>U9*T3</f>
        <v>2889</v>
      </c>
      <c r="W9" s="18"/>
      <c r="X9" s="49">
        <f t="shared" si="7"/>
        <v>0</v>
      </c>
      <c r="Y9" s="50">
        <f>X9*W3</f>
        <v>0</v>
      </c>
      <c r="Z9" s="20"/>
      <c r="AA9" s="49">
        <f t="shared" si="8"/>
        <v>0</v>
      </c>
      <c r="AB9" s="50">
        <f>AA9*Z3</f>
        <v>0</v>
      </c>
      <c r="AC9" s="18"/>
      <c r="AD9" s="49">
        <f t="shared" si="9"/>
        <v>0</v>
      </c>
      <c r="AE9" s="50">
        <f>AD9*AC3</f>
        <v>0</v>
      </c>
      <c r="AF9" s="20"/>
      <c r="AG9" s="49">
        <f t="shared" si="10"/>
        <v>0</v>
      </c>
      <c r="AH9" s="50">
        <f>AG9*AF3</f>
        <v>0</v>
      </c>
      <c r="AI9" s="18"/>
      <c r="AJ9" s="49">
        <f t="shared" si="11"/>
        <v>0</v>
      </c>
      <c r="AK9" s="50">
        <f>AJ9*AI3</f>
        <v>0</v>
      </c>
      <c r="AL9" s="57"/>
      <c r="AM9" s="49">
        <f t="shared" si="12"/>
        <v>0</v>
      </c>
      <c r="AN9" s="50">
        <f>AM9*AL3</f>
        <v>0</v>
      </c>
      <c r="AO9" s="18"/>
      <c r="AP9" s="49">
        <f t="shared" si="13"/>
        <v>0</v>
      </c>
      <c r="AQ9" s="50">
        <f>AP9*AO3</f>
        <v>0</v>
      </c>
      <c r="AR9" s="18"/>
      <c r="AS9" s="49">
        <f t="shared" si="14"/>
        <v>0</v>
      </c>
      <c r="AT9" s="50">
        <f>AS9*AR3</f>
        <v>0</v>
      </c>
      <c r="AU9" s="18"/>
      <c r="AV9" s="49">
        <f t="shared" si="15"/>
        <v>0</v>
      </c>
      <c r="AW9" s="50">
        <f>AV9*AU3</f>
        <v>0</v>
      </c>
      <c r="AX9" s="90"/>
      <c r="AY9" s="21" t="s">
        <v>103</v>
      </c>
      <c r="AZ9" s="1"/>
      <c r="BA9" s="1"/>
      <c r="BB9" s="1"/>
      <c r="BC9" s="1"/>
      <c r="BD9" s="75" t="s">
        <v>86</v>
      </c>
      <c r="BE9" s="1"/>
      <c r="BF9" s="1"/>
      <c r="BG9" s="1"/>
      <c r="BH9" s="1"/>
      <c r="BI9" s="1"/>
    </row>
    <row r="10" spans="1:61" x14ac:dyDescent="0.3">
      <c r="A10" s="44" t="s">
        <v>24</v>
      </c>
      <c r="B10" s="24">
        <v>1.76</v>
      </c>
      <c r="C10" s="12">
        <v>451</v>
      </c>
      <c r="D10" s="88" t="s">
        <v>20</v>
      </c>
      <c r="E10" s="53">
        <f t="shared" si="1"/>
        <v>1.76</v>
      </c>
      <c r="F10" s="57"/>
      <c r="G10" s="46">
        <f t="shared" si="0"/>
        <v>50</v>
      </c>
      <c r="H10" s="61">
        <v>50</v>
      </c>
      <c r="I10" s="49">
        <f t="shared" si="2"/>
        <v>0.88</v>
      </c>
      <c r="J10" s="50">
        <f>I10*H3</f>
        <v>3520</v>
      </c>
      <c r="K10" s="19">
        <v>20</v>
      </c>
      <c r="L10" s="49">
        <f t="shared" si="3"/>
        <v>0.35200000000000004</v>
      </c>
      <c r="M10" s="50">
        <f>L10*K3</f>
        <v>1760.0000000000002</v>
      </c>
      <c r="N10" s="64"/>
      <c r="O10" s="49">
        <f t="shared" si="4"/>
        <v>0</v>
      </c>
      <c r="P10" s="79">
        <f>O10*N3</f>
        <v>0</v>
      </c>
      <c r="Q10" s="84">
        <v>10</v>
      </c>
      <c r="R10" s="49">
        <f t="shared" si="5"/>
        <v>0.17600000000000002</v>
      </c>
      <c r="S10" s="50">
        <f>R10*Q3</f>
        <v>528</v>
      </c>
      <c r="T10" s="20"/>
      <c r="U10" s="49">
        <f t="shared" si="6"/>
        <v>0</v>
      </c>
      <c r="V10" s="50">
        <f>U10*T3</f>
        <v>0</v>
      </c>
      <c r="W10" s="18">
        <v>20</v>
      </c>
      <c r="X10" s="49">
        <f t="shared" si="7"/>
        <v>0.35200000000000004</v>
      </c>
      <c r="Y10" s="50">
        <f>X10*W3</f>
        <v>3520.0000000000005</v>
      </c>
      <c r="Z10" s="20"/>
      <c r="AA10" s="49">
        <f t="shared" si="8"/>
        <v>0</v>
      </c>
      <c r="AB10" s="50">
        <f>AA10*Z3</f>
        <v>0</v>
      </c>
      <c r="AC10" s="18"/>
      <c r="AD10" s="49">
        <f t="shared" si="9"/>
        <v>0</v>
      </c>
      <c r="AE10" s="50">
        <f>AD10*AC3</f>
        <v>0</v>
      </c>
      <c r="AF10" s="20"/>
      <c r="AG10" s="49">
        <f t="shared" si="10"/>
        <v>0</v>
      </c>
      <c r="AH10" s="50">
        <f>AG10*AF3</f>
        <v>0</v>
      </c>
      <c r="AI10" s="18"/>
      <c r="AJ10" s="49">
        <f t="shared" si="11"/>
        <v>0</v>
      </c>
      <c r="AK10" s="50">
        <f>AJ10*AI3</f>
        <v>0</v>
      </c>
      <c r="AL10" s="57"/>
      <c r="AM10" s="49">
        <f t="shared" si="12"/>
        <v>0</v>
      </c>
      <c r="AN10" s="50">
        <f>AM10*AL3</f>
        <v>0</v>
      </c>
      <c r="AO10" s="18"/>
      <c r="AP10" s="49">
        <f t="shared" si="13"/>
        <v>0</v>
      </c>
      <c r="AQ10" s="50">
        <f>AP10*AO3</f>
        <v>0</v>
      </c>
      <c r="AR10" s="18"/>
      <c r="AS10" s="49">
        <f t="shared" si="14"/>
        <v>0</v>
      </c>
      <c r="AT10" s="50">
        <f>AS10*AR3</f>
        <v>0</v>
      </c>
      <c r="AU10" s="18"/>
      <c r="AV10" s="49">
        <f t="shared" si="15"/>
        <v>0</v>
      </c>
      <c r="AW10" s="50">
        <f>AV10*AU3</f>
        <v>0</v>
      </c>
      <c r="AX10" s="90"/>
      <c r="AY10" s="21" t="s">
        <v>103</v>
      </c>
      <c r="AZ10" s="1"/>
      <c r="BA10" s="1"/>
      <c r="BB10" s="1"/>
      <c r="BC10" s="1"/>
      <c r="BD10" s="75" t="s">
        <v>87</v>
      </c>
      <c r="BE10" s="1"/>
      <c r="BF10" s="1"/>
      <c r="BG10" s="1"/>
      <c r="BH10" s="1"/>
      <c r="BI10" s="1"/>
    </row>
    <row r="11" spans="1:61" x14ac:dyDescent="0.3">
      <c r="A11" s="86" t="s">
        <v>25</v>
      </c>
      <c r="B11" s="24">
        <v>2.27</v>
      </c>
      <c r="C11" s="12">
        <v>451</v>
      </c>
      <c r="D11" s="88" t="s">
        <v>22</v>
      </c>
      <c r="E11" s="53">
        <f t="shared" si="1"/>
        <v>2.27</v>
      </c>
      <c r="F11" s="57"/>
      <c r="G11" s="46">
        <f t="shared" si="0"/>
        <v>60</v>
      </c>
      <c r="H11" s="61">
        <v>40</v>
      </c>
      <c r="I11" s="49">
        <f t="shared" si="2"/>
        <v>0.90800000000000003</v>
      </c>
      <c r="J11" s="50">
        <f>I11*H3</f>
        <v>3632</v>
      </c>
      <c r="K11" s="19"/>
      <c r="L11" s="49">
        <f t="shared" si="3"/>
        <v>0</v>
      </c>
      <c r="M11" s="50">
        <f>L11*K3</f>
        <v>0</v>
      </c>
      <c r="N11" s="64"/>
      <c r="O11" s="49">
        <f t="shared" si="4"/>
        <v>0</v>
      </c>
      <c r="P11" s="79">
        <f>O11*N3</f>
        <v>0</v>
      </c>
      <c r="Q11" s="84">
        <v>10</v>
      </c>
      <c r="R11" s="49">
        <f t="shared" si="5"/>
        <v>0.22700000000000001</v>
      </c>
      <c r="S11" s="50">
        <f>R11*Q3</f>
        <v>681</v>
      </c>
      <c r="T11" s="20">
        <v>50</v>
      </c>
      <c r="U11" s="49">
        <f t="shared" si="6"/>
        <v>1.135</v>
      </c>
      <c r="V11" s="50">
        <f>U11*T3</f>
        <v>10215</v>
      </c>
      <c r="W11" s="18"/>
      <c r="X11" s="49">
        <f t="shared" si="7"/>
        <v>0</v>
      </c>
      <c r="Y11" s="50">
        <f>X11*W3</f>
        <v>0</v>
      </c>
      <c r="Z11" s="20"/>
      <c r="AA11" s="49">
        <f t="shared" si="8"/>
        <v>0</v>
      </c>
      <c r="AB11" s="50">
        <f>AA11*Z3</f>
        <v>0</v>
      </c>
      <c r="AC11" s="18"/>
      <c r="AD11" s="49">
        <f t="shared" si="9"/>
        <v>0</v>
      </c>
      <c r="AE11" s="50">
        <f>AD11*AC3</f>
        <v>0</v>
      </c>
      <c r="AF11" s="20"/>
      <c r="AG11" s="49">
        <f t="shared" si="10"/>
        <v>0</v>
      </c>
      <c r="AH11" s="50">
        <f>AG11*AF3</f>
        <v>0</v>
      </c>
      <c r="AI11" s="18"/>
      <c r="AJ11" s="49">
        <f t="shared" si="11"/>
        <v>0</v>
      </c>
      <c r="AK11" s="50">
        <f>AJ11*AI3</f>
        <v>0</v>
      </c>
      <c r="AL11" s="57"/>
      <c r="AM11" s="49">
        <f t="shared" si="12"/>
        <v>0</v>
      </c>
      <c r="AN11" s="50">
        <f>AM11*AL3</f>
        <v>0</v>
      </c>
      <c r="AO11" s="18"/>
      <c r="AP11" s="49">
        <f t="shared" si="13"/>
        <v>0</v>
      </c>
      <c r="AQ11" s="50">
        <f>AP11*AO3</f>
        <v>0</v>
      </c>
      <c r="AR11" s="18"/>
      <c r="AS11" s="49">
        <f t="shared" si="14"/>
        <v>0</v>
      </c>
      <c r="AT11" s="50">
        <f>AS11*AR3</f>
        <v>0</v>
      </c>
      <c r="AU11" s="18"/>
      <c r="AV11" s="49">
        <f t="shared" si="15"/>
        <v>0</v>
      </c>
      <c r="AW11" s="50">
        <f>AV11*AU3</f>
        <v>0</v>
      </c>
      <c r="AX11" s="90"/>
      <c r="AY11" s="21" t="s">
        <v>103</v>
      </c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1:61" x14ac:dyDescent="0.3">
      <c r="A12" s="44" t="s">
        <v>26</v>
      </c>
      <c r="B12" s="24">
        <v>1.99</v>
      </c>
      <c r="C12" s="12">
        <v>451</v>
      </c>
      <c r="D12" s="88" t="s">
        <v>18</v>
      </c>
      <c r="E12" s="53">
        <f t="shared" si="1"/>
        <v>1.9900000000000002</v>
      </c>
      <c r="F12" s="57"/>
      <c r="G12" s="46">
        <f t="shared" si="0"/>
        <v>100</v>
      </c>
      <c r="H12" s="61"/>
      <c r="I12" s="49">
        <f t="shared" si="2"/>
        <v>0</v>
      </c>
      <c r="J12" s="50">
        <f>I12*H3</f>
        <v>0</v>
      </c>
      <c r="K12" s="19"/>
      <c r="L12" s="49">
        <f t="shared" si="3"/>
        <v>0</v>
      </c>
      <c r="M12" s="50">
        <f>L12*K3</f>
        <v>0</v>
      </c>
      <c r="N12" s="64"/>
      <c r="O12" s="49">
        <f t="shared" si="4"/>
        <v>0</v>
      </c>
      <c r="P12" s="79">
        <f>O12*N3</f>
        <v>0</v>
      </c>
      <c r="Q12" s="84">
        <v>10</v>
      </c>
      <c r="R12" s="49">
        <f t="shared" si="5"/>
        <v>0.19900000000000001</v>
      </c>
      <c r="S12" s="50">
        <f>R12*Q3</f>
        <v>597</v>
      </c>
      <c r="T12" s="20">
        <v>30</v>
      </c>
      <c r="U12" s="49">
        <f t="shared" si="6"/>
        <v>0.59699999999999998</v>
      </c>
      <c r="V12" s="50">
        <f>U12*T3</f>
        <v>5373</v>
      </c>
      <c r="W12" s="18">
        <v>40</v>
      </c>
      <c r="X12" s="49">
        <f t="shared" si="7"/>
        <v>0.79600000000000004</v>
      </c>
      <c r="Y12" s="50">
        <f>X12*W3</f>
        <v>7960</v>
      </c>
      <c r="Z12" s="20"/>
      <c r="AA12" s="49">
        <f t="shared" si="8"/>
        <v>0</v>
      </c>
      <c r="AB12" s="50">
        <f>AA12*Z3</f>
        <v>0</v>
      </c>
      <c r="AC12" s="18">
        <v>20</v>
      </c>
      <c r="AD12" s="49">
        <f t="shared" si="9"/>
        <v>0.39800000000000002</v>
      </c>
      <c r="AE12" s="50">
        <f>AD12*AC3</f>
        <v>2388</v>
      </c>
      <c r="AF12" s="20"/>
      <c r="AG12" s="49">
        <f t="shared" si="10"/>
        <v>0</v>
      </c>
      <c r="AH12" s="50">
        <f>AG12*AF3</f>
        <v>0</v>
      </c>
      <c r="AI12" s="18"/>
      <c r="AJ12" s="49">
        <f t="shared" si="11"/>
        <v>0</v>
      </c>
      <c r="AK12" s="50">
        <f>AJ12*AI3</f>
        <v>0</v>
      </c>
      <c r="AL12" s="57"/>
      <c r="AM12" s="49">
        <f t="shared" si="12"/>
        <v>0</v>
      </c>
      <c r="AN12" s="50">
        <f>AM12*AL3</f>
        <v>0</v>
      </c>
      <c r="AO12" s="18"/>
      <c r="AP12" s="49">
        <f t="shared" si="13"/>
        <v>0</v>
      </c>
      <c r="AQ12" s="50">
        <f>AP12*AO3</f>
        <v>0</v>
      </c>
      <c r="AR12" s="18"/>
      <c r="AS12" s="49">
        <f t="shared" si="14"/>
        <v>0</v>
      </c>
      <c r="AT12" s="50">
        <f>AS12*AR3</f>
        <v>0</v>
      </c>
      <c r="AU12" s="18"/>
      <c r="AV12" s="49">
        <f t="shared" si="15"/>
        <v>0</v>
      </c>
      <c r="AW12" s="50">
        <f>AV12*AU3</f>
        <v>0</v>
      </c>
      <c r="AX12" s="90"/>
      <c r="AY12" s="21" t="s">
        <v>103</v>
      </c>
      <c r="AZ12" s="1"/>
      <c r="BA12" s="1"/>
      <c r="BB12" s="1"/>
      <c r="BC12" s="1"/>
      <c r="BD12" s="75" t="s">
        <v>88</v>
      </c>
      <c r="BE12" s="1"/>
      <c r="BF12" s="1"/>
      <c r="BG12" s="1"/>
      <c r="BH12" s="1"/>
      <c r="BI12" s="1"/>
    </row>
    <row r="13" spans="1:61" x14ac:dyDescent="0.3">
      <c r="A13" s="44" t="s">
        <v>27</v>
      </c>
      <c r="B13" s="24">
        <v>0.56999999999999995</v>
      </c>
      <c r="C13" s="12">
        <v>451</v>
      </c>
      <c r="D13" s="88" t="s">
        <v>20</v>
      </c>
      <c r="E13" s="53">
        <f t="shared" si="1"/>
        <v>0.57000000000000006</v>
      </c>
      <c r="F13" s="57"/>
      <c r="G13" s="46">
        <f t="shared" si="0"/>
        <v>100</v>
      </c>
      <c r="H13" s="61"/>
      <c r="I13" s="49">
        <f t="shared" si="2"/>
        <v>0</v>
      </c>
      <c r="J13" s="50">
        <f>I13*H3</f>
        <v>0</v>
      </c>
      <c r="K13" s="19"/>
      <c r="L13" s="49">
        <f t="shared" si="3"/>
        <v>0</v>
      </c>
      <c r="M13" s="50">
        <f>L13*K3</f>
        <v>0</v>
      </c>
      <c r="N13" s="64"/>
      <c r="O13" s="49">
        <f t="shared" si="4"/>
        <v>0</v>
      </c>
      <c r="P13" s="79">
        <f>O13*N3</f>
        <v>0</v>
      </c>
      <c r="Q13" s="84">
        <v>10</v>
      </c>
      <c r="R13" s="49">
        <f t="shared" si="5"/>
        <v>5.6999999999999995E-2</v>
      </c>
      <c r="S13" s="50">
        <f>R13*Q3</f>
        <v>170.99999999999997</v>
      </c>
      <c r="T13" s="20"/>
      <c r="U13" s="49">
        <f t="shared" si="6"/>
        <v>0</v>
      </c>
      <c r="V13" s="50">
        <f>U13*T3</f>
        <v>0</v>
      </c>
      <c r="W13" s="18"/>
      <c r="X13" s="49">
        <f t="shared" si="7"/>
        <v>0</v>
      </c>
      <c r="Y13" s="50">
        <f>X13*W3</f>
        <v>0</v>
      </c>
      <c r="Z13" s="20"/>
      <c r="AA13" s="49">
        <f t="shared" si="8"/>
        <v>0</v>
      </c>
      <c r="AB13" s="50">
        <f>AA13*Z3</f>
        <v>0</v>
      </c>
      <c r="AC13" s="18">
        <v>90</v>
      </c>
      <c r="AD13" s="49">
        <f t="shared" si="9"/>
        <v>0.51300000000000001</v>
      </c>
      <c r="AE13" s="50">
        <f>AD13*AC3</f>
        <v>3078</v>
      </c>
      <c r="AF13" s="20"/>
      <c r="AG13" s="49">
        <f t="shared" si="10"/>
        <v>0</v>
      </c>
      <c r="AH13" s="50">
        <f>AG13*AF3</f>
        <v>0</v>
      </c>
      <c r="AI13" s="18"/>
      <c r="AJ13" s="49">
        <f t="shared" si="11"/>
        <v>0</v>
      </c>
      <c r="AK13" s="50">
        <f>AJ13*AI3</f>
        <v>0</v>
      </c>
      <c r="AL13" s="57"/>
      <c r="AM13" s="49">
        <f t="shared" si="12"/>
        <v>0</v>
      </c>
      <c r="AN13" s="50">
        <f>AM13*AL3</f>
        <v>0</v>
      </c>
      <c r="AO13" s="18"/>
      <c r="AP13" s="49">
        <f t="shared" si="13"/>
        <v>0</v>
      </c>
      <c r="AQ13" s="50">
        <f>AP13*AO3</f>
        <v>0</v>
      </c>
      <c r="AR13" s="18"/>
      <c r="AS13" s="49">
        <f t="shared" si="14"/>
        <v>0</v>
      </c>
      <c r="AT13" s="50">
        <f>AS13*AR3</f>
        <v>0</v>
      </c>
      <c r="AU13" s="18"/>
      <c r="AV13" s="49">
        <f t="shared" si="15"/>
        <v>0</v>
      </c>
      <c r="AW13" s="50">
        <f>AV13*AU3</f>
        <v>0</v>
      </c>
      <c r="AX13" s="90"/>
      <c r="AY13" s="21" t="s">
        <v>103</v>
      </c>
      <c r="AZ13" s="1"/>
      <c r="BA13" s="1"/>
      <c r="BB13" s="1"/>
      <c r="BC13" s="1"/>
      <c r="BD13" s="75" t="s">
        <v>89</v>
      </c>
      <c r="BE13" s="1"/>
      <c r="BF13" s="1"/>
      <c r="BG13" s="1"/>
      <c r="BH13" s="1"/>
      <c r="BI13" s="1"/>
    </row>
    <row r="14" spans="1:61" x14ac:dyDescent="0.3">
      <c r="A14" s="44" t="s">
        <v>28</v>
      </c>
      <c r="B14" s="24">
        <v>1.26</v>
      </c>
      <c r="C14" s="12">
        <v>451</v>
      </c>
      <c r="D14" s="88" t="s">
        <v>20</v>
      </c>
      <c r="E14" s="53">
        <f t="shared" si="1"/>
        <v>1.2599999999999998</v>
      </c>
      <c r="F14" s="57"/>
      <c r="G14" s="46">
        <f t="shared" si="0"/>
        <v>100</v>
      </c>
      <c r="H14" s="61"/>
      <c r="I14" s="49">
        <f t="shared" si="2"/>
        <v>0</v>
      </c>
      <c r="J14" s="50">
        <f>I14*H3</f>
        <v>0</v>
      </c>
      <c r="K14" s="19"/>
      <c r="L14" s="49">
        <f t="shared" si="3"/>
        <v>0</v>
      </c>
      <c r="M14" s="50">
        <f>L14*K3</f>
        <v>0</v>
      </c>
      <c r="N14" s="64"/>
      <c r="O14" s="49">
        <f t="shared" si="4"/>
        <v>0</v>
      </c>
      <c r="P14" s="79">
        <f>O14*N3</f>
        <v>0</v>
      </c>
      <c r="Q14" s="84">
        <v>10</v>
      </c>
      <c r="R14" s="49">
        <f t="shared" si="5"/>
        <v>0.126</v>
      </c>
      <c r="S14" s="50">
        <f>R14*Q3</f>
        <v>378</v>
      </c>
      <c r="T14" s="20">
        <v>40</v>
      </c>
      <c r="U14" s="49">
        <f t="shared" si="6"/>
        <v>0.504</v>
      </c>
      <c r="V14" s="50">
        <f>U14*T3</f>
        <v>4536</v>
      </c>
      <c r="W14" s="18"/>
      <c r="X14" s="49">
        <f t="shared" si="7"/>
        <v>0</v>
      </c>
      <c r="Y14" s="50">
        <f>X14*W3</f>
        <v>0</v>
      </c>
      <c r="Z14" s="20"/>
      <c r="AA14" s="49">
        <f t="shared" si="8"/>
        <v>0</v>
      </c>
      <c r="AB14" s="50">
        <f>AA14*Z3</f>
        <v>0</v>
      </c>
      <c r="AC14" s="18">
        <v>40</v>
      </c>
      <c r="AD14" s="49">
        <f t="shared" si="9"/>
        <v>0.504</v>
      </c>
      <c r="AE14" s="50">
        <f>AD14*AC3</f>
        <v>3024</v>
      </c>
      <c r="AF14" s="20"/>
      <c r="AG14" s="49">
        <f t="shared" si="10"/>
        <v>0</v>
      </c>
      <c r="AH14" s="50">
        <f>AG14*AF3</f>
        <v>0</v>
      </c>
      <c r="AI14" s="18"/>
      <c r="AJ14" s="49">
        <f t="shared" si="11"/>
        <v>0</v>
      </c>
      <c r="AK14" s="50">
        <f>AJ14*AI3</f>
        <v>0</v>
      </c>
      <c r="AL14" s="57"/>
      <c r="AM14" s="49">
        <f t="shared" si="12"/>
        <v>0</v>
      </c>
      <c r="AN14" s="50">
        <f>AM14*AL3</f>
        <v>0</v>
      </c>
      <c r="AO14" s="18"/>
      <c r="AP14" s="49">
        <f t="shared" si="13"/>
        <v>0</v>
      </c>
      <c r="AQ14" s="50">
        <f>AP14*AO3</f>
        <v>0</v>
      </c>
      <c r="AR14" s="18"/>
      <c r="AS14" s="49">
        <f t="shared" si="14"/>
        <v>0</v>
      </c>
      <c r="AT14" s="50">
        <f>AS14*AR3</f>
        <v>0</v>
      </c>
      <c r="AU14" s="18">
        <v>10</v>
      </c>
      <c r="AV14" s="49">
        <f t="shared" si="15"/>
        <v>0.126</v>
      </c>
      <c r="AW14" s="50">
        <f>AV14*AU3</f>
        <v>756</v>
      </c>
      <c r="AX14" s="90" t="s">
        <v>75</v>
      </c>
      <c r="AY14" s="21" t="s">
        <v>103</v>
      </c>
      <c r="AZ14" s="1"/>
      <c r="BA14" s="1"/>
      <c r="BB14" s="1"/>
      <c r="BC14" s="1"/>
      <c r="BD14" s="75" t="s">
        <v>90</v>
      </c>
      <c r="BE14" s="1"/>
      <c r="BF14" s="1"/>
      <c r="BG14" s="1"/>
      <c r="BH14" s="1"/>
      <c r="BI14" s="1"/>
    </row>
    <row r="15" spans="1:61" x14ac:dyDescent="0.3">
      <c r="A15" s="44" t="s">
        <v>62</v>
      </c>
      <c r="B15" s="24">
        <v>0.92</v>
      </c>
      <c r="C15" s="12">
        <v>451</v>
      </c>
      <c r="D15" s="88" t="s">
        <v>20</v>
      </c>
      <c r="E15" s="53">
        <f t="shared" si="1"/>
        <v>0.92</v>
      </c>
      <c r="F15" s="57"/>
      <c r="G15" s="46">
        <f t="shared" si="0"/>
        <v>100</v>
      </c>
      <c r="H15" s="61"/>
      <c r="I15" s="49">
        <f t="shared" si="2"/>
        <v>0</v>
      </c>
      <c r="J15" s="50">
        <f>I15*H3</f>
        <v>0</v>
      </c>
      <c r="K15" s="19"/>
      <c r="L15" s="49">
        <f t="shared" si="3"/>
        <v>0</v>
      </c>
      <c r="M15" s="50">
        <f>L15*K3</f>
        <v>0</v>
      </c>
      <c r="N15" s="64"/>
      <c r="O15" s="49">
        <f t="shared" si="4"/>
        <v>0</v>
      </c>
      <c r="P15" s="79">
        <f>O15*N3</f>
        <v>0</v>
      </c>
      <c r="Q15" s="84">
        <v>10</v>
      </c>
      <c r="R15" s="49">
        <f t="shared" si="5"/>
        <v>9.2000000000000012E-2</v>
      </c>
      <c r="S15" s="50">
        <f>R15*Q3</f>
        <v>276.00000000000006</v>
      </c>
      <c r="T15" s="20">
        <v>90</v>
      </c>
      <c r="U15" s="49">
        <f t="shared" si="6"/>
        <v>0.82800000000000007</v>
      </c>
      <c r="V15" s="50">
        <f>U15*T3</f>
        <v>7452.0000000000009</v>
      </c>
      <c r="W15" s="18"/>
      <c r="X15" s="49">
        <f t="shared" si="7"/>
        <v>0</v>
      </c>
      <c r="Y15" s="50">
        <f>X15*W3</f>
        <v>0</v>
      </c>
      <c r="Z15" s="20"/>
      <c r="AA15" s="49">
        <f t="shared" si="8"/>
        <v>0</v>
      </c>
      <c r="AB15" s="50">
        <f>AA15*Z3</f>
        <v>0</v>
      </c>
      <c r="AC15" s="18"/>
      <c r="AD15" s="49">
        <f t="shared" si="9"/>
        <v>0</v>
      </c>
      <c r="AE15" s="50">
        <f>AD15*AC3</f>
        <v>0</v>
      </c>
      <c r="AF15" s="20"/>
      <c r="AG15" s="49">
        <f t="shared" si="10"/>
        <v>0</v>
      </c>
      <c r="AH15" s="50">
        <f>AG15*AF3</f>
        <v>0</v>
      </c>
      <c r="AI15" s="18"/>
      <c r="AJ15" s="49">
        <f t="shared" si="11"/>
        <v>0</v>
      </c>
      <c r="AK15" s="50">
        <f>AJ15*AI3</f>
        <v>0</v>
      </c>
      <c r="AL15" s="57"/>
      <c r="AM15" s="49">
        <f t="shared" si="12"/>
        <v>0</v>
      </c>
      <c r="AN15" s="50">
        <f>AM15*AL3</f>
        <v>0</v>
      </c>
      <c r="AO15" s="18"/>
      <c r="AP15" s="49">
        <f t="shared" si="13"/>
        <v>0</v>
      </c>
      <c r="AQ15" s="50">
        <f>AP15*AO3</f>
        <v>0</v>
      </c>
      <c r="AR15" s="18"/>
      <c r="AS15" s="49">
        <f t="shared" si="14"/>
        <v>0</v>
      </c>
      <c r="AT15" s="50">
        <f>AS15*AR3</f>
        <v>0</v>
      </c>
      <c r="AU15" s="18"/>
      <c r="AV15" s="49">
        <f t="shared" si="15"/>
        <v>0</v>
      </c>
      <c r="AW15" s="50">
        <f>AV15*AU3</f>
        <v>0</v>
      </c>
      <c r="AX15" s="90"/>
      <c r="AY15" s="21" t="s">
        <v>103</v>
      </c>
      <c r="AZ15" s="1"/>
      <c r="BA15" s="1"/>
      <c r="BB15" s="1"/>
      <c r="BC15" s="1"/>
      <c r="BD15" s="75" t="s">
        <v>91</v>
      </c>
      <c r="BE15" s="1"/>
      <c r="BF15" s="1"/>
      <c r="BG15" s="1"/>
      <c r="BH15" s="1"/>
      <c r="BI15" s="1"/>
    </row>
    <row r="16" spans="1:61" x14ac:dyDescent="0.3">
      <c r="A16" s="44" t="s">
        <v>29</v>
      </c>
      <c r="B16" s="24">
        <v>0.78</v>
      </c>
      <c r="C16" s="12">
        <v>451</v>
      </c>
      <c r="D16" s="88" t="s">
        <v>20</v>
      </c>
      <c r="E16" s="53">
        <f t="shared" si="1"/>
        <v>0.78</v>
      </c>
      <c r="F16" s="57"/>
      <c r="G16" s="46">
        <f t="shared" si="0"/>
        <v>50</v>
      </c>
      <c r="H16" s="61">
        <v>50</v>
      </c>
      <c r="I16" s="49">
        <f t="shared" si="2"/>
        <v>0.39</v>
      </c>
      <c r="J16" s="50">
        <f>I16*H3</f>
        <v>1560</v>
      </c>
      <c r="K16" s="19"/>
      <c r="L16" s="49">
        <f t="shared" si="3"/>
        <v>0</v>
      </c>
      <c r="M16" s="50">
        <f>L16*K3</f>
        <v>0</v>
      </c>
      <c r="N16" s="64"/>
      <c r="O16" s="49">
        <f t="shared" si="4"/>
        <v>0</v>
      </c>
      <c r="P16" s="79">
        <f>O16*N3</f>
        <v>0</v>
      </c>
      <c r="Q16" s="84">
        <v>10</v>
      </c>
      <c r="R16" s="49">
        <f t="shared" si="5"/>
        <v>7.8000000000000014E-2</v>
      </c>
      <c r="S16" s="50">
        <f>R16*Q3</f>
        <v>234.00000000000003</v>
      </c>
      <c r="T16" s="20">
        <v>40</v>
      </c>
      <c r="U16" s="49">
        <f t="shared" si="6"/>
        <v>0.31200000000000006</v>
      </c>
      <c r="V16" s="50">
        <f>U16*T3</f>
        <v>2808.0000000000005</v>
      </c>
      <c r="W16" s="18"/>
      <c r="X16" s="49">
        <f t="shared" si="7"/>
        <v>0</v>
      </c>
      <c r="Y16" s="50">
        <f>X16*W3</f>
        <v>0</v>
      </c>
      <c r="Z16" s="20"/>
      <c r="AA16" s="49">
        <f t="shared" si="8"/>
        <v>0</v>
      </c>
      <c r="AB16" s="50">
        <f>AA16*Z3</f>
        <v>0</v>
      </c>
      <c r="AC16" s="18"/>
      <c r="AD16" s="49">
        <f t="shared" si="9"/>
        <v>0</v>
      </c>
      <c r="AE16" s="50">
        <f>AD16*AC3</f>
        <v>0</v>
      </c>
      <c r="AF16" s="20"/>
      <c r="AG16" s="49">
        <f t="shared" si="10"/>
        <v>0</v>
      </c>
      <c r="AH16" s="50">
        <f>AG16*AF3</f>
        <v>0</v>
      </c>
      <c r="AI16" s="18"/>
      <c r="AJ16" s="49">
        <f t="shared" si="11"/>
        <v>0</v>
      </c>
      <c r="AK16" s="50">
        <f>AJ16*AI3</f>
        <v>0</v>
      </c>
      <c r="AL16" s="57"/>
      <c r="AM16" s="49">
        <f t="shared" si="12"/>
        <v>0</v>
      </c>
      <c r="AN16" s="50">
        <f>AM16*AL3</f>
        <v>0</v>
      </c>
      <c r="AO16" s="18"/>
      <c r="AP16" s="49">
        <f t="shared" si="13"/>
        <v>0</v>
      </c>
      <c r="AQ16" s="50">
        <f>AP16*AO3</f>
        <v>0</v>
      </c>
      <c r="AR16" s="18"/>
      <c r="AS16" s="49">
        <f t="shared" si="14"/>
        <v>0</v>
      </c>
      <c r="AT16" s="50">
        <f>AS16*AR3</f>
        <v>0</v>
      </c>
      <c r="AU16" s="18"/>
      <c r="AV16" s="49">
        <f t="shared" si="15"/>
        <v>0</v>
      </c>
      <c r="AW16" s="50">
        <f>AV16*AU3</f>
        <v>0</v>
      </c>
      <c r="AX16" s="90"/>
      <c r="AY16" s="21" t="s">
        <v>103</v>
      </c>
      <c r="AZ16" s="1"/>
      <c r="BA16" s="1"/>
      <c r="BB16" s="1"/>
      <c r="BC16" s="1"/>
      <c r="BD16" s="75" t="s">
        <v>92</v>
      </c>
      <c r="BE16" s="1"/>
      <c r="BF16" s="1"/>
      <c r="BG16" s="1"/>
      <c r="BH16" s="1"/>
      <c r="BI16" s="1"/>
    </row>
    <row r="17" spans="1:61" x14ac:dyDescent="0.3">
      <c r="A17" s="44" t="s">
        <v>30</v>
      </c>
      <c r="B17" s="24">
        <v>0.15</v>
      </c>
      <c r="C17" s="12">
        <v>451</v>
      </c>
      <c r="D17" s="88" t="s">
        <v>20</v>
      </c>
      <c r="E17" s="53">
        <f t="shared" si="1"/>
        <v>0.15</v>
      </c>
      <c r="F17" s="57"/>
      <c r="G17" s="46">
        <f t="shared" si="0"/>
        <v>50</v>
      </c>
      <c r="H17" s="61">
        <v>50</v>
      </c>
      <c r="I17" s="49">
        <f t="shared" si="2"/>
        <v>7.4999999999999997E-2</v>
      </c>
      <c r="J17" s="50">
        <f>I17*H3</f>
        <v>300</v>
      </c>
      <c r="K17" s="19"/>
      <c r="L17" s="49">
        <f t="shared" si="3"/>
        <v>0</v>
      </c>
      <c r="M17" s="50">
        <f>L17*K3</f>
        <v>0</v>
      </c>
      <c r="N17" s="64"/>
      <c r="O17" s="49">
        <f t="shared" si="4"/>
        <v>0</v>
      </c>
      <c r="P17" s="79">
        <f>O17*N3</f>
        <v>0</v>
      </c>
      <c r="Q17" s="84">
        <v>10</v>
      </c>
      <c r="R17" s="49">
        <f t="shared" si="5"/>
        <v>1.4999999999999999E-2</v>
      </c>
      <c r="S17" s="50">
        <f>R17*Q3</f>
        <v>45</v>
      </c>
      <c r="T17" s="20">
        <v>40</v>
      </c>
      <c r="U17" s="49">
        <f t="shared" si="6"/>
        <v>0.06</v>
      </c>
      <c r="V17" s="50">
        <f>U17*T3</f>
        <v>540</v>
      </c>
      <c r="W17" s="18"/>
      <c r="X17" s="49">
        <f t="shared" si="7"/>
        <v>0</v>
      </c>
      <c r="Y17" s="50">
        <f>X17*W3</f>
        <v>0</v>
      </c>
      <c r="Z17" s="20"/>
      <c r="AA17" s="49">
        <f t="shared" si="8"/>
        <v>0</v>
      </c>
      <c r="AB17" s="50">
        <f>AA17*Z3</f>
        <v>0</v>
      </c>
      <c r="AC17" s="18"/>
      <c r="AD17" s="49">
        <f t="shared" si="9"/>
        <v>0</v>
      </c>
      <c r="AE17" s="50">
        <f>AD17*AC3</f>
        <v>0</v>
      </c>
      <c r="AF17" s="20"/>
      <c r="AG17" s="49">
        <f t="shared" si="10"/>
        <v>0</v>
      </c>
      <c r="AH17" s="50">
        <f>AG17*AF3</f>
        <v>0</v>
      </c>
      <c r="AI17" s="18"/>
      <c r="AJ17" s="49">
        <f t="shared" si="11"/>
        <v>0</v>
      </c>
      <c r="AK17" s="50">
        <f>AJ17*AI3</f>
        <v>0</v>
      </c>
      <c r="AL17" s="57"/>
      <c r="AM17" s="49">
        <f t="shared" si="12"/>
        <v>0</v>
      </c>
      <c r="AN17" s="50">
        <f>AM17*AL3</f>
        <v>0</v>
      </c>
      <c r="AO17" s="18"/>
      <c r="AP17" s="49">
        <f t="shared" si="13"/>
        <v>0</v>
      </c>
      <c r="AQ17" s="50">
        <f>AP17*AO3</f>
        <v>0</v>
      </c>
      <c r="AR17" s="18"/>
      <c r="AS17" s="49">
        <f t="shared" si="14"/>
        <v>0</v>
      </c>
      <c r="AT17" s="50">
        <f>AS17*AR3</f>
        <v>0</v>
      </c>
      <c r="AU17" s="18"/>
      <c r="AV17" s="49">
        <f t="shared" si="15"/>
        <v>0</v>
      </c>
      <c r="AW17" s="50">
        <f>AV17*AU3</f>
        <v>0</v>
      </c>
      <c r="AX17" s="90"/>
      <c r="AY17" s="21" t="s">
        <v>103</v>
      </c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 x14ac:dyDescent="0.3">
      <c r="A18" s="44" t="s">
        <v>31</v>
      </c>
      <c r="B18" s="24">
        <v>3.22</v>
      </c>
      <c r="C18" s="12">
        <v>451</v>
      </c>
      <c r="D18" s="88" t="s">
        <v>20</v>
      </c>
      <c r="E18" s="53">
        <f t="shared" si="1"/>
        <v>3.2200000000000006</v>
      </c>
      <c r="F18" s="57"/>
      <c r="G18" s="46">
        <f t="shared" si="0"/>
        <v>50</v>
      </c>
      <c r="H18" s="61">
        <v>50</v>
      </c>
      <c r="I18" s="49">
        <f t="shared" si="2"/>
        <v>1.61</v>
      </c>
      <c r="J18" s="50">
        <f>I18*H3</f>
        <v>6440</v>
      </c>
      <c r="K18" s="19"/>
      <c r="L18" s="49">
        <f t="shared" si="3"/>
        <v>0</v>
      </c>
      <c r="M18" s="50">
        <f>L18*K3</f>
        <v>0</v>
      </c>
      <c r="N18" s="64"/>
      <c r="O18" s="49">
        <f t="shared" si="4"/>
        <v>0</v>
      </c>
      <c r="P18" s="79">
        <f>O18*N3</f>
        <v>0</v>
      </c>
      <c r="Q18" s="84">
        <v>10</v>
      </c>
      <c r="R18" s="49">
        <f t="shared" si="5"/>
        <v>0.32200000000000006</v>
      </c>
      <c r="S18" s="50">
        <f>R18*Q3</f>
        <v>966.00000000000023</v>
      </c>
      <c r="T18" s="20">
        <v>40</v>
      </c>
      <c r="U18" s="49">
        <f t="shared" si="6"/>
        <v>1.2880000000000003</v>
      </c>
      <c r="V18" s="50">
        <f>U18*T3</f>
        <v>11592.000000000002</v>
      </c>
      <c r="W18" s="18"/>
      <c r="X18" s="49">
        <f t="shared" si="7"/>
        <v>0</v>
      </c>
      <c r="Y18" s="50">
        <f>X18*W3</f>
        <v>0</v>
      </c>
      <c r="Z18" s="20"/>
      <c r="AA18" s="49">
        <f t="shared" si="8"/>
        <v>0</v>
      </c>
      <c r="AB18" s="50">
        <f>AA18*Z3</f>
        <v>0</v>
      </c>
      <c r="AC18" s="18"/>
      <c r="AD18" s="49">
        <f t="shared" si="9"/>
        <v>0</v>
      </c>
      <c r="AE18" s="50">
        <f>AD18*AC3</f>
        <v>0</v>
      </c>
      <c r="AF18" s="20"/>
      <c r="AG18" s="49">
        <f t="shared" si="10"/>
        <v>0</v>
      </c>
      <c r="AH18" s="50">
        <f>AG18*AF3</f>
        <v>0</v>
      </c>
      <c r="AI18" s="18"/>
      <c r="AJ18" s="49">
        <f t="shared" si="11"/>
        <v>0</v>
      </c>
      <c r="AK18" s="50">
        <f>AJ18*AI3</f>
        <v>0</v>
      </c>
      <c r="AL18" s="57"/>
      <c r="AM18" s="49">
        <f t="shared" si="12"/>
        <v>0</v>
      </c>
      <c r="AN18" s="50">
        <f>AM18*AL3</f>
        <v>0</v>
      </c>
      <c r="AO18" s="18"/>
      <c r="AP18" s="49">
        <f t="shared" si="13"/>
        <v>0</v>
      </c>
      <c r="AQ18" s="50">
        <f>AP18*AO3</f>
        <v>0</v>
      </c>
      <c r="AR18" s="18"/>
      <c r="AS18" s="49">
        <f t="shared" si="14"/>
        <v>0</v>
      </c>
      <c r="AT18" s="50">
        <f>AS18*AR3</f>
        <v>0</v>
      </c>
      <c r="AU18" s="18"/>
      <c r="AV18" s="49">
        <f t="shared" si="15"/>
        <v>0</v>
      </c>
      <c r="AW18" s="50">
        <f>AV18*AU3</f>
        <v>0</v>
      </c>
      <c r="AX18" s="90"/>
      <c r="AY18" s="21" t="s">
        <v>103</v>
      </c>
      <c r="AZ18" s="1"/>
      <c r="BA18" s="1"/>
      <c r="BB18" s="1"/>
      <c r="BC18" s="1"/>
      <c r="BD18" s="76" t="s">
        <v>93</v>
      </c>
      <c r="BE18" s="1"/>
      <c r="BF18" s="1"/>
      <c r="BG18" s="1"/>
      <c r="BH18" s="1"/>
      <c r="BI18" s="1"/>
    </row>
    <row r="19" spans="1:61" x14ac:dyDescent="0.3">
      <c r="A19" s="44" t="s">
        <v>32</v>
      </c>
      <c r="B19" s="24">
        <v>0.27</v>
      </c>
      <c r="C19" s="12">
        <v>451</v>
      </c>
      <c r="D19" s="88" t="s">
        <v>20</v>
      </c>
      <c r="E19" s="53">
        <f t="shared" si="1"/>
        <v>0.25920000000000004</v>
      </c>
      <c r="F19" s="57"/>
      <c r="G19" s="46">
        <f t="shared" si="0"/>
        <v>56</v>
      </c>
      <c r="H19" s="61">
        <v>40</v>
      </c>
      <c r="I19" s="49">
        <f t="shared" si="2"/>
        <v>0.10800000000000001</v>
      </c>
      <c r="J19" s="50">
        <f>I19*H3</f>
        <v>432.00000000000006</v>
      </c>
      <c r="K19" s="19">
        <v>46</v>
      </c>
      <c r="L19" s="49">
        <f t="shared" si="3"/>
        <v>0.12420000000000002</v>
      </c>
      <c r="M19" s="50">
        <f>L19*K3</f>
        <v>621.00000000000011</v>
      </c>
      <c r="N19" s="64"/>
      <c r="O19" s="49">
        <f t="shared" si="4"/>
        <v>0</v>
      </c>
      <c r="P19" s="79">
        <f>O19*N3</f>
        <v>0</v>
      </c>
      <c r="Q19" s="84">
        <v>10</v>
      </c>
      <c r="R19" s="49">
        <f t="shared" si="5"/>
        <v>2.7000000000000003E-2</v>
      </c>
      <c r="S19" s="50">
        <f>R19*Q3</f>
        <v>81.000000000000014</v>
      </c>
      <c r="T19" s="20"/>
      <c r="U19" s="49">
        <f t="shared" si="6"/>
        <v>0</v>
      </c>
      <c r="V19" s="50">
        <f>U19*T3</f>
        <v>0</v>
      </c>
      <c r="W19" s="18"/>
      <c r="X19" s="49">
        <f t="shared" si="7"/>
        <v>0</v>
      </c>
      <c r="Y19" s="50">
        <f>X19*W3</f>
        <v>0</v>
      </c>
      <c r="Z19" s="20"/>
      <c r="AA19" s="49">
        <f t="shared" si="8"/>
        <v>0</v>
      </c>
      <c r="AB19" s="50">
        <f>AA19*Z3</f>
        <v>0</v>
      </c>
      <c r="AC19" s="18"/>
      <c r="AD19" s="49">
        <f t="shared" si="9"/>
        <v>0</v>
      </c>
      <c r="AE19" s="50">
        <f>AD19*AC3</f>
        <v>0</v>
      </c>
      <c r="AF19" s="20"/>
      <c r="AG19" s="49">
        <f t="shared" si="10"/>
        <v>0</v>
      </c>
      <c r="AH19" s="50">
        <f>AG19*AF3</f>
        <v>0</v>
      </c>
      <c r="AI19" s="18"/>
      <c r="AJ19" s="49">
        <f t="shared" si="11"/>
        <v>0</v>
      </c>
      <c r="AK19" s="50">
        <f>AJ19*AI3</f>
        <v>0</v>
      </c>
      <c r="AL19" s="57"/>
      <c r="AM19" s="49">
        <f t="shared" si="12"/>
        <v>0</v>
      </c>
      <c r="AN19" s="50">
        <f>AM19*AL3</f>
        <v>0</v>
      </c>
      <c r="AO19" s="18"/>
      <c r="AP19" s="49">
        <f t="shared" si="13"/>
        <v>0</v>
      </c>
      <c r="AQ19" s="50">
        <f>AP19*AO3</f>
        <v>0</v>
      </c>
      <c r="AR19" s="18"/>
      <c r="AS19" s="49">
        <f t="shared" si="14"/>
        <v>0</v>
      </c>
      <c r="AT19" s="50">
        <f>AS19*AR3</f>
        <v>0</v>
      </c>
      <c r="AU19" s="18"/>
      <c r="AV19" s="49">
        <f t="shared" si="15"/>
        <v>0</v>
      </c>
      <c r="AW19" s="50">
        <f>AV19*AU3</f>
        <v>0</v>
      </c>
      <c r="AX19" s="90"/>
      <c r="AY19" s="21" t="s">
        <v>103</v>
      </c>
      <c r="AZ19" s="1"/>
      <c r="BA19" s="1"/>
      <c r="BB19" s="1"/>
      <c r="BC19" s="1"/>
      <c r="BD19" s="76" t="s">
        <v>94</v>
      </c>
      <c r="BE19" s="1"/>
      <c r="BF19" s="1"/>
      <c r="BG19" s="1"/>
      <c r="BH19" s="1"/>
      <c r="BI19" s="1"/>
    </row>
    <row r="20" spans="1:61" x14ac:dyDescent="0.3">
      <c r="A20" s="44" t="s">
        <v>33</v>
      </c>
      <c r="B20" s="24">
        <v>1.22</v>
      </c>
      <c r="C20" s="12">
        <v>451</v>
      </c>
      <c r="D20" s="88" t="s">
        <v>22</v>
      </c>
      <c r="E20" s="53">
        <f t="shared" si="1"/>
        <v>1.22</v>
      </c>
      <c r="F20" s="57"/>
      <c r="G20" s="46">
        <f t="shared" si="0"/>
        <v>50</v>
      </c>
      <c r="H20" s="61">
        <v>50</v>
      </c>
      <c r="I20" s="49">
        <f t="shared" si="2"/>
        <v>0.61</v>
      </c>
      <c r="J20" s="50">
        <f>I20*H3</f>
        <v>2440</v>
      </c>
      <c r="K20" s="19">
        <v>20</v>
      </c>
      <c r="L20" s="49">
        <f t="shared" si="3"/>
        <v>0.24399999999999999</v>
      </c>
      <c r="M20" s="50">
        <f>L20*K3</f>
        <v>1220</v>
      </c>
      <c r="N20" s="64"/>
      <c r="O20" s="49">
        <f t="shared" si="4"/>
        <v>0</v>
      </c>
      <c r="P20" s="79">
        <f>O20*N3</f>
        <v>0</v>
      </c>
      <c r="Q20" s="84">
        <v>10</v>
      </c>
      <c r="R20" s="49">
        <f t="shared" si="5"/>
        <v>0.122</v>
      </c>
      <c r="S20" s="50">
        <f>R20*Q3</f>
        <v>366</v>
      </c>
      <c r="T20" s="20">
        <v>20</v>
      </c>
      <c r="U20" s="49">
        <f t="shared" si="6"/>
        <v>0.24399999999999999</v>
      </c>
      <c r="V20" s="50">
        <f>U20*T3</f>
        <v>2196</v>
      </c>
      <c r="W20" s="18"/>
      <c r="X20" s="49">
        <f t="shared" si="7"/>
        <v>0</v>
      </c>
      <c r="Y20" s="50">
        <f>X20*W3</f>
        <v>0</v>
      </c>
      <c r="Z20" s="20"/>
      <c r="AA20" s="49">
        <f t="shared" si="8"/>
        <v>0</v>
      </c>
      <c r="AB20" s="50">
        <f>AA20*Z3</f>
        <v>0</v>
      </c>
      <c r="AC20" s="18"/>
      <c r="AD20" s="49">
        <f t="shared" si="9"/>
        <v>0</v>
      </c>
      <c r="AE20" s="50">
        <f>AD20*AC3</f>
        <v>0</v>
      </c>
      <c r="AF20" s="20"/>
      <c r="AG20" s="49">
        <f t="shared" si="10"/>
        <v>0</v>
      </c>
      <c r="AH20" s="50">
        <f>AG20*AF3</f>
        <v>0</v>
      </c>
      <c r="AI20" s="18"/>
      <c r="AJ20" s="49">
        <f t="shared" si="11"/>
        <v>0</v>
      </c>
      <c r="AK20" s="50">
        <f>AJ20*AI3</f>
        <v>0</v>
      </c>
      <c r="AL20" s="57"/>
      <c r="AM20" s="49">
        <f t="shared" si="12"/>
        <v>0</v>
      </c>
      <c r="AN20" s="50">
        <f>AM20*AL3</f>
        <v>0</v>
      </c>
      <c r="AO20" s="18"/>
      <c r="AP20" s="49">
        <f t="shared" si="13"/>
        <v>0</v>
      </c>
      <c r="AQ20" s="50">
        <f>AP20*AO3</f>
        <v>0</v>
      </c>
      <c r="AR20" s="18"/>
      <c r="AS20" s="49">
        <f t="shared" si="14"/>
        <v>0</v>
      </c>
      <c r="AT20" s="50">
        <f>AS20*AR3</f>
        <v>0</v>
      </c>
      <c r="AU20" s="18"/>
      <c r="AV20" s="49">
        <f t="shared" si="15"/>
        <v>0</v>
      </c>
      <c r="AW20" s="50">
        <f>AV20*AU3</f>
        <v>0</v>
      </c>
      <c r="AX20" s="90"/>
      <c r="AY20" s="21" t="s">
        <v>103</v>
      </c>
      <c r="AZ20" s="1"/>
      <c r="BA20" s="1"/>
      <c r="BB20" s="1"/>
      <c r="BC20" s="1"/>
      <c r="BD20" s="76" t="s">
        <v>95</v>
      </c>
      <c r="BE20" s="1"/>
      <c r="BF20" s="1"/>
      <c r="BG20" s="1"/>
      <c r="BH20" s="1"/>
      <c r="BI20" s="1"/>
    </row>
    <row r="21" spans="1:61" x14ac:dyDescent="0.3">
      <c r="A21" s="44" t="s">
        <v>34</v>
      </c>
      <c r="B21" s="24">
        <v>0.35</v>
      </c>
      <c r="C21" s="12">
        <v>451</v>
      </c>
      <c r="D21" s="88" t="s">
        <v>22</v>
      </c>
      <c r="E21" s="53">
        <f t="shared" si="1"/>
        <v>0.35</v>
      </c>
      <c r="F21" s="57"/>
      <c r="G21" s="46">
        <f t="shared" si="0"/>
        <v>50</v>
      </c>
      <c r="H21" s="61">
        <v>50</v>
      </c>
      <c r="I21" s="49">
        <f t="shared" si="2"/>
        <v>0.17499999999999999</v>
      </c>
      <c r="J21" s="50">
        <f>I21*H3</f>
        <v>700</v>
      </c>
      <c r="K21" s="19"/>
      <c r="L21" s="49">
        <f t="shared" si="3"/>
        <v>0</v>
      </c>
      <c r="M21" s="50">
        <f>L21*K3</f>
        <v>0</v>
      </c>
      <c r="N21" s="64"/>
      <c r="O21" s="49">
        <f t="shared" si="4"/>
        <v>0</v>
      </c>
      <c r="P21" s="79">
        <f>O21*N3</f>
        <v>0</v>
      </c>
      <c r="Q21" s="84">
        <v>10</v>
      </c>
      <c r="R21" s="49">
        <f t="shared" si="5"/>
        <v>3.4999999999999996E-2</v>
      </c>
      <c r="S21" s="50">
        <f>R21*Q3</f>
        <v>104.99999999999999</v>
      </c>
      <c r="T21" s="20"/>
      <c r="U21" s="49">
        <f t="shared" si="6"/>
        <v>0</v>
      </c>
      <c r="V21" s="50">
        <f>U21*T3</f>
        <v>0</v>
      </c>
      <c r="W21" s="18">
        <v>40</v>
      </c>
      <c r="X21" s="49">
        <f t="shared" si="7"/>
        <v>0.13999999999999999</v>
      </c>
      <c r="Y21" s="50">
        <f>X21*W3</f>
        <v>1399.9999999999998</v>
      </c>
      <c r="Z21" s="20"/>
      <c r="AA21" s="49">
        <f t="shared" si="8"/>
        <v>0</v>
      </c>
      <c r="AB21" s="50">
        <f>AA21*Z3</f>
        <v>0</v>
      </c>
      <c r="AC21" s="18"/>
      <c r="AD21" s="49">
        <f t="shared" si="9"/>
        <v>0</v>
      </c>
      <c r="AE21" s="50">
        <f>AD21*AC3</f>
        <v>0</v>
      </c>
      <c r="AF21" s="20"/>
      <c r="AG21" s="49">
        <f t="shared" si="10"/>
        <v>0</v>
      </c>
      <c r="AH21" s="50">
        <f>AG21*AF3</f>
        <v>0</v>
      </c>
      <c r="AI21" s="18"/>
      <c r="AJ21" s="49">
        <f t="shared" si="11"/>
        <v>0</v>
      </c>
      <c r="AK21" s="50">
        <f>AJ21*AI3</f>
        <v>0</v>
      </c>
      <c r="AL21" s="57"/>
      <c r="AM21" s="49">
        <f t="shared" si="12"/>
        <v>0</v>
      </c>
      <c r="AN21" s="50">
        <f>AM21*AL3</f>
        <v>0</v>
      </c>
      <c r="AO21" s="18"/>
      <c r="AP21" s="49">
        <f t="shared" si="13"/>
        <v>0</v>
      </c>
      <c r="AQ21" s="50">
        <f>AP21*AO3</f>
        <v>0</v>
      </c>
      <c r="AR21" s="18"/>
      <c r="AS21" s="49">
        <f t="shared" si="14"/>
        <v>0</v>
      </c>
      <c r="AT21" s="50">
        <f>AS21*AR3</f>
        <v>0</v>
      </c>
      <c r="AU21" s="18"/>
      <c r="AV21" s="49">
        <f t="shared" si="15"/>
        <v>0</v>
      </c>
      <c r="AW21" s="50">
        <f>AV21*AU3</f>
        <v>0</v>
      </c>
      <c r="AX21" s="90"/>
      <c r="AY21" s="21" t="s">
        <v>103</v>
      </c>
      <c r="AZ21" s="1"/>
      <c r="BA21" s="1"/>
      <c r="BB21" s="1"/>
      <c r="BC21" s="1"/>
      <c r="BD21" s="76" t="s">
        <v>96</v>
      </c>
      <c r="BE21" s="1"/>
      <c r="BF21" s="1"/>
      <c r="BG21" s="1"/>
      <c r="BH21" s="1"/>
      <c r="BI21" s="1"/>
    </row>
    <row r="22" spans="1:61" x14ac:dyDescent="0.3">
      <c r="A22" s="44" t="s">
        <v>35</v>
      </c>
      <c r="B22" s="24">
        <v>3.49</v>
      </c>
      <c r="C22" s="12">
        <v>451</v>
      </c>
      <c r="D22" s="88" t="s">
        <v>22</v>
      </c>
      <c r="E22" s="53">
        <f t="shared" si="1"/>
        <v>3.4900000000000007</v>
      </c>
      <c r="F22" s="57"/>
      <c r="G22" s="46">
        <f t="shared" si="0"/>
        <v>50</v>
      </c>
      <c r="H22" s="61">
        <v>50</v>
      </c>
      <c r="I22" s="49">
        <f t="shared" si="2"/>
        <v>1.7450000000000001</v>
      </c>
      <c r="J22" s="50">
        <f>I22*H3</f>
        <v>6980</v>
      </c>
      <c r="K22" s="19">
        <v>10</v>
      </c>
      <c r="L22" s="49">
        <f t="shared" si="3"/>
        <v>0.34900000000000003</v>
      </c>
      <c r="M22" s="50">
        <f>L22*K3</f>
        <v>1745.0000000000002</v>
      </c>
      <c r="N22" s="64"/>
      <c r="O22" s="49">
        <f t="shared" si="4"/>
        <v>0</v>
      </c>
      <c r="P22" s="79">
        <f>O22*N3</f>
        <v>0</v>
      </c>
      <c r="Q22" s="84">
        <v>10</v>
      </c>
      <c r="R22" s="49">
        <f t="shared" si="5"/>
        <v>0.34900000000000003</v>
      </c>
      <c r="S22" s="50">
        <f>R22*Q3</f>
        <v>1047</v>
      </c>
      <c r="T22" s="20"/>
      <c r="U22" s="49">
        <f t="shared" si="6"/>
        <v>0</v>
      </c>
      <c r="V22" s="50">
        <f>U22*T3</f>
        <v>0</v>
      </c>
      <c r="W22" s="18"/>
      <c r="X22" s="49">
        <f t="shared" si="7"/>
        <v>0</v>
      </c>
      <c r="Y22" s="50">
        <f>X22*W3</f>
        <v>0</v>
      </c>
      <c r="Z22" s="20"/>
      <c r="AA22" s="49">
        <f t="shared" si="8"/>
        <v>0</v>
      </c>
      <c r="AB22" s="50">
        <f>AA22*Z3</f>
        <v>0</v>
      </c>
      <c r="AC22" s="18">
        <v>25</v>
      </c>
      <c r="AD22" s="49">
        <f t="shared" si="9"/>
        <v>0.87250000000000005</v>
      </c>
      <c r="AE22" s="50">
        <f>AD22*AC3</f>
        <v>5235</v>
      </c>
      <c r="AF22" s="20"/>
      <c r="AG22" s="49">
        <f t="shared" si="10"/>
        <v>0</v>
      </c>
      <c r="AH22" s="50">
        <f>AG22*AF3</f>
        <v>0</v>
      </c>
      <c r="AI22" s="18">
        <v>5</v>
      </c>
      <c r="AJ22" s="49">
        <f t="shared" si="11"/>
        <v>0.17450000000000002</v>
      </c>
      <c r="AK22" s="50">
        <f>AJ22*AI3</f>
        <v>1047</v>
      </c>
      <c r="AL22" s="57"/>
      <c r="AM22" s="49">
        <f t="shared" si="12"/>
        <v>0</v>
      </c>
      <c r="AN22" s="50">
        <f>AM22*AL3</f>
        <v>0</v>
      </c>
      <c r="AO22" s="18"/>
      <c r="AP22" s="49">
        <f t="shared" si="13"/>
        <v>0</v>
      </c>
      <c r="AQ22" s="50">
        <f>AP22*AO3</f>
        <v>0</v>
      </c>
      <c r="AR22" s="18"/>
      <c r="AS22" s="49">
        <f t="shared" si="14"/>
        <v>0</v>
      </c>
      <c r="AT22" s="50">
        <f>AS22*AR3</f>
        <v>0</v>
      </c>
      <c r="AU22" s="18"/>
      <c r="AV22" s="49">
        <f t="shared" si="15"/>
        <v>0</v>
      </c>
      <c r="AW22" s="50">
        <f>AV22*AU3</f>
        <v>0</v>
      </c>
      <c r="AX22" s="90"/>
      <c r="AY22" s="21" t="s">
        <v>103</v>
      </c>
      <c r="AZ22" s="1"/>
      <c r="BA22" s="1"/>
      <c r="BB22" s="1"/>
      <c r="BC22" s="1"/>
      <c r="BD22" s="76" t="s">
        <v>97</v>
      </c>
      <c r="BE22" s="1"/>
      <c r="BF22" s="1"/>
      <c r="BG22" s="1"/>
      <c r="BH22" s="1"/>
      <c r="BI22" s="1"/>
    </row>
    <row r="23" spans="1:61" x14ac:dyDescent="0.3">
      <c r="A23" s="44" t="s">
        <v>36</v>
      </c>
      <c r="B23" s="24">
        <v>3.66</v>
      </c>
      <c r="C23" s="12">
        <v>451</v>
      </c>
      <c r="D23" s="88" t="s">
        <v>22</v>
      </c>
      <c r="E23" s="53">
        <f t="shared" si="1"/>
        <v>3.66</v>
      </c>
      <c r="F23" s="57"/>
      <c r="G23" s="46">
        <f t="shared" si="0"/>
        <v>60</v>
      </c>
      <c r="H23" s="61">
        <v>40</v>
      </c>
      <c r="I23" s="49">
        <f t="shared" si="2"/>
        <v>1.4640000000000002</v>
      </c>
      <c r="J23" s="50">
        <f>I23*H3</f>
        <v>5856.0000000000009</v>
      </c>
      <c r="K23" s="19">
        <v>10</v>
      </c>
      <c r="L23" s="49">
        <f t="shared" si="3"/>
        <v>0.36600000000000005</v>
      </c>
      <c r="M23" s="50">
        <f>L23*K3</f>
        <v>1830.0000000000002</v>
      </c>
      <c r="N23" s="64"/>
      <c r="O23" s="49">
        <f t="shared" si="4"/>
        <v>0</v>
      </c>
      <c r="P23" s="79">
        <f>O23*N3</f>
        <v>0</v>
      </c>
      <c r="Q23" s="84">
        <v>10</v>
      </c>
      <c r="R23" s="49">
        <f t="shared" si="5"/>
        <v>0.36600000000000005</v>
      </c>
      <c r="S23" s="50">
        <f>R23*Q3</f>
        <v>1098.0000000000002</v>
      </c>
      <c r="T23" s="20"/>
      <c r="U23" s="49">
        <f t="shared" si="6"/>
        <v>0</v>
      </c>
      <c r="V23" s="50">
        <f>U23*T3</f>
        <v>0</v>
      </c>
      <c r="W23" s="18"/>
      <c r="X23" s="49">
        <f t="shared" si="7"/>
        <v>0</v>
      </c>
      <c r="Y23" s="50">
        <f>X23*W3</f>
        <v>0</v>
      </c>
      <c r="Z23" s="20"/>
      <c r="AA23" s="49">
        <f t="shared" si="8"/>
        <v>0</v>
      </c>
      <c r="AB23" s="50">
        <f>AA23*Z3</f>
        <v>0</v>
      </c>
      <c r="AC23" s="18">
        <v>35</v>
      </c>
      <c r="AD23" s="49">
        <f t="shared" si="9"/>
        <v>1.2810000000000001</v>
      </c>
      <c r="AE23" s="50">
        <f>AD23*AC3</f>
        <v>7686.0000000000009</v>
      </c>
      <c r="AF23" s="20"/>
      <c r="AG23" s="49">
        <f t="shared" si="10"/>
        <v>0</v>
      </c>
      <c r="AH23" s="50">
        <f>AG23*AF3</f>
        <v>0</v>
      </c>
      <c r="AI23" s="18">
        <v>5</v>
      </c>
      <c r="AJ23" s="49">
        <f t="shared" si="11"/>
        <v>0.18300000000000002</v>
      </c>
      <c r="AK23" s="50">
        <f>AJ23*AI3</f>
        <v>1098.0000000000002</v>
      </c>
      <c r="AL23" s="57"/>
      <c r="AM23" s="49">
        <f t="shared" si="12"/>
        <v>0</v>
      </c>
      <c r="AN23" s="50">
        <f>AM23*AL3</f>
        <v>0</v>
      </c>
      <c r="AO23" s="18"/>
      <c r="AP23" s="49">
        <f t="shared" si="13"/>
        <v>0</v>
      </c>
      <c r="AQ23" s="50">
        <f>AP23*AO3</f>
        <v>0</v>
      </c>
      <c r="AR23" s="18"/>
      <c r="AS23" s="49">
        <f t="shared" si="14"/>
        <v>0</v>
      </c>
      <c r="AT23" s="50">
        <f>AS23*AR3</f>
        <v>0</v>
      </c>
      <c r="AU23" s="18"/>
      <c r="AV23" s="49">
        <f t="shared" si="15"/>
        <v>0</v>
      </c>
      <c r="AW23" s="50">
        <f>AV23*AU3</f>
        <v>0</v>
      </c>
      <c r="AX23" s="90"/>
      <c r="AY23" s="21" t="s">
        <v>103</v>
      </c>
      <c r="AZ23" s="1"/>
      <c r="BA23" s="1"/>
      <c r="BB23" s="1"/>
      <c r="BC23" s="1"/>
      <c r="BD23" s="76" t="s">
        <v>98</v>
      </c>
      <c r="BE23" s="1"/>
      <c r="BF23" s="1"/>
      <c r="BG23" s="1"/>
      <c r="BH23" s="1"/>
      <c r="BI23" s="1"/>
    </row>
    <row r="24" spans="1:61" x14ac:dyDescent="0.3">
      <c r="A24" s="44" t="s">
        <v>37</v>
      </c>
      <c r="B24" s="24">
        <v>7.62</v>
      </c>
      <c r="C24" s="12">
        <v>451</v>
      </c>
      <c r="D24" s="88" t="s">
        <v>20</v>
      </c>
      <c r="E24" s="53">
        <f t="shared" si="1"/>
        <v>7.62</v>
      </c>
      <c r="F24" s="57"/>
      <c r="G24" s="46">
        <f t="shared" si="0"/>
        <v>60</v>
      </c>
      <c r="H24" s="61">
        <v>40</v>
      </c>
      <c r="I24" s="49">
        <f t="shared" si="2"/>
        <v>3.048</v>
      </c>
      <c r="J24" s="50">
        <f>I24*H3</f>
        <v>12192</v>
      </c>
      <c r="K24" s="19"/>
      <c r="L24" s="49">
        <f t="shared" si="3"/>
        <v>0</v>
      </c>
      <c r="M24" s="50">
        <f>L24*K3</f>
        <v>0</v>
      </c>
      <c r="N24" s="64"/>
      <c r="O24" s="49">
        <f t="shared" si="4"/>
        <v>0</v>
      </c>
      <c r="P24" s="79">
        <f>O24*N3</f>
        <v>0</v>
      </c>
      <c r="Q24" s="84">
        <v>10</v>
      </c>
      <c r="R24" s="49">
        <f t="shared" si="5"/>
        <v>0.76200000000000001</v>
      </c>
      <c r="S24" s="50">
        <f>R24*Q3</f>
        <v>2286</v>
      </c>
      <c r="T24" s="20">
        <v>10</v>
      </c>
      <c r="U24" s="49">
        <f t="shared" si="6"/>
        <v>0.76200000000000001</v>
      </c>
      <c r="V24" s="50">
        <f>U24*T3</f>
        <v>6858</v>
      </c>
      <c r="W24" s="18">
        <v>20</v>
      </c>
      <c r="X24" s="49">
        <f t="shared" si="7"/>
        <v>1.524</v>
      </c>
      <c r="Y24" s="50">
        <f>X24*W3</f>
        <v>15240</v>
      </c>
      <c r="Z24" s="20"/>
      <c r="AA24" s="49">
        <f t="shared" si="8"/>
        <v>0</v>
      </c>
      <c r="AB24" s="50">
        <f>AA24*Z3</f>
        <v>0</v>
      </c>
      <c r="AC24" s="18">
        <v>20</v>
      </c>
      <c r="AD24" s="49">
        <f t="shared" si="9"/>
        <v>1.524</v>
      </c>
      <c r="AE24" s="50">
        <f>AD24*AC3</f>
        <v>9144</v>
      </c>
      <c r="AF24" s="20"/>
      <c r="AG24" s="49">
        <f t="shared" si="10"/>
        <v>0</v>
      </c>
      <c r="AH24" s="50">
        <f>AG24*AF3</f>
        <v>0</v>
      </c>
      <c r="AI24" s="18"/>
      <c r="AJ24" s="49">
        <f t="shared" si="11"/>
        <v>0</v>
      </c>
      <c r="AK24" s="50">
        <f>AJ24*AI3</f>
        <v>0</v>
      </c>
      <c r="AL24" s="57"/>
      <c r="AM24" s="49">
        <f t="shared" si="12"/>
        <v>0</v>
      </c>
      <c r="AN24" s="50">
        <f>AM24*AL3</f>
        <v>0</v>
      </c>
      <c r="AO24" s="18"/>
      <c r="AP24" s="49">
        <f t="shared" si="13"/>
        <v>0</v>
      </c>
      <c r="AQ24" s="50">
        <f>AP24*AO3</f>
        <v>0</v>
      </c>
      <c r="AR24" s="18"/>
      <c r="AS24" s="49">
        <f t="shared" si="14"/>
        <v>0</v>
      </c>
      <c r="AT24" s="50">
        <f>AS24*AR3</f>
        <v>0</v>
      </c>
      <c r="AU24" s="18"/>
      <c r="AV24" s="49">
        <f t="shared" si="15"/>
        <v>0</v>
      </c>
      <c r="AW24" s="50">
        <f>AV24*AU3</f>
        <v>0</v>
      </c>
      <c r="AX24" s="90"/>
      <c r="AY24" s="21" t="s">
        <v>103</v>
      </c>
      <c r="AZ24" s="1"/>
      <c r="BA24" s="1"/>
      <c r="BB24" s="1"/>
      <c r="BC24" s="1"/>
      <c r="BD24" s="76" t="s">
        <v>99</v>
      </c>
      <c r="BE24" s="1"/>
      <c r="BF24" s="1"/>
      <c r="BG24" s="1"/>
      <c r="BH24" s="1"/>
      <c r="BI24" s="1"/>
    </row>
    <row r="25" spans="1:61" x14ac:dyDescent="0.3">
      <c r="A25" s="44" t="s">
        <v>38</v>
      </c>
      <c r="B25" s="24">
        <v>0.71</v>
      </c>
      <c r="C25" s="12">
        <v>451</v>
      </c>
      <c r="D25" s="88" t="s">
        <v>20</v>
      </c>
      <c r="E25" s="53">
        <f t="shared" si="1"/>
        <v>0.71</v>
      </c>
      <c r="F25" s="57"/>
      <c r="G25" s="46">
        <f t="shared" si="0"/>
        <v>60</v>
      </c>
      <c r="H25" s="61">
        <v>40</v>
      </c>
      <c r="I25" s="49">
        <f t="shared" si="2"/>
        <v>0.28399999999999997</v>
      </c>
      <c r="J25" s="50">
        <f>I25*H3</f>
        <v>1136</v>
      </c>
      <c r="K25" s="19"/>
      <c r="L25" s="49">
        <f t="shared" si="3"/>
        <v>0</v>
      </c>
      <c r="M25" s="50">
        <f>L25*K3</f>
        <v>0</v>
      </c>
      <c r="N25" s="64"/>
      <c r="O25" s="49">
        <f t="shared" si="4"/>
        <v>0</v>
      </c>
      <c r="P25" s="79">
        <f>O25*N3</f>
        <v>0</v>
      </c>
      <c r="Q25" s="84">
        <v>10</v>
      </c>
      <c r="R25" s="49">
        <f t="shared" si="5"/>
        <v>7.0999999999999994E-2</v>
      </c>
      <c r="S25" s="50">
        <f>R25*Q3</f>
        <v>212.99999999999997</v>
      </c>
      <c r="T25" s="20"/>
      <c r="U25" s="49">
        <f t="shared" si="6"/>
        <v>0</v>
      </c>
      <c r="V25" s="50">
        <f>U25*T3</f>
        <v>0</v>
      </c>
      <c r="W25" s="18">
        <v>40</v>
      </c>
      <c r="X25" s="49">
        <f t="shared" si="7"/>
        <v>0.28399999999999997</v>
      </c>
      <c r="Y25" s="50">
        <f>X25*W3</f>
        <v>2839.9999999999995</v>
      </c>
      <c r="Z25" s="20"/>
      <c r="AA25" s="49">
        <f t="shared" si="8"/>
        <v>0</v>
      </c>
      <c r="AB25" s="50">
        <f>AA25*Z3</f>
        <v>0</v>
      </c>
      <c r="AC25" s="18">
        <v>10</v>
      </c>
      <c r="AD25" s="49">
        <f t="shared" si="9"/>
        <v>7.0999999999999994E-2</v>
      </c>
      <c r="AE25" s="50">
        <f>AD25*AC3</f>
        <v>425.99999999999994</v>
      </c>
      <c r="AF25" s="20"/>
      <c r="AG25" s="49">
        <f t="shared" si="10"/>
        <v>0</v>
      </c>
      <c r="AH25" s="50">
        <f>AG25*AF3</f>
        <v>0</v>
      </c>
      <c r="AI25" s="18"/>
      <c r="AJ25" s="49">
        <f t="shared" si="11"/>
        <v>0</v>
      </c>
      <c r="AK25" s="50">
        <f>AJ25*AI3</f>
        <v>0</v>
      </c>
      <c r="AL25" s="57"/>
      <c r="AM25" s="49">
        <f t="shared" si="12"/>
        <v>0</v>
      </c>
      <c r="AN25" s="50">
        <f>AM25*AL3</f>
        <v>0</v>
      </c>
      <c r="AO25" s="18"/>
      <c r="AP25" s="49">
        <f t="shared" si="13"/>
        <v>0</v>
      </c>
      <c r="AQ25" s="50">
        <f>AP25*AO3</f>
        <v>0</v>
      </c>
      <c r="AR25" s="18"/>
      <c r="AS25" s="49">
        <f t="shared" si="14"/>
        <v>0</v>
      </c>
      <c r="AT25" s="50">
        <f>AS25*AR3</f>
        <v>0</v>
      </c>
      <c r="AU25" s="18"/>
      <c r="AV25" s="49">
        <f t="shared" si="15"/>
        <v>0</v>
      </c>
      <c r="AW25" s="50">
        <f>AV25*AU3</f>
        <v>0</v>
      </c>
      <c r="AX25" s="90"/>
      <c r="AY25" s="21" t="s">
        <v>103</v>
      </c>
      <c r="AZ25" s="1"/>
      <c r="BA25" s="1"/>
      <c r="BB25" s="1"/>
      <c r="BC25" s="1"/>
      <c r="BD25" s="76" t="s">
        <v>100</v>
      </c>
      <c r="BE25" s="1"/>
      <c r="BF25" s="1"/>
      <c r="BG25" s="1"/>
      <c r="BH25" s="1"/>
      <c r="BI25" s="1"/>
    </row>
    <row r="26" spans="1:61" x14ac:dyDescent="0.3">
      <c r="A26" s="44" t="s">
        <v>55</v>
      </c>
      <c r="B26" s="24">
        <v>2.74</v>
      </c>
      <c r="C26" s="12">
        <v>451</v>
      </c>
      <c r="D26" s="88" t="s">
        <v>20</v>
      </c>
      <c r="E26" s="53">
        <f t="shared" si="1"/>
        <v>2.74</v>
      </c>
      <c r="F26" s="57"/>
      <c r="G26" s="46">
        <f t="shared" si="0"/>
        <v>50</v>
      </c>
      <c r="H26" s="61">
        <v>50</v>
      </c>
      <c r="I26" s="49">
        <f t="shared" si="2"/>
        <v>1.37</v>
      </c>
      <c r="J26" s="50">
        <f>I26*H3</f>
        <v>5480</v>
      </c>
      <c r="K26" s="19"/>
      <c r="L26" s="49">
        <f t="shared" si="3"/>
        <v>0</v>
      </c>
      <c r="M26" s="50">
        <f>L26*K3</f>
        <v>0</v>
      </c>
      <c r="N26" s="64"/>
      <c r="O26" s="49">
        <f t="shared" si="4"/>
        <v>0</v>
      </c>
      <c r="P26" s="79">
        <f>O26*N3</f>
        <v>0</v>
      </c>
      <c r="Q26" s="84">
        <v>10</v>
      </c>
      <c r="R26" s="49">
        <f t="shared" si="5"/>
        <v>0.27400000000000002</v>
      </c>
      <c r="S26" s="50">
        <f>R26*Q3</f>
        <v>822.00000000000011</v>
      </c>
      <c r="T26" s="20"/>
      <c r="U26" s="49">
        <f t="shared" si="6"/>
        <v>0</v>
      </c>
      <c r="V26" s="50">
        <f>U26*T3</f>
        <v>0</v>
      </c>
      <c r="W26" s="18">
        <v>40</v>
      </c>
      <c r="X26" s="49">
        <f t="shared" si="7"/>
        <v>1.0960000000000001</v>
      </c>
      <c r="Y26" s="50">
        <f>X26*W3</f>
        <v>10960</v>
      </c>
      <c r="Z26" s="20"/>
      <c r="AA26" s="49">
        <f t="shared" si="8"/>
        <v>0</v>
      </c>
      <c r="AB26" s="50">
        <f>AA26*Z3</f>
        <v>0</v>
      </c>
      <c r="AC26" s="18"/>
      <c r="AD26" s="49">
        <f t="shared" si="9"/>
        <v>0</v>
      </c>
      <c r="AE26" s="50">
        <f>AD26*AC3</f>
        <v>0</v>
      </c>
      <c r="AF26" s="20"/>
      <c r="AG26" s="49">
        <f t="shared" si="10"/>
        <v>0</v>
      </c>
      <c r="AH26" s="50">
        <f>AG26*AF3</f>
        <v>0</v>
      </c>
      <c r="AI26" s="18"/>
      <c r="AJ26" s="49">
        <f t="shared" si="11"/>
        <v>0</v>
      </c>
      <c r="AK26" s="50">
        <f>AJ26*AI3</f>
        <v>0</v>
      </c>
      <c r="AL26" s="57"/>
      <c r="AM26" s="49">
        <f t="shared" si="12"/>
        <v>0</v>
      </c>
      <c r="AN26" s="50">
        <f>AM26*AL3</f>
        <v>0</v>
      </c>
      <c r="AO26" s="18"/>
      <c r="AP26" s="49">
        <f t="shared" si="13"/>
        <v>0</v>
      </c>
      <c r="AQ26" s="50">
        <f>AP26*AO3</f>
        <v>0</v>
      </c>
      <c r="AR26" s="18"/>
      <c r="AS26" s="49">
        <f t="shared" si="14"/>
        <v>0</v>
      </c>
      <c r="AT26" s="50">
        <f>AS26*AR3</f>
        <v>0</v>
      </c>
      <c r="AU26" s="18"/>
      <c r="AV26" s="49">
        <f t="shared" si="15"/>
        <v>0</v>
      </c>
      <c r="AW26" s="50">
        <f>AV26*AU3</f>
        <v>0</v>
      </c>
      <c r="AX26" s="90"/>
      <c r="AY26" s="21" t="s">
        <v>103</v>
      </c>
      <c r="AZ26" s="1"/>
      <c r="BA26" s="1"/>
      <c r="BB26" s="1"/>
      <c r="BC26" s="1"/>
      <c r="BD26" s="76" t="s">
        <v>101</v>
      </c>
      <c r="BE26" s="1"/>
      <c r="BF26" s="1"/>
      <c r="BG26" s="1"/>
      <c r="BH26" s="1"/>
      <c r="BI26" s="1"/>
    </row>
    <row r="27" spans="1:61" x14ac:dyDescent="0.3">
      <c r="A27" s="44" t="s">
        <v>56</v>
      </c>
      <c r="B27" s="24">
        <v>2.84</v>
      </c>
      <c r="C27" s="12">
        <v>451</v>
      </c>
      <c r="D27" s="88" t="s">
        <v>20</v>
      </c>
      <c r="E27" s="53">
        <f t="shared" si="1"/>
        <v>2.84</v>
      </c>
      <c r="F27" s="57"/>
      <c r="G27" s="46">
        <f t="shared" si="0"/>
        <v>50</v>
      </c>
      <c r="H27" s="61">
        <v>50</v>
      </c>
      <c r="I27" s="49">
        <f t="shared" si="2"/>
        <v>1.42</v>
      </c>
      <c r="J27" s="50">
        <f>I27*H3</f>
        <v>5680</v>
      </c>
      <c r="K27" s="19"/>
      <c r="L27" s="49">
        <f t="shared" si="3"/>
        <v>0</v>
      </c>
      <c r="M27" s="50">
        <f>L27*K3</f>
        <v>0</v>
      </c>
      <c r="N27" s="64"/>
      <c r="O27" s="49">
        <f t="shared" si="4"/>
        <v>0</v>
      </c>
      <c r="P27" s="79">
        <f>O27*N3</f>
        <v>0</v>
      </c>
      <c r="Q27" s="84">
        <v>10</v>
      </c>
      <c r="R27" s="49">
        <f t="shared" si="5"/>
        <v>0.28399999999999997</v>
      </c>
      <c r="S27" s="50">
        <f>R27*Q3</f>
        <v>851.99999999999989</v>
      </c>
      <c r="T27" s="20">
        <v>40</v>
      </c>
      <c r="U27" s="49">
        <f t="shared" si="6"/>
        <v>1.1359999999999999</v>
      </c>
      <c r="V27" s="50">
        <f>U27*T3</f>
        <v>10223.999999999998</v>
      </c>
      <c r="W27" s="18"/>
      <c r="X27" s="49">
        <f t="shared" si="7"/>
        <v>0</v>
      </c>
      <c r="Y27" s="50">
        <f>X27*W3</f>
        <v>0</v>
      </c>
      <c r="Z27" s="20"/>
      <c r="AA27" s="49">
        <f t="shared" si="8"/>
        <v>0</v>
      </c>
      <c r="AB27" s="50">
        <f>AA27*Z3</f>
        <v>0</v>
      </c>
      <c r="AC27" s="18"/>
      <c r="AD27" s="49">
        <f t="shared" si="9"/>
        <v>0</v>
      </c>
      <c r="AE27" s="50">
        <f>AD27*AC3</f>
        <v>0</v>
      </c>
      <c r="AF27" s="20"/>
      <c r="AG27" s="49">
        <f t="shared" si="10"/>
        <v>0</v>
      </c>
      <c r="AH27" s="50">
        <f>AG27*AF3</f>
        <v>0</v>
      </c>
      <c r="AI27" s="18"/>
      <c r="AJ27" s="49">
        <f t="shared" si="11"/>
        <v>0</v>
      </c>
      <c r="AK27" s="50">
        <f>AJ27*AI3</f>
        <v>0</v>
      </c>
      <c r="AL27" s="57"/>
      <c r="AM27" s="49">
        <f t="shared" si="12"/>
        <v>0</v>
      </c>
      <c r="AN27" s="50">
        <f>AM27*AL3</f>
        <v>0</v>
      </c>
      <c r="AO27" s="18"/>
      <c r="AP27" s="49">
        <f t="shared" si="13"/>
        <v>0</v>
      </c>
      <c r="AQ27" s="50">
        <f>AP27*AO3</f>
        <v>0</v>
      </c>
      <c r="AR27" s="18"/>
      <c r="AS27" s="49">
        <f t="shared" si="14"/>
        <v>0</v>
      </c>
      <c r="AT27" s="50">
        <f>AS27*AR3</f>
        <v>0</v>
      </c>
      <c r="AU27" s="18"/>
      <c r="AV27" s="49">
        <f t="shared" si="15"/>
        <v>0</v>
      </c>
      <c r="AW27" s="50">
        <f>AV27*AU3</f>
        <v>0</v>
      </c>
      <c r="AX27" s="90"/>
      <c r="AY27" s="21" t="s">
        <v>103</v>
      </c>
      <c r="AZ27" s="1"/>
      <c r="BA27" s="1"/>
      <c r="BB27" s="1"/>
      <c r="BC27" s="1"/>
      <c r="BD27" s="76" t="s">
        <v>102</v>
      </c>
      <c r="BE27" s="1"/>
      <c r="BF27" s="1"/>
      <c r="BG27" s="1"/>
      <c r="BH27" s="1"/>
      <c r="BI27" s="1"/>
    </row>
    <row r="28" spans="1:61" x14ac:dyDescent="0.3">
      <c r="A28" s="86" t="s">
        <v>39</v>
      </c>
      <c r="B28" s="24">
        <v>3.77</v>
      </c>
      <c r="C28" s="12">
        <v>451</v>
      </c>
      <c r="D28" s="88" t="s">
        <v>22</v>
      </c>
      <c r="E28" s="53">
        <f t="shared" si="1"/>
        <v>3.7699999999999996</v>
      </c>
      <c r="F28" s="57"/>
      <c r="G28" s="46">
        <f t="shared" si="0"/>
        <v>50</v>
      </c>
      <c r="H28" s="61">
        <v>50</v>
      </c>
      <c r="I28" s="49">
        <f t="shared" si="2"/>
        <v>1.885</v>
      </c>
      <c r="J28" s="50">
        <f>I28*H3</f>
        <v>7540</v>
      </c>
      <c r="K28" s="19">
        <v>20</v>
      </c>
      <c r="L28" s="49">
        <f t="shared" si="3"/>
        <v>0.754</v>
      </c>
      <c r="M28" s="50">
        <f>L28*K3</f>
        <v>3770</v>
      </c>
      <c r="N28" s="64"/>
      <c r="O28" s="49">
        <f t="shared" si="4"/>
        <v>0</v>
      </c>
      <c r="P28" s="79">
        <f>O28*N3</f>
        <v>0</v>
      </c>
      <c r="Q28" s="84">
        <v>10</v>
      </c>
      <c r="R28" s="49">
        <f t="shared" si="5"/>
        <v>0.377</v>
      </c>
      <c r="S28" s="50">
        <f>R28*Q3</f>
        <v>1131</v>
      </c>
      <c r="T28" s="20"/>
      <c r="U28" s="49">
        <f t="shared" si="6"/>
        <v>0</v>
      </c>
      <c r="V28" s="50">
        <f>U28*T3</f>
        <v>0</v>
      </c>
      <c r="W28" s="18">
        <v>10</v>
      </c>
      <c r="X28" s="49">
        <f t="shared" si="7"/>
        <v>0.377</v>
      </c>
      <c r="Y28" s="50">
        <f>X28*W3</f>
        <v>3770</v>
      </c>
      <c r="Z28" s="20"/>
      <c r="AA28" s="49">
        <f t="shared" si="8"/>
        <v>0</v>
      </c>
      <c r="AB28" s="50">
        <f>AA28*Z3</f>
        <v>0</v>
      </c>
      <c r="AC28" s="18"/>
      <c r="AD28" s="49">
        <f t="shared" si="9"/>
        <v>0</v>
      </c>
      <c r="AE28" s="50">
        <f>AD28*AC3</f>
        <v>0</v>
      </c>
      <c r="AF28" s="20"/>
      <c r="AG28" s="49">
        <f t="shared" si="10"/>
        <v>0</v>
      </c>
      <c r="AH28" s="50">
        <f>AG28*AF3</f>
        <v>0</v>
      </c>
      <c r="AI28" s="18"/>
      <c r="AJ28" s="49">
        <f t="shared" si="11"/>
        <v>0</v>
      </c>
      <c r="AK28" s="50">
        <f>AJ28*AI3</f>
        <v>0</v>
      </c>
      <c r="AL28" s="57"/>
      <c r="AM28" s="49">
        <f t="shared" si="12"/>
        <v>0</v>
      </c>
      <c r="AN28" s="50">
        <f>AM28*AL3</f>
        <v>0</v>
      </c>
      <c r="AO28" s="18"/>
      <c r="AP28" s="49">
        <f t="shared" si="13"/>
        <v>0</v>
      </c>
      <c r="AQ28" s="50">
        <f>AP28*AO3</f>
        <v>0</v>
      </c>
      <c r="AR28" s="18"/>
      <c r="AS28" s="49">
        <f t="shared" si="14"/>
        <v>0</v>
      </c>
      <c r="AT28" s="50">
        <f>AS28*AR3</f>
        <v>0</v>
      </c>
      <c r="AU28" s="18">
        <v>10</v>
      </c>
      <c r="AV28" s="49">
        <f t="shared" si="15"/>
        <v>0.377</v>
      </c>
      <c r="AW28" s="50">
        <f>AV28*AU3</f>
        <v>2262</v>
      </c>
      <c r="AX28" s="90" t="s">
        <v>73</v>
      </c>
      <c r="AY28" s="21" t="s">
        <v>103</v>
      </c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 x14ac:dyDescent="0.3">
      <c r="A29" s="86" t="s">
        <v>40</v>
      </c>
      <c r="B29" s="24">
        <v>1.66</v>
      </c>
      <c r="C29" s="12">
        <v>451</v>
      </c>
      <c r="D29" s="88" t="s">
        <v>22</v>
      </c>
      <c r="E29" s="53">
        <f t="shared" si="1"/>
        <v>1.66</v>
      </c>
      <c r="F29" s="57"/>
      <c r="G29" s="46">
        <f t="shared" si="0"/>
        <v>50</v>
      </c>
      <c r="H29" s="61">
        <v>50</v>
      </c>
      <c r="I29" s="49">
        <f t="shared" si="2"/>
        <v>0.83</v>
      </c>
      <c r="J29" s="50">
        <f>I29*H3</f>
        <v>3320</v>
      </c>
      <c r="K29" s="19"/>
      <c r="L29" s="49">
        <f t="shared" si="3"/>
        <v>0</v>
      </c>
      <c r="M29" s="50">
        <f>L29*K3</f>
        <v>0</v>
      </c>
      <c r="N29" s="64"/>
      <c r="O29" s="49">
        <f t="shared" si="4"/>
        <v>0</v>
      </c>
      <c r="P29" s="79">
        <f>O29*N3</f>
        <v>0</v>
      </c>
      <c r="Q29" s="84">
        <v>10</v>
      </c>
      <c r="R29" s="49">
        <f t="shared" si="5"/>
        <v>0.16600000000000001</v>
      </c>
      <c r="S29" s="50">
        <f>R29*Q3</f>
        <v>498</v>
      </c>
      <c r="T29" s="20">
        <v>30</v>
      </c>
      <c r="U29" s="49">
        <f t="shared" si="6"/>
        <v>0.49799999999999994</v>
      </c>
      <c r="V29" s="50">
        <f>U29*T3</f>
        <v>4481.9999999999991</v>
      </c>
      <c r="W29" s="18"/>
      <c r="X29" s="49">
        <f t="shared" si="7"/>
        <v>0</v>
      </c>
      <c r="Y29" s="50">
        <f>X29*W3</f>
        <v>0</v>
      </c>
      <c r="Z29" s="20"/>
      <c r="AA29" s="49">
        <f t="shared" si="8"/>
        <v>0</v>
      </c>
      <c r="AB29" s="50">
        <f>AA29*Z3</f>
        <v>0</v>
      </c>
      <c r="AC29" s="18"/>
      <c r="AD29" s="49">
        <f t="shared" si="9"/>
        <v>0</v>
      </c>
      <c r="AE29" s="50">
        <f>AD29*AC3</f>
        <v>0</v>
      </c>
      <c r="AF29" s="20"/>
      <c r="AG29" s="49">
        <f t="shared" si="10"/>
        <v>0</v>
      </c>
      <c r="AH29" s="50">
        <f>AG29*AF3</f>
        <v>0</v>
      </c>
      <c r="AI29" s="18"/>
      <c r="AJ29" s="49">
        <f t="shared" si="11"/>
        <v>0</v>
      </c>
      <c r="AK29" s="50">
        <f>AJ29*AI3</f>
        <v>0</v>
      </c>
      <c r="AL29" s="57"/>
      <c r="AM29" s="49">
        <f t="shared" si="12"/>
        <v>0</v>
      </c>
      <c r="AN29" s="50">
        <f>AM29*AL3</f>
        <v>0</v>
      </c>
      <c r="AO29" s="18"/>
      <c r="AP29" s="49">
        <f t="shared" si="13"/>
        <v>0</v>
      </c>
      <c r="AQ29" s="50">
        <f>AP29*AO3</f>
        <v>0</v>
      </c>
      <c r="AR29" s="18"/>
      <c r="AS29" s="49">
        <f t="shared" si="14"/>
        <v>0</v>
      </c>
      <c r="AT29" s="50">
        <f>AS29*AR3</f>
        <v>0</v>
      </c>
      <c r="AU29" s="18">
        <v>10</v>
      </c>
      <c r="AV29" s="49">
        <f t="shared" si="15"/>
        <v>0.16600000000000001</v>
      </c>
      <c r="AW29" s="50">
        <f>AV29*AU3</f>
        <v>996</v>
      </c>
      <c r="AX29" s="90" t="s">
        <v>73</v>
      </c>
      <c r="AY29" s="21" t="s">
        <v>103</v>
      </c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1:61" x14ac:dyDescent="0.3">
      <c r="A30" s="44" t="s">
        <v>41</v>
      </c>
      <c r="B30" s="24">
        <v>0.74</v>
      </c>
      <c r="C30" s="12">
        <v>451</v>
      </c>
      <c r="D30" s="88" t="s">
        <v>22</v>
      </c>
      <c r="E30" s="53">
        <f t="shared" si="1"/>
        <v>0.73999999999999988</v>
      </c>
      <c r="F30" s="57"/>
      <c r="G30" s="46">
        <f t="shared" si="0"/>
        <v>50</v>
      </c>
      <c r="H30" s="61">
        <v>50</v>
      </c>
      <c r="I30" s="49">
        <f t="shared" si="2"/>
        <v>0.37</v>
      </c>
      <c r="J30" s="50">
        <f>I30*H3</f>
        <v>1480</v>
      </c>
      <c r="K30" s="19">
        <v>40</v>
      </c>
      <c r="L30" s="49">
        <f t="shared" si="3"/>
        <v>0.29599999999999999</v>
      </c>
      <c r="M30" s="50">
        <f>L30*K3</f>
        <v>1480</v>
      </c>
      <c r="N30" s="64"/>
      <c r="O30" s="49">
        <f t="shared" si="4"/>
        <v>0</v>
      </c>
      <c r="P30" s="79">
        <f>O30*N3</f>
        <v>0</v>
      </c>
      <c r="Q30" s="84">
        <v>10</v>
      </c>
      <c r="R30" s="49">
        <f t="shared" si="5"/>
        <v>7.3999999999999996E-2</v>
      </c>
      <c r="S30" s="50">
        <f>R30*Q3</f>
        <v>222</v>
      </c>
      <c r="T30" s="20"/>
      <c r="U30" s="49">
        <f t="shared" si="6"/>
        <v>0</v>
      </c>
      <c r="V30" s="50">
        <f>U30*T3</f>
        <v>0</v>
      </c>
      <c r="W30" s="18"/>
      <c r="X30" s="49">
        <f t="shared" si="7"/>
        <v>0</v>
      </c>
      <c r="Y30" s="50">
        <f>X30*W3</f>
        <v>0</v>
      </c>
      <c r="Z30" s="20"/>
      <c r="AA30" s="49">
        <f t="shared" si="8"/>
        <v>0</v>
      </c>
      <c r="AB30" s="50">
        <f>AA30*Z3</f>
        <v>0</v>
      </c>
      <c r="AC30" s="18"/>
      <c r="AD30" s="49">
        <f t="shared" si="9"/>
        <v>0</v>
      </c>
      <c r="AE30" s="50">
        <f>AD30*AC3</f>
        <v>0</v>
      </c>
      <c r="AF30" s="20"/>
      <c r="AG30" s="49">
        <f t="shared" si="10"/>
        <v>0</v>
      </c>
      <c r="AH30" s="50">
        <f>AG30*AF3</f>
        <v>0</v>
      </c>
      <c r="AI30" s="18"/>
      <c r="AJ30" s="49">
        <f t="shared" si="11"/>
        <v>0</v>
      </c>
      <c r="AK30" s="50">
        <f>AJ30*AI3</f>
        <v>0</v>
      </c>
      <c r="AL30" s="57"/>
      <c r="AM30" s="49">
        <f t="shared" si="12"/>
        <v>0</v>
      </c>
      <c r="AN30" s="50">
        <f>AM30*AL3</f>
        <v>0</v>
      </c>
      <c r="AO30" s="18"/>
      <c r="AP30" s="49">
        <f t="shared" si="13"/>
        <v>0</v>
      </c>
      <c r="AQ30" s="50">
        <f>AP30*AO3</f>
        <v>0</v>
      </c>
      <c r="AR30" s="18"/>
      <c r="AS30" s="49">
        <f t="shared" si="14"/>
        <v>0</v>
      </c>
      <c r="AT30" s="50">
        <f>AS30*AR3</f>
        <v>0</v>
      </c>
      <c r="AU30" s="18"/>
      <c r="AV30" s="49">
        <f t="shared" si="15"/>
        <v>0</v>
      </c>
      <c r="AW30" s="50">
        <f>AV30*AU3</f>
        <v>0</v>
      </c>
      <c r="AX30" s="90"/>
      <c r="AY30" s="21" t="s">
        <v>103</v>
      </c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1:61" x14ac:dyDescent="0.3">
      <c r="A31" s="44" t="s">
        <v>42</v>
      </c>
      <c r="B31" s="24">
        <v>0.55000000000000004</v>
      </c>
      <c r="C31" s="12">
        <v>451</v>
      </c>
      <c r="D31" s="88" t="s">
        <v>22</v>
      </c>
      <c r="E31" s="53">
        <f t="shared" si="1"/>
        <v>0.55000000000000004</v>
      </c>
      <c r="F31" s="57"/>
      <c r="G31" s="46">
        <f t="shared" si="0"/>
        <v>50</v>
      </c>
      <c r="H31" s="61">
        <v>50</v>
      </c>
      <c r="I31" s="49">
        <f t="shared" si="2"/>
        <v>0.27500000000000002</v>
      </c>
      <c r="J31" s="50">
        <f>I31*H3</f>
        <v>1100</v>
      </c>
      <c r="K31" s="19">
        <v>40</v>
      </c>
      <c r="L31" s="49">
        <f t="shared" si="3"/>
        <v>0.22000000000000003</v>
      </c>
      <c r="M31" s="50">
        <f>L31*K3</f>
        <v>1100.0000000000002</v>
      </c>
      <c r="N31" s="64"/>
      <c r="O31" s="49">
        <f t="shared" si="4"/>
        <v>0</v>
      </c>
      <c r="P31" s="79">
        <f>O31*N3</f>
        <v>0</v>
      </c>
      <c r="Q31" s="84">
        <v>10</v>
      </c>
      <c r="R31" s="49">
        <f t="shared" si="5"/>
        <v>5.5000000000000007E-2</v>
      </c>
      <c r="S31" s="50">
        <f>R31*Q3</f>
        <v>165.00000000000003</v>
      </c>
      <c r="T31" s="20"/>
      <c r="U31" s="49">
        <f t="shared" si="6"/>
        <v>0</v>
      </c>
      <c r="V31" s="50">
        <f>U31*T3</f>
        <v>0</v>
      </c>
      <c r="W31" s="18"/>
      <c r="X31" s="49">
        <f t="shared" si="7"/>
        <v>0</v>
      </c>
      <c r="Y31" s="50">
        <f>X31*W3</f>
        <v>0</v>
      </c>
      <c r="Z31" s="20"/>
      <c r="AA31" s="49">
        <f t="shared" si="8"/>
        <v>0</v>
      </c>
      <c r="AB31" s="50">
        <f>AA31*Z3</f>
        <v>0</v>
      </c>
      <c r="AC31" s="18"/>
      <c r="AD31" s="49">
        <f t="shared" si="9"/>
        <v>0</v>
      </c>
      <c r="AE31" s="50">
        <f>AD31*AC3</f>
        <v>0</v>
      </c>
      <c r="AF31" s="20"/>
      <c r="AG31" s="49">
        <f t="shared" si="10"/>
        <v>0</v>
      </c>
      <c r="AH31" s="50">
        <f>AG31*AF3</f>
        <v>0</v>
      </c>
      <c r="AI31" s="18"/>
      <c r="AJ31" s="49">
        <f t="shared" si="11"/>
        <v>0</v>
      </c>
      <c r="AK31" s="50">
        <f>AJ31*AI3</f>
        <v>0</v>
      </c>
      <c r="AL31" s="57"/>
      <c r="AM31" s="49">
        <f t="shared" si="12"/>
        <v>0</v>
      </c>
      <c r="AN31" s="50">
        <f>AM31*AL3</f>
        <v>0</v>
      </c>
      <c r="AO31" s="18"/>
      <c r="AP31" s="49">
        <f t="shared" si="13"/>
        <v>0</v>
      </c>
      <c r="AQ31" s="50">
        <f>AP31*AO3</f>
        <v>0</v>
      </c>
      <c r="AR31" s="18"/>
      <c r="AS31" s="49">
        <f t="shared" si="14"/>
        <v>0</v>
      </c>
      <c r="AT31" s="50">
        <f>AS31*AR3</f>
        <v>0</v>
      </c>
      <c r="AU31" s="18"/>
      <c r="AV31" s="49">
        <f t="shared" si="15"/>
        <v>0</v>
      </c>
      <c r="AW31" s="50">
        <f>AV31*AU3</f>
        <v>0</v>
      </c>
      <c r="AX31" s="90"/>
      <c r="AY31" s="21" t="s">
        <v>103</v>
      </c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1:61" x14ac:dyDescent="0.3">
      <c r="A32" s="44" t="s">
        <v>43</v>
      </c>
      <c r="B32" s="24">
        <v>3.01</v>
      </c>
      <c r="C32" s="12">
        <v>451</v>
      </c>
      <c r="D32" s="88" t="s">
        <v>22</v>
      </c>
      <c r="E32" s="54">
        <f t="shared" si="1"/>
        <v>3.01</v>
      </c>
      <c r="F32" s="57"/>
      <c r="G32" s="46">
        <f t="shared" si="0"/>
        <v>50</v>
      </c>
      <c r="H32" s="61">
        <v>50</v>
      </c>
      <c r="I32" s="49">
        <f t="shared" si="2"/>
        <v>1.5049999999999999</v>
      </c>
      <c r="J32" s="50">
        <f>I32*H3</f>
        <v>6020</v>
      </c>
      <c r="K32" s="19"/>
      <c r="L32" s="49">
        <f t="shared" si="3"/>
        <v>0</v>
      </c>
      <c r="M32" s="50">
        <f>L32*K3</f>
        <v>0</v>
      </c>
      <c r="N32" s="64"/>
      <c r="O32" s="49">
        <f t="shared" si="4"/>
        <v>0</v>
      </c>
      <c r="P32" s="79">
        <f>O32*N3</f>
        <v>0</v>
      </c>
      <c r="Q32" s="84">
        <v>10</v>
      </c>
      <c r="R32" s="49">
        <f t="shared" si="5"/>
        <v>0.30099999999999999</v>
      </c>
      <c r="S32" s="50">
        <f>R32*Q3</f>
        <v>903</v>
      </c>
      <c r="T32" s="20">
        <v>40</v>
      </c>
      <c r="U32" s="49">
        <f t="shared" si="6"/>
        <v>1.204</v>
      </c>
      <c r="V32" s="50">
        <f>U32*T3</f>
        <v>10836</v>
      </c>
      <c r="W32" s="18"/>
      <c r="X32" s="49">
        <f t="shared" si="7"/>
        <v>0</v>
      </c>
      <c r="Y32" s="50">
        <f>X32*W3</f>
        <v>0</v>
      </c>
      <c r="Z32" s="20"/>
      <c r="AA32" s="49">
        <f t="shared" si="8"/>
        <v>0</v>
      </c>
      <c r="AB32" s="50">
        <f>AA32*Z3</f>
        <v>0</v>
      </c>
      <c r="AC32" s="18"/>
      <c r="AD32" s="49">
        <f t="shared" si="9"/>
        <v>0</v>
      </c>
      <c r="AE32" s="50">
        <f>AD32*AC3</f>
        <v>0</v>
      </c>
      <c r="AF32" s="20"/>
      <c r="AG32" s="49">
        <f t="shared" si="10"/>
        <v>0</v>
      </c>
      <c r="AH32" s="50">
        <f>AG32*AF3</f>
        <v>0</v>
      </c>
      <c r="AI32" s="18"/>
      <c r="AJ32" s="49">
        <f t="shared" si="11"/>
        <v>0</v>
      </c>
      <c r="AK32" s="50">
        <f>AJ32*AI3</f>
        <v>0</v>
      </c>
      <c r="AL32" s="57"/>
      <c r="AM32" s="49">
        <f t="shared" si="12"/>
        <v>0</v>
      </c>
      <c r="AN32" s="50">
        <f>AM32*AL3</f>
        <v>0</v>
      </c>
      <c r="AO32" s="18"/>
      <c r="AP32" s="49">
        <f t="shared" si="13"/>
        <v>0</v>
      </c>
      <c r="AQ32" s="50">
        <f>AP32*AO3</f>
        <v>0</v>
      </c>
      <c r="AR32" s="18"/>
      <c r="AS32" s="49">
        <f t="shared" si="14"/>
        <v>0</v>
      </c>
      <c r="AT32" s="50">
        <f>AS32*AR3</f>
        <v>0</v>
      </c>
      <c r="AU32" s="18"/>
      <c r="AV32" s="49">
        <f t="shared" si="15"/>
        <v>0</v>
      </c>
      <c r="AW32" s="50">
        <f>AV32*AU3</f>
        <v>0</v>
      </c>
      <c r="AX32" s="90"/>
      <c r="AY32" s="21" t="s">
        <v>103</v>
      </c>
      <c r="AZ32" s="1"/>
      <c r="BA32" s="1"/>
      <c r="BB32" s="1"/>
      <c r="BC32" s="1"/>
      <c r="BD32" s="1"/>
      <c r="BE32" s="1"/>
      <c r="BF32" s="1"/>
      <c r="BG32" s="1"/>
      <c r="BH32" s="1"/>
      <c r="BI32" s="1"/>
    </row>
    <row r="33" spans="1:61" x14ac:dyDescent="0.3">
      <c r="A33" s="86" t="s">
        <v>44</v>
      </c>
      <c r="B33" s="24">
        <v>3.29</v>
      </c>
      <c r="C33" s="12">
        <v>451</v>
      </c>
      <c r="D33" s="88" t="s">
        <v>22</v>
      </c>
      <c r="E33" s="53">
        <f t="shared" si="1"/>
        <v>3.29</v>
      </c>
      <c r="F33" s="57"/>
      <c r="G33" s="46">
        <f t="shared" si="0"/>
        <v>60</v>
      </c>
      <c r="H33" s="61">
        <v>40</v>
      </c>
      <c r="I33" s="49">
        <f t="shared" si="2"/>
        <v>1.3160000000000001</v>
      </c>
      <c r="J33" s="50">
        <f>I33*H3</f>
        <v>5264</v>
      </c>
      <c r="K33" s="19">
        <v>10</v>
      </c>
      <c r="L33" s="49">
        <f t="shared" si="3"/>
        <v>0.32900000000000001</v>
      </c>
      <c r="M33" s="50">
        <f>L33*K3</f>
        <v>1645</v>
      </c>
      <c r="N33" s="64"/>
      <c r="O33" s="49">
        <f t="shared" si="4"/>
        <v>0</v>
      </c>
      <c r="P33" s="79">
        <f>O33*N3</f>
        <v>0</v>
      </c>
      <c r="Q33" s="84">
        <v>10</v>
      </c>
      <c r="R33" s="49">
        <f t="shared" si="5"/>
        <v>0.32900000000000001</v>
      </c>
      <c r="S33" s="50">
        <f>R33*Q3</f>
        <v>987</v>
      </c>
      <c r="T33" s="20"/>
      <c r="U33" s="49">
        <f t="shared" si="6"/>
        <v>0</v>
      </c>
      <c r="V33" s="50">
        <f>U33*T3</f>
        <v>0</v>
      </c>
      <c r="W33" s="18"/>
      <c r="X33" s="49">
        <f t="shared" si="7"/>
        <v>0</v>
      </c>
      <c r="Y33" s="50">
        <f>X33*W3</f>
        <v>0</v>
      </c>
      <c r="Z33" s="20"/>
      <c r="AA33" s="49">
        <f t="shared" si="8"/>
        <v>0</v>
      </c>
      <c r="AB33" s="50">
        <f>AA33*Z3</f>
        <v>0</v>
      </c>
      <c r="AC33" s="18">
        <v>40</v>
      </c>
      <c r="AD33" s="49">
        <f t="shared" si="9"/>
        <v>1.3160000000000001</v>
      </c>
      <c r="AE33" s="50">
        <f>AD33*AC3</f>
        <v>7896</v>
      </c>
      <c r="AF33" s="20"/>
      <c r="AG33" s="49">
        <f t="shared" si="10"/>
        <v>0</v>
      </c>
      <c r="AH33" s="50">
        <f>AG33*AF3</f>
        <v>0</v>
      </c>
      <c r="AI33" s="18"/>
      <c r="AJ33" s="49">
        <f t="shared" si="11"/>
        <v>0</v>
      </c>
      <c r="AK33" s="50">
        <f>AJ33*AI3</f>
        <v>0</v>
      </c>
      <c r="AL33" s="57"/>
      <c r="AM33" s="49">
        <f t="shared" si="12"/>
        <v>0</v>
      </c>
      <c r="AN33" s="50">
        <f>AM33*AL3</f>
        <v>0</v>
      </c>
      <c r="AO33" s="18"/>
      <c r="AP33" s="49">
        <f t="shared" si="13"/>
        <v>0</v>
      </c>
      <c r="AQ33" s="50">
        <f>AP33*AO3</f>
        <v>0</v>
      </c>
      <c r="AR33" s="18"/>
      <c r="AS33" s="49">
        <f t="shared" si="14"/>
        <v>0</v>
      </c>
      <c r="AT33" s="50">
        <f>AS33*AR3</f>
        <v>0</v>
      </c>
      <c r="AU33" s="18"/>
      <c r="AV33" s="49">
        <f t="shared" si="15"/>
        <v>0</v>
      </c>
      <c r="AW33" s="50">
        <f>AV33*AU3</f>
        <v>0</v>
      </c>
      <c r="AX33" s="90"/>
      <c r="AY33" s="21" t="s">
        <v>103</v>
      </c>
      <c r="AZ33" s="1"/>
      <c r="BA33" s="1"/>
      <c r="BB33" s="1"/>
      <c r="BC33" s="1"/>
      <c r="BD33" s="1"/>
      <c r="BE33" s="1"/>
      <c r="BF33" s="1"/>
      <c r="BG33" s="1"/>
      <c r="BH33" s="1"/>
      <c r="BI33" s="1"/>
    </row>
    <row r="34" spans="1:61" x14ac:dyDescent="0.3">
      <c r="A34" s="86" t="s">
        <v>45</v>
      </c>
      <c r="B34" s="24">
        <v>3.28</v>
      </c>
      <c r="C34" s="12">
        <v>451</v>
      </c>
      <c r="D34" s="88" t="s">
        <v>22</v>
      </c>
      <c r="E34" s="53">
        <f t="shared" si="1"/>
        <v>3.2800000000000002</v>
      </c>
      <c r="F34" s="57"/>
      <c r="G34" s="46">
        <f t="shared" si="0"/>
        <v>60</v>
      </c>
      <c r="H34" s="61">
        <v>40</v>
      </c>
      <c r="I34" s="49">
        <f t="shared" si="2"/>
        <v>1.3120000000000001</v>
      </c>
      <c r="J34" s="50">
        <f>I34*H3</f>
        <v>5248</v>
      </c>
      <c r="K34" s="19">
        <v>10</v>
      </c>
      <c r="L34" s="49">
        <f t="shared" si="3"/>
        <v>0.32800000000000001</v>
      </c>
      <c r="M34" s="50">
        <f>L34*K3</f>
        <v>1640</v>
      </c>
      <c r="N34" s="64"/>
      <c r="O34" s="49">
        <f t="shared" si="4"/>
        <v>0</v>
      </c>
      <c r="P34" s="79">
        <f>O34*N3</f>
        <v>0</v>
      </c>
      <c r="Q34" s="84">
        <v>10</v>
      </c>
      <c r="R34" s="49">
        <f t="shared" si="5"/>
        <v>0.32800000000000001</v>
      </c>
      <c r="S34" s="50">
        <f>R34*Q3</f>
        <v>984</v>
      </c>
      <c r="T34" s="20">
        <v>20</v>
      </c>
      <c r="U34" s="49">
        <f t="shared" si="6"/>
        <v>0.65600000000000003</v>
      </c>
      <c r="V34" s="50">
        <f>U34*T3</f>
        <v>5904</v>
      </c>
      <c r="W34" s="18"/>
      <c r="X34" s="49">
        <f t="shared" si="7"/>
        <v>0</v>
      </c>
      <c r="Y34" s="50">
        <f>X34*W3</f>
        <v>0</v>
      </c>
      <c r="Z34" s="20"/>
      <c r="AA34" s="49">
        <f t="shared" si="8"/>
        <v>0</v>
      </c>
      <c r="AB34" s="50">
        <f>AA34*Z3</f>
        <v>0</v>
      </c>
      <c r="AC34" s="18">
        <v>20</v>
      </c>
      <c r="AD34" s="49">
        <f t="shared" si="9"/>
        <v>0.65600000000000003</v>
      </c>
      <c r="AE34" s="50">
        <f>AD34*AC3</f>
        <v>3936</v>
      </c>
      <c r="AF34" s="20"/>
      <c r="AG34" s="49">
        <f t="shared" si="10"/>
        <v>0</v>
      </c>
      <c r="AH34" s="50">
        <f>AG34*AF3</f>
        <v>0</v>
      </c>
      <c r="AI34" s="18"/>
      <c r="AJ34" s="49">
        <f t="shared" si="11"/>
        <v>0</v>
      </c>
      <c r="AK34" s="50">
        <f>AJ34*AI3</f>
        <v>0</v>
      </c>
      <c r="AL34" s="57"/>
      <c r="AM34" s="49">
        <f t="shared" si="12"/>
        <v>0</v>
      </c>
      <c r="AN34" s="50">
        <f>AM34*AL3</f>
        <v>0</v>
      </c>
      <c r="AO34" s="18"/>
      <c r="AP34" s="49">
        <f t="shared" si="13"/>
        <v>0</v>
      </c>
      <c r="AQ34" s="50">
        <f>AP34*AO3</f>
        <v>0</v>
      </c>
      <c r="AR34" s="18"/>
      <c r="AS34" s="49">
        <f t="shared" si="14"/>
        <v>0</v>
      </c>
      <c r="AT34" s="50">
        <f>AS34*AR3</f>
        <v>0</v>
      </c>
      <c r="AU34" s="18"/>
      <c r="AV34" s="49">
        <f t="shared" si="15"/>
        <v>0</v>
      </c>
      <c r="AW34" s="50">
        <f>AV34*AU3</f>
        <v>0</v>
      </c>
      <c r="AX34" s="90"/>
      <c r="AY34" s="21" t="s">
        <v>103</v>
      </c>
      <c r="AZ34" s="1"/>
      <c r="BA34" s="1"/>
      <c r="BB34" s="1"/>
      <c r="BC34" s="1"/>
      <c r="BD34" s="1"/>
      <c r="BE34" s="1"/>
      <c r="BF34" s="1"/>
      <c r="BG34" s="1"/>
      <c r="BH34" s="1"/>
      <c r="BI34" s="1"/>
    </row>
    <row r="35" spans="1:61" x14ac:dyDescent="0.3">
      <c r="A35" s="86" t="s">
        <v>46</v>
      </c>
      <c r="B35" s="24">
        <v>3.18</v>
      </c>
      <c r="C35" s="12">
        <v>451</v>
      </c>
      <c r="D35" s="88" t="s">
        <v>22</v>
      </c>
      <c r="E35" s="53">
        <f t="shared" si="1"/>
        <v>3.1800000000000006</v>
      </c>
      <c r="F35" s="57"/>
      <c r="G35" s="46">
        <f t="shared" si="0"/>
        <v>60</v>
      </c>
      <c r="H35" s="61">
        <v>40</v>
      </c>
      <c r="I35" s="49">
        <f t="shared" si="2"/>
        <v>1.2720000000000002</v>
      </c>
      <c r="J35" s="50">
        <f>I35*H3</f>
        <v>5088.0000000000009</v>
      </c>
      <c r="K35" s="19"/>
      <c r="L35" s="49">
        <f t="shared" si="3"/>
        <v>0</v>
      </c>
      <c r="M35" s="50">
        <f>L35*K3</f>
        <v>0</v>
      </c>
      <c r="N35" s="64"/>
      <c r="O35" s="49">
        <f t="shared" si="4"/>
        <v>0</v>
      </c>
      <c r="P35" s="79">
        <f>O35*N3</f>
        <v>0</v>
      </c>
      <c r="Q35" s="84">
        <v>10</v>
      </c>
      <c r="R35" s="49">
        <f t="shared" si="5"/>
        <v>0.31800000000000006</v>
      </c>
      <c r="S35" s="50">
        <f>R35*Q3</f>
        <v>954.00000000000023</v>
      </c>
      <c r="T35" s="20">
        <v>50</v>
      </c>
      <c r="U35" s="49">
        <f t="shared" si="6"/>
        <v>1.59</v>
      </c>
      <c r="V35" s="50">
        <f>U35*T3</f>
        <v>14310</v>
      </c>
      <c r="W35" s="18"/>
      <c r="X35" s="49">
        <f t="shared" si="7"/>
        <v>0</v>
      </c>
      <c r="Y35" s="50">
        <f>X35*W3</f>
        <v>0</v>
      </c>
      <c r="Z35" s="20"/>
      <c r="AA35" s="49">
        <f t="shared" si="8"/>
        <v>0</v>
      </c>
      <c r="AB35" s="50">
        <f>AA35*Z3</f>
        <v>0</v>
      </c>
      <c r="AC35" s="18"/>
      <c r="AD35" s="49">
        <f t="shared" si="9"/>
        <v>0</v>
      </c>
      <c r="AE35" s="50">
        <f>AD35*AC3</f>
        <v>0</v>
      </c>
      <c r="AF35" s="20"/>
      <c r="AG35" s="49">
        <f t="shared" si="10"/>
        <v>0</v>
      </c>
      <c r="AH35" s="50">
        <f>AG35*AF3</f>
        <v>0</v>
      </c>
      <c r="AI35" s="18"/>
      <c r="AJ35" s="49">
        <f t="shared" si="11"/>
        <v>0</v>
      </c>
      <c r="AK35" s="50">
        <f>AJ35*AI3</f>
        <v>0</v>
      </c>
      <c r="AL35" s="57"/>
      <c r="AM35" s="49">
        <f t="shared" si="12"/>
        <v>0</v>
      </c>
      <c r="AN35" s="50">
        <f>AM35*AL3</f>
        <v>0</v>
      </c>
      <c r="AO35" s="18"/>
      <c r="AP35" s="49">
        <f t="shared" si="13"/>
        <v>0</v>
      </c>
      <c r="AQ35" s="50">
        <f>AP35*AO3</f>
        <v>0</v>
      </c>
      <c r="AR35" s="18"/>
      <c r="AS35" s="49">
        <f t="shared" si="14"/>
        <v>0</v>
      </c>
      <c r="AT35" s="50">
        <f>AS35*AR3</f>
        <v>0</v>
      </c>
      <c r="AU35" s="18"/>
      <c r="AV35" s="49">
        <f t="shared" si="15"/>
        <v>0</v>
      </c>
      <c r="AW35" s="50">
        <f>AV35*AU3</f>
        <v>0</v>
      </c>
      <c r="AX35" s="90"/>
      <c r="AY35" s="21" t="s">
        <v>103</v>
      </c>
      <c r="AZ35" s="1"/>
      <c r="BA35" s="1"/>
      <c r="BB35" s="1"/>
      <c r="BC35" s="1"/>
      <c r="BD35" s="1"/>
      <c r="BE35" s="1"/>
      <c r="BF35" s="1"/>
      <c r="BG35" s="1"/>
      <c r="BH35" s="1"/>
      <c r="BI35" s="1"/>
    </row>
    <row r="36" spans="1:61" x14ac:dyDescent="0.3">
      <c r="A36" s="44" t="s">
        <v>47</v>
      </c>
      <c r="B36" s="24">
        <v>0.61</v>
      </c>
      <c r="C36" s="22">
        <v>431</v>
      </c>
      <c r="D36" s="88" t="s">
        <v>48</v>
      </c>
      <c r="E36" s="53">
        <f t="shared" si="1"/>
        <v>0.61</v>
      </c>
      <c r="F36" s="57"/>
      <c r="G36" s="46">
        <f>Q36+T36+W36+AC36+AI36+AU36+K36</f>
        <v>50</v>
      </c>
      <c r="H36" s="61">
        <v>10</v>
      </c>
      <c r="I36" s="49">
        <f t="shared" si="2"/>
        <v>6.0999999999999999E-2</v>
      </c>
      <c r="J36" s="50">
        <f>I36*H3</f>
        <v>244</v>
      </c>
      <c r="K36" s="19"/>
      <c r="L36" s="49">
        <f t="shared" si="3"/>
        <v>0</v>
      </c>
      <c r="M36" s="50">
        <f>L36*K3</f>
        <v>0</v>
      </c>
      <c r="N36" s="64"/>
      <c r="O36" s="49">
        <f t="shared" si="4"/>
        <v>0</v>
      </c>
      <c r="P36" s="79">
        <f>O36*N3</f>
        <v>0</v>
      </c>
      <c r="Q36" s="84">
        <v>10</v>
      </c>
      <c r="R36" s="49">
        <f t="shared" si="5"/>
        <v>6.0999999999999999E-2</v>
      </c>
      <c r="S36" s="50">
        <f>R36*Q3</f>
        <v>183</v>
      </c>
      <c r="T36" s="20">
        <v>40</v>
      </c>
      <c r="U36" s="49">
        <f t="shared" si="6"/>
        <v>0.24399999999999999</v>
      </c>
      <c r="V36" s="50">
        <f>U36*T3</f>
        <v>2196</v>
      </c>
      <c r="W36" s="18"/>
      <c r="X36" s="49">
        <f t="shared" si="7"/>
        <v>0</v>
      </c>
      <c r="Y36" s="50">
        <f>X36*W3</f>
        <v>0</v>
      </c>
      <c r="Z36" s="57">
        <v>20</v>
      </c>
      <c r="AA36" s="49">
        <f t="shared" si="8"/>
        <v>0.122</v>
      </c>
      <c r="AB36" s="50">
        <f>AA36*Z3</f>
        <v>732</v>
      </c>
      <c r="AC36" s="18"/>
      <c r="AD36" s="49">
        <f t="shared" si="9"/>
        <v>0</v>
      </c>
      <c r="AE36" s="50">
        <f>AD36*AC3</f>
        <v>0</v>
      </c>
      <c r="AF36" s="57"/>
      <c r="AG36" s="49">
        <f t="shared" si="10"/>
        <v>0</v>
      </c>
      <c r="AH36" s="50">
        <f>AG36*AF3</f>
        <v>0</v>
      </c>
      <c r="AI36" s="18"/>
      <c r="AJ36" s="49">
        <f t="shared" si="11"/>
        <v>0</v>
      </c>
      <c r="AK36" s="50">
        <f>AJ36*AI3</f>
        <v>0</v>
      </c>
      <c r="AL36" s="57"/>
      <c r="AM36" s="49">
        <f t="shared" si="12"/>
        <v>0</v>
      </c>
      <c r="AN36" s="50">
        <f>AM36*AL3</f>
        <v>0</v>
      </c>
      <c r="AO36" s="61"/>
      <c r="AP36" s="49">
        <f t="shared" si="13"/>
        <v>0</v>
      </c>
      <c r="AQ36" s="50">
        <f>AP36*AO3</f>
        <v>0</v>
      </c>
      <c r="AR36" s="61">
        <v>20</v>
      </c>
      <c r="AS36" s="49">
        <f t="shared" si="14"/>
        <v>0.122</v>
      </c>
      <c r="AT36" s="50">
        <f>AS36*AR3</f>
        <v>732</v>
      </c>
      <c r="AU36" s="18"/>
      <c r="AV36" s="49">
        <f t="shared" si="15"/>
        <v>0</v>
      </c>
      <c r="AW36" s="50">
        <f>AV36*AU3</f>
        <v>0</v>
      </c>
      <c r="AX36" s="90" t="s">
        <v>73</v>
      </c>
      <c r="AY36" s="21" t="s">
        <v>104</v>
      </c>
      <c r="AZ36" s="1"/>
      <c r="BA36" s="1"/>
      <c r="BB36" s="1"/>
      <c r="BC36" s="1"/>
      <c r="BD36" s="1"/>
      <c r="BE36" s="1"/>
      <c r="BF36" s="1"/>
      <c r="BG36" s="1"/>
      <c r="BH36" s="1"/>
      <c r="BI36" s="1"/>
    </row>
    <row r="37" spans="1:61" x14ac:dyDescent="0.3">
      <c r="A37" s="86" t="s">
        <v>49</v>
      </c>
      <c r="B37" s="24">
        <v>8.99</v>
      </c>
      <c r="C37" s="12">
        <v>451</v>
      </c>
      <c r="D37" s="88" t="s">
        <v>50</v>
      </c>
      <c r="E37" s="53">
        <f t="shared" si="1"/>
        <v>8.99</v>
      </c>
      <c r="F37" s="57"/>
      <c r="G37" s="46">
        <f>Q37+T37+W37+Z37+AC37+AF37+AI37+AO37+AR37+AU37+K37</f>
        <v>50</v>
      </c>
      <c r="H37" s="61">
        <v>40</v>
      </c>
      <c r="I37" s="49">
        <f t="shared" si="2"/>
        <v>3.5960000000000001</v>
      </c>
      <c r="J37" s="50">
        <f>I37*H3</f>
        <v>14384</v>
      </c>
      <c r="K37" s="19">
        <v>10</v>
      </c>
      <c r="L37" s="49">
        <f t="shared" si="3"/>
        <v>0.89900000000000002</v>
      </c>
      <c r="M37" s="50">
        <f>L37*K3</f>
        <v>4495</v>
      </c>
      <c r="N37" s="64">
        <v>10</v>
      </c>
      <c r="O37" s="49">
        <f t="shared" si="4"/>
        <v>0.89900000000000002</v>
      </c>
      <c r="P37" s="79">
        <f>O37*N3</f>
        <v>7192</v>
      </c>
      <c r="Q37" s="84">
        <v>10</v>
      </c>
      <c r="R37" s="49">
        <f t="shared" si="5"/>
        <v>0.89900000000000002</v>
      </c>
      <c r="S37" s="50">
        <f>R37*Q3</f>
        <v>2697</v>
      </c>
      <c r="T37" s="20">
        <v>30</v>
      </c>
      <c r="U37" s="49">
        <f t="shared" si="6"/>
        <v>2.6970000000000001</v>
      </c>
      <c r="V37" s="50">
        <f>U37*T3</f>
        <v>24273</v>
      </c>
      <c r="W37" s="18"/>
      <c r="X37" s="49">
        <f t="shared" si="7"/>
        <v>0</v>
      </c>
      <c r="Y37" s="50">
        <f>X37*W3</f>
        <v>0</v>
      </c>
      <c r="Z37" s="20"/>
      <c r="AA37" s="49">
        <f t="shared" si="8"/>
        <v>0</v>
      </c>
      <c r="AB37" s="50">
        <f>AA37*Z3</f>
        <v>0</v>
      </c>
      <c r="AC37" s="18"/>
      <c r="AD37" s="49">
        <f t="shared" si="9"/>
        <v>0</v>
      </c>
      <c r="AE37" s="50">
        <f>AD37*AC3</f>
        <v>0</v>
      </c>
      <c r="AF37" s="20"/>
      <c r="AG37" s="49">
        <f t="shared" si="10"/>
        <v>0</v>
      </c>
      <c r="AH37" s="50">
        <f>AG37*AF3</f>
        <v>0</v>
      </c>
      <c r="AI37" s="18"/>
      <c r="AJ37" s="49">
        <f t="shared" si="11"/>
        <v>0</v>
      </c>
      <c r="AK37" s="50">
        <f>AJ37*AI3</f>
        <v>0</v>
      </c>
      <c r="AL37" s="57"/>
      <c r="AM37" s="49">
        <f t="shared" si="12"/>
        <v>0</v>
      </c>
      <c r="AN37" s="50">
        <f>AM37*AL3</f>
        <v>0</v>
      </c>
      <c r="AO37" s="18"/>
      <c r="AP37" s="49">
        <f t="shared" si="13"/>
        <v>0</v>
      </c>
      <c r="AQ37" s="50">
        <f>AP37*AO3</f>
        <v>0</v>
      </c>
      <c r="AR37" s="18"/>
      <c r="AS37" s="49">
        <f t="shared" si="14"/>
        <v>0</v>
      </c>
      <c r="AT37" s="50">
        <f>AS37*AR3</f>
        <v>0</v>
      </c>
      <c r="AU37" s="18"/>
      <c r="AV37" s="49">
        <f t="shared" si="15"/>
        <v>0</v>
      </c>
      <c r="AW37" s="50">
        <f>AV37*AU3</f>
        <v>0</v>
      </c>
      <c r="AX37" s="90"/>
      <c r="AY37" s="21" t="s">
        <v>103</v>
      </c>
      <c r="AZ37" s="1"/>
      <c r="BA37" s="1"/>
      <c r="BB37" s="1"/>
      <c r="BC37" s="1"/>
      <c r="BD37" s="1"/>
      <c r="BE37" s="1"/>
      <c r="BF37" s="1"/>
      <c r="BG37" s="1"/>
      <c r="BH37" s="1"/>
      <c r="BI37" s="1"/>
    </row>
    <row r="38" spans="1:61" x14ac:dyDescent="0.3">
      <c r="A38" s="86" t="s">
        <v>51</v>
      </c>
      <c r="B38" s="24">
        <v>1.81</v>
      </c>
      <c r="C38" s="12">
        <v>451</v>
      </c>
      <c r="D38" s="88" t="s">
        <v>50</v>
      </c>
      <c r="E38" s="53">
        <f t="shared" si="1"/>
        <v>1.81</v>
      </c>
      <c r="F38" s="57"/>
      <c r="G38" s="46">
        <f>Q38+T38+W38+Z38+AC38+AF38+AI38+AO38+AR38+AU38+K38</f>
        <v>50</v>
      </c>
      <c r="H38" s="61">
        <v>40</v>
      </c>
      <c r="I38" s="49">
        <f t="shared" si="2"/>
        <v>0.72400000000000009</v>
      </c>
      <c r="J38" s="50">
        <f>I38*H3</f>
        <v>2896.0000000000005</v>
      </c>
      <c r="K38" s="19">
        <v>10</v>
      </c>
      <c r="L38" s="49">
        <f t="shared" si="3"/>
        <v>0.18100000000000002</v>
      </c>
      <c r="M38" s="50">
        <f>L38*K3</f>
        <v>905.00000000000011</v>
      </c>
      <c r="N38" s="64">
        <v>10</v>
      </c>
      <c r="O38" s="49">
        <f t="shared" si="4"/>
        <v>0.18100000000000002</v>
      </c>
      <c r="P38" s="79">
        <f>O38*N3</f>
        <v>1448.0000000000002</v>
      </c>
      <c r="Q38" s="84">
        <v>10</v>
      </c>
      <c r="R38" s="49">
        <f t="shared" si="5"/>
        <v>0.18100000000000002</v>
      </c>
      <c r="S38" s="50">
        <f>R38*Q3</f>
        <v>543.00000000000011</v>
      </c>
      <c r="T38" s="20">
        <v>30</v>
      </c>
      <c r="U38" s="49">
        <f t="shared" si="6"/>
        <v>0.54300000000000004</v>
      </c>
      <c r="V38" s="50">
        <f>U38*T3</f>
        <v>4887</v>
      </c>
      <c r="W38" s="18"/>
      <c r="X38" s="49">
        <f t="shared" si="7"/>
        <v>0</v>
      </c>
      <c r="Y38" s="50">
        <f>X38*W3</f>
        <v>0</v>
      </c>
      <c r="Z38" s="20"/>
      <c r="AA38" s="49">
        <f t="shared" si="8"/>
        <v>0</v>
      </c>
      <c r="AB38" s="50">
        <f>AA38*Z3</f>
        <v>0</v>
      </c>
      <c r="AC38" s="18"/>
      <c r="AD38" s="49">
        <f t="shared" si="9"/>
        <v>0</v>
      </c>
      <c r="AE38" s="50">
        <f>AD38*AC3</f>
        <v>0</v>
      </c>
      <c r="AF38" s="20"/>
      <c r="AG38" s="49">
        <f t="shared" si="10"/>
        <v>0</v>
      </c>
      <c r="AH38" s="50">
        <f>AG38*AF3</f>
        <v>0</v>
      </c>
      <c r="AI38" s="18"/>
      <c r="AJ38" s="49">
        <f t="shared" si="11"/>
        <v>0</v>
      </c>
      <c r="AK38" s="50">
        <f>AJ38*AI3</f>
        <v>0</v>
      </c>
      <c r="AL38" s="57"/>
      <c r="AM38" s="49">
        <f t="shared" si="12"/>
        <v>0</v>
      </c>
      <c r="AN38" s="50">
        <f>AM38*AL3</f>
        <v>0</v>
      </c>
      <c r="AO38" s="18"/>
      <c r="AP38" s="49">
        <f t="shared" si="13"/>
        <v>0</v>
      </c>
      <c r="AQ38" s="50">
        <f>AP38*AO3</f>
        <v>0</v>
      </c>
      <c r="AR38" s="18"/>
      <c r="AS38" s="49">
        <f t="shared" si="14"/>
        <v>0</v>
      </c>
      <c r="AT38" s="50">
        <f>AS38*AR3</f>
        <v>0</v>
      </c>
      <c r="AU38" s="18"/>
      <c r="AV38" s="49">
        <f t="shared" si="15"/>
        <v>0</v>
      </c>
      <c r="AW38" s="50">
        <f>AV38*AU3</f>
        <v>0</v>
      </c>
      <c r="AX38" s="90"/>
      <c r="AY38" s="21" t="s">
        <v>103</v>
      </c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61" x14ac:dyDescent="0.3">
      <c r="A39" s="44" t="s">
        <v>52</v>
      </c>
      <c r="B39" s="24">
        <v>0.75</v>
      </c>
      <c r="C39" s="12">
        <v>451</v>
      </c>
      <c r="D39" s="88" t="s">
        <v>22</v>
      </c>
      <c r="E39" s="53">
        <f t="shared" si="1"/>
        <v>0.75</v>
      </c>
      <c r="F39" s="57"/>
      <c r="G39" s="46">
        <f t="shared" ref="G39:G43" si="16">Q39+T39+W39+Z39+AC39+AF39+AI39+AO39+AR39+AU39+K39</f>
        <v>50</v>
      </c>
      <c r="H39" s="61">
        <v>50</v>
      </c>
      <c r="I39" s="49">
        <f t="shared" si="2"/>
        <v>0.375</v>
      </c>
      <c r="J39" s="50">
        <f>I39*H3</f>
        <v>1500</v>
      </c>
      <c r="K39" s="19">
        <v>40</v>
      </c>
      <c r="L39" s="49">
        <f t="shared" si="3"/>
        <v>0.30000000000000004</v>
      </c>
      <c r="M39" s="50">
        <f>L39*K3</f>
        <v>1500.0000000000002</v>
      </c>
      <c r="N39" s="64"/>
      <c r="O39" s="49">
        <f t="shared" si="4"/>
        <v>0</v>
      </c>
      <c r="P39" s="79">
        <f>O39*N3</f>
        <v>0</v>
      </c>
      <c r="Q39" s="84">
        <v>10</v>
      </c>
      <c r="R39" s="49">
        <f t="shared" si="5"/>
        <v>7.5000000000000011E-2</v>
      </c>
      <c r="S39" s="50">
        <f>R39*Q3</f>
        <v>225.00000000000003</v>
      </c>
      <c r="T39" s="20"/>
      <c r="U39" s="49">
        <f t="shared" si="6"/>
        <v>0</v>
      </c>
      <c r="V39" s="50">
        <f>U39*T3</f>
        <v>0</v>
      </c>
      <c r="W39" s="18"/>
      <c r="X39" s="49">
        <f t="shared" si="7"/>
        <v>0</v>
      </c>
      <c r="Y39" s="50">
        <f>X39*W3</f>
        <v>0</v>
      </c>
      <c r="Z39" s="20"/>
      <c r="AA39" s="49">
        <f t="shared" si="8"/>
        <v>0</v>
      </c>
      <c r="AB39" s="50">
        <f>AA39*Z3</f>
        <v>0</v>
      </c>
      <c r="AC39" s="18"/>
      <c r="AD39" s="49">
        <f t="shared" si="9"/>
        <v>0</v>
      </c>
      <c r="AE39" s="50">
        <f>AD39*AC3</f>
        <v>0</v>
      </c>
      <c r="AF39" s="20"/>
      <c r="AG39" s="49">
        <f t="shared" si="10"/>
        <v>0</v>
      </c>
      <c r="AH39" s="50">
        <f>AG39*AF3</f>
        <v>0</v>
      </c>
      <c r="AI39" s="18"/>
      <c r="AJ39" s="49">
        <f t="shared" si="11"/>
        <v>0</v>
      </c>
      <c r="AK39" s="50">
        <f>AJ39*AI3</f>
        <v>0</v>
      </c>
      <c r="AL39" s="57"/>
      <c r="AM39" s="49">
        <f t="shared" si="12"/>
        <v>0</v>
      </c>
      <c r="AN39" s="50">
        <f>AM39*AL3</f>
        <v>0</v>
      </c>
      <c r="AO39" s="18"/>
      <c r="AP39" s="49">
        <f t="shared" si="13"/>
        <v>0</v>
      </c>
      <c r="AQ39" s="50">
        <f>AP39*AO3</f>
        <v>0</v>
      </c>
      <c r="AR39" s="18"/>
      <c r="AS39" s="49">
        <f t="shared" si="14"/>
        <v>0</v>
      </c>
      <c r="AT39" s="50">
        <f>AS39*AR3</f>
        <v>0</v>
      </c>
      <c r="AU39" s="18"/>
      <c r="AV39" s="49">
        <f t="shared" si="15"/>
        <v>0</v>
      </c>
      <c r="AW39" s="50">
        <f>AV39*AU3</f>
        <v>0</v>
      </c>
      <c r="AX39" s="90"/>
      <c r="AY39" s="21" t="s">
        <v>103</v>
      </c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1:61" x14ac:dyDescent="0.3">
      <c r="A40" s="44" t="s">
        <v>57</v>
      </c>
      <c r="B40" s="24">
        <v>3.1</v>
      </c>
      <c r="C40" s="12">
        <v>451</v>
      </c>
      <c r="D40" s="88" t="s">
        <v>20</v>
      </c>
      <c r="E40" s="54">
        <f t="shared" si="1"/>
        <v>3.1000000000000005</v>
      </c>
      <c r="F40" s="57"/>
      <c r="G40" s="46">
        <f t="shared" si="16"/>
        <v>50</v>
      </c>
      <c r="H40" s="61">
        <v>50</v>
      </c>
      <c r="I40" s="49">
        <f t="shared" si="2"/>
        <v>1.55</v>
      </c>
      <c r="J40" s="50">
        <f>I40*H3</f>
        <v>6200</v>
      </c>
      <c r="K40" s="19"/>
      <c r="L40" s="49">
        <f t="shared" si="3"/>
        <v>0</v>
      </c>
      <c r="M40" s="50">
        <f>L40*K3</f>
        <v>0</v>
      </c>
      <c r="N40" s="64"/>
      <c r="O40" s="49">
        <f t="shared" si="4"/>
        <v>0</v>
      </c>
      <c r="P40" s="79">
        <f>O40*N3</f>
        <v>0</v>
      </c>
      <c r="Q40" s="84">
        <v>10</v>
      </c>
      <c r="R40" s="49">
        <f t="shared" si="5"/>
        <v>0.31000000000000005</v>
      </c>
      <c r="S40" s="50">
        <f>R40*Q3</f>
        <v>930.00000000000011</v>
      </c>
      <c r="T40" s="20">
        <v>20</v>
      </c>
      <c r="U40" s="49">
        <f t="shared" si="6"/>
        <v>0.62000000000000011</v>
      </c>
      <c r="V40" s="50">
        <f>U40*T3</f>
        <v>5580.0000000000009</v>
      </c>
      <c r="W40" s="18"/>
      <c r="X40" s="49">
        <f t="shared" si="7"/>
        <v>0</v>
      </c>
      <c r="Y40" s="50">
        <f>X40*W3</f>
        <v>0</v>
      </c>
      <c r="Z40" s="20"/>
      <c r="AA40" s="49">
        <f t="shared" si="8"/>
        <v>0</v>
      </c>
      <c r="AB40" s="50">
        <f>AA40*Z3</f>
        <v>0</v>
      </c>
      <c r="AC40" s="18">
        <v>20</v>
      </c>
      <c r="AD40" s="49">
        <f t="shared" si="9"/>
        <v>0.62000000000000011</v>
      </c>
      <c r="AE40" s="50">
        <f>AD40*AC3</f>
        <v>3720.0000000000005</v>
      </c>
      <c r="AF40" s="20"/>
      <c r="AG40" s="49">
        <f t="shared" si="10"/>
        <v>0</v>
      </c>
      <c r="AH40" s="50">
        <f>AG40*AF3</f>
        <v>0</v>
      </c>
      <c r="AI40" s="18"/>
      <c r="AJ40" s="49">
        <f t="shared" si="11"/>
        <v>0</v>
      </c>
      <c r="AK40" s="50">
        <f>AJ40*AI3</f>
        <v>0</v>
      </c>
      <c r="AL40" s="57"/>
      <c r="AM40" s="49">
        <f t="shared" si="12"/>
        <v>0</v>
      </c>
      <c r="AN40" s="50">
        <f>AM40*AL3</f>
        <v>0</v>
      </c>
      <c r="AO40" s="18"/>
      <c r="AP40" s="49">
        <f t="shared" si="13"/>
        <v>0</v>
      </c>
      <c r="AQ40" s="50">
        <f>AP40*AO3</f>
        <v>0</v>
      </c>
      <c r="AR40" s="18"/>
      <c r="AS40" s="49">
        <f t="shared" si="14"/>
        <v>0</v>
      </c>
      <c r="AT40" s="50">
        <f>AS40*AR3</f>
        <v>0</v>
      </c>
      <c r="AU40" s="18"/>
      <c r="AV40" s="49">
        <f t="shared" si="15"/>
        <v>0</v>
      </c>
      <c r="AW40" s="50">
        <f>AV40*AU3</f>
        <v>0</v>
      </c>
      <c r="AX40" s="90"/>
      <c r="AY40" s="21" t="s">
        <v>103</v>
      </c>
      <c r="AZ40" s="1"/>
      <c r="BA40" s="1"/>
      <c r="BB40" s="1"/>
      <c r="BC40" s="1"/>
      <c r="BD40" s="1"/>
      <c r="BE40" s="1"/>
      <c r="BF40" s="1"/>
      <c r="BG40" s="1"/>
      <c r="BH40" s="1"/>
      <c r="BI40" s="1"/>
    </row>
    <row r="41" spans="1:61" x14ac:dyDescent="0.3">
      <c r="A41" s="44" t="s">
        <v>58</v>
      </c>
      <c r="B41" s="24">
        <v>5.9</v>
      </c>
      <c r="C41" s="12">
        <v>451</v>
      </c>
      <c r="D41" s="88" t="s">
        <v>22</v>
      </c>
      <c r="E41" s="54">
        <f t="shared" si="1"/>
        <v>5.9</v>
      </c>
      <c r="F41" s="57"/>
      <c r="G41" s="46">
        <f t="shared" si="16"/>
        <v>50</v>
      </c>
      <c r="H41" s="61">
        <v>40</v>
      </c>
      <c r="I41" s="49">
        <f t="shared" si="2"/>
        <v>2.3600000000000003</v>
      </c>
      <c r="J41" s="50">
        <f>I41*H3</f>
        <v>9440.0000000000018</v>
      </c>
      <c r="K41" s="19"/>
      <c r="L41" s="49">
        <f t="shared" si="3"/>
        <v>0</v>
      </c>
      <c r="M41" s="50">
        <f>L41*K3</f>
        <v>0</v>
      </c>
      <c r="N41" s="64">
        <v>10</v>
      </c>
      <c r="O41" s="49">
        <f t="shared" si="4"/>
        <v>0.59000000000000008</v>
      </c>
      <c r="P41" s="79">
        <f>O41*N3</f>
        <v>4720.0000000000009</v>
      </c>
      <c r="Q41" s="84">
        <v>10</v>
      </c>
      <c r="R41" s="49">
        <f t="shared" si="5"/>
        <v>0.59000000000000008</v>
      </c>
      <c r="S41" s="50">
        <f>R41*Q3</f>
        <v>1770.0000000000002</v>
      </c>
      <c r="T41" s="20">
        <v>10</v>
      </c>
      <c r="U41" s="49">
        <f t="shared" si="6"/>
        <v>0.59000000000000008</v>
      </c>
      <c r="V41" s="50">
        <f>U41*T3</f>
        <v>5310.0000000000009</v>
      </c>
      <c r="W41" s="18"/>
      <c r="X41" s="49">
        <f t="shared" si="7"/>
        <v>0</v>
      </c>
      <c r="Y41" s="50">
        <f>X41*W3</f>
        <v>0</v>
      </c>
      <c r="Z41" s="20"/>
      <c r="AA41" s="49">
        <f t="shared" si="8"/>
        <v>0</v>
      </c>
      <c r="AB41" s="50">
        <f>AA41*Z3</f>
        <v>0</v>
      </c>
      <c r="AC41" s="18">
        <v>20</v>
      </c>
      <c r="AD41" s="49">
        <f t="shared" si="9"/>
        <v>1.1800000000000002</v>
      </c>
      <c r="AE41" s="50">
        <f>AD41*AC3</f>
        <v>7080.0000000000009</v>
      </c>
      <c r="AF41" s="20"/>
      <c r="AG41" s="49">
        <f t="shared" si="10"/>
        <v>0</v>
      </c>
      <c r="AH41" s="50">
        <f>AG41*AF3</f>
        <v>0</v>
      </c>
      <c r="AI41" s="18"/>
      <c r="AJ41" s="49">
        <f t="shared" si="11"/>
        <v>0</v>
      </c>
      <c r="AK41" s="50">
        <f>AJ41*AI3</f>
        <v>0</v>
      </c>
      <c r="AL41" s="57"/>
      <c r="AM41" s="49">
        <f t="shared" si="12"/>
        <v>0</v>
      </c>
      <c r="AN41" s="50">
        <f>AM41*AL3</f>
        <v>0</v>
      </c>
      <c r="AO41" s="18"/>
      <c r="AP41" s="49">
        <f t="shared" si="13"/>
        <v>0</v>
      </c>
      <c r="AQ41" s="50">
        <f>AP41*AO3</f>
        <v>0</v>
      </c>
      <c r="AR41" s="18"/>
      <c r="AS41" s="49">
        <f t="shared" si="14"/>
        <v>0</v>
      </c>
      <c r="AT41" s="50">
        <f>AS41*AR3</f>
        <v>0</v>
      </c>
      <c r="AU41" s="18">
        <v>10</v>
      </c>
      <c r="AV41" s="49">
        <f t="shared" si="15"/>
        <v>0.59000000000000008</v>
      </c>
      <c r="AW41" s="50">
        <f>AV41*AU3</f>
        <v>3540.0000000000005</v>
      </c>
      <c r="AX41" s="90" t="s">
        <v>73</v>
      </c>
      <c r="AY41" s="21" t="s">
        <v>103</v>
      </c>
      <c r="AZ41" s="1"/>
      <c r="BA41" s="1"/>
      <c r="BB41" s="1"/>
      <c r="BC41" s="1"/>
      <c r="BD41" s="1"/>
      <c r="BE41" s="1"/>
      <c r="BF41" s="1"/>
      <c r="BG41" s="1"/>
      <c r="BH41" s="1"/>
      <c r="BI41" s="1"/>
    </row>
    <row r="42" spans="1:61" x14ac:dyDescent="0.3">
      <c r="A42" s="44" t="s">
        <v>59</v>
      </c>
      <c r="B42" s="24">
        <v>12.09</v>
      </c>
      <c r="C42" s="12">
        <v>451</v>
      </c>
      <c r="D42" s="12" t="s">
        <v>22</v>
      </c>
      <c r="E42" s="54">
        <f t="shared" si="1"/>
        <v>12.09</v>
      </c>
      <c r="F42" s="57"/>
      <c r="G42" s="46">
        <f t="shared" si="16"/>
        <v>50</v>
      </c>
      <c r="H42" s="61">
        <v>40</v>
      </c>
      <c r="I42" s="49">
        <f t="shared" si="2"/>
        <v>4.8360000000000003</v>
      </c>
      <c r="J42" s="50">
        <f>I42*H3</f>
        <v>19344</v>
      </c>
      <c r="K42" s="19"/>
      <c r="L42" s="49">
        <f t="shared" si="3"/>
        <v>0</v>
      </c>
      <c r="M42" s="50">
        <f>L42*K3</f>
        <v>0</v>
      </c>
      <c r="N42" s="64">
        <v>10</v>
      </c>
      <c r="O42" s="49">
        <f t="shared" si="4"/>
        <v>1.2090000000000001</v>
      </c>
      <c r="P42" s="79">
        <f>O42*N3</f>
        <v>9672</v>
      </c>
      <c r="Q42" s="84">
        <v>10</v>
      </c>
      <c r="R42" s="49">
        <f t="shared" si="5"/>
        <v>1.2090000000000001</v>
      </c>
      <c r="S42" s="50">
        <f>R42*Q3</f>
        <v>3627</v>
      </c>
      <c r="T42" s="20">
        <v>20</v>
      </c>
      <c r="U42" s="49">
        <f t="shared" si="6"/>
        <v>2.4180000000000001</v>
      </c>
      <c r="V42" s="50">
        <f>U42*T3</f>
        <v>21762</v>
      </c>
      <c r="W42" s="18"/>
      <c r="X42" s="49">
        <f t="shared" si="7"/>
        <v>0</v>
      </c>
      <c r="Y42" s="50">
        <f>X42*W3</f>
        <v>0</v>
      </c>
      <c r="Z42" s="20"/>
      <c r="AA42" s="49">
        <f t="shared" si="8"/>
        <v>0</v>
      </c>
      <c r="AB42" s="50">
        <f>AA42*Z3</f>
        <v>0</v>
      </c>
      <c r="AC42" s="18">
        <v>20</v>
      </c>
      <c r="AD42" s="49">
        <f t="shared" si="9"/>
        <v>2.4180000000000001</v>
      </c>
      <c r="AE42" s="50">
        <f>AD42*AC3</f>
        <v>14508</v>
      </c>
      <c r="AF42" s="20"/>
      <c r="AG42" s="49">
        <f t="shared" si="10"/>
        <v>0</v>
      </c>
      <c r="AH42" s="50">
        <f>AG42*AF3</f>
        <v>0</v>
      </c>
      <c r="AI42" s="18"/>
      <c r="AJ42" s="49">
        <f t="shared" si="11"/>
        <v>0</v>
      </c>
      <c r="AK42" s="50">
        <f>AJ42*AI3</f>
        <v>0</v>
      </c>
      <c r="AL42" s="57"/>
      <c r="AM42" s="49">
        <f t="shared" si="12"/>
        <v>0</v>
      </c>
      <c r="AN42" s="50">
        <f>AM42*AL3</f>
        <v>0</v>
      </c>
      <c r="AO42" s="18"/>
      <c r="AP42" s="49">
        <f t="shared" si="13"/>
        <v>0</v>
      </c>
      <c r="AQ42" s="50">
        <f>AP42*AO3</f>
        <v>0</v>
      </c>
      <c r="AR42" s="18"/>
      <c r="AS42" s="49">
        <f t="shared" si="14"/>
        <v>0</v>
      </c>
      <c r="AT42" s="50">
        <f>AS42*AR3</f>
        <v>0</v>
      </c>
      <c r="AU42" s="18"/>
      <c r="AV42" s="49">
        <f t="shared" si="15"/>
        <v>0</v>
      </c>
      <c r="AW42" s="50">
        <f>AV42*AU3</f>
        <v>0</v>
      </c>
      <c r="AX42" s="90"/>
      <c r="AY42" s="21" t="s">
        <v>103</v>
      </c>
      <c r="AZ42" s="1"/>
      <c r="BA42" s="1"/>
      <c r="BB42" s="1"/>
      <c r="BC42" s="1"/>
      <c r="BD42" s="1"/>
      <c r="BE42" s="1"/>
      <c r="BF42" s="1"/>
      <c r="BG42" s="1"/>
      <c r="BH42" s="1"/>
      <c r="BI42" s="1"/>
    </row>
    <row r="43" spans="1:61" x14ac:dyDescent="0.3">
      <c r="A43" s="44" t="s">
        <v>60</v>
      </c>
      <c r="B43" s="24">
        <v>1.85</v>
      </c>
      <c r="C43" s="12">
        <v>451</v>
      </c>
      <c r="D43" s="12" t="s">
        <v>50</v>
      </c>
      <c r="E43" s="54">
        <f t="shared" si="1"/>
        <v>1.85</v>
      </c>
      <c r="F43" s="57"/>
      <c r="G43" s="46">
        <f t="shared" si="16"/>
        <v>50</v>
      </c>
      <c r="H43" s="61">
        <v>30</v>
      </c>
      <c r="I43" s="49">
        <f t="shared" si="2"/>
        <v>0.55500000000000005</v>
      </c>
      <c r="J43" s="50">
        <f>I43*H3</f>
        <v>2220</v>
      </c>
      <c r="K43" s="19">
        <v>10</v>
      </c>
      <c r="L43" s="49">
        <f t="shared" si="3"/>
        <v>0.18500000000000003</v>
      </c>
      <c r="M43" s="50">
        <f>L43*K3</f>
        <v>925.00000000000011</v>
      </c>
      <c r="N43" s="64">
        <v>20</v>
      </c>
      <c r="O43" s="49">
        <f t="shared" si="4"/>
        <v>0.37000000000000005</v>
      </c>
      <c r="P43" s="79">
        <f>O43*N3</f>
        <v>2960.0000000000005</v>
      </c>
      <c r="Q43" s="84">
        <v>10</v>
      </c>
      <c r="R43" s="49">
        <f t="shared" si="5"/>
        <v>0.18500000000000003</v>
      </c>
      <c r="S43" s="50">
        <f>R43*Q3</f>
        <v>555.00000000000011</v>
      </c>
      <c r="T43" s="20"/>
      <c r="U43" s="49">
        <f t="shared" si="6"/>
        <v>0</v>
      </c>
      <c r="V43" s="50">
        <f>U43*T3</f>
        <v>0</v>
      </c>
      <c r="W43" s="18"/>
      <c r="X43" s="49">
        <f t="shared" si="7"/>
        <v>0</v>
      </c>
      <c r="Y43" s="50">
        <f>X43*W3</f>
        <v>0</v>
      </c>
      <c r="Z43" s="20"/>
      <c r="AA43" s="49">
        <f t="shared" si="8"/>
        <v>0</v>
      </c>
      <c r="AB43" s="50">
        <f>AA43*Z3</f>
        <v>0</v>
      </c>
      <c r="AC43" s="18">
        <v>30</v>
      </c>
      <c r="AD43" s="49">
        <f t="shared" si="9"/>
        <v>0.55500000000000005</v>
      </c>
      <c r="AE43" s="50">
        <f>AD43*AC3</f>
        <v>3330.0000000000005</v>
      </c>
      <c r="AF43" s="20"/>
      <c r="AG43" s="49">
        <f t="shared" si="10"/>
        <v>0</v>
      </c>
      <c r="AH43" s="50">
        <f>AG43*AF3</f>
        <v>0</v>
      </c>
      <c r="AI43" s="18"/>
      <c r="AJ43" s="49">
        <f t="shared" si="11"/>
        <v>0</v>
      </c>
      <c r="AK43" s="50">
        <f>AJ43*AI3</f>
        <v>0</v>
      </c>
      <c r="AL43" s="57"/>
      <c r="AM43" s="49">
        <f t="shared" si="12"/>
        <v>0</v>
      </c>
      <c r="AN43" s="50">
        <f>AM43*AL3</f>
        <v>0</v>
      </c>
      <c r="AO43" s="18"/>
      <c r="AP43" s="49">
        <f t="shared" si="13"/>
        <v>0</v>
      </c>
      <c r="AQ43" s="50">
        <f>AP43*AO3</f>
        <v>0</v>
      </c>
      <c r="AR43" s="18"/>
      <c r="AS43" s="49">
        <f t="shared" si="14"/>
        <v>0</v>
      </c>
      <c r="AT43" s="50">
        <f>AS43*AR3</f>
        <v>0</v>
      </c>
      <c r="AU43" s="18"/>
      <c r="AV43" s="49">
        <f t="shared" si="15"/>
        <v>0</v>
      </c>
      <c r="AW43" s="50">
        <f>AV43*AU3</f>
        <v>0</v>
      </c>
      <c r="AX43" s="90"/>
      <c r="AY43" s="21" t="s">
        <v>103</v>
      </c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61" ht="15" thickBot="1" x14ac:dyDescent="0.35">
      <c r="A44" s="45" t="s">
        <v>61</v>
      </c>
      <c r="B44" s="33">
        <v>2.89</v>
      </c>
      <c r="C44" s="34">
        <v>471</v>
      </c>
      <c r="D44" s="29" t="s">
        <v>63</v>
      </c>
      <c r="E44" s="55">
        <f t="shared" si="1"/>
        <v>2.8900000000000006</v>
      </c>
      <c r="F44" s="58"/>
      <c r="G44" s="46">
        <f>Q44+T44+W44+Z44+AC44+AF44+AI44+AO44+AR44+AU44+AL44+K44</f>
        <v>60</v>
      </c>
      <c r="H44" s="62">
        <v>30</v>
      </c>
      <c r="I44" s="49">
        <f t="shared" si="2"/>
        <v>0.86699999999999999</v>
      </c>
      <c r="J44" s="51">
        <f>I44*H3</f>
        <v>3468</v>
      </c>
      <c r="K44" s="35">
        <v>30</v>
      </c>
      <c r="L44" s="49">
        <f t="shared" si="3"/>
        <v>0.86699999999999999</v>
      </c>
      <c r="M44" s="51">
        <f>L44*K3</f>
        <v>4335</v>
      </c>
      <c r="N44" s="65">
        <v>10</v>
      </c>
      <c r="O44" s="49">
        <f t="shared" si="4"/>
        <v>0.28900000000000003</v>
      </c>
      <c r="P44" s="80">
        <f>O44*N3</f>
        <v>2312.0000000000005</v>
      </c>
      <c r="Q44" s="85">
        <v>10</v>
      </c>
      <c r="R44" s="49">
        <f t="shared" si="5"/>
        <v>0.28900000000000003</v>
      </c>
      <c r="S44" s="51">
        <f>R44*Q3</f>
        <v>867.00000000000011</v>
      </c>
      <c r="T44" s="36"/>
      <c r="U44" s="49">
        <f t="shared" si="6"/>
        <v>0</v>
      </c>
      <c r="V44" s="51">
        <f>U44*T3</f>
        <v>0</v>
      </c>
      <c r="W44" s="37"/>
      <c r="X44" s="49">
        <f t="shared" si="7"/>
        <v>0</v>
      </c>
      <c r="Y44" s="51">
        <f>X44*W3</f>
        <v>0</v>
      </c>
      <c r="Z44" s="36"/>
      <c r="AA44" s="49">
        <f t="shared" si="8"/>
        <v>0</v>
      </c>
      <c r="AB44" s="51">
        <f>AA44*Z3</f>
        <v>0</v>
      </c>
      <c r="AC44" s="37"/>
      <c r="AD44" s="49">
        <f t="shared" si="9"/>
        <v>0</v>
      </c>
      <c r="AE44" s="51">
        <f>AD44*AC3</f>
        <v>0</v>
      </c>
      <c r="AF44" s="36"/>
      <c r="AG44" s="49">
        <f t="shared" si="10"/>
        <v>0</v>
      </c>
      <c r="AH44" s="51">
        <f>AG44*AF3</f>
        <v>0</v>
      </c>
      <c r="AI44" s="37">
        <v>10</v>
      </c>
      <c r="AJ44" s="49">
        <f t="shared" si="11"/>
        <v>0.28900000000000003</v>
      </c>
      <c r="AK44" s="51">
        <f>AJ44*AI3</f>
        <v>1734.0000000000002</v>
      </c>
      <c r="AL44" s="36"/>
      <c r="AM44" s="49">
        <f t="shared" si="12"/>
        <v>0</v>
      </c>
      <c r="AN44" s="51">
        <f>AM44*AL3</f>
        <v>0</v>
      </c>
      <c r="AO44" s="37"/>
      <c r="AP44" s="49">
        <f t="shared" si="13"/>
        <v>0</v>
      </c>
      <c r="AQ44" s="51">
        <f>AP44*AO3</f>
        <v>0</v>
      </c>
      <c r="AR44" s="37"/>
      <c r="AS44" s="49">
        <f t="shared" si="14"/>
        <v>0</v>
      </c>
      <c r="AT44" s="51">
        <f>AS44*AR3</f>
        <v>0</v>
      </c>
      <c r="AU44" s="37">
        <v>10</v>
      </c>
      <c r="AV44" s="49">
        <f t="shared" si="15"/>
        <v>0.28900000000000003</v>
      </c>
      <c r="AW44" s="51">
        <f>AV44*AU3</f>
        <v>1734.0000000000002</v>
      </c>
      <c r="AX44" s="90" t="s">
        <v>73</v>
      </c>
      <c r="AY44" s="21" t="s">
        <v>105</v>
      </c>
      <c r="AZ44" s="1"/>
      <c r="BA44" s="1"/>
      <c r="BB44" s="1"/>
      <c r="BC44" s="1"/>
      <c r="BD44" s="1"/>
      <c r="BE44" s="1"/>
      <c r="BF44" s="1"/>
      <c r="BG44" s="1"/>
      <c r="BH44" s="1"/>
      <c r="BI44" s="1"/>
    </row>
    <row r="45" spans="1:61" x14ac:dyDescent="0.3">
      <c r="A45" s="31"/>
      <c r="B45" s="9"/>
      <c r="C45" s="11"/>
      <c r="D45" s="11"/>
      <c r="E45" s="11">
        <f>SUM(E5:E44)</f>
        <v>104.23919999999998</v>
      </c>
      <c r="F45" s="11">
        <f>SUM(F5:F44)</f>
        <v>0</v>
      </c>
      <c r="G45" s="32"/>
      <c r="H45" s="14"/>
      <c r="I45" s="9"/>
      <c r="J45" s="15"/>
      <c r="K45" s="13"/>
      <c r="L45" s="9"/>
      <c r="M45" s="15"/>
      <c r="N45" s="13"/>
      <c r="O45" s="9"/>
      <c r="P45" s="9"/>
      <c r="Q45" s="14"/>
      <c r="R45" s="9"/>
      <c r="S45" s="15"/>
      <c r="T45" s="9"/>
      <c r="U45" s="9"/>
      <c r="V45" s="9"/>
      <c r="W45" s="14"/>
      <c r="X45" s="9"/>
      <c r="Y45" s="15"/>
      <c r="Z45" s="9"/>
      <c r="AA45" s="9"/>
      <c r="AB45" s="9"/>
      <c r="AC45" s="14"/>
      <c r="AD45" s="9"/>
      <c r="AE45" s="15"/>
      <c r="AF45" s="9"/>
      <c r="AG45" s="9"/>
      <c r="AH45" s="9"/>
      <c r="AI45" s="14"/>
      <c r="AJ45" s="9"/>
      <c r="AK45" s="15"/>
      <c r="AL45" s="9"/>
      <c r="AM45" s="9"/>
      <c r="AN45" s="9"/>
      <c r="AO45" s="14"/>
      <c r="AP45" s="9"/>
      <c r="AQ45" s="15"/>
      <c r="AR45" s="14"/>
      <c r="AS45" s="9"/>
      <c r="AT45" s="15"/>
      <c r="AU45" s="14"/>
      <c r="AV45" s="9"/>
      <c r="AW45" s="15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  <row r="46" spans="1:61" ht="15" thickBot="1" x14ac:dyDescent="0.35">
      <c r="A46" s="28"/>
      <c r="B46" s="41">
        <f>SUM(B5:B45)</f>
        <v>104.25</v>
      </c>
      <c r="C46" s="29"/>
      <c r="D46" s="29"/>
      <c r="E46" s="109">
        <f>E45+F45</f>
        <v>104.23919999999998</v>
      </c>
      <c r="F46" s="110"/>
      <c r="G46" s="30"/>
      <c r="H46" s="10"/>
      <c r="I46" s="28">
        <f>SUM(I5:I45)</f>
        <v>42.048999999999992</v>
      </c>
      <c r="J46" s="38">
        <f>SUM(J5:J45)</f>
        <v>168196</v>
      </c>
      <c r="K46" s="39"/>
      <c r="L46" s="28">
        <f>SUM(L5:L45)</f>
        <v>5.9011999999999993</v>
      </c>
      <c r="M46" s="38">
        <f>SUM(M5:M45)</f>
        <v>29506</v>
      </c>
      <c r="N46" s="39"/>
      <c r="O46" s="28">
        <f>SUM(O5:O45)</f>
        <v>3.5380000000000007</v>
      </c>
      <c r="P46" s="38">
        <f>SUM(P5:P45)</f>
        <v>28304</v>
      </c>
      <c r="Q46" s="40"/>
      <c r="R46" s="28">
        <f>SUM(R5:R45)</f>
        <v>10.425000000000001</v>
      </c>
      <c r="S46" s="38">
        <f>SUM(S5:S45)</f>
        <v>31275</v>
      </c>
      <c r="T46" s="28"/>
      <c r="U46" s="28">
        <f>SUM(U5:U45)</f>
        <v>20.45</v>
      </c>
      <c r="V46" s="38">
        <f>SUM(V5:V45)</f>
        <v>184050</v>
      </c>
      <c r="W46" s="40"/>
      <c r="X46" s="28">
        <f>SUM(X5:X45)</f>
        <v>5.016</v>
      </c>
      <c r="Y46" s="38">
        <f>SUM(Y5:Y45)</f>
        <v>50160</v>
      </c>
      <c r="Z46" s="28"/>
      <c r="AA46" s="28">
        <f>SUM(AA5:AA45)</f>
        <v>0.122</v>
      </c>
      <c r="AB46" s="38">
        <f>SUM(AB5:AB45)</f>
        <v>732</v>
      </c>
      <c r="AC46" s="40"/>
      <c r="AD46" s="28">
        <f>SUM(AD5:AD45)</f>
        <v>13.974499999999999</v>
      </c>
      <c r="AE46" s="38">
        <f>SUM(AE5:AE45)</f>
        <v>83847</v>
      </c>
      <c r="AF46" s="28"/>
      <c r="AG46" s="28">
        <f>SUM(AG5:AG45)</f>
        <v>0</v>
      </c>
      <c r="AH46" s="38">
        <f>SUM(AH5:AH45)</f>
        <v>0</v>
      </c>
      <c r="AI46" s="40"/>
      <c r="AJ46" s="28">
        <f>SUM(AJ5:AJ45)</f>
        <v>1.0935000000000001</v>
      </c>
      <c r="AK46" s="38">
        <f>SUM(AK5:AK45)</f>
        <v>6561</v>
      </c>
      <c r="AL46" s="28"/>
      <c r="AM46" s="28">
        <f>SUM(AM5:AM45)</f>
        <v>0</v>
      </c>
      <c r="AN46" s="38">
        <f>SUM(AN5:AN45)</f>
        <v>0</v>
      </c>
      <c r="AO46" s="40"/>
      <c r="AP46" s="28">
        <f>SUM(AP5:AP45)</f>
        <v>0</v>
      </c>
      <c r="AQ46" s="38">
        <f>SUM(AQ5:AQ45)</f>
        <v>0</v>
      </c>
      <c r="AR46" s="40"/>
      <c r="AS46" s="28">
        <f>SUM(AS5:AS45)</f>
        <v>0.122</v>
      </c>
      <c r="AT46" s="38">
        <f>SUM(AT5:AT45)</f>
        <v>732</v>
      </c>
      <c r="AU46" s="40"/>
      <c r="AV46" s="28">
        <f>SUM(AV5:AV45)</f>
        <v>1.548</v>
      </c>
      <c r="AW46" s="38">
        <f>SUM(AW5:AW45)</f>
        <v>9288</v>
      </c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</row>
    <row r="47" spans="1:61" x14ac:dyDescent="0.3">
      <c r="A47" s="25"/>
      <c r="B47" s="26"/>
      <c r="C47" s="27"/>
      <c r="D47" s="27"/>
      <c r="E47" s="27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1"/>
      <c r="BF47" s="1"/>
      <c r="BG47" s="1"/>
      <c r="BH47" s="1"/>
      <c r="BI47" s="1"/>
    </row>
    <row r="48" spans="1:61" ht="15.6" x14ac:dyDescent="0.3">
      <c r="A48" s="25" t="s">
        <v>76</v>
      </c>
      <c r="B48" s="26" t="s">
        <v>67</v>
      </c>
      <c r="C48" s="111">
        <f>I46+L46+O46+R46+U46+X46+AA46+AD46+AG46+AJ46+AM46+AP46+AS46+AV46</f>
        <v>104.23920000000003</v>
      </c>
      <c r="D48" s="111"/>
      <c r="E48" s="27"/>
      <c r="F48" s="114" t="s">
        <v>106</v>
      </c>
      <c r="G48" s="114"/>
      <c r="H48" s="26" t="s">
        <v>67</v>
      </c>
      <c r="I48" s="115">
        <f>B38+B37+B35+B34+B11+B9+B8+B7+B6+B33+B29+B28</f>
        <v>39.14</v>
      </c>
      <c r="J48" s="11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1"/>
      <c r="BF48" s="1"/>
      <c r="BG48" s="1"/>
      <c r="BH48" s="1"/>
      <c r="BI48" s="1"/>
    </row>
    <row r="49" spans="1:61" ht="15.6" x14ac:dyDescent="0.3">
      <c r="A49" s="25"/>
      <c r="B49" s="26"/>
      <c r="C49" s="42"/>
      <c r="D49" s="42"/>
      <c r="E49" s="27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1"/>
      <c r="BF49" s="1"/>
      <c r="BG49" s="1"/>
      <c r="BH49" s="1"/>
      <c r="BI49" s="1"/>
    </row>
    <row r="50" spans="1:61" ht="15.6" x14ac:dyDescent="0.3">
      <c r="A50" s="25" t="s">
        <v>76</v>
      </c>
      <c r="B50" s="26" t="s">
        <v>68</v>
      </c>
      <c r="C50" s="111">
        <f>J46+M46+P46+S46+V46+Y46+AB46+AE46+AH46+AK46+AN46+AQ46+AT46+AW46</f>
        <v>592651</v>
      </c>
      <c r="D50" s="111"/>
      <c r="E50" s="27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1"/>
      <c r="BF50" s="1"/>
      <c r="BG50" s="1"/>
      <c r="BH50" s="1"/>
      <c r="BI50" s="1"/>
    </row>
    <row r="51" spans="1:61" x14ac:dyDescent="0.3">
      <c r="A51" s="25"/>
      <c r="B51" s="26"/>
      <c r="C51" s="27"/>
      <c r="D51" s="27"/>
      <c r="E51" s="27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1"/>
      <c r="BF51" s="1"/>
      <c r="BG51" s="1"/>
      <c r="BH51" s="1"/>
      <c r="BI51" s="1"/>
    </row>
    <row r="52" spans="1:61" x14ac:dyDescent="0.3">
      <c r="A52" s="112" t="s">
        <v>77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1"/>
      <c r="BF52" s="1"/>
      <c r="BG52" s="1"/>
      <c r="BH52" s="1"/>
      <c r="BI52" s="1"/>
    </row>
    <row r="53" spans="1:61" x14ac:dyDescent="0.3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1"/>
      <c r="BF53" s="1"/>
      <c r="BG53" s="1"/>
      <c r="BH53" s="1"/>
      <c r="BI53" s="1"/>
    </row>
    <row r="54" spans="1:61" x14ac:dyDescent="0.3">
      <c r="A54" s="106" t="s">
        <v>80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1"/>
      <c r="BF54" s="1"/>
      <c r="BG54" s="1"/>
      <c r="BH54" s="1"/>
      <c r="BI54" s="1"/>
    </row>
    <row r="55" spans="1:61" x14ac:dyDescent="0.3">
      <c r="A55" s="25"/>
      <c r="B55" s="26"/>
      <c r="C55" s="27"/>
      <c r="D55" s="27"/>
      <c r="E55" s="27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1"/>
      <c r="BF55" s="1"/>
      <c r="BG55" s="1"/>
      <c r="BH55" s="1"/>
      <c r="BI55" s="1"/>
    </row>
    <row r="56" spans="1:61" x14ac:dyDescent="0.3">
      <c r="A56" s="108" t="s">
        <v>81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1"/>
      <c r="BF56" s="1"/>
      <c r="BG56" s="1"/>
      <c r="BH56" s="1"/>
      <c r="BI56" s="1"/>
    </row>
    <row r="57" spans="1:61" x14ac:dyDescent="0.3">
      <c r="A57" s="25"/>
      <c r="B57" s="26"/>
      <c r="C57" s="27"/>
      <c r="D57" s="27"/>
      <c r="E57" s="27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1"/>
      <c r="BF57" s="1"/>
      <c r="BG57" s="1"/>
      <c r="BH57" s="1"/>
      <c r="BI57" s="1"/>
    </row>
    <row r="58" spans="1:61" x14ac:dyDescent="0.3">
      <c r="A58" s="72" t="s">
        <v>78</v>
      </c>
      <c r="B58" s="73"/>
      <c r="C58" s="74"/>
      <c r="D58" s="74"/>
      <c r="E58" s="74"/>
      <c r="F58" s="73"/>
      <c r="G58" s="73"/>
      <c r="H58" s="73"/>
      <c r="I58" s="73"/>
      <c r="J58" s="73"/>
      <c r="K58" s="73"/>
      <c r="L58" s="73"/>
      <c r="M58" s="73"/>
      <c r="N58" s="107" t="s">
        <v>79</v>
      </c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1"/>
      <c r="BF58" s="1"/>
      <c r="BG58" s="1"/>
      <c r="BH58" s="1"/>
      <c r="BI58" s="1"/>
    </row>
    <row r="59" spans="1:61" x14ac:dyDescent="0.3">
      <c r="A59" s="25"/>
      <c r="B59" s="26"/>
      <c r="C59" s="27"/>
      <c r="D59" s="27"/>
      <c r="E59" s="27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1"/>
      <c r="BF59" s="1"/>
      <c r="BG59" s="1"/>
      <c r="BH59" s="1"/>
      <c r="BI59" s="1"/>
    </row>
    <row r="60" spans="1:61" x14ac:dyDescent="0.3">
      <c r="A60" s="25"/>
      <c r="B60" s="26"/>
      <c r="C60" s="27"/>
      <c r="D60" s="27"/>
      <c r="E60" s="27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1"/>
      <c r="BF60" s="1"/>
      <c r="BG60" s="1"/>
      <c r="BH60" s="1"/>
      <c r="BI60" s="1"/>
    </row>
    <row r="61" spans="1:61" x14ac:dyDescent="0.3">
      <c r="A61" s="25"/>
      <c r="B61" s="26"/>
      <c r="C61" s="27"/>
      <c r="D61" s="27"/>
      <c r="E61" s="27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1"/>
      <c r="BF61" s="1"/>
      <c r="BG61" s="1"/>
      <c r="BH61" s="1"/>
      <c r="BI61" s="1"/>
    </row>
    <row r="62" spans="1:61" x14ac:dyDescent="0.3">
      <c r="A62" s="25"/>
      <c r="B62" s="26"/>
      <c r="C62" s="27"/>
      <c r="D62" s="27"/>
      <c r="E62" s="27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1"/>
      <c r="BF62" s="1"/>
      <c r="BG62" s="1"/>
      <c r="BH62" s="1"/>
      <c r="BI62" s="1"/>
    </row>
    <row r="63" spans="1:61" x14ac:dyDescent="0.3">
      <c r="A63" s="25"/>
      <c r="B63" s="26"/>
      <c r="C63" s="27"/>
      <c r="D63" s="27"/>
      <c r="E63" s="27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1"/>
      <c r="BF63" s="1"/>
      <c r="BG63" s="1"/>
      <c r="BH63" s="1"/>
      <c r="BI63" s="1"/>
    </row>
    <row r="64" spans="1:61" x14ac:dyDescent="0.3">
      <c r="A64" s="25"/>
      <c r="B64" s="26"/>
      <c r="C64" s="27"/>
      <c r="D64" s="27"/>
      <c r="E64" s="27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1"/>
      <c r="BF64" s="1"/>
      <c r="BG64" s="1"/>
      <c r="BH64" s="1"/>
      <c r="BI64" s="1"/>
    </row>
    <row r="65" spans="1:61" x14ac:dyDescent="0.3">
      <c r="A65" s="25"/>
      <c r="B65" s="26"/>
      <c r="C65" s="27"/>
      <c r="D65" s="27"/>
      <c r="E65" s="27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1"/>
      <c r="BF65" s="1"/>
      <c r="BG65" s="1"/>
      <c r="BH65" s="1"/>
      <c r="BI65" s="1"/>
    </row>
    <row r="66" spans="1:61" x14ac:dyDescent="0.3">
      <c r="A66" s="25"/>
      <c r="B66" s="26"/>
      <c r="C66" s="27"/>
      <c r="D66" s="27"/>
      <c r="E66" s="27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1"/>
      <c r="BF66" s="1"/>
      <c r="BG66" s="1"/>
      <c r="BH66" s="1"/>
      <c r="BI66" s="1"/>
    </row>
    <row r="67" spans="1:61" x14ac:dyDescent="0.3">
      <c r="A67" s="25"/>
      <c r="B67" s="26"/>
      <c r="C67" s="27"/>
      <c r="D67" s="27"/>
      <c r="E67" s="27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1"/>
      <c r="BF67" s="1"/>
      <c r="BG67" s="1"/>
      <c r="BH67" s="1"/>
      <c r="BI67" s="1"/>
    </row>
    <row r="68" spans="1:6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1"/>
      <c r="BF68" s="1"/>
      <c r="BG68" s="1"/>
      <c r="BH68" s="1"/>
      <c r="BI68" s="1"/>
    </row>
    <row r="69" spans="1:6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1"/>
      <c r="BF69" s="1"/>
      <c r="BG69" s="1"/>
      <c r="BH69" s="1"/>
      <c r="BI69" s="1"/>
    </row>
    <row r="70" spans="1:6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1"/>
      <c r="BF70" s="1"/>
      <c r="BG70" s="1"/>
      <c r="BH70" s="1"/>
      <c r="BI70" s="1"/>
    </row>
    <row r="71" spans="1:6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1"/>
      <c r="BF71" s="1"/>
      <c r="BG71" s="1"/>
      <c r="BH71" s="1"/>
      <c r="BI71" s="1"/>
    </row>
    <row r="72" spans="1:6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1"/>
      <c r="BF72" s="1"/>
      <c r="BG72" s="1"/>
      <c r="BH72" s="1"/>
      <c r="BI72" s="1"/>
    </row>
    <row r="73" spans="1:6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1"/>
      <c r="BF73" s="1"/>
      <c r="BG73" s="1"/>
      <c r="BH73" s="1"/>
      <c r="BI73" s="1"/>
    </row>
    <row r="74" spans="1:6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1"/>
      <c r="BF74" s="1"/>
      <c r="BG74" s="1"/>
      <c r="BH74" s="1"/>
      <c r="BI74" s="1"/>
    </row>
    <row r="75" spans="1:61" x14ac:dyDescent="0.3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1"/>
      <c r="BF75" s="1"/>
      <c r="BG75" s="1"/>
      <c r="BH75" s="1"/>
      <c r="BI75" s="1"/>
    </row>
    <row r="76" spans="1:61" x14ac:dyDescent="0.3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1"/>
      <c r="BF76" s="1"/>
      <c r="BG76" s="1"/>
      <c r="BH76" s="1"/>
      <c r="BI76" s="1"/>
    </row>
    <row r="77" spans="1:6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1"/>
      <c r="BF77" s="1"/>
      <c r="BG77" s="1"/>
      <c r="BH77" s="1"/>
      <c r="BI77" s="1"/>
    </row>
    <row r="78" spans="1:6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1"/>
      <c r="BF78" s="1"/>
      <c r="BG78" s="1"/>
      <c r="BH78" s="1"/>
      <c r="BI78" s="1"/>
    </row>
    <row r="79" spans="1:6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1"/>
      <c r="BF79" s="1"/>
      <c r="BG79" s="1"/>
      <c r="BH79" s="1"/>
      <c r="BI79" s="1"/>
    </row>
    <row r="80" spans="1:6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1"/>
      <c r="BF80" s="1"/>
      <c r="BG80" s="1"/>
      <c r="BH80" s="1"/>
      <c r="BI80" s="1"/>
    </row>
    <row r="81" spans="1:61" x14ac:dyDescent="0.3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1"/>
      <c r="BF81" s="1"/>
      <c r="BG81" s="1"/>
      <c r="BH81" s="1"/>
      <c r="BI81" s="1"/>
    </row>
    <row r="82" spans="1:61" x14ac:dyDescent="0.3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1"/>
      <c r="BF82" s="1"/>
      <c r="BG82" s="1"/>
      <c r="BH82" s="1"/>
      <c r="BI82" s="1"/>
    </row>
    <row r="83" spans="1:6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1"/>
      <c r="BF83" s="1"/>
      <c r="BG83" s="1"/>
      <c r="BH83" s="1"/>
      <c r="BI83" s="1"/>
    </row>
    <row r="84" spans="1:6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1"/>
      <c r="BF84" s="1"/>
      <c r="BG84" s="1"/>
      <c r="BH84" s="1"/>
      <c r="BI84" s="1"/>
    </row>
    <row r="85" spans="1:6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1"/>
      <c r="BF85" s="1"/>
      <c r="BG85" s="1"/>
      <c r="BH85" s="1"/>
      <c r="BI85" s="1"/>
    </row>
    <row r="86" spans="1:6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1"/>
      <c r="BF86" s="1"/>
      <c r="BG86" s="1"/>
      <c r="BH86" s="1"/>
      <c r="BI86" s="1"/>
    </row>
    <row r="87" spans="1:6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1"/>
      <c r="BF87" s="1"/>
      <c r="BG87" s="1"/>
      <c r="BH87" s="1"/>
      <c r="BI87" s="1"/>
    </row>
    <row r="88" spans="1:6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1"/>
      <c r="BF88" s="1"/>
      <c r="BG88" s="1"/>
      <c r="BH88" s="1"/>
      <c r="BI88" s="1"/>
    </row>
    <row r="89" spans="1:6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1"/>
      <c r="BF89" s="1"/>
      <c r="BG89" s="1"/>
      <c r="BH89" s="1"/>
      <c r="BI89" s="1"/>
    </row>
    <row r="90" spans="1:6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1"/>
      <c r="BF90" s="1"/>
      <c r="BG90" s="1"/>
      <c r="BH90" s="1"/>
      <c r="BI90" s="1"/>
    </row>
    <row r="91" spans="1:6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1"/>
      <c r="BF91" s="1"/>
      <c r="BG91" s="1"/>
      <c r="BH91" s="1"/>
      <c r="BI91" s="1"/>
    </row>
    <row r="92" spans="1:61" x14ac:dyDescent="0.3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1"/>
      <c r="BF92" s="1"/>
      <c r="BG92" s="1"/>
      <c r="BH92" s="1"/>
      <c r="BI92" s="1"/>
    </row>
    <row r="93" spans="1:61" x14ac:dyDescent="0.3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1"/>
      <c r="BF93" s="1"/>
      <c r="BG93" s="1"/>
      <c r="BH93" s="1"/>
      <c r="BI93" s="1"/>
    </row>
    <row r="94" spans="1:61" x14ac:dyDescent="0.3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1"/>
      <c r="BF94" s="1"/>
      <c r="BG94" s="1"/>
      <c r="BH94" s="1"/>
      <c r="BI94" s="1"/>
    </row>
    <row r="95" spans="1:61" x14ac:dyDescent="0.3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1"/>
      <c r="BF95" s="1"/>
      <c r="BG95" s="1"/>
      <c r="BH95" s="1"/>
      <c r="BI95" s="1"/>
    </row>
    <row r="96" spans="1:61" x14ac:dyDescent="0.3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1"/>
      <c r="BF96" s="1"/>
      <c r="BG96" s="1"/>
      <c r="BH96" s="1"/>
      <c r="BI96" s="1"/>
    </row>
    <row r="97" spans="1:61" x14ac:dyDescent="0.3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1"/>
      <c r="BF97" s="1"/>
      <c r="BG97" s="1"/>
      <c r="BH97" s="1"/>
      <c r="BI97" s="1"/>
    </row>
    <row r="98" spans="1:61" x14ac:dyDescent="0.3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1"/>
      <c r="BF98" s="1"/>
      <c r="BG98" s="1"/>
      <c r="BH98" s="1"/>
      <c r="BI98" s="1"/>
    </row>
    <row r="99" spans="1:61" x14ac:dyDescent="0.3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1"/>
      <c r="BF99" s="1"/>
      <c r="BG99" s="1"/>
      <c r="BH99" s="1"/>
      <c r="BI99" s="1"/>
    </row>
    <row r="100" spans="1:61" x14ac:dyDescent="0.3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1"/>
      <c r="BF100" s="1"/>
      <c r="BG100" s="1"/>
      <c r="BH100" s="1"/>
      <c r="BI100" s="1"/>
    </row>
    <row r="101" spans="1:61" x14ac:dyDescent="0.3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1"/>
      <c r="BF101" s="1"/>
      <c r="BG101" s="1"/>
      <c r="BH101" s="1"/>
      <c r="BI101" s="1"/>
    </row>
    <row r="102" spans="1:61" x14ac:dyDescent="0.3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1"/>
      <c r="BF102" s="1"/>
      <c r="BG102" s="1"/>
      <c r="BH102" s="1"/>
      <c r="BI102" s="1"/>
    </row>
    <row r="103" spans="1:61" x14ac:dyDescent="0.3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1"/>
      <c r="BF103" s="1"/>
      <c r="BG103" s="1"/>
      <c r="BH103" s="1"/>
      <c r="BI103" s="1"/>
    </row>
    <row r="104" spans="1:61" x14ac:dyDescent="0.3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1"/>
      <c r="BF104" s="1"/>
      <c r="BG104" s="1"/>
      <c r="BH104" s="1"/>
      <c r="BI104" s="1"/>
    </row>
    <row r="105" spans="1:61" x14ac:dyDescent="0.3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1"/>
      <c r="BF105" s="1"/>
      <c r="BG105" s="1"/>
      <c r="BH105" s="1"/>
      <c r="BI105" s="1"/>
    </row>
    <row r="106" spans="1:61" x14ac:dyDescent="0.3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1"/>
      <c r="BF106" s="1"/>
      <c r="BG106" s="1"/>
      <c r="BH106" s="1"/>
      <c r="BI106" s="1"/>
    </row>
    <row r="107" spans="1:61" x14ac:dyDescent="0.3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1"/>
      <c r="BF107" s="1"/>
      <c r="BG107" s="1"/>
      <c r="BH107" s="1"/>
      <c r="BI107" s="1"/>
    </row>
    <row r="108" spans="1:61" x14ac:dyDescent="0.3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1"/>
      <c r="BF108" s="1"/>
      <c r="BG108" s="1"/>
      <c r="BH108" s="1"/>
      <c r="BI108" s="1"/>
    </row>
    <row r="109" spans="1:61" x14ac:dyDescent="0.3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1"/>
      <c r="BF109" s="1"/>
      <c r="BG109" s="1"/>
      <c r="BH109" s="1"/>
      <c r="BI109" s="1"/>
    </row>
    <row r="110" spans="1:61" x14ac:dyDescent="0.3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1"/>
      <c r="BF110" s="1"/>
      <c r="BG110" s="1"/>
      <c r="BH110" s="1"/>
      <c r="BI110" s="1"/>
    </row>
    <row r="111" spans="1:61" x14ac:dyDescent="0.3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1"/>
      <c r="BF111" s="1"/>
      <c r="BG111" s="1"/>
      <c r="BH111" s="1"/>
      <c r="BI111" s="1"/>
    </row>
    <row r="112" spans="1:61" x14ac:dyDescent="0.3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1"/>
      <c r="BF112" s="1"/>
      <c r="BG112" s="1"/>
      <c r="BH112" s="1"/>
      <c r="BI112" s="1"/>
    </row>
    <row r="113" spans="1:61" x14ac:dyDescent="0.3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1"/>
      <c r="BF113" s="1"/>
      <c r="BG113" s="1"/>
      <c r="BH113" s="1"/>
      <c r="BI113" s="1"/>
    </row>
    <row r="114" spans="1:61" x14ac:dyDescent="0.3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1"/>
      <c r="BF114" s="1"/>
      <c r="BG114" s="1"/>
      <c r="BH114" s="1"/>
      <c r="BI114" s="1"/>
    </row>
    <row r="115" spans="1:61" x14ac:dyDescent="0.3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1"/>
      <c r="BF115" s="1"/>
      <c r="BG115" s="1"/>
      <c r="BH115" s="1"/>
      <c r="BI115" s="1"/>
    </row>
    <row r="116" spans="1:61" x14ac:dyDescent="0.3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1"/>
      <c r="BF116" s="1"/>
      <c r="BG116" s="1"/>
      <c r="BH116" s="1"/>
      <c r="BI116" s="1"/>
    </row>
    <row r="117" spans="1:61" x14ac:dyDescent="0.3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1"/>
      <c r="BF117" s="1"/>
      <c r="BG117" s="1"/>
      <c r="BH117" s="1"/>
      <c r="BI117" s="1"/>
    </row>
    <row r="118" spans="1:6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</row>
  </sheetData>
  <mergeCells count="43">
    <mergeCell ref="A54:P54"/>
    <mergeCell ref="N58:X58"/>
    <mergeCell ref="A56:Q56"/>
    <mergeCell ref="E46:F46"/>
    <mergeCell ref="C48:D48"/>
    <mergeCell ref="C50:D50"/>
    <mergeCell ref="A52:P52"/>
    <mergeCell ref="A53:P53"/>
    <mergeCell ref="F48:G48"/>
    <mergeCell ref="I48:J48"/>
    <mergeCell ref="AU2:AW2"/>
    <mergeCell ref="AU3:AV3"/>
    <mergeCell ref="AF3:AG3"/>
    <mergeCell ref="AI2:AK2"/>
    <mergeCell ref="AI3:AJ3"/>
    <mergeCell ref="AL2:AN2"/>
    <mergeCell ref="AL3:AM3"/>
    <mergeCell ref="AO2:AQ2"/>
    <mergeCell ref="AO3:AP3"/>
    <mergeCell ref="T2:V2"/>
    <mergeCell ref="AR2:AT2"/>
    <mergeCell ref="AR3:AS3"/>
    <mergeCell ref="K2:M2"/>
    <mergeCell ref="K3:L3"/>
    <mergeCell ref="T3:U3"/>
    <mergeCell ref="W2:Y2"/>
    <mergeCell ref="W3:X3"/>
    <mergeCell ref="A1:AK1"/>
    <mergeCell ref="AF2:AH2"/>
    <mergeCell ref="A2:A4"/>
    <mergeCell ref="B2:B4"/>
    <mergeCell ref="C2:C4"/>
    <mergeCell ref="D2:D4"/>
    <mergeCell ref="Z2:AB2"/>
    <mergeCell ref="Z3:AA3"/>
    <mergeCell ref="AC2:AE2"/>
    <mergeCell ref="AC3:AD3"/>
    <mergeCell ref="H2:J2"/>
    <mergeCell ref="H3:I3"/>
    <mergeCell ref="N2:P2"/>
    <mergeCell ref="N3:O3"/>
    <mergeCell ref="Q2:S2"/>
    <mergeCell ref="Q3:R3"/>
  </mergeCells>
  <pageMargins left="0.70866141732283472" right="0.70866141732283472" top="0.78740157480314965" bottom="0.78740157480314965" header="0.31496062992125984" footer="0.31496062992125984"/>
  <pageSetup paperSize="9" scale="3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kmilichovsky</cp:lastModifiedBy>
  <cp:lastPrinted>2019-10-15T13:27:30Z</cp:lastPrinted>
  <dcterms:created xsi:type="dcterms:W3CDTF">2019-08-09T14:25:50Z</dcterms:created>
  <dcterms:modified xsi:type="dcterms:W3CDTF">2019-10-15T13:27:34Z</dcterms:modified>
</cp:coreProperties>
</file>