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1 - Výkopové práce a ob..." sheetId="2" r:id="rId2"/>
    <sheet name="002 - Výpis materiálu řad" sheetId="3" r:id="rId3"/>
    <sheet name="003 - Výpis materiálu vod..." sheetId="4" r:id="rId4"/>
    <sheet name="004 - Vedlejší a ostatní ..." sheetId="5" r:id="rId5"/>
    <sheet name="Pokyny pro vyplnění" sheetId="6" r:id="rId6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'001 - Výkopové práce a ob...'!$C$86:$K$413</definedName>
    <definedName name="_xlnm.Print_Area" localSheetId="1">'001 - Výkopové práce a ob...'!$C$4:$J$39,'001 - Výkopové práce a ob...'!$C$45:$J$68,'001 - Výkopové práce a ob...'!$C$74:$K$413</definedName>
    <definedName name="_xlnm.Print_Titles" localSheetId="1">'001 - Výkopové práce a ob...'!$86:$86</definedName>
    <definedName name="_xlnm._FilterDatabase" localSheetId="2" hidden="1">'002 - Výpis materiálu řad'!$C$83:$K$201</definedName>
    <definedName name="_xlnm.Print_Area" localSheetId="2">'002 - Výpis materiálu řad'!$C$4:$J$39,'002 - Výpis materiálu řad'!$C$45:$J$65,'002 - Výpis materiálu řad'!$C$71:$K$201</definedName>
    <definedName name="_xlnm.Print_Titles" localSheetId="2">'002 - Výpis materiálu řad'!$83:$83</definedName>
    <definedName name="_xlnm._FilterDatabase" localSheetId="3" hidden="1">'003 - Výpis materiálu vod...'!$C$82:$K$176</definedName>
    <definedName name="_xlnm.Print_Area" localSheetId="3">'003 - Výpis materiálu vod...'!$C$4:$J$39,'003 - Výpis materiálu vod...'!$C$45:$J$64,'003 - Výpis materiálu vod...'!$C$70:$K$176</definedName>
    <definedName name="_xlnm.Print_Titles" localSheetId="3">'003 - Výpis materiálu vod...'!$82:$82</definedName>
    <definedName name="_xlnm._FilterDatabase" localSheetId="4" hidden="1">'004 - Vedlejší a ostatní ...'!$C$79:$K$105</definedName>
    <definedName name="_xlnm.Print_Area" localSheetId="4">'004 - Vedlejší a ostatní ...'!$C$4:$J$39,'004 - Vedlejší a ostatní ...'!$C$45:$J$61,'004 - Vedlejší a ostatní ...'!$C$67:$K$105</definedName>
    <definedName name="_xlnm.Print_Titles" localSheetId="4">'004 - Vedlejší a ostatní ...'!$79:$79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J37"/>
  <c r="J36"/>
  <c i="1" r="AY58"/>
  <c i="5" r="J35"/>
  <c i="1" r="AX58"/>
  <c i="5"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55"/>
  <c r="J23"/>
  <c r="J21"/>
  <c r="E21"/>
  <c r="J76"/>
  <c r="J20"/>
  <c r="J18"/>
  <c r="E18"/>
  <c r="F77"/>
  <c r="J17"/>
  <c r="J15"/>
  <c r="E15"/>
  <c r="F76"/>
  <c r="J14"/>
  <c r="J12"/>
  <c r="J52"/>
  <c r="E7"/>
  <c r="E70"/>
  <c i="4" r="J37"/>
  <c r="J36"/>
  <c i="1" r="AY57"/>
  <c i="4" r="J35"/>
  <c i="1" r="AX57"/>
  <c i="4" r="BI175"/>
  <c r="BH175"/>
  <c r="BG175"/>
  <c r="BF175"/>
  <c r="T175"/>
  <c r="T174"/>
  <c r="R175"/>
  <c r="R174"/>
  <c r="P175"/>
  <c r="P174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62"/>
  <c r="BH162"/>
  <c r="BG162"/>
  <c r="BF162"/>
  <c r="T162"/>
  <c r="R162"/>
  <c r="P162"/>
  <c r="BI159"/>
  <c r="BH159"/>
  <c r="BG159"/>
  <c r="BF159"/>
  <c r="T159"/>
  <c r="R159"/>
  <c r="P159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2"/>
  <c r="BH142"/>
  <c r="BG142"/>
  <c r="BF142"/>
  <c r="T142"/>
  <c r="R142"/>
  <c r="P142"/>
  <c r="BI140"/>
  <c r="BH140"/>
  <c r="BG140"/>
  <c r="BF140"/>
  <c r="T140"/>
  <c r="R140"/>
  <c r="P140"/>
  <c r="BI136"/>
  <c r="BH136"/>
  <c r="BG136"/>
  <c r="BF136"/>
  <c r="T136"/>
  <c r="R136"/>
  <c r="P136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9"/>
  <c r="BH119"/>
  <c r="BG119"/>
  <c r="BF119"/>
  <c r="T119"/>
  <c r="R119"/>
  <c r="P119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6"/>
  <c r="BH106"/>
  <c r="BG106"/>
  <c r="BF106"/>
  <c r="T106"/>
  <c r="R106"/>
  <c r="P106"/>
  <c r="BI104"/>
  <c r="BH104"/>
  <c r="BG104"/>
  <c r="BF104"/>
  <c r="T104"/>
  <c r="R104"/>
  <c r="P104"/>
  <c r="BI99"/>
  <c r="BH99"/>
  <c r="BG99"/>
  <c r="BF99"/>
  <c r="T99"/>
  <c r="R99"/>
  <c r="P99"/>
  <c r="BI97"/>
  <c r="BH97"/>
  <c r="BG97"/>
  <c r="BF97"/>
  <c r="T97"/>
  <c r="R97"/>
  <c r="P97"/>
  <c r="BI94"/>
  <c r="BH94"/>
  <c r="BG94"/>
  <c r="BF94"/>
  <c r="T94"/>
  <c r="R94"/>
  <c r="P94"/>
  <c r="BI92"/>
  <c r="BH92"/>
  <c r="BG92"/>
  <c r="BF92"/>
  <c r="T92"/>
  <c r="R92"/>
  <c r="P92"/>
  <c r="BI88"/>
  <c r="BH88"/>
  <c r="BG88"/>
  <c r="BF88"/>
  <c r="T88"/>
  <c r="R88"/>
  <c r="P88"/>
  <c r="BI86"/>
  <c r="BH86"/>
  <c r="BG86"/>
  <c r="BF86"/>
  <c r="T86"/>
  <c r="R86"/>
  <c r="P86"/>
  <c r="F77"/>
  <c r="E75"/>
  <c r="F52"/>
  <c r="E50"/>
  <c r="J24"/>
  <c r="E24"/>
  <c r="J80"/>
  <c r="J23"/>
  <c r="J21"/>
  <c r="E21"/>
  <c r="J79"/>
  <c r="J20"/>
  <c r="J18"/>
  <c r="E18"/>
  <c r="F80"/>
  <c r="J17"/>
  <c r="J15"/>
  <c r="E15"/>
  <c r="F79"/>
  <c r="J14"/>
  <c r="J12"/>
  <c r="J52"/>
  <c r="E7"/>
  <c r="E73"/>
  <c i="3" r="J37"/>
  <c r="J36"/>
  <c i="1" r="AY56"/>
  <c i="3" r="J35"/>
  <c i="1" r="AX56"/>
  <c i="3" r="BI200"/>
  <c r="BH200"/>
  <c r="BG200"/>
  <c r="BF200"/>
  <c r="T200"/>
  <c r="T199"/>
  <c r="R200"/>
  <c r="R199"/>
  <c r="P200"/>
  <c r="P199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9"/>
  <c r="BH189"/>
  <c r="BG189"/>
  <c r="BF189"/>
  <c r="T189"/>
  <c r="R189"/>
  <c r="P189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5"/>
  <c r="BH175"/>
  <c r="BG175"/>
  <c r="BF175"/>
  <c r="T175"/>
  <c r="R175"/>
  <c r="P175"/>
  <c r="BI171"/>
  <c r="BH171"/>
  <c r="BG171"/>
  <c r="BF171"/>
  <c r="T171"/>
  <c r="R171"/>
  <c r="P171"/>
  <c r="BI168"/>
  <c r="BH168"/>
  <c r="BG168"/>
  <c r="BF168"/>
  <c r="T168"/>
  <c r="R168"/>
  <c r="P168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9"/>
  <c r="BH159"/>
  <c r="BG159"/>
  <c r="BF159"/>
  <c r="T159"/>
  <c r="R159"/>
  <c r="P159"/>
  <c r="BI155"/>
  <c r="BH155"/>
  <c r="BG155"/>
  <c r="BF155"/>
  <c r="T155"/>
  <c r="R155"/>
  <c r="P155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37"/>
  <c r="BH137"/>
  <c r="BG137"/>
  <c r="BF137"/>
  <c r="T137"/>
  <c r="R137"/>
  <c r="P137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4"/>
  <c r="BH124"/>
  <c r="BG124"/>
  <c r="BF124"/>
  <c r="T124"/>
  <c r="R124"/>
  <c r="P124"/>
  <c r="BI122"/>
  <c r="BH122"/>
  <c r="BG122"/>
  <c r="BF122"/>
  <c r="T122"/>
  <c r="R122"/>
  <c r="P122"/>
  <c r="BI119"/>
  <c r="BH119"/>
  <c r="BG119"/>
  <c r="BF119"/>
  <c r="T119"/>
  <c r="R119"/>
  <c r="P119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4"/>
  <c r="BH104"/>
  <c r="BG104"/>
  <c r="BF104"/>
  <c r="T104"/>
  <c r="R104"/>
  <c r="P104"/>
  <c r="BI101"/>
  <c r="BH101"/>
  <c r="BG101"/>
  <c r="BF101"/>
  <c r="T101"/>
  <c r="R101"/>
  <c r="P101"/>
  <c r="BI98"/>
  <c r="BH98"/>
  <c r="BG98"/>
  <c r="BF98"/>
  <c r="T98"/>
  <c r="R98"/>
  <c r="P98"/>
  <c r="BI96"/>
  <c r="BH96"/>
  <c r="BG96"/>
  <c r="BF96"/>
  <c r="T96"/>
  <c r="R96"/>
  <c r="P96"/>
  <c r="BI93"/>
  <c r="BH93"/>
  <c r="BG93"/>
  <c r="BF93"/>
  <c r="T93"/>
  <c r="R93"/>
  <c r="P93"/>
  <c r="BI89"/>
  <c r="BH89"/>
  <c r="BG89"/>
  <c r="BF89"/>
  <c r="T89"/>
  <c r="R89"/>
  <c r="P89"/>
  <c r="BI87"/>
  <c r="BH87"/>
  <c r="BG87"/>
  <c r="BF87"/>
  <c r="T87"/>
  <c r="R87"/>
  <c r="P87"/>
  <c r="F78"/>
  <c r="E76"/>
  <c r="F52"/>
  <c r="E50"/>
  <c r="J24"/>
  <c r="E24"/>
  <c r="J81"/>
  <c r="J23"/>
  <c r="J21"/>
  <c r="E21"/>
  <c r="J54"/>
  <c r="J20"/>
  <c r="J18"/>
  <c r="E18"/>
  <c r="F55"/>
  <c r="J17"/>
  <c r="J15"/>
  <c r="E15"/>
  <c r="F80"/>
  <c r="J14"/>
  <c r="J12"/>
  <c r="J52"/>
  <c r="E7"/>
  <c r="E48"/>
  <c i="2" r="J37"/>
  <c r="J36"/>
  <c i="1" r="AY55"/>
  <c i="2" r="J35"/>
  <c i="1" r="AX55"/>
  <c i="2" r="BI412"/>
  <c r="BH412"/>
  <c r="BG412"/>
  <c r="BF412"/>
  <c r="T412"/>
  <c r="T411"/>
  <c r="R412"/>
  <c r="R411"/>
  <c r="P412"/>
  <c r="P411"/>
  <c r="BI406"/>
  <c r="BH406"/>
  <c r="BG406"/>
  <c r="BF406"/>
  <c r="T406"/>
  <c r="R406"/>
  <c r="P406"/>
  <c r="BI400"/>
  <c r="BH400"/>
  <c r="BG400"/>
  <c r="BF400"/>
  <c r="T400"/>
  <c r="R400"/>
  <c r="P400"/>
  <c r="BI395"/>
  <c r="BH395"/>
  <c r="BG395"/>
  <c r="BF395"/>
  <c r="T395"/>
  <c r="R395"/>
  <c r="P395"/>
  <c r="BI392"/>
  <c r="BH392"/>
  <c r="BG392"/>
  <c r="BF392"/>
  <c r="T392"/>
  <c r="R392"/>
  <c r="P392"/>
  <c r="BI388"/>
  <c r="BH388"/>
  <c r="BG388"/>
  <c r="BF388"/>
  <c r="T388"/>
  <c r="R388"/>
  <c r="P388"/>
  <c r="BI384"/>
  <c r="BH384"/>
  <c r="BG384"/>
  <c r="BF384"/>
  <c r="T384"/>
  <c r="R384"/>
  <c r="P384"/>
  <c r="BI379"/>
  <c r="BH379"/>
  <c r="BG379"/>
  <c r="BF379"/>
  <c r="T379"/>
  <c r="R379"/>
  <c r="P379"/>
  <c r="BI375"/>
  <c r="BH375"/>
  <c r="BG375"/>
  <c r="BF375"/>
  <c r="T375"/>
  <c r="R375"/>
  <c r="P375"/>
  <c r="BI371"/>
  <c r="BH371"/>
  <c r="BG371"/>
  <c r="BF371"/>
  <c r="T371"/>
  <c r="R371"/>
  <c r="P371"/>
  <c r="BI369"/>
  <c r="BH369"/>
  <c r="BG369"/>
  <c r="BF369"/>
  <c r="T369"/>
  <c r="R369"/>
  <c r="P369"/>
  <c r="BI367"/>
  <c r="BH367"/>
  <c r="BG367"/>
  <c r="BF367"/>
  <c r="T367"/>
  <c r="R367"/>
  <c r="P367"/>
  <c r="BI363"/>
  <c r="BH363"/>
  <c r="BG363"/>
  <c r="BF363"/>
  <c r="T363"/>
  <c r="R363"/>
  <c r="P363"/>
  <c r="BI359"/>
  <c r="BH359"/>
  <c r="BG359"/>
  <c r="BF359"/>
  <c r="T359"/>
  <c r="R359"/>
  <c r="P359"/>
  <c r="BI354"/>
  <c r="BH354"/>
  <c r="BG354"/>
  <c r="BF354"/>
  <c r="T354"/>
  <c r="R354"/>
  <c r="P354"/>
  <c r="BI352"/>
  <c r="BH352"/>
  <c r="BG352"/>
  <c r="BF352"/>
  <c r="T352"/>
  <c r="R352"/>
  <c r="P352"/>
  <c r="BI348"/>
  <c r="BH348"/>
  <c r="BG348"/>
  <c r="BF348"/>
  <c r="T348"/>
  <c r="R348"/>
  <c r="P348"/>
  <c r="BI343"/>
  <c r="BH343"/>
  <c r="BG343"/>
  <c r="BF343"/>
  <c r="T343"/>
  <c r="R343"/>
  <c r="P343"/>
  <c r="BI339"/>
  <c r="BH339"/>
  <c r="BG339"/>
  <c r="BF339"/>
  <c r="T339"/>
  <c r="R339"/>
  <c r="P339"/>
  <c r="BI335"/>
  <c r="BH335"/>
  <c r="BG335"/>
  <c r="BF335"/>
  <c r="T335"/>
  <c r="R335"/>
  <c r="P335"/>
  <c r="BI330"/>
  <c r="BH330"/>
  <c r="BG330"/>
  <c r="BF330"/>
  <c r="T330"/>
  <c r="R330"/>
  <c r="P330"/>
  <c r="BI308"/>
  <c r="BH308"/>
  <c r="BG308"/>
  <c r="BF308"/>
  <c r="T308"/>
  <c r="T307"/>
  <c r="R308"/>
  <c r="R307"/>
  <c r="P308"/>
  <c r="P307"/>
  <c r="BI305"/>
  <c r="BH305"/>
  <c r="BG305"/>
  <c r="BF305"/>
  <c r="T305"/>
  <c r="R305"/>
  <c r="P305"/>
  <c r="BI301"/>
  <c r="BH301"/>
  <c r="BG301"/>
  <c r="BF301"/>
  <c r="T301"/>
  <c r="R301"/>
  <c r="P301"/>
  <c r="BI297"/>
  <c r="BH297"/>
  <c r="BG297"/>
  <c r="BF297"/>
  <c r="T297"/>
  <c r="R297"/>
  <c r="P297"/>
  <c r="BI293"/>
  <c r="BH293"/>
  <c r="BG293"/>
  <c r="BF293"/>
  <c r="T293"/>
  <c r="R293"/>
  <c r="P293"/>
  <c r="BI291"/>
  <c r="BH291"/>
  <c r="BG291"/>
  <c r="BF291"/>
  <c r="T291"/>
  <c r="R291"/>
  <c r="P291"/>
  <c r="BI280"/>
  <c r="BH280"/>
  <c r="BG280"/>
  <c r="BF280"/>
  <c r="T280"/>
  <c r="R280"/>
  <c r="P280"/>
  <c r="BI278"/>
  <c r="BH278"/>
  <c r="BG278"/>
  <c r="BF278"/>
  <c r="T278"/>
  <c r="R278"/>
  <c r="P278"/>
  <c r="BI268"/>
  <c r="BH268"/>
  <c r="BG268"/>
  <c r="BF268"/>
  <c r="T268"/>
  <c r="R268"/>
  <c r="P268"/>
  <c r="BI262"/>
  <c r="BH262"/>
  <c r="BG262"/>
  <c r="BF262"/>
  <c r="T262"/>
  <c r="R262"/>
  <c r="P262"/>
  <c r="BI239"/>
  <c r="BH239"/>
  <c r="BG239"/>
  <c r="BF239"/>
  <c r="T239"/>
  <c r="R239"/>
  <c r="P239"/>
  <c r="BI233"/>
  <c r="BH233"/>
  <c r="BG233"/>
  <c r="BF233"/>
  <c r="T233"/>
  <c r="R233"/>
  <c r="P233"/>
  <c r="BI214"/>
  <c r="BH214"/>
  <c r="BG214"/>
  <c r="BF214"/>
  <c r="T214"/>
  <c r="R214"/>
  <c r="P214"/>
  <c r="BI208"/>
  <c r="BH208"/>
  <c r="BG208"/>
  <c r="BF208"/>
  <c r="T208"/>
  <c r="R208"/>
  <c r="P208"/>
  <c r="BI190"/>
  <c r="BH190"/>
  <c r="BG190"/>
  <c r="BF190"/>
  <c r="T190"/>
  <c r="R190"/>
  <c r="P190"/>
  <c r="BI179"/>
  <c r="BH179"/>
  <c r="BG179"/>
  <c r="BF179"/>
  <c r="T179"/>
  <c r="R179"/>
  <c r="P179"/>
  <c r="BI177"/>
  <c r="BH177"/>
  <c r="BG177"/>
  <c r="BF177"/>
  <c r="T177"/>
  <c r="R177"/>
  <c r="P177"/>
  <c r="BI166"/>
  <c r="BH166"/>
  <c r="BG166"/>
  <c r="BF166"/>
  <c r="T166"/>
  <c r="R166"/>
  <c r="P166"/>
  <c r="BI164"/>
  <c r="BH164"/>
  <c r="BG164"/>
  <c r="BF164"/>
  <c r="T164"/>
  <c r="R164"/>
  <c r="P164"/>
  <c r="BI153"/>
  <c r="BH153"/>
  <c r="BG153"/>
  <c r="BF153"/>
  <c r="T153"/>
  <c r="R153"/>
  <c r="P153"/>
  <c r="BI149"/>
  <c r="BH149"/>
  <c r="BG149"/>
  <c r="BF149"/>
  <c r="T149"/>
  <c r="R149"/>
  <c r="P149"/>
  <c r="BI142"/>
  <c r="BH142"/>
  <c r="BG142"/>
  <c r="BF142"/>
  <c r="T142"/>
  <c r="R142"/>
  <c r="P142"/>
  <c r="BI126"/>
  <c r="BH126"/>
  <c r="BG126"/>
  <c r="BF126"/>
  <c r="T126"/>
  <c r="R126"/>
  <c r="P126"/>
  <c r="BI122"/>
  <c r="BH122"/>
  <c r="BG122"/>
  <c r="BF122"/>
  <c r="T122"/>
  <c r="R122"/>
  <c r="P122"/>
  <c r="BI117"/>
  <c r="BH117"/>
  <c r="BG117"/>
  <c r="BF117"/>
  <c r="T117"/>
  <c r="R117"/>
  <c r="P117"/>
  <c r="BI112"/>
  <c r="BH112"/>
  <c r="BG112"/>
  <c r="BF112"/>
  <c r="T112"/>
  <c r="R112"/>
  <c r="P112"/>
  <c r="BI107"/>
  <c r="BH107"/>
  <c r="BG107"/>
  <c r="BF107"/>
  <c r="T107"/>
  <c r="R107"/>
  <c r="P107"/>
  <c r="BI103"/>
  <c r="BH103"/>
  <c r="BG103"/>
  <c r="BF103"/>
  <c r="T103"/>
  <c r="R103"/>
  <c r="P103"/>
  <c r="BI98"/>
  <c r="BH98"/>
  <c r="BG98"/>
  <c r="BF98"/>
  <c r="T98"/>
  <c r="R98"/>
  <c r="P98"/>
  <c r="BI94"/>
  <c r="BH94"/>
  <c r="BG94"/>
  <c r="BF94"/>
  <c r="T94"/>
  <c r="R94"/>
  <c r="P94"/>
  <c r="BI90"/>
  <c r="BH90"/>
  <c r="BG90"/>
  <c r="BF90"/>
  <c r="T90"/>
  <c r="R90"/>
  <c r="P90"/>
  <c r="F81"/>
  <c r="E79"/>
  <c r="F52"/>
  <c r="E50"/>
  <c r="J24"/>
  <c r="E24"/>
  <c r="J84"/>
  <c r="J23"/>
  <c r="J21"/>
  <c r="E21"/>
  <c r="J83"/>
  <c r="J20"/>
  <c r="J18"/>
  <c r="E18"/>
  <c r="F84"/>
  <c r="J17"/>
  <c r="J15"/>
  <c r="E15"/>
  <c r="F54"/>
  <c r="J14"/>
  <c r="J12"/>
  <c r="J52"/>
  <c r="E7"/>
  <c r="E77"/>
  <c i="1" r="L50"/>
  <c r="AM50"/>
  <c r="AM49"/>
  <c r="L49"/>
  <c r="AM47"/>
  <c r="L47"/>
  <c r="L45"/>
  <c r="L44"/>
  <c i="3" r="BK113"/>
  <c i="4" r="BK119"/>
  <c i="5" r="BK98"/>
  <c i="2" r="BK291"/>
  <c r="J112"/>
  <c i="4" r="J159"/>
  <c i="5" r="BK97"/>
  <c i="2" r="J153"/>
  <c r="BK190"/>
  <c i="5" r="BK90"/>
  <c i="2" r="BK412"/>
  <c r="J297"/>
  <c i="3" r="BK142"/>
  <c i="4" r="BK86"/>
  <c i="5" r="J100"/>
  <c i="2" r="BK293"/>
  <c r="J98"/>
  <c i="3" r="J153"/>
  <c i="2" r="J330"/>
  <c r="J208"/>
  <c i="3" r="J124"/>
  <c i="4" r="BK92"/>
  <c i="2" r="BK94"/>
  <c i="3" r="BK145"/>
  <c i="5" r="J83"/>
  <c i="2" r="J384"/>
  <c r="BK392"/>
  <c r="BK179"/>
  <c i="5" r="J98"/>
  <c r="J88"/>
  <c r="J97"/>
  <c i="2" r="J214"/>
  <c r="J406"/>
  <c r="J388"/>
  <c r="J142"/>
  <c i="3" r="BK119"/>
  <c i="5" r="J93"/>
  <c i="2" r="J233"/>
  <c r="BK343"/>
  <c i="3" r="BK159"/>
  <c i="4" r="J155"/>
  <c r="BK142"/>
  <c i="5" r="BK103"/>
  <c i="2" r="J400"/>
  <c r="BK268"/>
  <c i="3" r="J119"/>
  <c i="4" r="BK140"/>
  <c r="BK113"/>
  <c i="2" r="BK297"/>
  <c r="BK379"/>
  <c r="J348"/>
  <c i="3" r="J193"/>
  <c r="J89"/>
  <c i="4" r="BK159"/>
  <c i="5" r="BK95"/>
  <c r="BK82"/>
  <c i="2" r="BK384"/>
  <c r="J262"/>
  <c i="5" r="BK85"/>
  <c i="4" r="J166"/>
  <c i="5" r="J90"/>
  <c i="3" r="BK175"/>
  <c r="BK127"/>
  <c i="4" r="BK146"/>
  <c r="BK166"/>
  <c r="BK111"/>
  <c i="5" r="BK91"/>
  <c i="2" r="BK335"/>
  <c r="J107"/>
  <c i="5" r="BK86"/>
  <c i="2" r="J352"/>
  <c r="BK367"/>
  <c r="J301"/>
  <c r="J239"/>
  <c i="3" r="BK124"/>
  <c r="BK137"/>
  <c i="2" r="J354"/>
  <c r="BK126"/>
  <c i="3" r="J167"/>
  <c i="4" r="J175"/>
  <c i="2" r="J305"/>
  <c i="3" r="J111"/>
  <c i="4" r="J146"/>
  <c i="5" r="J87"/>
  <c i="2" r="BK400"/>
  <c r="BK107"/>
  <c r="F35"/>
  <c i="5" r="BK92"/>
  <c i="3" r="BK108"/>
  <c i="5" r="J96"/>
  <c i="2" r="J268"/>
  <c r="BK208"/>
  <c i="3" r="J196"/>
  <c i="5" r="BK84"/>
  <c i="2" r="BK262"/>
  <c i="3" r="BK196"/>
  <c i="5" r="BK99"/>
  <c i="3" r="J127"/>
  <c i="4" r="J104"/>
  <c r="J92"/>
  <c i="5" r="BK88"/>
  <c i="4" r="J162"/>
  <c r="J97"/>
  <c r="BK97"/>
  <c i="2" r="BK339"/>
  <c i="3" r="BK149"/>
  <c i="2" r="J126"/>
  <c r="BK122"/>
  <c i="3" r="BK89"/>
  <c i="4" r="J124"/>
  <c i="2" r="J371"/>
  <c r="BK239"/>
  <c i="3" r="BK98"/>
  <c i="4" r="BK170"/>
  <c i="2" r="BK359"/>
  <c i="3" r="BK171"/>
  <c r="J101"/>
  <c r="J145"/>
  <c i="4" r="J116"/>
  <c i="5" r="J89"/>
  <c i="2" r="J190"/>
  <c r="J339"/>
  <c i="3" r="BK161"/>
  <c r="BK178"/>
  <c r="BK116"/>
  <c i="4" r="BK88"/>
  <c i="5" r="J102"/>
  <c r="BK96"/>
  <c i="3" r="BK153"/>
  <c r="BK186"/>
  <c r="J93"/>
  <c i="4" r="BK175"/>
  <c r="BK163"/>
  <c r="BK99"/>
  <c i="2" r="J412"/>
  <c r="BK330"/>
  <c r="J278"/>
  <c i="4" r="J113"/>
  <c r="BK94"/>
  <c i="2" r="J117"/>
  <c i="3" r="BK200"/>
  <c i="5" r="BK100"/>
  <c i="2" r="BK375"/>
  <c r="J94"/>
  <c i="5" r="BK104"/>
  <c i="2" r="BK308"/>
  <c i="3" r="J190"/>
  <c i="4" r="BK104"/>
  <c r="J94"/>
  <c i="2" r="BK363"/>
  <c i="3" r="J168"/>
  <c i="4" r="J129"/>
  <c i="2" r="J379"/>
  <c r="J103"/>
  <c i="3" r="BK133"/>
  <c i="2" r="J122"/>
  <c i="3" r="BK190"/>
  <c r="BK165"/>
  <c r="BK87"/>
  <c i="4" r="J127"/>
  <c i="5" r="J103"/>
  <c i="2" r="BK369"/>
  <c i="3" r="J96"/>
  <c r="J155"/>
  <c r="J137"/>
  <c i="4" r="BK129"/>
  <c r="J152"/>
  <c i="5" r="J105"/>
  <c r="J92"/>
  <c i="2" r="BK142"/>
  <c r="J369"/>
  <c r="BK280"/>
  <c r="F36"/>
  <c r="J293"/>
  <c i="3" r="J108"/>
  <c i="4" r="J99"/>
  <c i="3" r="BK93"/>
  <c i="2" r="J395"/>
  <c r="BK149"/>
  <c i="3" r="J122"/>
  <c r="J159"/>
  <c r="J165"/>
  <c r="BK111"/>
  <c i="4" r="J136"/>
  <c r="BK116"/>
  <c r="J131"/>
  <c i="5" r="J104"/>
  <c i="2" r="BK406"/>
  <c i="3" r="BK193"/>
  <c r="J178"/>
  <c r="J182"/>
  <c r="BK168"/>
  <c i="4" r="BK162"/>
  <c r="BK149"/>
  <c r="BK124"/>
  <c i="5" r="J99"/>
  <c r="BK105"/>
  <c r="BK94"/>
  <c i="2" r="BK348"/>
  <c i="5" r="BK89"/>
  <c i="1" r="AS54"/>
  <c i="2" r="BK278"/>
  <c r="J280"/>
  <c i="3" r="BK182"/>
  <c i="5" r="BK83"/>
  <c i="2" r="BK388"/>
  <c r="BK90"/>
  <c i="3" r="J189"/>
  <c r="BK155"/>
  <c r="BK101"/>
  <c i="5" r="BK93"/>
  <c i="2" r="J308"/>
  <c r="BK233"/>
  <c r="BK98"/>
  <c i="3" r="J104"/>
  <c i="4" r="BK136"/>
  <c r="J88"/>
  <c i="2" r="BK214"/>
  <c r="BK166"/>
  <c r="BK117"/>
  <c i="3" r="J171"/>
  <c i="4" r="J142"/>
  <c r="BK106"/>
  <c i="5" r="J85"/>
  <c i="2" r="BK153"/>
  <c r="J367"/>
  <c i="3" r="BK167"/>
  <c r="J142"/>
  <c i="5" r="BK87"/>
  <c i="2" r="J375"/>
  <c i="3" r="J98"/>
  <c r="BK131"/>
  <c i="4" r="J149"/>
  <c r="BK152"/>
  <c i="5" r="J91"/>
  <c i="2" r="J335"/>
  <c i="3" r="J161"/>
  <c r="J116"/>
  <c r="BK104"/>
  <c i="4" r="J140"/>
  <c r="BK121"/>
  <c i="5" r="J94"/>
  <c r="J82"/>
  <c i="2" r="J359"/>
  <c r="J166"/>
  <c r="J177"/>
  <c i="4" r="BK131"/>
  <c i="2" r="BK354"/>
  <c r="J179"/>
  <c i="3" r="J87"/>
  <c i="2" r="BK371"/>
  <c r="BK164"/>
  <c i="4" r="BK127"/>
  <c i="2" r="BK177"/>
  <c r="BK352"/>
  <c i="3" r="J133"/>
  <c i="4" r="J163"/>
  <c i="2" r="J392"/>
  <c i="3" r="J175"/>
  <c i="2" r="BK301"/>
  <c r="J343"/>
  <c i="3" r="J149"/>
  <c i="2" r="J291"/>
  <c r="J90"/>
  <c i="3" r="J131"/>
  <c r="J200"/>
  <c r="BK122"/>
  <c r="BK189"/>
  <c i="4" r="J111"/>
  <c r="BK155"/>
  <c r="J119"/>
  <c i="5" r="J84"/>
  <c r="J86"/>
  <c i="2" r="J34"/>
  <c i="3" r="J113"/>
  <c r="BK96"/>
  <c i="4" r="J170"/>
  <c r="J121"/>
  <c i="5" r="BK102"/>
  <c i="2" r="J363"/>
  <c r="J164"/>
  <c i="3" r="J186"/>
  <c i="4" r="J106"/>
  <c i="2" r="BK395"/>
  <c r="BK112"/>
  <c r="BK103"/>
  <c i="3" r="BK129"/>
  <c r="J129"/>
  <c i="4" r="J86"/>
  <c i="5" r="J95"/>
  <c i="2" r="BK305"/>
  <c r="J149"/>
  <c l="1" r="BK347"/>
  <c r="J347"/>
  <c r="J64"/>
  <c r="BK383"/>
  <c r="J383"/>
  <c r="J66"/>
  <c r="T329"/>
  <c r="BK89"/>
  <c r="T358"/>
  <c i="3" r="P86"/>
  <c r="P141"/>
  <c i="2" r="T89"/>
  <c r="P329"/>
  <c r="P347"/>
  <c r="R358"/>
  <c r="R383"/>
  <c i="3" r="R86"/>
  <c r="BK141"/>
  <c r="J141"/>
  <c r="J62"/>
  <c r="R141"/>
  <c r="T141"/>
  <c r="P148"/>
  <c i="2" r="R89"/>
  <c r="BK329"/>
  <c r="J329"/>
  <c r="J63"/>
  <c r="T347"/>
  <c i="3" r="R148"/>
  <c i="4" r="P85"/>
  <c r="T135"/>
  <c i="2" r="P89"/>
  <c r="BK358"/>
  <c r="J358"/>
  <c r="J65"/>
  <c r="T383"/>
  <c i="3" r="BK86"/>
  <c r="J86"/>
  <c r="J61"/>
  <c i="4" r="BK85"/>
  <c r="J85"/>
  <c r="J61"/>
  <c r="BK135"/>
  <c r="J135"/>
  <c r="J62"/>
  <c i="2" r="R329"/>
  <c r="R347"/>
  <c r="P358"/>
  <c r="P383"/>
  <c i="3" r="T86"/>
  <c r="BK148"/>
  <c r="J148"/>
  <c r="J63"/>
  <c r="T148"/>
  <c i="4" r="T85"/>
  <c r="T84"/>
  <c r="T83"/>
  <c r="R135"/>
  <c i="5" r="R81"/>
  <c r="R80"/>
  <c i="4" r="R85"/>
  <c r="P135"/>
  <c i="5" r="BK81"/>
  <c r="J81"/>
  <c r="J60"/>
  <c r="P81"/>
  <c r="P80"/>
  <c i="1" r="AU58"/>
  <c i="5" r="T81"/>
  <c r="T80"/>
  <c i="2" r="BK411"/>
  <c r="J411"/>
  <c r="J67"/>
  <c i="3" r="BK199"/>
  <c r="J199"/>
  <c r="J64"/>
  <c i="2" r="BK307"/>
  <c r="J307"/>
  <c r="J62"/>
  <c i="4" r="BK174"/>
  <c r="J174"/>
  <c r="J63"/>
  <c i="5" r="BE83"/>
  <c r="BE88"/>
  <c r="BE92"/>
  <c r="BE95"/>
  <c r="BE97"/>
  <c r="F55"/>
  <c r="J77"/>
  <c r="BE84"/>
  <c r="BE93"/>
  <c r="BE96"/>
  <c r="BE98"/>
  <c r="F54"/>
  <c r="J54"/>
  <c r="J74"/>
  <c r="BE85"/>
  <c r="BE86"/>
  <c r="BE87"/>
  <c r="BE89"/>
  <c r="BE102"/>
  <c r="E48"/>
  <c r="BE82"/>
  <c r="BE90"/>
  <c r="BE91"/>
  <c r="BE105"/>
  <c r="BE94"/>
  <c r="BE99"/>
  <c r="BE100"/>
  <c r="BE103"/>
  <c r="BE104"/>
  <c i="3" r="BK85"/>
  <c r="J85"/>
  <c r="J60"/>
  <c i="4" r="J54"/>
  <c r="BE86"/>
  <c r="BE99"/>
  <c r="BE140"/>
  <c r="BE146"/>
  <c r="F55"/>
  <c r="J77"/>
  <c r="BE131"/>
  <c r="E48"/>
  <c r="J55"/>
  <c r="BE104"/>
  <c r="BE116"/>
  <c r="BE119"/>
  <c r="BE142"/>
  <c r="BE162"/>
  <c r="BE163"/>
  <c r="BE92"/>
  <c r="BE106"/>
  <c r="BE111"/>
  <c r="BE152"/>
  <c r="BE155"/>
  <c r="BE159"/>
  <c r="BE113"/>
  <c r="BE121"/>
  <c r="BE124"/>
  <c r="BE127"/>
  <c r="BE136"/>
  <c r="F54"/>
  <c r="BE88"/>
  <c r="BE94"/>
  <c r="BE97"/>
  <c r="BE129"/>
  <c r="BE149"/>
  <c r="BE166"/>
  <c r="BE170"/>
  <c r="BE175"/>
  <c i="3" r="F54"/>
  <c r="J80"/>
  <c i="2" r="J89"/>
  <c r="J61"/>
  <c i="3" r="BE124"/>
  <c r="E74"/>
  <c r="F81"/>
  <c r="BE119"/>
  <c r="J55"/>
  <c r="J78"/>
  <c r="BE101"/>
  <c r="BE111"/>
  <c r="BE122"/>
  <c r="BE129"/>
  <c r="BE137"/>
  <c r="BE153"/>
  <c r="BE155"/>
  <c r="BE161"/>
  <c r="BE167"/>
  <c r="BE171"/>
  <c r="BE178"/>
  <c r="BE186"/>
  <c r="BE127"/>
  <c r="BE131"/>
  <c r="BE142"/>
  <c r="BE175"/>
  <c r="BE200"/>
  <c r="BE87"/>
  <c r="BE89"/>
  <c r="BE93"/>
  <c r="BE96"/>
  <c r="BE108"/>
  <c r="BE113"/>
  <c r="BE116"/>
  <c r="BE149"/>
  <c r="BE182"/>
  <c r="BE168"/>
  <c r="BE193"/>
  <c r="BE98"/>
  <c r="BE104"/>
  <c r="BE133"/>
  <c r="BE145"/>
  <c r="BE159"/>
  <c r="BE165"/>
  <c r="BE189"/>
  <c r="BE190"/>
  <c r="BE196"/>
  <c i="2" r="BE412"/>
  <c r="F55"/>
  <c r="J81"/>
  <c r="BE103"/>
  <c r="BE107"/>
  <c r="BE149"/>
  <c r="BE153"/>
  <c r="BE166"/>
  <c r="BE177"/>
  <c r="BE233"/>
  <c r="BE268"/>
  <c r="BE278"/>
  <c r="J54"/>
  <c r="F83"/>
  <c r="BE90"/>
  <c r="BE94"/>
  <c r="BE126"/>
  <c r="BE239"/>
  <c r="BE305"/>
  <c r="BE335"/>
  <c i="1" r="AW55"/>
  <c i="2" r="E48"/>
  <c r="J55"/>
  <c r="BE112"/>
  <c r="BE142"/>
  <c r="BE179"/>
  <c r="BE190"/>
  <c r="BE208"/>
  <c r="BE214"/>
  <c r="BE262"/>
  <c r="BE280"/>
  <c r="BE293"/>
  <c r="BE301"/>
  <c r="BE343"/>
  <c r="BE348"/>
  <c r="BE354"/>
  <c r="BE359"/>
  <c r="BE363"/>
  <c r="BE367"/>
  <c r="BE369"/>
  <c r="BE371"/>
  <c r="BE375"/>
  <c r="BE379"/>
  <c r="BE384"/>
  <c r="BE392"/>
  <c r="BE395"/>
  <c r="BE400"/>
  <c r="BE406"/>
  <c r="BE308"/>
  <c r="BE330"/>
  <c r="BE339"/>
  <c r="BE98"/>
  <c r="BE122"/>
  <c r="BE164"/>
  <c r="BE291"/>
  <c r="BE297"/>
  <c r="BE352"/>
  <c r="BE388"/>
  <c i="1" r="BB55"/>
  <c r="BC55"/>
  <c i="2" r="BE117"/>
  <c i="3" r="J34"/>
  <c i="1" r="AW56"/>
  <c i="4" r="F37"/>
  <c i="1" r="BD57"/>
  <c i="3" r="F35"/>
  <c i="1" r="BB56"/>
  <c i="4" r="F36"/>
  <c i="1" r="BC57"/>
  <c i="5" r="F34"/>
  <c i="1" r="BA58"/>
  <c i="3" r="F36"/>
  <c i="1" r="BC56"/>
  <c i="2" r="F37"/>
  <c i="1" r="BD55"/>
  <c i="4" r="F34"/>
  <c i="1" r="BA57"/>
  <c i="4" r="F35"/>
  <c i="1" r="BB57"/>
  <c i="2" r="F34"/>
  <c i="1" r="BA55"/>
  <c i="5" r="J34"/>
  <c i="1" r="AW58"/>
  <c i="5" r="F37"/>
  <c i="1" r="BD58"/>
  <c i="5" r="F35"/>
  <c i="1" r="BB58"/>
  <c i="4" r="J34"/>
  <c i="1" r="AW57"/>
  <c i="3" r="F37"/>
  <c i="1" r="BD56"/>
  <c i="3" r="F34"/>
  <c i="1" r="BA56"/>
  <c i="5" r="F36"/>
  <c i="1" r="BC58"/>
  <c i="4" l="1" r="R84"/>
  <c r="R83"/>
  <c i="2" r="P88"/>
  <c r="P87"/>
  <c i="1" r="AU55"/>
  <c i="2" r="R88"/>
  <c r="R87"/>
  <c i="3" r="T85"/>
  <c r="T84"/>
  <c r="R85"/>
  <c r="R84"/>
  <c i="4" r="P84"/>
  <c r="P83"/>
  <c i="1" r="AU57"/>
  <c i="3" r="P85"/>
  <c r="P84"/>
  <c i="1" r="AU56"/>
  <c i="2" r="T88"/>
  <c r="T87"/>
  <c r="BK88"/>
  <c r="J88"/>
  <c r="J60"/>
  <c i="4" r="BK84"/>
  <c r="J84"/>
  <c r="J60"/>
  <c i="5" r="BK80"/>
  <c r="J80"/>
  <c r="J59"/>
  <c i="3" r="BK84"/>
  <c r="J84"/>
  <c r="J59"/>
  <c r="J33"/>
  <c i="1" r="AV56"/>
  <c r="AT56"/>
  <c i="3" r="F33"/>
  <c i="1" r="AZ56"/>
  <c i="5" r="J33"/>
  <c i="1" r="AV58"/>
  <c r="AT58"/>
  <c i="5" r="F33"/>
  <c i="1" r="AZ58"/>
  <c r="BB54"/>
  <c r="AX54"/>
  <c i="2" r="J33"/>
  <c i="1" r="AV55"/>
  <c r="AT55"/>
  <c i="2" r="F33"/>
  <c i="1" r="AZ55"/>
  <c i="4" r="F33"/>
  <c i="1" r="AZ57"/>
  <c r="BA54"/>
  <c r="W30"/>
  <c i="4" r="J33"/>
  <c i="1" r="AV57"/>
  <c r="AT57"/>
  <c r="BC54"/>
  <c r="W32"/>
  <c r="BD54"/>
  <c r="W33"/>
  <c i="4" l="1" r="BK83"/>
  <c r="J83"/>
  <c i="2" r="BK87"/>
  <c r="J87"/>
  <c r="J59"/>
  <c i="4" r="J59"/>
  <c i="1" r="AU54"/>
  <c r="AW54"/>
  <c r="AK30"/>
  <c i="4" r="J30"/>
  <c i="1" r="AG57"/>
  <c r="AN57"/>
  <c i="5" r="J30"/>
  <c i="1" r="AG58"/>
  <c i="3" r="J30"/>
  <c i="1" r="AG56"/>
  <c r="AN56"/>
  <c r="AY54"/>
  <c r="AZ54"/>
  <c r="AV54"/>
  <c r="AK29"/>
  <c r="W31"/>
  <c i="4" l="1" r="J39"/>
  <c i="5" r="J39"/>
  <c i="3" r="J39"/>
  <c i="1" r="AN58"/>
  <c r="W29"/>
  <c i="2" r="J30"/>
  <c i="1" r="AG55"/>
  <c r="AN55"/>
  <c r="AT54"/>
  <c i="2" l="1" r="J39"/>
  <c i="1"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<sst xmlns="http://schemas.openxmlformats.org/spreadsheetml/2006/main">
  <si>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</si>
  <si>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</si>
  <si>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</si>
  <si>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</si>
  <si>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</si>
  <si>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{30dc9284-79ae-4abf-a8c7-134e9ed78587}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</si>
  <si>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</si>
  <si>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</si>
  <si>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</si>
  <si>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</si>
  <si>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</si>
  <si>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</si>
  <si>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</si>
  <si>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</si>
  <si>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2025/066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</si>
  <si>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</si>
  <si>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</si>
  <si>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UHERSKÉ HRADIŠTĚ, ŠTĚPNICKÁ - REKONSTRUKCE VODOVODNÍHO ŘADU G-17</t>
  </si>
  <si>
    <t>KSO:</t>
  </si>
  <si>
    <t/>
  </si>
  <si>
    <t>CC-CZ:</t>
  </si>
  <si>
    <t>Místo:</t>
  </si>
  <si>
    <t>Uherské Hradiště</t>
  </si>
  <si>
    <t>Datum:</t>
  </si>
  <si>
    <t>17. 8. 2025</t>
  </si>
  <si>
    <t>Zadavatel:</t>
  </si>
  <si>
    <t>IČ:</t>
  </si>
  <si>
    <t xml:space="preserve"> 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</si>
  <si>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</si>
  <si>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</si>
  <si>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</si>
  <si>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</si>
  <si>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</si>
  <si>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</si>
  <si>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</si>
  <si>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</si>
  <si>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</si>
  <si>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</si>
  <si>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</si>
  <si>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</si>
  <si>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</si>
  <si>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</si>
  <si>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</si>
  <si>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</si>
  <si>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</si>
  <si>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</si>
  <si>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</si>
  <si>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</si>
  <si>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</si>
  <si>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</si>
  <si>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</si>
  <si>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</si>
  <si>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</si>
  <si>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</si>
  <si>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</si>
  <si>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</si>
  <si>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</si>
  <si>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</si>
  <si>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</si>
  <si>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</si>
  <si>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</si>
  <si>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</si>
  <si>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</si>
  <si>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</si>
  <si>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</si>
  <si>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</si>
  <si>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</si>
  <si>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</si>
  <si>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</si>
  <si>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</si>
  <si>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</si>
  <si>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</si>
  <si>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</si>
  <si>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</si>
  <si>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</si>
  <si>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</si>
  <si>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Výkopové práce a obnova povrchů</t>
  </si>
  <si>
    <t>STA</t>
  </si>
  <si>
    <t>1</t>
  </si>
  <si>
    <t>{0675a36a-972b-43ad-9cff-cc2060ca5ae6}</t>
  </si>
  <si>
    <t>2</t>
  </si>
  <si>
    <t>002</t>
  </si>
  <si>
    <t>Výpis materiálu řad</t>
  </si>
  <si>
    <t>{9f7aa379-bc85-4992-a5b1-5722e1c668ec}</t>
  </si>
  <si>
    <t>003</t>
  </si>
  <si>
    <t>Výpis materiálu vodovodní přípojky</t>
  </si>
  <si>
    <t>{0d78e161-d2f0-46f3-9aa4-9a61239e9f59}</t>
  </si>
  <si>
    <t>004</t>
  </si>
  <si>
    <t>Vedlejší a ostatní náklady</t>
  </si>
  <si>
    <t>{c209cf8a-8e20-4f9d-b9ba-85314cb4a0b9}</t>
  </si>
  <si>
    <t>KRYCÍ LIST SOUPISU PRACÍ</t>
  </si>
  <si>
    <t>Objekt:</t>
  </si>
  <si>
    <t>001 - Výkopové práce a obnova povrchů</t>
  </si>
  <si>
    <t>REKAPITULACE ČLENĚNÍ SOUPISU PRACÍ</t>
  </si>
  <si>
    <t>Kód dílu - Popis</t>
  </si>
  <si>
    <t>Cena celkem [CZK]</t>
  </si>
  <si>
    <t>-1</t>
  </si>
  <si>
    <t xml:space="preserve">HSV - 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</si>
  <si>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</si>
  <si>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</si>
  <si>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</si>
  <si>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</si>
  <si>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</si>
  <si>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</si>
  <si>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</si>
  <si>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</si>
  <si>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</si>
  <si>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</si>
  <si>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</si>
  <si>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</si>
  <si>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</si>
  <si>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</si>
  <si>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</si>
  <si>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</si>
  <si>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</si>
  <si>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</si>
  <si>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</si>
  <si>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</si>
  <si>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</si>
  <si>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 xml:space="preserve"> Práce a dodávky HSV</t>
  </si>
  <si>
    <t>ROZPOCET</t>
  </si>
  <si>
    <t>Zemní práce</t>
  </si>
  <si>
    <t>K</t>
  </si>
  <si>
    <t>113106023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</si>
  <si>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ze zámkové dlažby</t>
  </si>
  <si>
    <t>m2</t>
  </si>
  <si>
    <t>CS ÚRS 2025 02</t>
  </si>
  <si>
    <t>4</t>
  </si>
  <si>
    <t>133510248</t>
  </si>
  <si>
    <t>Online PSC</t>
  </si>
  <si>
    <t>https://podminky.urs.cz/item/CS_URS_2025_02/113106023</t>
  </si>
  <si>
    <t>VV</t>
  </si>
  <si>
    <t>"Rozebrání a obnova povrchu dle C4, chodník dlažba (použita stávající dlažba):" 6</t>
  </si>
  <si>
    <t>Součet</t>
  </si>
  <si>
    <t>113107041</t>
  </si>
  <si>
    <t>Odstranění podkladů nebo krytů při překopech inženýrských sítí s přemístěním hmot na skládku ve vzdálenosti do 3 m nebo s naložením na dopravní prostředek ručně živičných, o tl. vrstvy do 50 mm</t>
  </si>
  <si>
    <t>91717412</t>
  </si>
  <si>
    <t>https://podminky.urs.cz/item/CS_URS_2025_02/113107041</t>
  </si>
  <si>
    <t>"Rozebrání a obnova povrchu dle C4, chodník živice:" 3</t>
  </si>
  <si>
    <t>3</t>
  </si>
  <si>
    <t>113107522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</si>
  <si>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100 do 200 mm</t>
  </si>
  <si>
    <t>696655389</t>
  </si>
  <si>
    <t>https://podminky.urs.cz/item/CS_URS_2025_02/113107522</t>
  </si>
  <si>
    <t>"Rozebrání a obnova povrchu dle C4, chodník živice:" 1,5</t>
  </si>
  <si>
    <t>"Rozebrání a obnova povrchu dle C4, chodník dlažba:" 3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</si>
  <si>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</si>
  <si>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</si>
  <si>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</si>
  <si>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-1743407706</t>
  </si>
  <si>
    <t>https://podminky.urs.cz/item/CS_URS_2025_02/113202111</t>
  </si>
  <si>
    <t>"Rozebrání a obnova povrchu dle C4:" 4</t>
  </si>
  <si>
    <t>5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</si>
  <si>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</si>
  <si>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</si>
  <si>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-712281584</t>
  </si>
  <si>
    <t>https://podminky.urs.cz/item/CS_URS_2025_02/119001405</t>
  </si>
  <si>
    <t>"Křížení inženýrských sítí dle D2:"</t>
  </si>
  <si>
    <t>"Vodovod, plynovod, kanalizace:" 1*(1+1+1)</t>
  </si>
  <si>
    <t>6</t>
  </si>
  <si>
    <t>119001406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</si>
  <si>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přes 200 do 500 mm</t>
  </si>
  <si>
    <t>447277118</t>
  </si>
  <si>
    <t>https://podminky.urs.cz/item/CS_URS_2025_02/119001406</t>
  </si>
  <si>
    <t>"Kanalizace:" 1*(1+1+1)</t>
  </si>
  <si>
    <t>7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</si>
  <si>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</si>
  <si>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</si>
  <si>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-1775996323</t>
  </si>
  <si>
    <t>https://podminky.urs.cz/item/CS_URS_2025_02/119001421</t>
  </si>
  <si>
    <t>"Podzemní kabelové vedení:" 3*(1+1+1)</t>
  </si>
  <si>
    <t>8</t>
  </si>
  <si>
    <t>121151103</t>
  </si>
  <si>
    <t>Sejmutí ornice strojně při souvislé ploše do 100 m2, tl. vrstvy do 200 mm</t>
  </si>
  <si>
    <t>-2003649993</t>
  </si>
  <si>
    <t>https://podminky.urs.cz/item/CS_URS_2025_02/121151103</t>
  </si>
  <si>
    <t>"Rozebrání a obnova povrchu dle C4, trávník:" 15</t>
  </si>
  <si>
    <t>9</t>
  </si>
  <si>
    <t>131251202</t>
  </si>
  <si>
    <t>Hloubení zapažených jam a zářezů strojně s urovnáním dna do předepsaného profilu a spádu v hornině třídy těžitelnosti I skupiny 3 přes 20 do 50 m3</t>
  </si>
  <si>
    <t>m3</t>
  </si>
  <si>
    <t>1339847055</t>
  </si>
  <si>
    <t>https://podminky.urs.cz/item/CS_URS_2025_02/131251202</t>
  </si>
  <si>
    <t xml:space="preserve">"Hloubení jam dle C3, D2:" </t>
  </si>
  <si>
    <t>"Jáma:" 5*1,2*1,75</t>
  </si>
  <si>
    <t>"Jáma:" 4*1*1,95</t>
  </si>
  <si>
    <t>"KS:" 1,5*1,5*1,7</t>
  </si>
  <si>
    <t>"J:" 1,5*1*1,7</t>
  </si>
  <si>
    <t>"Jáma:" 3*1*1,9</t>
  </si>
  <si>
    <t>Mezisoučet</t>
  </si>
  <si>
    <t>"Odečet povrchů nad rýhou:"</t>
  </si>
  <si>
    <t>"Trávník:" -(0,2*5*1,2)-(0,2*4*1)-(0,2*1,5*1,5)-(0,2*1,5*1)-(0,5*1,5*1,5)-(0,2*3*1)</t>
  </si>
  <si>
    <t>"Chodník živice:" -(0,25*1,5*1)</t>
  </si>
  <si>
    <t>10</t>
  </si>
  <si>
    <t>139001101</t>
  </si>
  <si>
    <t>Příplatek k cenám hloubených vykopávek za ztížení vykopávky v blízkosti podzemního vedení nebo výbušnin pro jakoukoliv třídu horniny</t>
  </si>
  <si>
    <t>1943601053</t>
  </si>
  <si>
    <t>https://podminky.urs.cz/item/CS_URS_2025_02/139001101</t>
  </si>
  <si>
    <t>"Případně proveden ruční výkop dle požadavků správců jednotlivých inženýrských sítí."</t>
  </si>
  <si>
    <t>"Vodovod, plynovod, kanalizace:" 1*(1*1*1)</t>
  </si>
  <si>
    <t>"Kanalizace:" 1*(1*1*1)</t>
  </si>
  <si>
    <t>"Podzemní kabelové vedení:" 3*(1*1*1)</t>
  </si>
  <si>
    <t>11</t>
  </si>
  <si>
    <t>141721213</t>
  </si>
  <si>
    <t>Řízený zemní protlak délky protlaku do 50 m v hornině třídy těžitelnosti I a II, skupiny 1 až 4 včetně zatažení trub v hloubce do 6 m průměru vrtu přes 110 do 140 mm</t>
  </si>
  <si>
    <t>-1899522135</t>
  </si>
  <si>
    <t>https://podminky.urs.cz/item/CS_URS_2025_02/141721213</t>
  </si>
  <si>
    <t>"Řízené vrtání dle C3:" 13,5+34,5</t>
  </si>
  <si>
    <t>151102201</t>
  </si>
  <si>
    <t>Zřízení pažení stěn výkopu bez rozepření nebo vzepření při překopech inženýrských sítí plochy do 30 m2 příložné, hloubky do 4 m</t>
  </si>
  <si>
    <t>-1931824099</t>
  </si>
  <si>
    <t>https://podminky.urs.cz/item/CS_URS_2025_02/151102201</t>
  </si>
  <si>
    <t>"Jáma:" 2*(5+1,2)*1,75</t>
  </si>
  <si>
    <t>"Jáma:" 2*(4+1)*1,95</t>
  </si>
  <si>
    <t>"KS:" 4*1,5*1,5*1,7</t>
  </si>
  <si>
    <t>"J:" 2*(1,5+1)*1,7</t>
  </si>
  <si>
    <t>"Jáma:" 2*(3+1)*1,9</t>
  </si>
  <si>
    <t>13</t>
  </si>
  <si>
    <t>151102211</t>
  </si>
  <si>
    <t>Odstranění pažení stěn výkopu bez rozepření nebo vzepření při překopech inženýrských sítí plochy do 30 m2 s uložením pažin na vzdálenost do 3 m od okraje výkopu příložné, hloubky do 4 m</t>
  </si>
  <si>
    <t>-961654529</t>
  </si>
  <si>
    <t>https://podminky.urs.cz/item/CS_URS_2025_02/151102211</t>
  </si>
  <si>
    <t>14</t>
  </si>
  <si>
    <t>151102301</t>
  </si>
  <si>
    <t>Zřízení rozepření zapažených stěn výkopů při překopech inženýrských sítí objemu do 30 m3 s potřebným přepažováním při roubení příložném, hloubky do 4 m</t>
  </si>
  <si>
    <t>-125885601</t>
  </si>
  <si>
    <t>https://podminky.urs.cz/item/CS_URS_2025_02/151102301</t>
  </si>
  <si>
    <t>15</t>
  </si>
  <si>
    <t>151102311</t>
  </si>
  <si>
    <t>Odstranění rozepření stěn výkopů při překopech inženýrských sítí objemu do 30 m3 s uložením materiálu na vzdálenost do 3 m od okraje výkopu roubení příložného, hloubky do 4 m</t>
  </si>
  <si>
    <t>1250512759</t>
  </si>
  <si>
    <t>https://podminky.urs.cz/item/CS_URS_2025_02/151102311</t>
  </si>
  <si>
    <t>16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</si>
  <si>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</si>
  <si>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</si>
  <si>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-912878594</t>
  </si>
  <si>
    <t>https://podminky.urs.cz/item/CS_URS_2025_02/162251102</t>
  </si>
  <si>
    <t>"Zásyp původní zeminou a kamenivem, přesun na staveništní deponii"</t>
  </si>
  <si>
    <t>"Zásyp původní zeminou v nezpevněných plochách:" 18,684</t>
  </si>
  <si>
    <t>"Zásyp zpětně použitým kamenivem:" 0,9</t>
  </si>
  <si>
    <t>"Zásyp původní zeminou a kamenivem, přesun ze staveništní deponie do zásypů"</t>
  </si>
  <si>
    <t>17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</si>
  <si>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</si>
  <si>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</si>
  <si>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-1737517135</t>
  </si>
  <si>
    <t>https://podminky.urs.cz/item/CS_URS_2025_02/162751117</t>
  </si>
  <si>
    <t>"Odvoz přebytečného výkopku na skládku, předpokládáno 10 Km."</t>
  </si>
  <si>
    <t>"Zásypy stávající zeminou ve volném terénu:" -18,684</t>
  </si>
  <si>
    <t>18</t>
  </si>
  <si>
    <t>167151101</t>
  </si>
  <si>
    <t>Nakládání, skládání a překládání neulehlého výkopku nebo sypaniny strojně nakládání, množství do 100 m3, z horniny třídy těžitelnosti I, skupiny 1 až 3</t>
  </si>
  <si>
    <t>1067241366</t>
  </si>
  <si>
    <t>https://podminky.urs.cz/item/CS_URS_2025_02/167151101</t>
  </si>
  <si>
    <t>"Zásyp původní zeminou a kamenivem, nakládání na staveništní deponii"</t>
  </si>
  <si>
    <t>19</t>
  </si>
  <si>
    <t>171201231</t>
  </si>
  <si>
    <t>Poplatek za uložení stavebního odpadu na recyklační skládce (skládkovné) zeminy a kamení zatříděného do Katalogu odpadů pod kódem 17 05 04</t>
  </si>
  <si>
    <t>t</t>
  </si>
  <si>
    <t>2004103661</t>
  </si>
  <si>
    <t>https://podminky.urs.cz/item/CS_URS_2025_02/171201231</t>
  </si>
  <si>
    <t>13,216*2 'Přepočtené koeficientem množství</t>
  </si>
  <si>
    <t>20</t>
  </si>
  <si>
    <t>171251201</t>
  </si>
  <si>
    <t>Uložení sypaniny na skládky nebo meziskládky bez hutnění s upravením uložené sypaniny do předepsaného tvaru</t>
  </si>
  <si>
    <t>-308796740</t>
  </si>
  <si>
    <t>https://podminky.urs.cz/item/CS_URS_2025_02/171251201</t>
  </si>
  <si>
    <t>"Zásyp původní zeminou a kamenivem, uložení na staveništní deponii"</t>
  </si>
  <si>
    <t>174151101</t>
  </si>
  <si>
    <t>Zásyp sypaninou z jakékoliv horniny strojně s uložením výkopku ve vrstvách se zhutněním jam, šachet, rýh nebo kolem objektů v těchto vykopávkách</t>
  </si>
  <si>
    <t>-999400489</t>
  </si>
  <si>
    <t>https://podminky.urs.cz/item/CS_URS_2025_02/174151101</t>
  </si>
  <si>
    <t>"Zásypy stávající zeminou ve volném terénu:"</t>
  </si>
  <si>
    <t>"Odečet vytlačené kubatury:"</t>
  </si>
  <si>
    <t>"Lože:" -5,85</t>
  </si>
  <si>
    <t>"Obsypy:" -4,876</t>
  </si>
  <si>
    <t>"Zásyp kamenivem ve zpevněných plochách:" -1,59</t>
  </si>
  <si>
    <t>"Zásypy zpětně použitým kamenivem z podkladních vrstev:" -0,9</t>
  </si>
  <si>
    <t>22</t>
  </si>
  <si>
    <t>669576241</t>
  </si>
  <si>
    <t>"Zásypy zpětně použitým kamenivem z podkladních vrstev."</t>
  </si>
  <si>
    <t>"Rozebrání a obnova povrchu dle C4, chodník živice:" 1,5*0,2</t>
  </si>
  <si>
    <t>"Rozebrání a obnova povrchu dle C4, chodník dlažba:" 3*0,2</t>
  </si>
  <si>
    <t>23</t>
  </si>
  <si>
    <t>373639902</t>
  </si>
  <si>
    <t>"Zásyp kamenivem ve zpevněných plochách:"</t>
  </si>
  <si>
    <t>"Jáma:" 1*1,2*(1,75-0,25-0,2-0,1-0,25)</t>
  </si>
  <si>
    <t>"J:" 1,5*1*(1,7-0,25-0,2-0,1-0,25)</t>
  </si>
  <si>
    <t>"Rozebrání a obnova povrchu dle C4, chodník živice:" -1,5*0,2</t>
  </si>
  <si>
    <t>"Rozebrání a obnova povrchu dle C4, chodník dlažba:" -3*0,2</t>
  </si>
  <si>
    <t>24</t>
  </si>
  <si>
    <t>M</t>
  </si>
  <si>
    <t>58344197</t>
  </si>
  <si>
    <t>štěrkodrť frakce 0/63</t>
  </si>
  <si>
    <t>-895722595</t>
  </si>
  <si>
    <t>1,59*2 'Přepočtené koeficientem množství</t>
  </si>
  <si>
    <t>25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</si>
  <si>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</si>
  <si>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</si>
  <si>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845736508</t>
  </si>
  <si>
    <t>https://podminky.urs.cz/item/CS_URS_2025_02/175151101</t>
  </si>
  <si>
    <t xml:space="preserve">"Hloubení jam dle C3, D2, obsyp, použita frakce 0/8:" </t>
  </si>
  <si>
    <t>"Jáma:" 5*1*0,25</t>
  </si>
  <si>
    <t>"Jáma:" 4*1*0,25</t>
  </si>
  <si>
    <t>"KS:" 1,5*1,5*0,25</t>
  </si>
  <si>
    <t>"J:" 1,5*1*0,25</t>
  </si>
  <si>
    <t>"Jáma:" 3*1*0,25</t>
  </si>
  <si>
    <t>26</t>
  </si>
  <si>
    <t>58344121</t>
  </si>
  <si>
    <t>štěrkodrť frakce 0/8</t>
  </si>
  <si>
    <t>-209252595</t>
  </si>
  <si>
    <t>4,876*2 'Přepočtené koeficientem množství</t>
  </si>
  <si>
    <t>27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</si>
  <si>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</si>
  <si>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</si>
  <si>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615151357</t>
  </si>
  <si>
    <t>https://podminky.urs.cz/item/CS_URS_2025_02/181111111</t>
  </si>
  <si>
    <t>"Rozebrání a obnova povrchu dle C4, trávník:" 15+130</t>
  </si>
  <si>
    <t>28</t>
  </si>
  <si>
    <t>181351003</t>
  </si>
  <si>
    <t>Rozprostření a urovnání ornice v rovině nebo ve svahu sklonu do 1:5 strojně při souvislé ploše do 100 m2, tl. vrstvy do 200 mm</t>
  </si>
  <si>
    <t>-1339401085</t>
  </si>
  <si>
    <t>https://podminky.urs.cz/item/CS_URS_2025_02/181351003</t>
  </si>
  <si>
    <t>29</t>
  </si>
  <si>
    <t>181411141</t>
  </si>
  <si>
    <t>Založení trávníku na půdě předem připravené plochy do 1000 m2 výsevem včetně utažení parterového v rovině nebo na svahu do 1:5</t>
  </si>
  <si>
    <t>-1067358011</t>
  </si>
  <si>
    <t>https://podminky.urs.cz/item/CS_URS_2025_02/181411141</t>
  </si>
  <si>
    <t>30</t>
  </si>
  <si>
    <t>00572420</t>
  </si>
  <si>
    <t>osivo směs travní parková okrasná</t>
  </si>
  <si>
    <t>kg</t>
  </si>
  <si>
    <t>-1799882273</t>
  </si>
  <si>
    <t>145*0,02 'Přepočtené koeficientem množství</t>
  </si>
  <si>
    <t>Vodorovné konstrukce</t>
  </si>
  <si>
    <t>31</t>
  </si>
  <si>
    <t>451541111</t>
  </si>
  <si>
    <t>Lože pod potrubí, stoky a drobné objekty v otevřeném výkopu ze štěrkodrtě 0-63 mm</t>
  </si>
  <si>
    <t>-363026434</t>
  </si>
  <si>
    <t>https://podminky.urs.cz/item/CS_URS_2025_02/451541111</t>
  </si>
  <si>
    <t xml:space="preserve">"Hloubení jam dle C3, D2, podkladní štěrkodrť, použita frakce 0/63:" </t>
  </si>
  <si>
    <t>"Jáma:" 5*1*0,2</t>
  </si>
  <si>
    <t>"Jáma:" 4*1*0,2</t>
  </si>
  <si>
    <t>"KS:" 1,5*1,5*0,2</t>
  </si>
  <si>
    <t>"J:" 1,5*1*0,2</t>
  </si>
  <si>
    <t>"Jáma:" 3*1*0,2</t>
  </si>
  <si>
    <t xml:space="preserve">"Hloubení jam dle C3, D2, lože, použita frakce 0/8:" </t>
  </si>
  <si>
    <t>"Jáma:" 5*1*0,1</t>
  </si>
  <si>
    <t>"Jáma:" 4*1*0,1</t>
  </si>
  <si>
    <t>"KS:" 1,5*1,5*0,1</t>
  </si>
  <si>
    <t>"J:" 1,5*1*0,1</t>
  </si>
  <si>
    <t>"Jáma:" 3*1*0,1</t>
  </si>
  <si>
    <t>Komunikace pozemní</t>
  </si>
  <si>
    <t>32</t>
  </si>
  <si>
    <t>564861011</t>
  </si>
  <si>
    <t>Podklad ze štěrkodrti ŠD s rozprostřením a zhutněním plochy jednotlivě do 100 m2, po zhutnění tl. 200 mm</t>
  </si>
  <si>
    <t>1484571555</t>
  </si>
  <si>
    <t>https://podminky.urs.cz/item/CS_URS_2025_02/564861011</t>
  </si>
  <si>
    <t>33</t>
  </si>
  <si>
    <t>573211112</t>
  </si>
  <si>
    <t>Postřik spojovací PS bez posypu kamenivem z asfaltu silničního, v množství 0,70 kg/m2</t>
  </si>
  <si>
    <t>-402339238</t>
  </si>
  <si>
    <t>https://podminky.urs.cz/item/CS_URS_2025_02/573211112</t>
  </si>
  <si>
    <t>34</t>
  </si>
  <si>
    <t>577144011</t>
  </si>
  <si>
    <t>Asfaltový beton vrstva obrusná ACO 11 z nemodifikovaného asfaltu s rozprostřením a se zhutněním ACO 11+ v pruhu šířky do 1,5 m, po zhutnění tl. 50 mm</t>
  </si>
  <si>
    <t>-1229211127</t>
  </si>
  <si>
    <t>https://podminky.urs.cz/item/CS_URS_2025_02/577144011</t>
  </si>
  <si>
    <t>35</t>
  </si>
  <si>
    <t>596811120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</si>
  <si>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do 50 m2</t>
  </si>
  <si>
    <t>-1613038036</t>
  </si>
  <si>
    <t>https://podminky.urs.cz/item/CS_URS_2025_02/596811120</t>
  </si>
  <si>
    <t>Vedení trubní dálková a přípojná</t>
  </si>
  <si>
    <t>36</t>
  </si>
  <si>
    <t>850311811</t>
  </si>
  <si>
    <t>Bourání stávajícího potrubí z trub litinových hrdlových nebo přírubových v otevřeném výkopu DN do 150</t>
  </si>
  <si>
    <t>1663222785</t>
  </si>
  <si>
    <t>https://podminky.urs.cz/item/CS_URS_2025_02/850311811</t>
  </si>
  <si>
    <t>"Vybourání stávajícího potrubí a armatur dle D2, D8:" 2+5+4+1,5+1,5+3</t>
  </si>
  <si>
    <t>37</t>
  </si>
  <si>
    <t>891247812</t>
  </si>
  <si>
    <t>Demontáž vodovodních armatur na potrubí hydrantů podzemních DN 80</t>
  </si>
  <si>
    <t>kus</t>
  </si>
  <si>
    <t>-9683910</t>
  </si>
  <si>
    <t>https://podminky.urs.cz/item/CS_URS_2025_02/891247812</t>
  </si>
  <si>
    <t>38</t>
  </si>
  <si>
    <t>899910211</t>
  </si>
  <si>
    <t>Výplň potrubí trub betonových, litinových nebo kameninových cementopopílkovou suspenzí pod tlakem, délky do 50 m</t>
  </si>
  <si>
    <t>-1422832897</t>
  </si>
  <si>
    <t>https://podminky.urs.cz/item/CS_URS_2025_02/899910211</t>
  </si>
  <si>
    <t>"Rušení stávajícího potrubí a armatur dle D2, D8:" 25*PI*0,05*0,05</t>
  </si>
  <si>
    <t>Ostatní konstrukce a práce, bourání</t>
  </si>
  <si>
    <t>39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</si>
  <si>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</si>
  <si>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</si>
  <si>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-7784763</t>
  </si>
  <si>
    <t>https://podminky.urs.cz/item/CS_URS_2025_02/916231213</t>
  </si>
  <si>
    <t>40</t>
  </si>
  <si>
    <t>919112111</t>
  </si>
  <si>
    <t>Řezání dilatačních spár v živičném krytu příčných nebo podélných, šířky 4 mm, hloubky do 60 mm</t>
  </si>
  <si>
    <t>1370018731</t>
  </si>
  <si>
    <t>https://podminky.urs.cz/item/CS_URS_2025_02/919112111</t>
  </si>
  <si>
    <t>"Rozebrání a obnova povrchu dle C4 (chodník živice):" 2*(1,5+2)</t>
  </si>
  <si>
    <t>41</t>
  </si>
  <si>
    <t>919112212</t>
  </si>
  <si>
    <t>Řezání dilatačních spár v živičném krytu vytvoření komůrky pro těsnící zálivku šířky 10 mm, hloubky 20 mm</t>
  </si>
  <si>
    <t>86625576</t>
  </si>
  <si>
    <t>https://podminky.urs.cz/item/CS_URS_2025_02/919112212</t>
  </si>
  <si>
    <t>42</t>
  </si>
  <si>
    <t>919121111</t>
  </si>
  <si>
    <t>Utěsnění dilatačních spár zálivkou za studena v cementobetonovém nebo živičném krytu včetně adhezního nátěru s těsnicím profilem pod zálivkou, pro komůrky šířky 10 mm, hloubky 20 mm</t>
  </si>
  <si>
    <t>579595119</t>
  </si>
  <si>
    <t>https://podminky.urs.cz/item/CS_URS_2025_02/919121111</t>
  </si>
  <si>
    <t>43</t>
  </si>
  <si>
    <t>919735111</t>
  </si>
  <si>
    <t>Řezání stávajícího živičného krytu nebo podkladu hloubky do 50 mm</t>
  </si>
  <si>
    <t>723086877</t>
  </si>
  <si>
    <t>https://podminky.urs.cz/item/CS_URS_2025_02/919735111</t>
  </si>
  <si>
    <t>44</t>
  </si>
  <si>
    <t>979021113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</si>
  <si>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</si>
  <si>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-1401755431</t>
  </si>
  <si>
    <t>https://podminky.urs.cz/item/CS_URS_2025_02/979021113</t>
  </si>
  <si>
    <t>45</t>
  </si>
  <si>
    <t>979051121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</si>
  <si>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 vyplněním spár kamenivem</t>
  </si>
  <si>
    <t>1995939936</t>
  </si>
  <si>
    <t>https://podminky.urs.cz/item/CS_URS_2025_02/979051121</t>
  </si>
  <si>
    <t>"Rozebrání a obnova povrchu dle C4, chodník dlažba:" 6</t>
  </si>
  <si>
    <t>997</t>
  </si>
  <si>
    <t>Přesun sutě</t>
  </si>
  <si>
    <t>46</t>
  </si>
  <si>
    <t>997013211</t>
  </si>
  <si>
    <t>Vnitrostaveništní doprava suti a vybouraných hmot vodorovně do 50 m s naložením ručně pro budovy a haly výšky do 6 m</t>
  </si>
  <si>
    <t>1171649798</t>
  </si>
  <si>
    <t>https://podminky.urs.cz/item/CS_URS_2025_02/997013211</t>
  </si>
  <si>
    <t>"Naložení a odvoz vybouraného potrubí a armatur:" 0,781</t>
  </si>
  <si>
    <t>47</t>
  </si>
  <si>
    <t>997013501</t>
  </si>
  <si>
    <t>Odvoz suti a vybouraných hmot na skládku nebo meziskládku se složením, na vzdálenost do 1 km</t>
  </si>
  <si>
    <t>1692039330</t>
  </si>
  <si>
    <t>https://podminky.urs.cz/item/CS_URS_2025_02/997013501</t>
  </si>
  <si>
    <t>48</t>
  </si>
  <si>
    <t>997013509</t>
  </si>
  <si>
    <t>Odvoz suti a vybouraných hmot na skládku nebo meziskládku se složením, na vzdálenost Příplatek k ceně za každý další započatý 1 km přes 1 km</t>
  </si>
  <si>
    <t>-608077113</t>
  </si>
  <si>
    <t>https://podminky.urs.cz/item/CS_URS_2025_02/997013509</t>
  </si>
  <si>
    <t>0,781*9 'Přepočtené koeficientem množství</t>
  </si>
  <si>
    <t>49</t>
  </si>
  <si>
    <t>997221561</t>
  </si>
  <si>
    <t>Vodorovná doprava suti bez naložení, ale se složením a s hrubým urovnáním z kusových materiálů, na vzdálenost do 1 km</t>
  </si>
  <si>
    <t>-2142767369</t>
  </si>
  <si>
    <t>https://podminky.urs.cz/item/CS_URS_2025_02/997221561</t>
  </si>
  <si>
    <t>"Odvoz vybouraných hmot na skládku, případně k dalšímu použití."</t>
  </si>
  <si>
    <t>"Živice (pol. 2):" 0,294</t>
  </si>
  <si>
    <t>50</t>
  </si>
  <si>
    <t>997221569</t>
  </si>
  <si>
    <t>Vodorovná doprava suti bez naložení, ale se složením a s hrubým urovnáním z kusových materiálů, na vzdálenost Příplatek k ceně za každý další započatý 1 km přes 1 km</t>
  </si>
  <si>
    <t>412636188</t>
  </si>
  <si>
    <t>https://podminky.urs.cz/item/CS_URS_2025_02/997221569</t>
  </si>
  <si>
    <t>0,294*9 'Přepočtené koeficientem množství</t>
  </si>
  <si>
    <t>51</t>
  </si>
  <si>
    <t>997221875</t>
  </si>
  <si>
    <t>Poplatek za uložení stavebního odpadu na recyklační skládce (skládkovné) asfaltového bez obsahu dehtu zatříděného do Katalogu odpadů pod kódem 17 03 02</t>
  </si>
  <si>
    <t>-839459965</t>
  </si>
  <si>
    <t>https://podminky.urs.cz/item/CS_URS_2025_02/997221875</t>
  </si>
  <si>
    <t>"Živice (pol. 3):" 0,294</t>
  </si>
  <si>
    <t>998</t>
  </si>
  <si>
    <t>Přesun hmot</t>
  </si>
  <si>
    <t>52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</si>
  <si>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</si>
  <si>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</si>
  <si>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62455727</t>
  </si>
  <si>
    <t>https://podminky.urs.cz/item/CS_URS_2025_02/998276101</t>
  </si>
  <si>
    <t>002 - Výpis materiálu řad</t>
  </si>
  <si>
    <t>HSV - Práce a dodávky HSV</t>
  </si>
  <si>
    <t xml:space="preserve">    8 - Trubní vedení</t>
  </si>
  <si>
    <t xml:space="preserve">    85 -  Potrubí z trub litinových</t>
  </si>
  <si>
    <t xml:space="preserve">    89 -  Ostatní konstrukce</t>
  </si>
  <si>
    <t>Práce a dodávky HSV</t>
  </si>
  <si>
    <t>Trubní vedení</t>
  </si>
  <si>
    <t>857242122</t>
  </si>
  <si>
    <t>Montáž litinových tvarovek na potrubí litinovém tlakovém jednoosých na potrubí z trub přírubových v otevřeném výkopu, kanálu nebo v šachtě DN 80</t>
  </si>
  <si>
    <t>897334373</t>
  </si>
  <si>
    <t>https://podminky.urs.cz/item/CS_URS_2025_02/857242122</t>
  </si>
  <si>
    <t>55254047</t>
  </si>
  <si>
    <t>koleno 90° s patkou přírubové litinové vodovodní N-kus PN10/40 DN 80</t>
  </si>
  <si>
    <t>1972013840</t>
  </si>
  <si>
    <t>P</t>
  </si>
  <si>
    <t xml:space="preserve">Poznámka k položce:_x000d_
Prodloužené patkové koleno přírubové 90°  DN 80 PN 10/16_x000d_
- tělo tvárná litina_x000d_
- vně i uvnitř nástřik epoxidové pryskyřice_x000d_
-médium pitná vod</t>
  </si>
  <si>
    <t>"Dle výpisu materiálu D8, pozice 11:" 1</t>
  </si>
  <si>
    <t>55253251</t>
  </si>
  <si>
    <t>tvarovka přírubová litinová vodovodní FF-kus PN10/16 DN 100 dl 200mm</t>
  </si>
  <si>
    <t>396266387</t>
  </si>
  <si>
    <t>"Dle výpisu materiálu D8, pozice 10:" 1</t>
  </si>
  <si>
    <t>857262122</t>
  </si>
  <si>
    <t>Montáž litinových tvarovek na potrubí litinovém tlakovém jednoosých na potrubí z trub přírubových v otevřeném výkopu, kanálu nebo v šachtě DN 100</t>
  </si>
  <si>
    <t>959400453</t>
  </si>
  <si>
    <t>https://podminky.urs.cz/item/CS_URS_2025_02/857262122</t>
  </si>
  <si>
    <t>28654410</t>
  </si>
  <si>
    <t>příruba volná k lemovému nákružku z polypropylénu 110</t>
  </si>
  <si>
    <t>693802077</t>
  </si>
  <si>
    <t>"Dle výpisu materiálu D8, pozice 16:" 2</t>
  </si>
  <si>
    <t>55253641</t>
  </si>
  <si>
    <t>přechod přírubový,práškový epoxid tl 250µm FFR-kus litinový DN 100/80</t>
  </si>
  <si>
    <t>1670572178</t>
  </si>
  <si>
    <t>"Dle výpisu materiálu D8, pozice 9:" 1</t>
  </si>
  <si>
    <t>871251211</t>
  </si>
  <si>
    <t>Montáž vodovodního potrubí z polyetylenu PE100 RC v otevřeném výkopu svařovaných elektrotvarovkou SDR 11/PN16 d 110 x 10,0 mm</t>
  </si>
  <si>
    <t>-1802256851</t>
  </si>
  <si>
    <t>https://podminky.urs.cz/item/CS_URS_2025_02/871251211</t>
  </si>
  <si>
    <t>"Dle výpisu materiálu D9, pozice 1:" 56</t>
  </si>
  <si>
    <t>28613550</t>
  </si>
  <si>
    <t>potrubí vodovodní dvouvrstvé PE100 RC SDR11 110x10mm</t>
  </si>
  <si>
    <t>-232858604</t>
  </si>
  <si>
    <t>Poznámka k položce:_x000d_
Potrubí HDPE PE100RC SDR11 d 110x10 mm pro horizontálně řízené vrtání_x000d_
- materiál dle ČSN EN 12201 a PAS 1075_x000d_
- koextrudované dvouvrstvé polyetylenové potrubí_x000d_
- vnější barevně odlišená vrstva v tl. min. 10%_x000d_
- potrubí modré barvy dodávané v tyčích délky 12 nebo 6 m_x000d_
- médium pitná voda_x000d_
- spojování potrubí natupo nebo pomocí elektrotvarovek</t>
  </si>
  <si>
    <t>56*1,015 'Přepočtené koeficientem množství</t>
  </si>
  <si>
    <t>877251101</t>
  </si>
  <si>
    <t>Montáž tvarovek na vodovodním plastovém potrubí z polyetylenu PE 100 elektrotvarovek SDR 11/PN16 spojek, oblouků nebo redukcí d 110</t>
  </si>
  <si>
    <t>-1141532845</t>
  </si>
  <si>
    <t>https://podminky.urs.cz/item/CS_URS_2025_02/877251101</t>
  </si>
  <si>
    <t>28615975</t>
  </si>
  <si>
    <t>elektrospojka SDR11 PE 100 PN16 D 110mm</t>
  </si>
  <si>
    <t>966913259</t>
  </si>
  <si>
    <t>"Dle výpisu materiálu D8, pozice 12:" 9</t>
  </si>
  <si>
    <t>28614898</t>
  </si>
  <si>
    <t>oblouk 45° SDR11 PE 100 RC PN16 D 110mm</t>
  </si>
  <si>
    <t>-981876085</t>
  </si>
  <si>
    <t>"Dle výpisu materiálu D8, pozice 13:" 3</t>
  </si>
  <si>
    <t>28653136</t>
  </si>
  <si>
    <t>nákružek lemový PE 100 SDR11 110mm</t>
  </si>
  <si>
    <t>-908419083</t>
  </si>
  <si>
    <t>"Dle výpisu materiálu D8, pozice 14:" 2</t>
  </si>
  <si>
    <t>877251113</t>
  </si>
  <si>
    <t>Montáž tvarovek na vodovodním plastovém potrubí z polyetylenu PE 100 elektrotvarovek SDR 11/PN16 T-kusů d 110</t>
  </si>
  <si>
    <t>1706832665</t>
  </si>
  <si>
    <t>https://podminky.urs.cz/item/CS_URS_2025_02/877251113</t>
  </si>
  <si>
    <t>R286001</t>
  </si>
  <si>
    <t>T-kus redukovaný d 110/90 mm SDR11 PE100 dlouhé provedení pro svařování elektrospojkami médium pitná voda</t>
  </si>
  <si>
    <t>-221621606</t>
  </si>
  <si>
    <t>"Dle výpisu materiálu D8, pozice 15:" 1</t>
  </si>
  <si>
    <t>892271111</t>
  </si>
  <si>
    <t>Tlakové zkoušky vodou na potrubí DN 100 nebo 125</t>
  </si>
  <si>
    <t>1155763701</t>
  </si>
  <si>
    <t>https://podminky.urs.cz/item/CS_URS_2025_02/892271111</t>
  </si>
  <si>
    <t>892273122</t>
  </si>
  <si>
    <t>Proplach a dezinfekce vodovodního potrubí DN od 80 do 125</t>
  </si>
  <si>
    <t>-2028903713</t>
  </si>
  <si>
    <t>https://podminky.urs.cz/item/CS_URS_2025_02/892273122</t>
  </si>
  <si>
    <t>892372111</t>
  </si>
  <si>
    <t>Tlakové zkoušky vodou zabezpečení konců potrubí při tlakových zkouškách DN do 300</t>
  </si>
  <si>
    <t>909954817</t>
  </si>
  <si>
    <t>https://podminky.urs.cz/item/CS_URS_2025_02/892372111</t>
  </si>
  <si>
    <t>899713111</t>
  </si>
  <si>
    <t>Orientační tabulky na vodovodních a kanalizačních řadech na sloupku ocelovém nebo betonovém</t>
  </si>
  <si>
    <t>-1281022847</t>
  </si>
  <si>
    <t>https://podminky.urs.cz/item/CS_URS_2025_02/899713111</t>
  </si>
  <si>
    <t>"Dle výpisu materiálu D8, pozice 19:" 1</t>
  </si>
  <si>
    <t>899721111</t>
  </si>
  <si>
    <t>Signalizační vodič na potrubí DN do 150 mm</t>
  </si>
  <si>
    <t>-1318002980</t>
  </si>
  <si>
    <t>https://podminky.urs.cz/item/CS_URS_2025_02/899721111</t>
  </si>
  <si>
    <t>"Dle výpisu materiálu D8, pozice 20, nerez lanko 6 mm včetně zkoušky funkčnosti:" 60</t>
  </si>
  <si>
    <t>85</t>
  </si>
  <si>
    <t xml:space="preserve"> Potrubí z trub litinových</t>
  </si>
  <si>
    <t>R858003</t>
  </si>
  <si>
    <t>Dodávka a montáž spojovacího materiálu - přírubový spoj nerezový DN 80, PN 10/16 včetně všech souvisejícíh konstrukcí a prací</t>
  </si>
  <si>
    <t>-718947313</t>
  </si>
  <si>
    <t>"Dle výpisu materiálu D8, pozice 18 (a skladba spoje):" 4</t>
  </si>
  <si>
    <t>Souče</t>
  </si>
  <si>
    <t>R858004</t>
  </si>
  <si>
    <t>Dodávka a montáž spojovacího materiálu - přírubový spoj nerezový DN 100, PN 10/16 včetně všech souvisejícíh konstrukcí a prací</t>
  </si>
  <si>
    <t>1311575642</t>
  </si>
  <si>
    <t>"Dle výpisu materiálu D8, pozice 17 (a skladba spoje):" 3</t>
  </si>
  <si>
    <t>89</t>
  </si>
  <si>
    <t xml:space="preserve"> Ostatní konstrukce</t>
  </si>
  <si>
    <t>891241112</t>
  </si>
  <si>
    <t>Montáž vodovodních armatur na potrubí šoupátek nebo klapek uzavíracích v otevřeném výkopu nebo v šachtách s osazením zemní soupravy (bez poklopů) DN 80</t>
  </si>
  <si>
    <t>-141369607</t>
  </si>
  <si>
    <t>https://podminky.urs.cz/item/CS_URS_2025_02/891241112</t>
  </si>
  <si>
    <t>"Dle výpisu materiálu D8, pozice 3:" 1</t>
  </si>
  <si>
    <t>42221303</t>
  </si>
  <si>
    <t>šoupátko pitná voda litina GGG 50 krátká stavební dl PN10/16 DN 80x180mm</t>
  </si>
  <si>
    <t>-998427331</t>
  </si>
  <si>
    <t>Poznámka k položce:_x000d_
Uzavírací víkové přírubové šoupátko klínové měkcetěsnící DN 80, PN 10/16, L = 180 mm_x000d_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</si>
  <si>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891261112</t>
  </si>
  <si>
    <t>Montáž vodovodních armatur na potrubí šoupátek nebo klapek uzavíracích v otevřeném výkopu nebo v šachtách s osazením zemní soupravy (bez poklopů) DN 100</t>
  </si>
  <si>
    <t>-371030962</t>
  </si>
  <si>
    <t>https://podminky.urs.cz/item/CS_URS_2025_02/891261112</t>
  </si>
  <si>
    <t>"Dle výpisu materiálu D8, pozice 2:" 1</t>
  </si>
  <si>
    <t>42221304</t>
  </si>
  <si>
    <t>šoupátko pitná voda litina GGG 50 krátká stavební dl PN10/16 DN 100x190mm</t>
  </si>
  <si>
    <t>864674661</t>
  </si>
  <si>
    <t>Poznámka k položce:_x000d_
Uzavírací víkové přírubové šoupátko klínové měkcetěsnící DN 100, PN 10/16, L = 190 mm_x000d_
- provedení dle EN 1074-2_x000d_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</si>
  <si>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891247112</t>
  </si>
  <si>
    <t>Montáž vodovodních armatur na potrubí hydrantů podzemních (bez osazení poklopů) DN 80</t>
  </si>
  <si>
    <t>490497727</t>
  </si>
  <si>
    <t>https://podminky.urs.cz/item/CS_URS_2025_02/891247112</t>
  </si>
  <si>
    <t>"Dle výpisu materiálu D8, pozice 4:" 1</t>
  </si>
  <si>
    <t>42273593</t>
  </si>
  <si>
    <t>hydrant podzemní DN 80 PN 16 dvojitý uzávěr s koulí krycí v 1250mm</t>
  </si>
  <si>
    <t>-1368676573</t>
  </si>
  <si>
    <t>Poznámka k položce:_x000d_
Hydrant podzemní DN 80 se samočinným vyprázdněním a dvojitým uzávěrem pro krytí potrubí 1,25 m_x000d_
- tělo tvárná litina GGG 40, 50_x000d_
- kuželka a víko tvárná litina GGG 50_x000d_
- výtokové hrdlo se zázubcem tvárná litina GGG 40_x000d_
- koule hliník_x000d_
- kuželka a koule pogumovány antibakteriální pryží EPDM_x000d_
- táhlo a vřeteno nerez ocel_x000d_
- vřetenová matice a sedlo kuželky kovaná mosaz_x000d_
- médium pitná voda</t>
  </si>
  <si>
    <t>28326001</t>
  </si>
  <si>
    <t>obal drenážní k hydrantům</t>
  </si>
  <si>
    <t>1105610656</t>
  </si>
  <si>
    <t>899401112</t>
  </si>
  <si>
    <t>Osazení poklopů uličních s pevným rámem litinových šoupátkových</t>
  </si>
  <si>
    <t>628983970</t>
  </si>
  <si>
    <t>"Dle výpisu materiálu D8, pozice 7, 21:" 2</t>
  </si>
  <si>
    <t>55241101</t>
  </si>
  <si>
    <t>poklop šoupátkový litinový bez ventilace tř D400 v pevném rámu</t>
  </si>
  <si>
    <t>-1043791537</t>
  </si>
  <si>
    <t>Poznámka k položce:_x000d_
Poklop šoupátkový s předlitým nápisem „VODA“_x000d_
- šedá litina_x000d_
- asfaltový nátěr vně i uvnitř</t>
  </si>
  <si>
    <t>"Dle výpisu materiálu D8, pozice 7:" 2</t>
  </si>
  <si>
    <t>42210050</t>
  </si>
  <si>
    <t>deska podkladová uličního poklopu litinového šoupatového</t>
  </si>
  <si>
    <t>2033043143</t>
  </si>
  <si>
    <t>"Dle výpisu materiálu D8, pozice 21:" 2</t>
  </si>
  <si>
    <t>899401113</t>
  </si>
  <si>
    <t>Osazení poklopů uličních s pevným rámem litinových hydrantových</t>
  </si>
  <si>
    <t>-1745183888</t>
  </si>
  <si>
    <t>https://podminky.urs.cz/item/CS_URS_2025_02/899401113</t>
  </si>
  <si>
    <t>"Dle výpisu materiálu D8, pozice 8, 22:" 1</t>
  </si>
  <si>
    <t>42291452</t>
  </si>
  <si>
    <t>poklop litinový hydrantový DN 80</t>
  </si>
  <si>
    <t>1249924871</t>
  </si>
  <si>
    <t>Poznámka k položce:_x000d_
Poklop hydrantový s předlitým nápisem „HYDRANT“_x000d_
- šedá litina_x000d_
- asfaltový nátěr vně i uvnitř</t>
  </si>
  <si>
    <t>"Dle výpisu materiálu D8, pozice 8:" 1</t>
  </si>
  <si>
    <t>42210052</t>
  </si>
  <si>
    <t>deska podkladová uličního poklopu litinového hydrantového</t>
  </si>
  <si>
    <t>-185621748</t>
  </si>
  <si>
    <t>"Dle výpisu materiálu D8, pozice 22:" 1</t>
  </si>
  <si>
    <t>R899100</t>
  </si>
  <si>
    <t>Zkouška hydrantů a ovladatelnosti armatur včetně všech souvisejících konstrukcí a prací</t>
  </si>
  <si>
    <t>64</t>
  </si>
  <si>
    <t>1748456333</t>
  </si>
  <si>
    <t>R899101</t>
  </si>
  <si>
    <t>Dodávka a montáž betonových opěrných bloků včetně všech souvisejících konstrukcí a prací</t>
  </si>
  <si>
    <t>1691758787</t>
  </si>
  <si>
    <t>"Dle výpisu materiálu D8, pozice 23:" 2</t>
  </si>
  <si>
    <t>R899104</t>
  </si>
  <si>
    <t>Dodávka a montáž zemní soupravy teleskopické (1,2 - 1,8 m) pro šoupátka DN80 včetně všech souvisejících konstrukcí a prací</t>
  </si>
  <si>
    <t>-809314680</t>
  </si>
  <si>
    <t>"Dle výpisu materiálu D8, pozice 6:" 1</t>
  </si>
  <si>
    <t>R899105</t>
  </si>
  <si>
    <t>Dodávka a montáž zemní soupravy teleskopické (1,2 - 1,8 m) pro šoupátka DN100 včetně všech souvisejících konstrukcí a prací</t>
  </si>
  <si>
    <t>315356153</t>
  </si>
  <si>
    <t>"Dle výpisu materiálu D8, pozice 5:" 1</t>
  </si>
  <si>
    <t>1960081466</t>
  </si>
  <si>
    <t>003 - Výpis materiálu vodovodní přípojky</t>
  </si>
  <si>
    <t>857241131</t>
  </si>
  <si>
    <t>Montáž litinových tvarovek na potrubí litinovém tlakovém jednoosých na potrubí z trub hrdlových v otevřeném výkopu, kanálu nebo v šachtě s integrovaným těsněním DN 80</t>
  </si>
  <si>
    <t>-216271170</t>
  </si>
  <si>
    <t>https://podminky.urs.cz/item/CS_URS_2025_02/857241131</t>
  </si>
  <si>
    <t>55251389</t>
  </si>
  <si>
    <t>spojka jištěná proti posunu nástrčné hrdlo pro PE a PVC potrubí DN 90/90</t>
  </si>
  <si>
    <t>884538569</t>
  </si>
  <si>
    <t xml:space="preserve">Poznámka k položce:_x000d_
Spojka pro PE a PVC potrubí jištěná proti posunu DN 80 (D 90)_x000d_
- s možností vyosení +/- 3,5 °_x000d_
- tělo a víko z litiny GJS-400 s ochranou proti korozi GSK_x000d_
- těsnění EPDM pryž_x000d_
- podložka a šroub nerez A2_x000d_
- matky nerez A4_x000d_
</t>
  </si>
  <si>
    <t>"Dle výpisu materiálu D8, pozice 7 (přípojky):" 1</t>
  </si>
  <si>
    <t>693559532</t>
  </si>
  <si>
    <t>28654368</t>
  </si>
  <si>
    <t>příruba volná k lemovému nákružku z polypropylénu 90</t>
  </si>
  <si>
    <t>1483042115</t>
  </si>
  <si>
    <t>"Dle výpisu materiálu D8, pozice 12 (přípojky):" 2</t>
  </si>
  <si>
    <t>871161141</t>
  </si>
  <si>
    <t>Montáž vodovodního potrubí z polyetylenu PE100 RC v otevřeném výkopu svařovaných na tupo SDR 11/PN16 d 32 x 3,0 mm</t>
  </si>
  <si>
    <t>1036504046</t>
  </si>
  <si>
    <t>https://podminky.urs.cz/item/CS_URS_2025_02/871161141</t>
  </si>
  <si>
    <t>R280001</t>
  </si>
  <si>
    <t xml:space="preserve">HDPE PE40 SDR7,4 d 32x4,4 mm </t>
  </si>
  <si>
    <t>1650713834</t>
  </si>
  <si>
    <t xml:space="preserve">Poznámka k položce:_x000d_
Potrubí HDPE PE40 SDR7,4 d 32x4,4 mm _x000d_
- dle ČSN EN 12201 a PAS 1075_x000d_
- potrubí modré barvy_x000d_
- médium pitná voda                                                                                                                                                                                   </t>
  </si>
  <si>
    <t>"Dle výpisu materiálu D8, pozice 1 (přípojky):" 1</t>
  </si>
  <si>
    <t>1*1,05 'Přepočtené koeficientem množství</t>
  </si>
  <si>
    <t>871241141</t>
  </si>
  <si>
    <t>Montáž vodovodního potrubí z polyetylenu PE100 RC v otevřeném výkopu svařovaných na tupo SDR 11/PN16 d 90 x 8,2 mm</t>
  </si>
  <si>
    <t>1203688077</t>
  </si>
  <si>
    <t>https://podminky.urs.cz/item/CS_URS_2025_02/871241141</t>
  </si>
  <si>
    <t>R280002</t>
  </si>
  <si>
    <t>HDPE PE100RC SDR11 d 90x8,2 mm</t>
  </si>
  <si>
    <t>1913712036</t>
  </si>
  <si>
    <t xml:space="preserve">Poznámka k položce:_x000d_
Potrubí HDPE PE100RC SDR11 d 90x8,2 mm_x000d_
- materiál dle ČSN EN 12201 a PAS 1075_x000d_
- koextrudované dvouvrstvé polyetylenové potrubí_x000d_
- vnější barevně odlišená vrstva v tl. min. 10%_x000d_
- potrubí modré barvy dodávané v tyčích délky 12 nebo 6 m_x000d_
- médium pitná voda_x000d_
- spojování potrubí natupo nebo pomocí elektrotvarovek                                                                                                                                                                         </t>
  </si>
  <si>
    <t>"Dle výpisu materiálu D8, pozice 2 (přípojky):" 1</t>
  </si>
  <si>
    <t>877162001</t>
  </si>
  <si>
    <t>Montáž svěrných (mechanických) spojek na vodovodním potrubí spojek, kolen 90° nebo redukcí d 32</t>
  </si>
  <si>
    <t>-882342106</t>
  </si>
  <si>
    <t>https://podminky.urs.cz/item/CS_URS_2025_02/877162001</t>
  </si>
  <si>
    <t>31942488</t>
  </si>
  <si>
    <t>spojení bezzávitové plastového a měděného potrubí s vnějším závitem mosaz 32x1"</t>
  </si>
  <si>
    <t>1829970219</t>
  </si>
  <si>
    <t>"Dle výpisu materiálu D8, pozice 13 (přípojky):" 1</t>
  </si>
  <si>
    <t>63126202</t>
  </si>
  <si>
    <t>spojka svěrná kompozitní přímá pro PE potrubí d32</t>
  </si>
  <si>
    <t>970447003</t>
  </si>
  <si>
    <t>"Dle výpisu materiálu D8, pozice 14 (přípojky):" 1</t>
  </si>
  <si>
    <t>877241101</t>
  </si>
  <si>
    <t>Montáž tvarovek na vodovodním plastovém potrubí z polyetylenu PE 100 elektrotvarovek SDR 11/PN16 spojek, oblouků nebo redukcí d 90</t>
  </si>
  <si>
    <t>-1373741785</t>
  </si>
  <si>
    <t>https://podminky.urs.cz/item/CS_URS_2025_02/877241101</t>
  </si>
  <si>
    <t>28615974</t>
  </si>
  <si>
    <t>elektrospojka SDR11 PE 100 PN16 D 90mm</t>
  </si>
  <si>
    <t>1113835578</t>
  </si>
  <si>
    <t>"Dle výpisu materiálu D8, pozice 10 (přípojky):" 2</t>
  </si>
  <si>
    <t>28653135</t>
  </si>
  <si>
    <t>nákružek lemový PE 100 SDR11 90mm</t>
  </si>
  <si>
    <t>1051190182</t>
  </si>
  <si>
    <t>"Dle výpisu materiálu D8, pozice 11 (přípojky):" 2</t>
  </si>
  <si>
    <t>892233122</t>
  </si>
  <si>
    <t>Proplach a dezinfekce vodovodního potrubí DN od 40 do 70</t>
  </si>
  <si>
    <t>-1771302070</t>
  </si>
  <si>
    <t>https://podminky.urs.cz/item/CS_URS_2025_02/892233122</t>
  </si>
  <si>
    <t>892241111</t>
  </si>
  <si>
    <t>Tlakové zkoušky vodou na potrubí DN do 80</t>
  </si>
  <si>
    <t>-1348748552</t>
  </si>
  <si>
    <t>https://podminky.urs.cz/item/CS_URS_2025_02/892241111</t>
  </si>
  <si>
    <t>899712111</t>
  </si>
  <si>
    <t>Orientační tabulky na vodovodních a kanalizačních řadech na zdivu</t>
  </si>
  <si>
    <t>1683342331</t>
  </si>
  <si>
    <t>https://podminky.urs.cz/item/CS_URS_2025_02/899712111</t>
  </si>
  <si>
    <t>"Dle výpisu materiálu D8, pozice 17 (přípojky):" 2</t>
  </si>
  <si>
    <t>1365314525</t>
  </si>
  <si>
    <t>"Dle výpisu materiálu D8, pozice 4 (přípojky):" 1</t>
  </si>
  <si>
    <t>-31269096</t>
  </si>
  <si>
    <t>899401111</t>
  </si>
  <si>
    <t>Osazení poklopů uličních s pevným rámem litinových ventilových</t>
  </si>
  <si>
    <t>-263760791</t>
  </si>
  <si>
    <t>https://podminky.urs.cz/item/CS_URS_2025_02/899401111</t>
  </si>
  <si>
    <t>"Dle výpisu materiálu D8, pozice 8, 15 (přípojky):" 1</t>
  </si>
  <si>
    <t>55241103</t>
  </si>
  <si>
    <t>poklop přípojkový litinový bez ventilace tř D400 v samonivelačním rámu</t>
  </si>
  <si>
    <t>149726443</t>
  </si>
  <si>
    <t>"Dle výpisu materiálu D8, pozice 8 (přípojky):" 1</t>
  </si>
  <si>
    <t>56230636</t>
  </si>
  <si>
    <t>deska podkladová uličního poklopu plastového ventilkového a šoupatového</t>
  </si>
  <si>
    <t>-579455274</t>
  </si>
  <si>
    <t>"Dle výpisu materiálu D8, pozice 15 (přípojky):" 1</t>
  </si>
  <si>
    <t>-1043788230</t>
  </si>
  <si>
    <t>"Dle výpisu materiálu D8, pozice 9, 16 (přípojky):" 1</t>
  </si>
  <si>
    <t>879027028</t>
  </si>
  <si>
    <t>"Dle výpisu materiálu D8, pozice 9 (přípojky):" 1</t>
  </si>
  <si>
    <t>-1523259152</t>
  </si>
  <si>
    <t>"Dle výpisu materiálu D8, pozice 16 (přípojky):" 1</t>
  </si>
  <si>
    <t>930333131</t>
  </si>
  <si>
    <t>922548223</t>
  </si>
  <si>
    <t>"Dle výpisu materiálu D8, pozice 18 (přípojky):" 2</t>
  </si>
  <si>
    <t>R899103</t>
  </si>
  <si>
    <t>Dodávka a montáž zemní soupravy teleskopické (1,2 – 1,8 m) pro navrtávací pasy se šoupátkem domovní přípojky včetně všech souvisejících konstrukcí a prací</t>
  </si>
  <si>
    <t>-1670805345</t>
  </si>
  <si>
    <t xml:space="preserve">Poznámka k položce:_x000d_
Zemní souprava teleskopická 1,2 – 1,8 m pro navrtávací pasy se šoupátkem domovní přípojky_x000d_
- jehlanový nástavec a spojka tvárná litina EN-GJS-400-15 _x000d_
  (GGG-40)_x000d_
- prodlužovací tyč uhlíková ocel 1.0026_x000d_
- kolík korozovzdorná ocel 1.4301_x000d_
- víko, podložka, kryt, ochranné trubky, horní a dolní nosná _x000d_
  deska plast</t>
  </si>
  <si>
    <t>"Dle výpisu materiálu D8, pozice 5 (přípojky):" 1</t>
  </si>
  <si>
    <t>R899106</t>
  </si>
  <si>
    <t>Dodávka a montáž celolitinový navrtávací pas na LT potrubí s měkkotěsnícím šoupátkem BETA-Zz pro boční navrtávku pod tlakem DN 100 / G 1" včetně všech souvisejících konstrukcí a prací</t>
  </si>
  <si>
    <t>1537636368</t>
  </si>
  <si>
    <t xml:space="preserve">Poznámka k položce:_x000d_
Celolitinový navrtávací pas na PE potrubí s měkkotěsnícím šoupátkem BETA-Zz pro boční navrtávku pod tlakem_x000d_
DN 100 / G 1"_x000d_
Materiálové provedení navrtávacího pas:_x000d_
- těleso tvárná litina EN-GJS-400-15 (GGG-40)_x000d_
- těsnění antibakteriální pryž EPDM_x000d_
- objímka  tvárná litina EN-GJS-400-15 (GGG-40)_x000d_
- třmen korozivzdorná ocel 1.4301_x000d_
- spojovací šrouby korozivzdorná ocel A2 dle ISO 3506_x000d_
Materiálové provedení šoupátka:_x000d_
- těleso tvárná litina EN-GJS-400-15 (GGG-40)_x000d_
- víko a klín kovaná mosaz_x000d_
- vřeteno korozivzdorná ocel 1.4021_x000d_
- těsnění antibakteriální pryž EPDM_x000d_
- klín celopogumován antibakteriální pryží EPDM</t>
  </si>
  <si>
    <t>"Dle výpisu materiálu D8, pozice 3 (přípojky):" 1</t>
  </si>
  <si>
    <t>1610375486</t>
  </si>
  <si>
    <t>004 - Vedlejší a ostatní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</si>
  <si>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</si>
  <si>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</si>
  <si>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</si>
  <si>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</si>
  <si>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</si>
  <si>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soubor</t>
  </si>
  <si>
    <t>-81383817</t>
  </si>
  <si>
    <t>900002</t>
  </si>
  <si>
    <t>Provoz zařízení staveniště</t>
  </si>
  <si>
    <t>-286672732</t>
  </si>
  <si>
    <t>900003</t>
  </si>
  <si>
    <t>Odstranění zařízení staveniště včetně uvedení ploch deponií a mezideponií do původního stavu</t>
  </si>
  <si>
    <t>216495146</t>
  </si>
  <si>
    <t>900004</t>
  </si>
  <si>
    <t>Předání a převzetí zařízení staveniště</t>
  </si>
  <si>
    <t>439338507</t>
  </si>
  <si>
    <t>900005</t>
  </si>
  <si>
    <t xml:space="preserve">Zhotovení dokumentace skutečného provedení stavby </t>
  </si>
  <si>
    <t>-1141086381</t>
  </si>
  <si>
    <t>900006</t>
  </si>
  <si>
    <t>Geodetické zaměření skutečného provedení stavby včetně zpracování geometrického plánu</t>
  </si>
  <si>
    <t>1233272416</t>
  </si>
  <si>
    <t>900007</t>
  </si>
  <si>
    <t>Vytýčení jednotlivých částí stavby akreditovaným geodetem</t>
  </si>
  <si>
    <t>362059903</t>
  </si>
  <si>
    <t>900008</t>
  </si>
  <si>
    <t>Zaměření a vytýčení stávajících inženýrských sítí</t>
  </si>
  <si>
    <t>-988631189</t>
  </si>
  <si>
    <t>900010</t>
  </si>
  <si>
    <t>Komplexní zkoušky, průzkumy, revize a odběry vzorků předepsané projektovou dokumentací včetně prokázání kvality díla, včetně testu zeminy pro uskladnění, zkoušky zhutnění zásypů v komunikacích</t>
  </si>
  <si>
    <t>-239936313</t>
  </si>
  <si>
    <t>900011</t>
  </si>
  <si>
    <t>Dočasná dopravní opatření a provozní vlivy, instalace, údržba a rozebrání přechodného dopravního značení a zpracování příslušné projektové dokumentace DIO a DIR</t>
  </si>
  <si>
    <t>483431886</t>
  </si>
  <si>
    <t>900012</t>
  </si>
  <si>
    <t>Náklady spojené s vybudováním, údržbou a demontáží dočasných zpevněných ploch a přejezdů přes výkopy včetně uvedení dotčených ploch do původního stavu</t>
  </si>
  <si>
    <t>-326994104</t>
  </si>
  <si>
    <t>900013</t>
  </si>
  <si>
    <t>Náklady spojené se zajištěním náhradního zásobování pitnou vodou</t>
  </si>
  <si>
    <t>-1754793280</t>
  </si>
  <si>
    <t>900014</t>
  </si>
  <si>
    <t>Náklady spojené s provedením kopaných sond pro ověření polohy stávajících inženýrských sítí</t>
  </si>
  <si>
    <t>2096136835</t>
  </si>
  <si>
    <t>900015</t>
  </si>
  <si>
    <t>Převzetí a předání díla, kolaudační řízení</t>
  </si>
  <si>
    <t>-1156071182</t>
  </si>
  <si>
    <t>900016</t>
  </si>
  <si>
    <t>Kompletační a koordinační a inženýrská činnost</t>
  </si>
  <si>
    <t>1385061466</t>
  </si>
  <si>
    <t>900017</t>
  </si>
  <si>
    <t>Zajištění porostů v bezprostřední blízkosti prováděných prací, bednění kmenů stromů, ochrana kořenů a další činnosti vedoucí k eliminaci škod způsobených na porostech</t>
  </si>
  <si>
    <t>-951672081</t>
  </si>
  <si>
    <t>900018</t>
  </si>
  <si>
    <t>Užívání veřejných prostranství a ploch, poplatky spojené se záborem komunikací místních a komunikací II a III třídy, či tříd vyšších</t>
  </si>
  <si>
    <t>-1374263700</t>
  </si>
  <si>
    <t>900019</t>
  </si>
  <si>
    <t>Pasportizace okolních objektů včetně pořízení fotodokumentace</t>
  </si>
  <si>
    <t>-776848654</t>
  </si>
  <si>
    <t>900020</t>
  </si>
  <si>
    <t>Rozebrání a obnova drobných stavebních objektů dotčených stavební činností (lavečky, ploty, zídky, sloupy, uliční vpusti a podobně)</t>
  </si>
  <si>
    <t>-2025517606</t>
  </si>
  <si>
    <t xml:space="preserve">Poznámka k položce:_x000d_
_x000d_
_x000d_
</t>
  </si>
  <si>
    <t>900022</t>
  </si>
  <si>
    <t>Náklady vzniklé v souvislosti s realizací stavby, uvedení dotčených ploch do původního stavu, průběžné a finální čištění komunikací, obnova svislého a vodorovného značení, zalévání a kosení zeleně</t>
  </si>
  <si>
    <t>-770813189</t>
  </si>
  <si>
    <t>900026</t>
  </si>
  <si>
    <t>Náklady související s ochranou stávajících inženýrských sítí</t>
  </si>
  <si>
    <t>140173606</t>
  </si>
  <si>
    <t>900028</t>
  </si>
  <si>
    <t>Bezpečnostní a hygienická opatření na staveništi, koordinátor BOZP na staveništi</t>
  </si>
  <si>
    <t>2098332156</t>
  </si>
  <si>
    <t>900034</t>
  </si>
  <si>
    <t>Náklady spojené s klasifikací, se separací a dotříděním staveništních odpadů a případným předrcením odpadů před odvozem na skládku</t>
  </si>
  <si>
    <t>1215671068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</si>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</sst>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7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3" TargetMode="External" /><Relationship Id="rId2" Type="http://schemas.openxmlformats.org/officeDocument/2006/relationships/hyperlink" Target="https://podminky.urs.cz/item/CS_URS_2025_02/113107041" TargetMode="External" /><Relationship Id="rId3" Type="http://schemas.openxmlformats.org/officeDocument/2006/relationships/hyperlink" Target="https://podminky.urs.cz/item/CS_URS_2025_02/113107522" TargetMode="External" /><Relationship Id="rId4" Type="http://schemas.openxmlformats.org/officeDocument/2006/relationships/hyperlink" Target="https://podminky.urs.cz/item/CS_URS_2025_02/113202111" TargetMode="External" /><Relationship Id="rId5" Type="http://schemas.openxmlformats.org/officeDocument/2006/relationships/hyperlink" Target="https://podminky.urs.cz/item/CS_URS_2025_02/119001405" TargetMode="External" /><Relationship Id="rId6" Type="http://schemas.openxmlformats.org/officeDocument/2006/relationships/hyperlink" Target="https://podminky.urs.cz/item/CS_URS_2025_02/119001406" TargetMode="External" /><Relationship Id="rId7" Type="http://schemas.openxmlformats.org/officeDocument/2006/relationships/hyperlink" Target="https://podminky.urs.cz/item/CS_URS_2025_02/119001421" TargetMode="External" /><Relationship Id="rId8" Type="http://schemas.openxmlformats.org/officeDocument/2006/relationships/hyperlink" Target="https://podminky.urs.cz/item/CS_URS_2025_02/121151103" TargetMode="External" /><Relationship Id="rId9" Type="http://schemas.openxmlformats.org/officeDocument/2006/relationships/hyperlink" Target="https://podminky.urs.cz/item/CS_URS_2025_02/131251202" TargetMode="External" /><Relationship Id="rId10" Type="http://schemas.openxmlformats.org/officeDocument/2006/relationships/hyperlink" Target="https://podminky.urs.cz/item/CS_URS_2025_02/139001101" TargetMode="External" /><Relationship Id="rId11" Type="http://schemas.openxmlformats.org/officeDocument/2006/relationships/hyperlink" Target="https://podminky.urs.cz/item/CS_URS_2025_02/141721213" TargetMode="External" /><Relationship Id="rId12" Type="http://schemas.openxmlformats.org/officeDocument/2006/relationships/hyperlink" Target="https://podminky.urs.cz/item/CS_URS_2025_02/151102201" TargetMode="External" /><Relationship Id="rId13" Type="http://schemas.openxmlformats.org/officeDocument/2006/relationships/hyperlink" Target="https://podminky.urs.cz/item/CS_URS_2025_02/151102211" TargetMode="External" /><Relationship Id="rId14" Type="http://schemas.openxmlformats.org/officeDocument/2006/relationships/hyperlink" Target="https://podminky.urs.cz/item/CS_URS_2025_02/151102301" TargetMode="External" /><Relationship Id="rId15" Type="http://schemas.openxmlformats.org/officeDocument/2006/relationships/hyperlink" Target="https://podminky.urs.cz/item/CS_URS_2025_02/151102311" TargetMode="External" /><Relationship Id="rId16" Type="http://schemas.openxmlformats.org/officeDocument/2006/relationships/hyperlink" Target="https://podminky.urs.cz/item/CS_URS_2025_02/162251102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715110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71251201" TargetMode="External" /><Relationship Id="rId21" Type="http://schemas.openxmlformats.org/officeDocument/2006/relationships/hyperlink" Target="https://podminky.urs.cz/item/CS_URS_2025_02/174151101" TargetMode="External" /><Relationship Id="rId22" Type="http://schemas.openxmlformats.org/officeDocument/2006/relationships/hyperlink" Target="https://podminky.urs.cz/item/CS_URS_2025_02/174151101" TargetMode="External" /><Relationship Id="rId23" Type="http://schemas.openxmlformats.org/officeDocument/2006/relationships/hyperlink" Target="https://podminky.urs.cz/item/CS_URS_2025_02/174151101" TargetMode="External" /><Relationship Id="rId24" Type="http://schemas.openxmlformats.org/officeDocument/2006/relationships/hyperlink" Target="https://podminky.urs.cz/item/CS_URS_2025_02/175151101" TargetMode="External" /><Relationship Id="rId25" Type="http://schemas.openxmlformats.org/officeDocument/2006/relationships/hyperlink" Target="https://podminky.urs.cz/item/CS_URS_2025_02/181111111" TargetMode="External" /><Relationship Id="rId26" Type="http://schemas.openxmlformats.org/officeDocument/2006/relationships/hyperlink" Target="https://podminky.urs.cz/item/CS_URS_2025_02/181351003" TargetMode="External" /><Relationship Id="rId27" Type="http://schemas.openxmlformats.org/officeDocument/2006/relationships/hyperlink" Target="https://podminky.urs.cz/item/CS_URS_2025_02/181411141" TargetMode="External" /><Relationship Id="rId28" Type="http://schemas.openxmlformats.org/officeDocument/2006/relationships/hyperlink" Target="https://podminky.urs.cz/item/CS_URS_2025_02/451541111" TargetMode="External" /><Relationship Id="rId29" Type="http://schemas.openxmlformats.org/officeDocument/2006/relationships/hyperlink" Target="https://podminky.urs.cz/item/CS_URS_2025_02/564861011" TargetMode="External" /><Relationship Id="rId30" Type="http://schemas.openxmlformats.org/officeDocument/2006/relationships/hyperlink" Target="https://podminky.urs.cz/item/CS_URS_2025_02/573211112" TargetMode="External" /><Relationship Id="rId31" Type="http://schemas.openxmlformats.org/officeDocument/2006/relationships/hyperlink" Target="https://podminky.urs.cz/item/CS_URS_2025_02/577144011" TargetMode="External" /><Relationship Id="rId32" Type="http://schemas.openxmlformats.org/officeDocument/2006/relationships/hyperlink" Target="https://podminky.urs.cz/item/CS_URS_2025_02/596811120" TargetMode="External" /><Relationship Id="rId33" Type="http://schemas.openxmlformats.org/officeDocument/2006/relationships/hyperlink" Target="https://podminky.urs.cz/item/CS_URS_2025_02/850311811" TargetMode="External" /><Relationship Id="rId34" Type="http://schemas.openxmlformats.org/officeDocument/2006/relationships/hyperlink" Target="https://podminky.urs.cz/item/CS_URS_2025_02/891247812" TargetMode="External" /><Relationship Id="rId35" Type="http://schemas.openxmlformats.org/officeDocument/2006/relationships/hyperlink" Target="https://podminky.urs.cz/item/CS_URS_2025_02/899910211" TargetMode="External" /><Relationship Id="rId36" Type="http://schemas.openxmlformats.org/officeDocument/2006/relationships/hyperlink" Target="https://podminky.urs.cz/item/CS_URS_2025_02/916231213" TargetMode="External" /><Relationship Id="rId37" Type="http://schemas.openxmlformats.org/officeDocument/2006/relationships/hyperlink" Target="https://podminky.urs.cz/item/CS_URS_2025_02/919112111" TargetMode="External" /><Relationship Id="rId38" Type="http://schemas.openxmlformats.org/officeDocument/2006/relationships/hyperlink" Target="https://podminky.urs.cz/item/CS_URS_2025_02/919112212" TargetMode="External" /><Relationship Id="rId39" Type="http://schemas.openxmlformats.org/officeDocument/2006/relationships/hyperlink" Target="https://podminky.urs.cz/item/CS_URS_2025_02/919121111" TargetMode="External" /><Relationship Id="rId40" Type="http://schemas.openxmlformats.org/officeDocument/2006/relationships/hyperlink" Target="https://podminky.urs.cz/item/CS_URS_2025_02/919735111" TargetMode="External" /><Relationship Id="rId41" Type="http://schemas.openxmlformats.org/officeDocument/2006/relationships/hyperlink" Target="https://podminky.urs.cz/item/CS_URS_2025_02/979021113" TargetMode="External" /><Relationship Id="rId42" Type="http://schemas.openxmlformats.org/officeDocument/2006/relationships/hyperlink" Target="https://podminky.urs.cz/item/CS_URS_2025_02/979051121" TargetMode="External" /><Relationship Id="rId43" Type="http://schemas.openxmlformats.org/officeDocument/2006/relationships/hyperlink" Target="https://podminky.urs.cz/item/CS_URS_2025_02/997013211" TargetMode="External" /><Relationship Id="rId44" Type="http://schemas.openxmlformats.org/officeDocument/2006/relationships/hyperlink" Target="https://podminky.urs.cz/item/CS_URS_2025_02/997013501" TargetMode="External" /><Relationship Id="rId45" Type="http://schemas.openxmlformats.org/officeDocument/2006/relationships/hyperlink" Target="https://podminky.urs.cz/item/CS_URS_2025_02/997013509" TargetMode="External" /><Relationship Id="rId46" Type="http://schemas.openxmlformats.org/officeDocument/2006/relationships/hyperlink" Target="https://podminky.urs.cz/item/CS_URS_2025_02/997221561" TargetMode="External" /><Relationship Id="rId47" Type="http://schemas.openxmlformats.org/officeDocument/2006/relationships/hyperlink" Target="https://podminky.urs.cz/item/CS_URS_2025_02/997221569" TargetMode="External" /><Relationship Id="rId48" Type="http://schemas.openxmlformats.org/officeDocument/2006/relationships/hyperlink" Target="https://podminky.urs.cz/item/CS_URS_2025_02/997221875" TargetMode="External" /><Relationship Id="rId49" Type="http://schemas.openxmlformats.org/officeDocument/2006/relationships/hyperlink" Target="https://podminky.urs.cz/item/CS_URS_2025_02/998276101" TargetMode="External" /><Relationship Id="rId50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42122" TargetMode="External" /><Relationship Id="rId2" Type="http://schemas.openxmlformats.org/officeDocument/2006/relationships/hyperlink" Target="https://podminky.urs.cz/item/CS_URS_2025_02/857262122" TargetMode="External" /><Relationship Id="rId3" Type="http://schemas.openxmlformats.org/officeDocument/2006/relationships/hyperlink" Target="https://podminky.urs.cz/item/CS_URS_2025_02/871251211" TargetMode="External" /><Relationship Id="rId4" Type="http://schemas.openxmlformats.org/officeDocument/2006/relationships/hyperlink" Target="https://podminky.urs.cz/item/CS_URS_2025_02/877251101" TargetMode="External" /><Relationship Id="rId5" Type="http://schemas.openxmlformats.org/officeDocument/2006/relationships/hyperlink" Target="https://podminky.urs.cz/item/CS_URS_2025_02/877251113" TargetMode="External" /><Relationship Id="rId6" Type="http://schemas.openxmlformats.org/officeDocument/2006/relationships/hyperlink" Target="https://podminky.urs.cz/item/CS_URS_2025_02/892271111" TargetMode="External" /><Relationship Id="rId7" Type="http://schemas.openxmlformats.org/officeDocument/2006/relationships/hyperlink" Target="https://podminky.urs.cz/item/CS_URS_2025_02/892273122" TargetMode="External" /><Relationship Id="rId8" Type="http://schemas.openxmlformats.org/officeDocument/2006/relationships/hyperlink" Target="https://podminky.urs.cz/item/CS_URS_2025_02/892372111" TargetMode="External" /><Relationship Id="rId9" Type="http://schemas.openxmlformats.org/officeDocument/2006/relationships/hyperlink" Target="https://podminky.urs.cz/item/CS_URS_2025_02/899713111" TargetMode="External" /><Relationship Id="rId10" Type="http://schemas.openxmlformats.org/officeDocument/2006/relationships/hyperlink" Target="https://podminky.urs.cz/item/CS_URS_2025_02/899721111" TargetMode="External" /><Relationship Id="rId11" Type="http://schemas.openxmlformats.org/officeDocument/2006/relationships/hyperlink" Target="https://podminky.urs.cz/item/CS_URS_2025_02/891241112" TargetMode="External" /><Relationship Id="rId12" Type="http://schemas.openxmlformats.org/officeDocument/2006/relationships/hyperlink" Target="https://podminky.urs.cz/item/CS_URS_2025_02/891261112" TargetMode="External" /><Relationship Id="rId13" Type="http://schemas.openxmlformats.org/officeDocument/2006/relationships/hyperlink" Target="https://podminky.urs.cz/item/CS_URS_2025_02/891247112" TargetMode="External" /><Relationship Id="rId14" Type="http://schemas.openxmlformats.org/officeDocument/2006/relationships/hyperlink" Target="https://podminky.urs.cz/item/CS_URS_2025_02/899401113" TargetMode="External" /><Relationship Id="rId15" Type="http://schemas.openxmlformats.org/officeDocument/2006/relationships/hyperlink" Target="https://podminky.urs.cz/item/CS_URS_2025_02/998276101" TargetMode="External" /><Relationship Id="rId16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41131" TargetMode="External" /><Relationship Id="rId2" Type="http://schemas.openxmlformats.org/officeDocument/2006/relationships/hyperlink" Target="https://podminky.urs.cz/item/CS_URS_2025_02/857242122" TargetMode="External" /><Relationship Id="rId3" Type="http://schemas.openxmlformats.org/officeDocument/2006/relationships/hyperlink" Target="https://podminky.urs.cz/item/CS_URS_2025_02/871161141" TargetMode="External" /><Relationship Id="rId4" Type="http://schemas.openxmlformats.org/officeDocument/2006/relationships/hyperlink" Target="https://podminky.urs.cz/item/CS_URS_2025_02/871241141" TargetMode="External" /><Relationship Id="rId5" Type="http://schemas.openxmlformats.org/officeDocument/2006/relationships/hyperlink" Target="https://podminky.urs.cz/item/CS_URS_2025_02/877162001" TargetMode="External" /><Relationship Id="rId6" Type="http://schemas.openxmlformats.org/officeDocument/2006/relationships/hyperlink" Target="https://podminky.urs.cz/item/CS_URS_2025_02/877241101" TargetMode="External" /><Relationship Id="rId7" Type="http://schemas.openxmlformats.org/officeDocument/2006/relationships/hyperlink" Target="https://podminky.urs.cz/item/CS_URS_2025_02/892233122" TargetMode="External" /><Relationship Id="rId8" Type="http://schemas.openxmlformats.org/officeDocument/2006/relationships/hyperlink" Target="https://podminky.urs.cz/item/CS_URS_2025_02/892241111" TargetMode="External" /><Relationship Id="rId9" Type="http://schemas.openxmlformats.org/officeDocument/2006/relationships/hyperlink" Target="https://podminky.urs.cz/item/CS_URS_2025_02/899712111" TargetMode="External" /><Relationship Id="rId10" Type="http://schemas.openxmlformats.org/officeDocument/2006/relationships/hyperlink" Target="https://podminky.urs.cz/item/CS_URS_2025_02/891241112" TargetMode="External" /><Relationship Id="rId11" Type="http://schemas.openxmlformats.org/officeDocument/2006/relationships/hyperlink" Target="https://podminky.urs.cz/item/CS_URS_2025_02/899401111" TargetMode="External" /><Relationship Id="rId12" Type="http://schemas.openxmlformats.org/officeDocument/2006/relationships/hyperlink" Target="https://podminky.urs.cz/item/CS_URS_2025_02/998276101" TargetMode="External" /><Relationship Id="rId13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27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32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27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35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36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37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38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39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40</v>
      </c>
      <c r="E29" s="50"/>
      <c r="F29" s="35" t="s">
        <v>41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42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43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44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45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46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47</v>
      </c>
      <c r="U35" s="57"/>
      <c r="V35" s="57"/>
      <c r="W35" s="57"/>
      <c r="X35" s="59" t="s">
        <v>48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2025/066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UHERSKÉ HRADIŠTĚ, ŠTĚPNICKÁ - REKONSTRUKCE VODOVODNÍHO ŘADU G-17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Uherské Hradiště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17. 8. 2025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 xml:space="preserve"> </v>
      </c>
      <c r="AN49" s="67"/>
      <c r="AO49" s="67"/>
      <c r="AP49" s="67"/>
      <c r="AQ49" s="43"/>
      <c r="AR49" s="47"/>
      <c r="AS49" s="77" t="s">
        <v>50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33</v>
      </c>
      <c r="AJ50" s="43"/>
      <c r="AK50" s="43"/>
      <c r="AL50" s="43"/>
      <c r="AM50" s="76" t="str">
        <f>IF(E20="","",E20)</f>
        <v xml:space="preserve">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51</v>
      </c>
      <c r="D52" s="90"/>
      <c r="E52" s="90"/>
      <c r="F52" s="90"/>
      <c r="G52" s="90"/>
      <c r="H52" s="91"/>
      <c r="I52" s="92" t="s">
        <v>52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53</v>
      </c>
      <c r="AH52" s="90"/>
      <c r="AI52" s="90"/>
      <c r="AJ52" s="90"/>
      <c r="AK52" s="90"/>
      <c r="AL52" s="90"/>
      <c r="AM52" s="90"/>
      <c r="AN52" s="92" t="s">
        <v>54</v>
      </c>
      <c r="AO52" s="90"/>
      <c r="AP52" s="90"/>
      <c r="AQ52" s="94" t="s">
        <v>55</v>
      </c>
      <c r="AR52" s="47"/>
      <c r="AS52" s="95" t="s">
        <v>56</v>
      </c>
      <c r="AT52" s="96" t="s">
        <v>57</v>
      </c>
      <c r="AU52" s="96" t="s">
        <v>58</v>
      </c>
      <c r="AV52" s="96" t="s">
        <v>59</v>
      </c>
      <c r="AW52" s="96" t="s">
        <v>60</v>
      </c>
      <c r="AX52" s="96" t="s">
        <v>61</v>
      </c>
      <c r="AY52" s="96" t="s">
        <v>62</v>
      </c>
      <c r="AZ52" s="96" t="s">
        <v>63</v>
      </c>
      <c r="BA52" s="96" t="s">
        <v>64</v>
      </c>
      <c r="BB52" s="96" t="s">
        <v>65</v>
      </c>
      <c r="BC52" s="96" t="s">
        <v>66</v>
      </c>
      <c r="BD52" s="97" t="s">
        <v>67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68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ROUND(SUM(AG55:AG58),2)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ROUND(SUM(AS55:AS58),2)</f>
        <v>0</v>
      </c>
      <c r="AT54" s="109">
        <f>ROUND(SUM(AV54:AW54),2)</f>
        <v>0</v>
      </c>
      <c r="AU54" s="110">
        <f>ROUND(SUM(AU55:AU58),5)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ROUND(SUM(AZ55:AZ58),2)</f>
        <v>0</v>
      </c>
      <c r="BA54" s="109">
        <f>ROUND(SUM(BA55:BA58),2)</f>
        <v>0</v>
      </c>
      <c r="BB54" s="109">
        <f>ROUND(SUM(BB55:BB58),2)</f>
        <v>0</v>
      </c>
      <c r="BC54" s="109">
        <f>ROUND(SUM(BC55:BC58),2)</f>
        <v>0</v>
      </c>
      <c r="BD54" s="111">
        <f>ROUND(SUM(BD55:BD58),2)</f>
        <v>0</v>
      </c>
      <c r="BE54" s="6"/>
      <c r="BS54" s="112" t="s">
        <v>69</v>
      </c>
      <c r="BT54" s="112" t="s">
        <v>70</v>
      </c>
      <c r="BU54" s="113" t="s">
        <v>71</v>
      </c>
      <c r="BV54" s="112" t="s">
        <v>72</v>
      </c>
      <c r="BW54" s="112" t="s">
        <v>5</v>
      </c>
      <c r="BX54" s="112" t="s">
        <v>73</v>
      </c>
      <c r="CL54" s="112" t="s">
        <v>19</v>
      </c>
    </row>
    <row r="55" s="7" customFormat="1" ht="16.5" customHeight="1">
      <c r="A55" s="114" t="s">
        <v>74</v>
      </c>
      <c r="B55" s="115"/>
      <c r="C55" s="116"/>
      <c r="D55" s="117" t="s">
        <v>75</v>
      </c>
      <c r="E55" s="117"/>
      <c r="F55" s="117"/>
      <c r="G55" s="117"/>
      <c r="H55" s="117"/>
      <c r="I55" s="118"/>
      <c r="J55" s="117" t="s">
        <v>76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'001 - Výkopové práce a ob...'!J30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77</v>
      </c>
      <c r="AR55" s="121"/>
      <c r="AS55" s="122">
        <v>0</v>
      </c>
      <c r="AT55" s="123">
        <f>ROUND(SUM(AV55:AW55),2)</f>
        <v>0</v>
      </c>
      <c r="AU55" s="124">
        <f>'001 - Výkopové práce a ob...'!P87</f>
        <v>0</v>
      </c>
      <c r="AV55" s="123">
        <f>'001 - Výkopové práce a ob...'!J33</f>
        <v>0</v>
      </c>
      <c r="AW55" s="123">
        <f>'001 - Výkopové práce a ob...'!J34</f>
        <v>0</v>
      </c>
      <c r="AX55" s="123">
        <f>'001 - Výkopové práce a ob...'!J35</f>
        <v>0</v>
      </c>
      <c r="AY55" s="123">
        <f>'001 - Výkopové práce a ob...'!J36</f>
        <v>0</v>
      </c>
      <c r="AZ55" s="123">
        <f>'001 - Výkopové práce a ob...'!F33</f>
        <v>0</v>
      </c>
      <c r="BA55" s="123">
        <f>'001 - Výkopové práce a ob...'!F34</f>
        <v>0</v>
      </c>
      <c r="BB55" s="123">
        <f>'001 - Výkopové práce a ob...'!F35</f>
        <v>0</v>
      </c>
      <c r="BC55" s="123">
        <f>'001 - Výkopové práce a ob...'!F36</f>
        <v>0</v>
      </c>
      <c r="BD55" s="125">
        <f>'001 - Výkopové práce a ob...'!F37</f>
        <v>0</v>
      </c>
      <c r="BE55" s="7"/>
      <c r="BT55" s="126" t="s">
        <v>78</v>
      </c>
      <c r="BV55" s="126" t="s">
        <v>72</v>
      </c>
      <c r="BW55" s="126" t="s">
        <v>79</v>
      </c>
      <c r="BX55" s="126" t="s">
        <v>5</v>
      </c>
      <c r="CL55" s="126" t="s">
        <v>19</v>
      </c>
      <c r="CM55" s="126" t="s">
        <v>80</v>
      </c>
    </row>
    <row r="56" s="7" customFormat="1" ht="16.5" customHeight="1">
      <c r="A56" s="114" t="s">
        <v>74</v>
      </c>
      <c r="B56" s="115"/>
      <c r="C56" s="116"/>
      <c r="D56" s="117" t="s">
        <v>81</v>
      </c>
      <c r="E56" s="117"/>
      <c r="F56" s="117"/>
      <c r="G56" s="117"/>
      <c r="H56" s="117"/>
      <c r="I56" s="118"/>
      <c r="J56" s="117" t="s">
        <v>82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'002 - Výpis materiálu řad'!J30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77</v>
      </c>
      <c r="AR56" s="121"/>
      <c r="AS56" s="122">
        <v>0</v>
      </c>
      <c r="AT56" s="123">
        <f>ROUND(SUM(AV56:AW56),2)</f>
        <v>0</v>
      </c>
      <c r="AU56" s="124">
        <f>'002 - Výpis materiálu řad'!P84</f>
        <v>0</v>
      </c>
      <c r="AV56" s="123">
        <f>'002 - Výpis materiálu řad'!J33</f>
        <v>0</v>
      </c>
      <c r="AW56" s="123">
        <f>'002 - Výpis materiálu řad'!J34</f>
        <v>0</v>
      </c>
      <c r="AX56" s="123">
        <f>'002 - Výpis materiálu řad'!J35</f>
        <v>0</v>
      </c>
      <c r="AY56" s="123">
        <f>'002 - Výpis materiálu řad'!J36</f>
        <v>0</v>
      </c>
      <c r="AZ56" s="123">
        <f>'002 - Výpis materiálu řad'!F33</f>
        <v>0</v>
      </c>
      <c r="BA56" s="123">
        <f>'002 - Výpis materiálu řad'!F34</f>
        <v>0</v>
      </c>
      <c r="BB56" s="123">
        <f>'002 - Výpis materiálu řad'!F35</f>
        <v>0</v>
      </c>
      <c r="BC56" s="123">
        <f>'002 - Výpis materiálu řad'!F36</f>
        <v>0</v>
      </c>
      <c r="BD56" s="125">
        <f>'002 - Výpis materiálu řad'!F37</f>
        <v>0</v>
      </c>
      <c r="BE56" s="7"/>
      <c r="BT56" s="126" t="s">
        <v>78</v>
      </c>
      <c r="BV56" s="126" t="s">
        <v>72</v>
      </c>
      <c r="BW56" s="126" t="s">
        <v>83</v>
      </c>
      <c r="BX56" s="126" t="s">
        <v>5</v>
      </c>
      <c r="CL56" s="126" t="s">
        <v>19</v>
      </c>
      <c r="CM56" s="126" t="s">
        <v>80</v>
      </c>
    </row>
    <row r="57" s="7" customFormat="1" ht="16.5" customHeight="1">
      <c r="A57" s="114" t="s">
        <v>74</v>
      </c>
      <c r="B57" s="115"/>
      <c r="C57" s="116"/>
      <c r="D57" s="117" t="s">
        <v>84</v>
      </c>
      <c r="E57" s="117"/>
      <c r="F57" s="117"/>
      <c r="G57" s="117"/>
      <c r="H57" s="117"/>
      <c r="I57" s="118"/>
      <c r="J57" s="117" t="s">
        <v>85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'003 - Výpis materiálu vod...'!J30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77</v>
      </c>
      <c r="AR57" s="121"/>
      <c r="AS57" s="122">
        <v>0</v>
      </c>
      <c r="AT57" s="123">
        <f>ROUND(SUM(AV57:AW57),2)</f>
        <v>0</v>
      </c>
      <c r="AU57" s="124">
        <f>'003 - Výpis materiálu vod...'!P83</f>
        <v>0</v>
      </c>
      <c r="AV57" s="123">
        <f>'003 - Výpis materiálu vod...'!J33</f>
        <v>0</v>
      </c>
      <c r="AW57" s="123">
        <f>'003 - Výpis materiálu vod...'!J34</f>
        <v>0</v>
      </c>
      <c r="AX57" s="123">
        <f>'003 - Výpis materiálu vod...'!J35</f>
        <v>0</v>
      </c>
      <c r="AY57" s="123">
        <f>'003 - Výpis materiálu vod...'!J36</f>
        <v>0</v>
      </c>
      <c r="AZ57" s="123">
        <f>'003 - Výpis materiálu vod...'!F33</f>
        <v>0</v>
      </c>
      <c r="BA57" s="123">
        <f>'003 - Výpis materiálu vod...'!F34</f>
        <v>0</v>
      </c>
      <c r="BB57" s="123">
        <f>'003 - Výpis materiálu vod...'!F35</f>
        <v>0</v>
      </c>
      <c r="BC57" s="123">
        <f>'003 - Výpis materiálu vod...'!F36</f>
        <v>0</v>
      </c>
      <c r="BD57" s="125">
        <f>'003 - Výpis materiálu vod...'!F37</f>
        <v>0</v>
      </c>
      <c r="BE57" s="7"/>
      <c r="BT57" s="126" t="s">
        <v>78</v>
      </c>
      <c r="BV57" s="126" t="s">
        <v>72</v>
      </c>
      <c r="BW57" s="126" t="s">
        <v>86</v>
      </c>
      <c r="BX57" s="126" t="s">
        <v>5</v>
      </c>
      <c r="CL57" s="126" t="s">
        <v>19</v>
      </c>
      <c r="CM57" s="126" t="s">
        <v>80</v>
      </c>
    </row>
    <row r="58" s="7" customFormat="1" ht="16.5" customHeight="1">
      <c r="A58" s="114" t="s">
        <v>74</v>
      </c>
      <c r="B58" s="115"/>
      <c r="C58" s="116"/>
      <c r="D58" s="117" t="s">
        <v>87</v>
      </c>
      <c r="E58" s="117"/>
      <c r="F58" s="117"/>
      <c r="G58" s="117"/>
      <c r="H58" s="117"/>
      <c r="I58" s="118"/>
      <c r="J58" s="117" t="s">
        <v>88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'004 - Vedlejší a ostatní 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77</v>
      </c>
      <c r="AR58" s="121"/>
      <c r="AS58" s="127">
        <v>0</v>
      </c>
      <c r="AT58" s="128">
        <f>ROUND(SUM(AV58:AW58),2)</f>
        <v>0</v>
      </c>
      <c r="AU58" s="129">
        <f>'004 - Vedlejší a ostatní ...'!P80</f>
        <v>0</v>
      </c>
      <c r="AV58" s="128">
        <f>'004 - Vedlejší a ostatní ...'!J33</f>
        <v>0</v>
      </c>
      <c r="AW58" s="128">
        <f>'004 - Vedlejší a ostatní ...'!J34</f>
        <v>0</v>
      </c>
      <c r="AX58" s="128">
        <f>'004 - Vedlejší a ostatní ...'!J35</f>
        <v>0</v>
      </c>
      <c r="AY58" s="128">
        <f>'004 - Vedlejší a ostatní ...'!J36</f>
        <v>0</v>
      </c>
      <c r="AZ58" s="128">
        <f>'004 - Vedlejší a ostatní ...'!F33</f>
        <v>0</v>
      </c>
      <c r="BA58" s="128">
        <f>'004 - Vedlejší a ostatní ...'!F34</f>
        <v>0</v>
      </c>
      <c r="BB58" s="128">
        <f>'004 - Vedlejší a ostatní ...'!F35</f>
        <v>0</v>
      </c>
      <c r="BC58" s="128">
        <f>'004 - Vedlejší a ostatní ...'!F36</f>
        <v>0</v>
      </c>
      <c r="BD58" s="130">
        <f>'004 - Vedlejší a ostatní ...'!F37</f>
        <v>0</v>
      </c>
      <c r="BE58" s="7"/>
      <c r="BT58" s="126" t="s">
        <v>78</v>
      </c>
      <c r="BV58" s="126" t="s">
        <v>72</v>
      </c>
      <c r="BW58" s="126" t="s">
        <v>89</v>
      </c>
      <c r="BX58" s="126" t="s">
        <v>5</v>
      </c>
      <c r="CL58" s="126" t="s">
        <v>19</v>
      </c>
      <c r="CM58" s="126" t="s">
        <v>80</v>
      </c>
    </row>
    <row r="59" s="2" customFormat="1" ht="30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="2" customFormat="1" ht="6.96" customHeight="1">
      <c r="A60" s="41"/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</sheetData>
  <sheetProtection sheet="1" formatColumns="0" formatRows="0" objects="1" scenarios="1" spinCount="100000" saltValue="dWiKZjhox7s4ByNa/QEh1pdTjfhhXAQP/Vldj6xFOo/BUd+8m6HIlvnYZaBf2Qc2scQ9bpNWye8+R5L3i9cVzg==" hashValue="gBFdycSpFOwkpdvsGr6Y6XI4zGjFxJhUndM831T8vzTlv3ij6LmY2RhXk8yFhk3Yj4FTUX7+8EO8ONqRCXmXAg==" algorithmName="SHA-512" password="CC51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001 - Výkopové práce a ob...'!C2" display="/"/>
    <hyperlink ref="A56" location="'002 - Výpis materiálu řad'!C2" display="/"/>
    <hyperlink ref="A57" location="'003 - Výpis materiálu vod...'!C2" display="/"/>
    <hyperlink ref="A58" location="'004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79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90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UHERSKÉ HRADIŠTĚ, ŠTĚPNICKÁ - REKONSTRUKCE VODOVODNÍHO ŘADU G-17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91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92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17. 8. 2025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ROUND(J87,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ROUND((SUM(BE87:BE413)),  2)</f>
        <v>0</v>
      </c>
      <c r="G33" s="41"/>
      <c r="H33" s="41"/>
      <c r="I33" s="151">
        <v>0.20999999999999999</v>
      </c>
      <c r="J33" s="150">
        <f>ROUND(((SUM(BE87:BE413))*I33),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ROUND((SUM(BF87:BF413)),  2)</f>
        <v>0</v>
      </c>
      <c r="G34" s="41"/>
      <c r="H34" s="41"/>
      <c r="I34" s="151">
        <v>0.12</v>
      </c>
      <c r="J34" s="150">
        <f>ROUND(((SUM(BF87:BF413))*I34),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ROUND((SUM(BG87:BG413)),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ROUND((SUM(BH87:BH413)),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ROUND((SUM(BI87:BI413)),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93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UHERSKÉ HRADIŠTĚ, ŠTĚPNICKÁ - REKONSTRUKCE VODOVODNÍHO ŘADU G-17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91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001 - Výkopové práce a obnova povrchů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Uherské Hradiště</v>
      </c>
      <c r="G52" s="43"/>
      <c r="H52" s="43"/>
      <c r="I52" s="35" t="s">
        <v>23</v>
      </c>
      <c r="J52" s="75" t="str">
        <f>IF(J12="","",J12)</f>
        <v>17. 8. 2025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94</v>
      </c>
      <c r="D57" s="165"/>
      <c r="E57" s="165"/>
      <c r="F57" s="165"/>
      <c r="G57" s="165"/>
      <c r="H57" s="165"/>
      <c r="I57" s="165"/>
      <c r="J57" s="166" t="s">
        <v>95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J87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96</v>
      </c>
    </row>
    <row r="60" s="9" customFormat="1" ht="24.96" customHeight="1">
      <c r="A60" s="9"/>
      <c r="B60" s="168"/>
      <c r="C60" s="169"/>
      <c r="D60" s="170" t="s">
        <v>97</v>
      </c>
      <c r="E60" s="171"/>
      <c r="F60" s="171"/>
      <c r="G60" s="171"/>
      <c r="H60" s="171"/>
      <c r="I60" s="171"/>
      <c r="J60" s="172">
        <f>J88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98</v>
      </c>
      <c r="E61" s="177"/>
      <c r="F61" s="177"/>
      <c r="G61" s="177"/>
      <c r="H61" s="177"/>
      <c r="I61" s="177"/>
      <c r="J61" s="178">
        <f>J89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99</v>
      </c>
      <c r="E62" s="177"/>
      <c r="F62" s="177"/>
      <c r="G62" s="177"/>
      <c r="H62" s="177"/>
      <c r="I62" s="177"/>
      <c r="J62" s="178">
        <f>J307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100</v>
      </c>
      <c r="E63" s="177"/>
      <c r="F63" s="177"/>
      <c r="G63" s="177"/>
      <c r="H63" s="177"/>
      <c r="I63" s="177"/>
      <c r="J63" s="178">
        <f>J329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101</v>
      </c>
      <c r="E64" s="177"/>
      <c r="F64" s="177"/>
      <c r="G64" s="177"/>
      <c r="H64" s="177"/>
      <c r="I64" s="177"/>
      <c r="J64" s="178">
        <f>J347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102</v>
      </c>
      <c r="E65" s="177"/>
      <c r="F65" s="177"/>
      <c r="G65" s="177"/>
      <c r="H65" s="177"/>
      <c r="I65" s="177"/>
      <c r="J65" s="178">
        <f>J358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103</v>
      </c>
      <c r="E66" s="177"/>
      <c r="F66" s="177"/>
      <c r="G66" s="177"/>
      <c r="H66" s="177"/>
      <c r="I66" s="177"/>
      <c r="J66" s="178">
        <f>J383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104</v>
      </c>
      <c r="E67" s="177"/>
      <c r="F67" s="177"/>
      <c r="G67" s="177"/>
      <c r="H67" s="177"/>
      <c r="I67" s="177"/>
      <c r="J67" s="178">
        <f>J411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6" t="s">
        <v>105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16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163" t="str">
        <f>E7</f>
        <v>UHERSKÉ HRADIŠTĚ, ŠTĚPNICKÁ - REKONSTRUKCE VODOVODNÍHO ŘADU G-17</v>
      </c>
      <c r="F77" s="35"/>
      <c r="G77" s="35"/>
      <c r="H77" s="35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91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72" t="str">
        <f>E9</f>
        <v>001 - Výkopové práce a obnova povrchů</v>
      </c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21</v>
      </c>
      <c r="D81" s="43"/>
      <c r="E81" s="43"/>
      <c r="F81" s="30" t="str">
        <f>F12</f>
        <v>Uherské Hradiště</v>
      </c>
      <c r="G81" s="43"/>
      <c r="H81" s="43"/>
      <c r="I81" s="35" t="s">
        <v>23</v>
      </c>
      <c r="J81" s="75" t="str">
        <f>IF(J12="","",J12)</f>
        <v>17. 8. 2025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5" t="s">
        <v>25</v>
      </c>
      <c r="D83" s="43"/>
      <c r="E83" s="43"/>
      <c r="F83" s="30" t="str">
        <f>E15</f>
        <v xml:space="preserve"> </v>
      </c>
      <c r="G83" s="43"/>
      <c r="H83" s="43"/>
      <c r="I83" s="35" t="s">
        <v>31</v>
      </c>
      <c r="J83" s="39" t="str">
        <f>E21</f>
        <v xml:space="preserve"> 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5" t="s">
        <v>29</v>
      </c>
      <c r="D84" s="43"/>
      <c r="E84" s="43"/>
      <c r="F84" s="30" t="str">
        <f>IF(E18="","",E18)</f>
        <v>Vyplň údaj</v>
      </c>
      <c r="G84" s="43"/>
      <c r="H84" s="43"/>
      <c r="I84" s="35" t="s">
        <v>33</v>
      </c>
      <c r="J84" s="39" t="str">
        <f>E24</f>
        <v xml:space="preserve"> </v>
      </c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0.32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1" customFormat="1" ht="29.28" customHeight="1">
      <c r="A86" s="180"/>
      <c r="B86" s="181"/>
      <c r="C86" s="182" t="s">
        <v>106</v>
      </c>
      <c r="D86" s="183" t="s">
        <v>55</v>
      </c>
      <c r="E86" s="183" t="s">
        <v>51</v>
      </c>
      <c r="F86" s="183" t="s">
        <v>52</v>
      </c>
      <c r="G86" s="183" t="s">
        <v>107</v>
      </c>
      <c r="H86" s="183" t="s">
        <v>108</v>
      </c>
      <c r="I86" s="183" t="s">
        <v>109</v>
      </c>
      <c r="J86" s="183" t="s">
        <v>95</v>
      </c>
      <c r="K86" s="184" t="s">
        <v>110</v>
      </c>
      <c r="L86" s="185"/>
      <c r="M86" s="95" t="s">
        <v>19</v>
      </c>
      <c r="N86" s="96" t="s">
        <v>40</v>
      </c>
      <c r="O86" s="96" t="s">
        <v>111</v>
      </c>
      <c r="P86" s="96" t="s">
        <v>112</v>
      </c>
      <c r="Q86" s="96" t="s">
        <v>113</v>
      </c>
      <c r="R86" s="96" t="s">
        <v>114</v>
      </c>
      <c r="S86" s="96" t="s">
        <v>115</v>
      </c>
      <c r="T86" s="97" t="s">
        <v>116</v>
      </c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</row>
    <row r="87" s="2" customFormat="1" ht="22.8" customHeight="1">
      <c r="A87" s="41"/>
      <c r="B87" s="42"/>
      <c r="C87" s="102" t="s">
        <v>117</v>
      </c>
      <c r="D87" s="43"/>
      <c r="E87" s="43"/>
      <c r="F87" s="43"/>
      <c r="G87" s="43"/>
      <c r="H87" s="43"/>
      <c r="I87" s="43"/>
      <c r="J87" s="186">
        <f>BK87</f>
        <v>0</v>
      </c>
      <c r="K87" s="43"/>
      <c r="L87" s="47"/>
      <c r="M87" s="98"/>
      <c r="N87" s="187"/>
      <c r="O87" s="99"/>
      <c r="P87" s="188">
        <f>P88</f>
        <v>0</v>
      </c>
      <c r="Q87" s="99"/>
      <c r="R87" s="188">
        <f>R88</f>
        <v>2.3477173900000006</v>
      </c>
      <c r="S87" s="99"/>
      <c r="T87" s="189">
        <f>T88</f>
        <v>4.7599999999999998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69</v>
      </c>
      <c r="AU87" s="20" t="s">
        <v>96</v>
      </c>
      <c r="BK87" s="190">
        <f>BK88</f>
        <v>0</v>
      </c>
    </row>
    <row r="88" s="12" customFormat="1" ht="25.92" customHeight="1">
      <c r="A88" s="12"/>
      <c r="B88" s="191"/>
      <c r="C88" s="192"/>
      <c r="D88" s="193" t="s">
        <v>69</v>
      </c>
      <c r="E88" s="194" t="s">
        <v>118</v>
      </c>
      <c r="F88" s="194" t="s">
        <v>119</v>
      </c>
      <c r="G88" s="192"/>
      <c r="H88" s="192"/>
      <c r="I88" s="195"/>
      <c r="J88" s="196">
        <f>BK88</f>
        <v>0</v>
      </c>
      <c r="K88" s="192"/>
      <c r="L88" s="197"/>
      <c r="M88" s="198"/>
      <c r="N88" s="199"/>
      <c r="O88" s="199"/>
      <c r="P88" s="200">
        <f>P89+P307+P329+P347+P358+P383+P411</f>
        <v>0</v>
      </c>
      <c r="Q88" s="199"/>
      <c r="R88" s="200">
        <f>R89+R307+R329+R347+R358+R383+R411</f>
        <v>2.3477173900000006</v>
      </c>
      <c r="S88" s="199"/>
      <c r="T88" s="201">
        <f>T89+T307+T329+T347+T358+T383+T411</f>
        <v>4.7599999999999998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2" t="s">
        <v>78</v>
      </c>
      <c r="AT88" s="203" t="s">
        <v>69</v>
      </c>
      <c r="AU88" s="203" t="s">
        <v>70</v>
      </c>
      <c r="AY88" s="202" t="s">
        <v>120</v>
      </c>
      <c r="BK88" s="204">
        <f>BK89+BK307+BK329+BK347+BK358+BK383+BK411</f>
        <v>0</v>
      </c>
    </row>
    <row r="89" s="12" customFormat="1" ht="22.8" customHeight="1">
      <c r="A89" s="12"/>
      <c r="B89" s="191"/>
      <c r="C89" s="192"/>
      <c r="D89" s="193" t="s">
        <v>69</v>
      </c>
      <c r="E89" s="205" t="s">
        <v>78</v>
      </c>
      <c r="F89" s="205" t="s">
        <v>121</v>
      </c>
      <c r="G89" s="192"/>
      <c r="H89" s="192"/>
      <c r="I89" s="195"/>
      <c r="J89" s="206">
        <f>BK89</f>
        <v>0</v>
      </c>
      <c r="K89" s="192"/>
      <c r="L89" s="197"/>
      <c r="M89" s="198"/>
      <c r="N89" s="199"/>
      <c r="O89" s="199"/>
      <c r="P89" s="200">
        <f>SUM(P90:P306)</f>
        <v>0</v>
      </c>
      <c r="Q89" s="199"/>
      <c r="R89" s="200">
        <f>SUM(R90:R306)</f>
        <v>0.87906000000000006</v>
      </c>
      <c r="S89" s="199"/>
      <c r="T89" s="201">
        <f>SUM(T90:T306)</f>
        <v>3.9790000000000001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2" t="s">
        <v>78</v>
      </c>
      <c r="AT89" s="203" t="s">
        <v>69</v>
      </c>
      <c r="AU89" s="203" t="s">
        <v>78</v>
      </c>
      <c r="AY89" s="202" t="s">
        <v>120</v>
      </c>
      <c r="BK89" s="204">
        <f>SUM(BK90:BK306)</f>
        <v>0</v>
      </c>
    </row>
    <row r="90" s="2" customFormat="1" ht="37.8" customHeight="1">
      <c r="A90" s="41"/>
      <c r="B90" s="42"/>
      <c r="C90" s="207" t="s">
        <v>78</v>
      </c>
      <c r="D90" s="207" t="s">
        <v>122</v>
      </c>
      <c r="E90" s="208" t="s">
        <v>123</v>
      </c>
      <c r="F90" s="209" t="s">
        <v>124</v>
      </c>
      <c r="G90" s="210" t="s">
        <v>125</v>
      </c>
      <c r="H90" s="211">
        <v>6</v>
      </c>
      <c r="I90" s="212"/>
      <c r="J90" s="213">
        <f>ROUND(I90*H90,2)</f>
        <v>0</v>
      </c>
      <c r="K90" s="209" t="s">
        <v>126</v>
      </c>
      <c r="L90" s="47"/>
      <c r="M90" s="214" t="s">
        <v>19</v>
      </c>
      <c r="N90" s="215" t="s">
        <v>41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0.26000000000000001</v>
      </c>
      <c r="T90" s="217">
        <f>S90*H90</f>
        <v>1.5600000000000001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127</v>
      </c>
      <c r="AT90" s="218" t="s">
        <v>122</v>
      </c>
      <c r="AU90" s="218" t="s">
        <v>80</v>
      </c>
      <c r="AY90" s="20" t="s">
        <v>120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78</v>
      </c>
      <c r="BK90" s="219">
        <f>ROUND(I90*H90,2)</f>
        <v>0</v>
      </c>
      <c r="BL90" s="20" t="s">
        <v>127</v>
      </c>
      <c r="BM90" s="218" t="s">
        <v>128</v>
      </c>
    </row>
    <row r="91" s="2" customFormat="1">
      <c r="A91" s="41"/>
      <c r="B91" s="42"/>
      <c r="C91" s="43"/>
      <c r="D91" s="220" t="s">
        <v>129</v>
      </c>
      <c r="E91" s="43"/>
      <c r="F91" s="221" t="s">
        <v>130</v>
      </c>
      <c r="G91" s="43"/>
      <c r="H91" s="43"/>
      <c r="I91" s="222"/>
      <c r="J91" s="43"/>
      <c r="K91" s="43"/>
      <c r="L91" s="47"/>
      <c r="M91" s="223"/>
      <c r="N91" s="224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129</v>
      </c>
      <c r="AU91" s="20" t="s">
        <v>80</v>
      </c>
    </row>
    <row r="92" s="13" customFormat="1">
      <c r="A92" s="13"/>
      <c r="B92" s="225"/>
      <c r="C92" s="226"/>
      <c r="D92" s="227" t="s">
        <v>131</v>
      </c>
      <c r="E92" s="228" t="s">
        <v>19</v>
      </c>
      <c r="F92" s="229" t="s">
        <v>132</v>
      </c>
      <c r="G92" s="226"/>
      <c r="H92" s="230">
        <v>6</v>
      </c>
      <c r="I92" s="231"/>
      <c r="J92" s="226"/>
      <c r="K92" s="226"/>
      <c r="L92" s="232"/>
      <c r="M92" s="233"/>
      <c r="N92" s="234"/>
      <c r="O92" s="234"/>
      <c r="P92" s="234"/>
      <c r="Q92" s="234"/>
      <c r="R92" s="234"/>
      <c r="S92" s="234"/>
      <c r="T92" s="235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6" t="s">
        <v>131</v>
      </c>
      <c r="AU92" s="236" t="s">
        <v>80</v>
      </c>
      <c r="AV92" s="13" t="s">
        <v>80</v>
      </c>
      <c r="AW92" s="13" t="s">
        <v>32</v>
      </c>
      <c r="AX92" s="13" t="s">
        <v>70</v>
      </c>
      <c r="AY92" s="236" t="s">
        <v>120</v>
      </c>
    </row>
    <row r="93" s="14" customFormat="1">
      <c r="A93" s="14"/>
      <c r="B93" s="237"/>
      <c r="C93" s="238"/>
      <c r="D93" s="227" t="s">
        <v>131</v>
      </c>
      <c r="E93" s="239" t="s">
        <v>19</v>
      </c>
      <c r="F93" s="240" t="s">
        <v>133</v>
      </c>
      <c r="G93" s="238"/>
      <c r="H93" s="241">
        <v>6</v>
      </c>
      <c r="I93" s="242"/>
      <c r="J93" s="238"/>
      <c r="K93" s="238"/>
      <c r="L93" s="243"/>
      <c r="M93" s="244"/>
      <c r="N93" s="245"/>
      <c r="O93" s="245"/>
      <c r="P93" s="245"/>
      <c r="Q93" s="245"/>
      <c r="R93" s="245"/>
      <c r="S93" s="245"/>
      <c r="T93" s="246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7" t="s">
        <v>131</v>
      </c>
      <c r="AU93" s="247" t="s">
        <v>80</v>
      </c>
      <c r="AV93" s="14" t="s">
        <v>127</v>
      </c>
      <c r="AW93" s="14" t="s">
        <v>32</v>
      </c>
      <c r="AX93" s="14" t="s">
        <v>78</v>
      </c>
      <c r="AY93" s="247" t="s">
        <v>120</v>
      </c>
    </row>
    <row r="94" s="2" customFormat="1" ht="33" customHeight="1">
      <c r="A94" s="41"/>
      <c r="B94" s="42"/>
      <c r="C94" s="207" t="s">
        <v>80</v>
      </c>
      <c r="D94" s="207" t="s">
        <v>122</v>
      </c>
      <c r="E94" s="208" t="s">
        <v>134</v>
      </c>
      <c r="F94" s="209" t="s">
        <v>135</v>
      </c>
      <c r="G94" s="210" t="s">
        <v>125</v>
      </c>
      <c r="H94" s="211">
        <v>3</v>
      </c>
      <c r="I94" s="212"/>
      <c r="J94" s="213">
        <f>ROUND(I94*H94,2)</f>
        <v>0</v>
      </c>
      <c r="K94" s="209" t="s">
        <v>126</v>
      </c>
      <c r="L94" s="47"/>
      <c r="M94" s="214" t="s">
        <v>19</v>
      </c>
      <c r="N94" s="215" t="s">
        <v>41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0.098000000000000004</v>
      </c>
      <c r="T94" s="217">
        <f>S94*H94</f>
        <v>0.29400000000000004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127</v>
      </c>
      <c r="AT94" s="218" t="s">
        <v>122</v>
      </c>
      <c r="AU94" s="218" t="s">
        <v>80</v>
      </c>
      <c r="AY94" s="20" t="s">
        <v>120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78</v>
      </c>
      <c r="BK94" s="219">
        <f>ROUND(I94*H94,2)</f>
        <v>0</v>
      </c>
      <c r="BL94" s="20" t="s">
        <v>127</v>
      </c>
      <c r="BM94" s="218" t="s">
        <v>136</v>
      </c>
    </row>
    <row r="95" s="2" customFormat="1">
      <c r="A95" s="41"/>
      <c r="B95" s="42"/>
      <c r="C95" s="43"/>
      <c r="D95" s="220" t="s">
        <v>129</v>
      </c>
      <c r="E95" s="43"/>
      <c r="F95" s="221" t="s">
        <v>137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129</v>
      </c>
      <c r="AU95" s="20" t="s">
        <v>80</v>
      </c>
    </row>
    <row r="96" s="13" customFormat="1">
      <c r="A96" s="13"/>
      <c r="B96" s="225"/>
      <c r="C96" s="226"/>
      <c r="D96" s="227" t="s">
        <v>131</v>
      </c>
      <c r="E96" s="228" t="s">
        <v>19</v>
      </c>
      <c r="F96" s="229" t="s">
        <v>138</v>
      </c>
      <c r="G96" s="226"/>
      <c r="H96" s="230">
        <v>3</v>
      </c>
      <c r="I96" s="231"/>
      <c r="J96" s="226"/>
      <c r="K96" s="226"/>
      <c r="L96" s="232"/>
      <c r="M96" s="233"/>
      <c r="N96" s="234"/>
      <c r="O96" s="234"/>
      <c r="P96" s="234"/>
      <c r="Q96" s="234"/>
      <c r="R96" s="234"/>
      <c r="S96" s="234"/>
      <c r="T96" s="23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6" t="s">
        <v>131</v>
      </c>
      <c r="AU96" s="236" t="s">
        <v>80</v>
      </c>
      <c r="AV96" s="13" t="s">
        <v>80</v>
      </c>
      <c r="AW96" s="13" t="s">
        <v>32</v>
      </c>
      <c r="AX96" s="13" t="s">
        <v>70</v>
      </c>
      <c r="AY96" s="236" t="s">
        <v>120</v>
      </c>
    </row>
    <row r="97" s="14" customFormat="1">
      <c r="A97" s="14"/>
      <c r="B97" s="237"/>
      <c r="C97" s="238"/>
      <c r="D97" s="227" t="s">
        <v>131</v>
      </c>
      <c r="E97" s="239" t="s">
        <v>19</v>
      </c>
      <c r="F97" s="240" t="s">
        <v>133</v>
      </c>
      <c r="G97" s="238"/>
      <c r="H97" s="241">
        <v>3</v>
      </c>
      <c r="I97" s="242"/>
      <c r="J97" s="238"/>
      <c r="K97" s="238"/>
      <c r="L97" s="243"/>
      <c r="M97" s="244"/>
      <c r="N97" s="245"/>
      <c r="O97" s="245"/>
      <c r="P97" s="245"/>
      <c r="Q97" s="245"/>
      <c r="R97" s="245"/>
      <c r="S97" s="245"/>
      <c r="T97" s="246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7" t="s">
        <v>131</v>
      </c>
      <c r="AU97" s="247" t="s">
        <v>80</v>
      </c>
      <c r="AV97" s="14" t="s">
        <v>127</v>
      </c>
      <c r="AW97" s="14" t="s">
        <v>32</v>
      </c>
      <c r="AX97" s="14" t="s">
        <v>78</v>
      </c>
      <c r="AY97" s="247" t="s">
        <v>120</v>
      </c>
    </row>
    <row r="98" s="2" customFormat="1" ht="37.8" customHeight="1">
      <c r="A98" s="41"/>
      <c r="B98" s="42"/>
      <c r="C98" s="207" t="s">
        <v>139</v>
      </c>
      <c r="D98" s="207" t="s">
        <v>122</v>
      </c>
      <c r="E98" s="208" t="s">
        <v>140</v>
      </c>
      <c r="F98" s="209" t="s">
        <v>141</v>
      </c>
      <c r="G98" s="210" t="s">
        <v>125</v>
      </c>
      <c r="H98" s="211">
        <v>4.5</v>
      </c>
      <c r="I98" s="212"/>
      <c r="J98" s="213">
        <f>ROUND(I98*H98,2)</f>
        <v>0</v>
      </c>
      <c r="K98" s="209" t="s">
        <v>126</v>
      </c>
      <c r="L98" s="47"/>
      <c r="M98" s="214" t="s">
        <v>19</v>
      </c>
      <c r="N98" s="215" t="s">
        <v>41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0.28999999999999998</v>
      </c>
      <c r="T98" s="217">
        <f>S98*H98</f>
        <v>1.3049999999999999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127</v>
      </c>
      <c r="AT98" s="218" t="s">
        <v>122</v>
      </c>
      <c r="AU98" s="218" t="s">
        <v>80</v>
      </c>
      <c r="AY98" s="20" t="s">
        <v>120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78</v>
      </c>
      <c r="BK98" s="219">
        <f>ROUND(I98*H98,2)</f>
        <v>0</v>
      </c>
      <c r="BL98" s="20" t="s">
        <v>127</v>
      </c>
      <c r="BM98" s="218" t="s">
        <v>142</v>
      </c>
    </row>
    <row r="99" s="2" customFormat="1">
      <c r="A99" s="41"/>
      <c r="B99" s="42"/>
      <c r="C99" s="43"/>
      <c r="D99" s="220" t="s">
        <v>129</v>
      </c>
      <c r="E99" s="43"/>
      <c r="F99" s="221" t="s">
        <v>143</v>
      </c>
      <c r="G99" s="43"/>
      <c r="H99" s="43"/>
      <c r="I99" s="222"/>
      <c r="J99" s="43"/>
      <c r="K99" s="43"/>
      <c r="L99" s="47"/>
      <c r="M99" s="223"/>
      <c r="N99" s="22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129</v>
      </c>
      <c r="AU99" s="20" t="s">
        <v>80</v>
      </c>
    </row>
    <row r="100" s="13" customFormat="1">
      <c r="A100" s="13"/>
      <c r="B100" s="225"/>
      <c r="C100" s="226"/>
      <c r="D100" s="227" t="s">
        <v>131</v>
      </c>
      <c r="E100" s="228" t="s">
        <v>19</v>
      </c>
      <c r="F100" s="229" t="s">
        <v>144</v>
      </c>
      <c r="G100" s="226"/>
      <c r="H100" s="230">
        <v>1.5</v>
      </c>
      <c r="I100" s="231"/>
      <c r="J100" s="226"/>
      <c r="K100" s="226"/>
      <c r="L100" s="232"/>
      <c r="M100" s="233"/>
      <c r="N100" s="234"/>
      <c r="O100" s="234"/>
      <c r="P100" s="234"/>
      <c r="Q100" s="234"/>
      <c r="R100" s="234"/>
      <c r="S100" s="234"/>
      <c r="T100" s="23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6" t="s">
        <v>131</v>
      </c>
      <c r="AU100" s="236" t="s">
        <v>80</v>
      </c>
      <c r="AV100" s="13" t="s">
        <v>80</v>
      </c>
      <c r="AW100" s="13" t="s">
        <v>32</v>
      </c>
      <c r="AX100" s="13" t="s">
        <v>70</v>
      </c>
      <c r="AY100" s="236" t="s">
        <v>120</v>
      </c>
    </row>
    <row r="101" s="13" customFormat="1">
      <c r="A101" s="13"/>
      <c r="B101" s="225"/>
      <c r="C101" s="226"/>
      <c r="D101" s="227" t="s">
        <v>131</v>
      </c>
      <c r="E101" s="228" t="s">
        <v>19</v>
      </c>
      <c r="F101" s="229" t="s">
        <v>145</v>
      </c>
      <c r="G101" s="226"/>
      <c r="H101" s="230">
        <v>3</v>
      </c>
      <c r="I101" s="231"/>
      <c r="J101" s="226"/>
      <c r="K101" s="226"/>
      <c r="L101" s="232"/>
      <c r="M101" s="233"/>
      <c r="N101" s="234"/>
      <c r="O101" s="234"/>
      <c r="P101" s="234"/>
      <c r="Q101" s="234"/>
      <c r="R101" s="234"/>
      <c r="S101" s="234"/>
      <c r="T101" s="235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6" t="s">
        <v>131</v>
      </c>
      <c r="AU101" s="236" t="s">
        <v>80</v>
      </c>
      <c r="AV101" s="13" t="s">
        <v>80</v>
      </c>
      <c r="AW101" s="13" t="s">
        <v>32</v>
      </c>
      <c r="AX101" s="13" t="s">
        <v>70</v>
      </c>
      <c r="AY101" s="236" t="s">
        <v>120</v>
      </c>
    </row>
    <row r="102" s="14" customFormat="1">
      <c r="A102" s="14"/>
      <c r="B102" s="237"/>
      <c r="C102" s="238"/>
      <c r="D102" s="227" t="s">
        <v>131</v>
      </c>
      <c r="E102" s="239" t="s">
        <v>19</v>
      </c>
      <c r="F102" s="240" t="s">
        <v>133</v>
      </c>
      <c r="G102" s="238"/>
      <c r="H102" s="241">
        <v>4.5</v>
      </c>
      <c r="I102" s="242"/>
      <c r="J102" s="238"/>
      <c r="K102" s="238"/>
      <c r="L102" s="243"/>
      <c r="M102" s="244"/>
      <c r="N102" s="245"/>
      <c r="O102" s="245"/>
      <c r="P102" s="245"/>
      <c r="Q102" s="245"/>
      <c r="R102" s="245"/>
      <c r="S102" s="245"/>
      <c r="T102" s="246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7" t="s">
        <v>131</v>
      </c>
      <c r="AU102" s="247" t="s">
        <v>80</v>
      </c>
      <c r="AV102" s="14" t="s">
        <v>127</v>
      </c>
      <c r="AW102" s="14" t="s">
        <v>32</v>
      </c>
      <c r="AX102" s="14" t="s">
        <v>78</v>
      </c>
      <c r="AY102" s="247" t="s">
        <v>120</v>
      </c>
    </row>
    <row r="103" s="2" customFormat="1" ht="24.15" customHeight="1">
      <c r="A103" s="41"/>
      <c r="B103" s="42"/>
      <c r="C103" s="207" t="s">
        <v>127</v>
      </c>
      <c r="D103" s="207" t="s">
        <v>122</v>
      </c>
      <c r="E103" s="208" t="s">
        <v>146</v>
      </c>
      <c r="F103" s="209" t="s">
        <v>147</v>
      </c>
      <c r="G103" s="210" t="s">
        <v>148</v>
      </c>
      <c r="H103" s="211">
        <v>4</v>
      </c>
      <c r="I103" s="212"/>
      <c r="J103" s="213">
        <f>ROUND(I103*H103,2)</f>
        <v>0</v>
      </c>
      <c r="K103" s="209" t="s">
        <v>126</v>
      </c>
      <c r="L103" s="47"/>
      <c r="M103" s="214" t="s">
        <v>19</v>
      </c>
      <c r="N103" s="215" t="s">
        <v>41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0.20499999999999999</v>
      </c>
      <c r="T103" s="217">
        <f>S103*H103</f>
        <v>0.81999999999999995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127</v>
      </c>
      <c r="AT103" s="218" t="s">
        <v>122</v>
      </c>
      <c r="AU103" s="218" t="s">
        <v>80</v>
      </c>
      <c r="AY103" s="20" t="s">
        <v>120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78</v>
      </c>
      <c r="BK103" s="219">
        <f>ROUND(I103*H103,2)</f>
        <v>0</v>
      </c>
      <c r="BL103" s="20" t="s">
        <v>127</v>
      </c>
      <c r="BM103" s="218" t="s">
        <v>149</v>
      </c>
    </row>
    <row r="104" s="2" customFormat="1">
      <c r="A104" s="41"/>
      <c r="B104" s="42"/>
      <c r="C104" s="43"/>
      <c r="D104" s="220" t="s">
        <v>129</v>
      </c>
      <c r="E104" s="43"/>
      <c r="F104" s="221" t="s">
        <v>150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129</v>
      </c>
      <c r="AU104" s="20" t="s">
        <v>80</v>
      </c>
    </row>
    <row r="105" s="13" customFormat="1">
      <c r="A105" s="13"/>
      <c r="B105" s="225"/>
      <c r="C105" s="226"/>
      <c r="D105" s="227" t="s">
        <v>131</v>
      </c>
      <c r="E105" s="228" t="s">
        <v>19</v>
      </c>
      <c r="F105" s="229" t="s">
        <v>151</v>
      </c>
      <c r="G105" s="226"/>
      <c r="H105" s="230">
        <v>4</v>
      </c>
      <c r="I105" s="231"/>
      <c r="J105" s="226"/>
      <c r="K105" s="226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131</v>
      </c>
      <c r="AU105" s="236" t="s">
        <v>80</v>
      </c>
      <c r="AV105" s="13" t="s">
        <v>80</v>
      </c>
      <c r="AW105" s="13" t="s">
        <v>32</v>
      </c>
      <c r="AX105" s="13" t="s">
        <v>70</v>
      </c>
      <c r="AY105" s="236" t="s">
        <v>120</v>
      </c>
    </row>
    <row r="106" s="14" customFormat="1">
      <c r="A106" s="14"/>
      <c r="B106" s="237"/>
      <c r="C106" s="238"/>
      <c r="D106" s="227" t="s">
        <v>131</v>
      </c>
      <c r="E106" s="239" t="s">
        <v>19</v>
      </c>
      <c r="F106" s="240" t="s">
        <v>133</v>
      </c>
      <c r="G106" s="238"/>
      <c r="H106" s="241">
        <v>4</v>
      </c>
      <c r="I106" s="242"/>
      <c r="J106" s="238"/>
      <c r="K106" s="238"/>
      <c r="L106" s="243"/>
      <c r="M106" s="244"/>
      <c r="N106" s="245"/>
      <c r="O106" s="245"/>
      <c r="P106" s="245"/>
      <c r="Q106" s="245"/>
      <c r="R106" s="245"/>
      <c r="S106" s="245"/>
      <c r="T106" s="246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7" t="s">
        <v>131</v>
      </c>
      <c r="AU106" s="247" t="s">
        <v>80</v>
      </c>
      <c r="AV106" s="14" t="s">
        <v>127</v>
      </c>
      <c r="AW106" s="14" t="s">
        <v>32</v>
      </c>
      <c r="AX106" s="14" t="s">
        <v>78</v>
      </c>
      <c r="AY106" s="247" t="s">
        <v>120</v>
      </c>
    </row>
    <row r="107" s="2" customFormat="1" ht="49.05" customHeight="1">
      <c r="A107" s="41"/>
      <c r="B107" s="42"/>
      <c r="C107" s="207" t="s">
        <v>152</v>
      </c>
      <c r="D107" s="207" t="s">
        <v>122</v>
      </c>
      <c r="E107" s="208" t="s">
        <v>153</v>
      </c>
      <c r="F107" s="209" t="s">
        <v>154</v>
      </c>
      <c r="G107" s="210" t="s">
        <v>148</v>
      </c>
      <c r="H107" s="211">
        <v>3</v>
      </c>
      <c r="I107" s="212"/>
      <c r="J107" s="213">
        <f>ROUND(I107*H107,2)</f>
        <v>0</v>
      </c>
      <c r="K107" s="209" t="s">
        <v>126</v>
      </c>
      <c r="L107" s="47"/>
      <c r="M107" s="214" t="s">
        <v>19</v>
      </c>
      <c r="N107" s="215" t="s">
        <v>41</v>
      </c>
      <c r="O107" s="87"/>
      <c r="P107" s="216">
        <f>O107*H107</f>
        <v>0</v>
      </c>
      <c r="Q107" s="216">
        <v>0.036900000000000002</v>
      </c>
      <c r="R107" s="216">
        <f>Q107*H107</f>
        <v>0.11070000000000001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127</v>
      </c>
      <c r="AT107" s="218" t="s">
        <v>122</v>
      </c>
      <c r="AU107" s="218" t="s">
        <v>80</v>
      </c>
      <c r="AY107" s="20" t="s">
        <v>120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20" t="s">
        <v>78</v>
      </c>
      <c r="BK107" s="219">
        <f>ROUND(I107*H107,2)</f>
        <v>0</v>
      </c>
      <c r="BL107" s="20" t="s">
        <v>127</v>
      </c>
      <c r="BM107" s="218" t="s">
        <v>155</v>
      </c>
    </row>
    <row r="108" s="2" customFormat="1">
      <c r="A108" s="41"/>
      <c r="B108" s="42"/>
      <c r="C108" s="43"/>
      <c r="D108" s="220" t="s">
        <v>129</v>
      </c>
      <c r="E108" s="43"/>
      <c r="F108" s="221" t="s">
        <v>156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129</v>
      </c>
      <c r="AU108" s="20" t="s">
        <v>80</v>
      </c>
    </row>
    <row r="109" s="15" customFormat="1">
      <c r="A109" s="15"/>
      <c r="B109" s="248"/>
      <c r="C109" s="249"/>
      <c r="D109" s="227" t="s">
        <v>131</v>
      </c>
      <c r="E109" s="250" t="s">
        <v>19</v>
      </c>
      <c r="F109" s="251" t="s">
        <v>157</v>
      </c>
      <c r="G109" s="249"/>
      <c r="H109" s="250" t="s">
        <v>19</v>
      </c>
      <c r="I109" s="252"/>
      <c r="J109" s="249"/>
      <c r="K109" s="249"/>
      <c r="L109" s="253"/>
      <c r="M109" s="254"/>
      <c r="N109" s="255"/>
      <c r="O109" s="255"/>
      <c r="P109" s="255"/>
      <c r="Q109" s="255"/>
      <c r="R109" s="255"/>
      <c r="S109" s="255"/>
      <c r="T109" s="256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57" t="s">
        <v>131</v>
      </c>
      <c r="AU109" s="257" t="s">
        <v>80</v>
      </c>
      <c r="AV109" s="15" t="s">
        <v>78</v>
      </c>
      <c r="AW109" s="15" t="s">
        <v>32</v>
      </c>
      <c r="AX109" s="15" t="s">
        <v>70</v>
      </c>
      <c r="AY109" s="257" t="s">
        <v>120</v>
      </c>
    </row>
    <row r="110" s="13" customFormat="1">
      <c r="A110" s="13"/>
      <c r="B110" s="225"/>
      <c r="C110" s="226"/>
      <c r="D110" s="227" t="s">
        <v>131</v>
      </c>
      <c r="E110" s="228" t="s">
        <v>19</v>
      </c>
      <c r="F110" s="229" t="s">
        <v>158</v>
      </c>
      <c r="G110" s="226"/>
      <c r="H110" s="230">
        <v>3</v>
      </c>
      <c r="I110" s="231"/>
      <c r="J110" s="226"/>
      <c r="K110" s="226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131</v>
      </c>
      <c r="AU110" s="236" t="s">
        <v>80</v>
      </c>
      <c r="AV110" s="13" t="s">
        <v>80</v>
      </c>
      <c r="AW110" s="13" t="s">
        <v>32</v>
      </c>
      <c r="AX110" s="13" t="s">
        <v>70</v>
      </c>
      <c r="AY110" s="236" t="s">
        <v>120</v>
      </c>
    </row>
    <row r="111" s="14" customFormat="1">
      <c r="A111" s="14"/>
      <c r="B111" s="237"/>
      <c r="C111" s="238"/>
      <c r="D111" s="227" t="s">
        <v>131</v>
      </c>
      <c r="E111" s="239" t="s">
        <v>19</v>
      </c>
      <c r="F111" s="240" t="s">
        <v>133</v>
      </c>
      <c r="G111" s="238"/>
      <c r="H111" s="241">
        <v>3</v>
      </c>
      <c r="I111" s="242"/>
      <c r="J111" s="238"/>
      <c r="K111" s="238"/>
      <c r="L111" s="243"/>
      <c r="M111" s="244"/>
      <c r="N111" s="245"/>
      <c r="O111" s="245"/>
      <c r="P111" s="245"/>
      <c r="Q111" s="245"/>
      <c r="R111" s="245"/>
      <c r="S111" s="245"/>
      <c r="T111" s="246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7" t="s">
        <v>131</v>
      </c>
      <c r="AU111" s="247" t="s">
        <v>80</v>
      </c>
      <c r="AV111" s="14" t="s">
        <v>127</v>
      </c>
      <c r="AW111" s="14" t="s">
        <v>32</v>
      </c>
      <c r="AX111" s="14" t="s">
        <v>78</v>
      </c>
      <c r="AY111" s="247" t="s">
        <v>120</v>
      </c>
    </row>
    <row r="112" s="2" customFormat="1" ht="49.05" customHeight="1">
      <c r="A112" s="41"/>
      <c r="B112" s="42"/>
      <c r="C112" s="207" t="s">
        <v>159</v>
      </c>
      <c r="D112" s="207" t="s">
        <v>122</v>
      </c>
      <c r="E112" s="208" t="s">
        <v>160</v>
      </c>
      <c r="F112" s="209" t="s">
        <v>161</v>
      </c>
      <c r="G112" s="210" t="s">
        <v>148</v>
      </c>
      <c r="H112" s="211">
        <v>3</v>
      </c>
      <c r="I112" s="212"/>
      <c r="J112" s="213">
        <f>ROUND(I112*H112,2)</f>
        <v>0</v>
      </c>
      <c r="K112" s="209" t="s">
        <v>126</v>
      </c>
      <c r="L112" s="47"/>
      <c r="M112" s="214" t="s">
        <v>19</v>
      </c>
      <c r="N112" s="215" t="s">
        <v>41</v>
      </c>
      <c r="O112" s="87"/>
      <c r="P112" s="216">
        <f>O112*H112</f>
        <v>0</v>
      </c>
      <c r="Q112" s="216">
        <v>0.0086800000000000002</v>
      </c>
      <c r="R112" s="216">
        <f>Q112*H112</f>
        <v>0.026040000000000001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127</v>
      </c>
      <c r="AT112" s="218" t="s">
        <v>122</v>
      </c>
      <c r="AU112" s="218" t="s">
        <v>80</v>
      </c>
      <c r="AY112" s="20" t="s">
        <v>120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78</v>
      </c>
      <c r="BK112" s="219">
        <f>ROUND(I112*H112,2)</f>
        <v>0</v>
      </c>
      <c r="BL112" s="20" t="s">
        <v>127</v>
      </c>
      <c r="BM112" s="218" t="s">
        <v>162</v>
      </c>
    </row>
    <row r="113" s="2" customFormat="1">
      <c r="A113" s="41"/>
      <c r="B113" s="42"/>
      <c r="C113" s="43"/>
      <c r="D113" s="220" t="s">
        <v>129</v>
      </c>
      <c r="E113" s="43"/>
      <c r="F113" s="221" t="s">
        <v>163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129</v>
      </c>
      <c r="AU113" s="20" t="s">
        <v>80</v>
      </c>
    </row>
    <row r="114" s="15" customFormat="1">
      <c r="A114" s="15"/>
      <c r="B114" s="248"/>
      <c r="C114" s="249"/>
      <c r="D114" s="227" t="s">
        <v>131</v>
      </c>
      <c r="E114" s="250" t="s">
        <v>19</v>
      </c>
      <c r="F114" s="251" t="s">
        <v>157</v>
      </c>
      <c r="G114" s="249"/>
      <c r="H114" s="250" t="s">
        <v>19</v>
      </c>
      <c r="I114" s="252"/>
      <c r="J114" s="249"/>
      <c r="K114" s="249"/>
      <c r="L114" s="253"/>
      <c r="M114" s="254"/>
      <c r="N114" s="255"/>
      <c r="O114" s="255"/>
      <c r="P114" s="255"/>
      <c r="Q114" s="255"/>
      <c r="R114" s="255"/>
      <c r="S114" s="255"/>
      <c r="T114" s="256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57" t="s">
        <v>131</v>
      </c>
      <c r="AU114" s="257" t="s">
        <v>80</v>
      </c>
      <c r="AV114" s="15" t="s">
        <v>78</v>
      </c>
      <c r="AW114" s="15" t="s">
        <v>32</v>
      </c>
      <c r="AX114" s="15" t="s">
        <v>70</v>
      </c>
      <c r="AY114" s="257" t="s">
        <v>120</v>
      </c>
    </row>
    <row r="115" s="13" customFormat="1">
      <c r="A115" s="13"/>
      <c r="B115" s="225"/>
      <c r="C115" s="226"/>
      <c r="D115" s="227" t="s">
        <v>131</v>
      </c>
      <c r="E115" s="228" t="s">
        <v>19</v>
      </c>
      <c r="F115" s="229" t="s">
        <v>164</v>
      </c>
      <c r="G115" s="226"/>
      <c r="H115" s="230">
        <v>3</v>
      </c>
      <c r="I115" s="231"/>
      <c r="J115" s="226"/>
      <c r="K115" s="226"/>
      <c r="L115" s="232"/>
      <c r="M115" s="233"/>
      <c r="N115" s="234"/>
      <c r="O115" s="234"/>
      <c r="P115" s="234"/>
      <c r="Q115" s="234"/>
      <c r="R115" s="234"/>
      <c r="S115" s="234"/>
      <c r="T115" s="235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6" t="s">
        <v>131</v>
      </c>
      <c r="AU115" s="236" t="s">
        <v>80</v>
      </c>
      <c r="AV115" s="13" t="s">
        <v>80</v>
      </c>
      <c r="AW115" s="13" t="s">
        <v>32</v>
      </c>
      <c r="AX115" s="13" t="s">
        <v>70</v>
      </c>
      <c r="AY115" s="236" t="s">
        <v>120</v>
      </c>
    </row>
    <row r="116" s="14" customFormat="1">
      <c r="A116" s="14"/>
      <c r="B116" s="237"/>
      <c r="C116" s="238"/>
      <c r="D116" s="227" t="s">
        <v>131</v>
      </c>
      <c r="E116" s="239" t="s">
        <v>19</v>
      </c>
      <c r="F116" s="240" t="s">
        <v>133</v>
      </c>
      <c r="G116" s="238"/>
      <c r="H116" s="241">
        <v>3</v>
      </c>
      <c r="I116" s="242"/>
      <c r="J116" s="238"/>
      <c r="K116" s="238"/>
      <c r="L116" s="243"/>
      <c r="M116" s="244"/>
      <c r="N116" s="245"/>
      <c r="O116" s="245"/>
      <c r="P116" s="245"/>
      <c r="Q116" s="245"/>
      <c r="R116" s="245"/>
      <c r="S116" s="245"/>
      <c r="T116" s="24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7" t="s">
        <v>131</v>
      </c>
      <c r="AU116" s="247" t="s">
        <v>80</v>
      </c>
      <c r="AV116" s="14" t="s">
        <v>127</v>
      </c>
      <c r="AW116" s="14" t="s">
        <v>32</v>
      </c>
      <c r="AX116" s="14" t="s">
        <v>78</v>
      </c>
      <c r="AY116" s="247" t="s">
        <v>120</v>
      </c>
    </row>
    <row r="117" s="2" customFormat="1" ht="49.05" customHeight="1">
      <c r="A117" s="41"/>
      <c r="B117" s="42"/>
      <c r="C117" s="207" t="s">
        <v>165</v>
      </c>
      <c r="D117" s="207" t="s">
        <v>122</v>
      </c>
      <c r="E117" s="208" t="s">
        <v>166</v>
      </c>
      <c r="F117" s="209" t="s">
        <v>167</v>
      </c>
      <c r="G117" s="210" t="s">
        <v>148</v>
      </c>
      <c r="H117" s="211">
        <v>9</v>
      </c>
      <c r="I117" s="212"/>
      <c r="J117" s="213">
        <f>ROUND(I117*H117,2)</f>
        <v>0</v>
      </c>
      <c r="K117" s="209" t="s">
        <v>126</v>
      </c>
      <c r="L117" s="47"/>
      <c r="M117" s="214" t="s">
        <v>19</v>
      </c>
      <c r="N117" s="215" t="s">
        <v>41</v>
      </c>
      <c r="O117" s="87"/>
      <c r="P117" s="216">
        <f>O117*H117</f>
        <v>0</v>
      </c>
      <c r="Q117" s="216">
        <v>0.036900000000000002</v>
      </c>
      <c r="R117" s="216">
        <f>Q117*H117</f>
        <v>0.33210000000000001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127</v>
      </c>
      <c r="AT117" s="218" t="s">
        <v>122</v>
      </c>
      <c r="AU117" s="218" t="s">
        <v>80</v>
      </c>
      <c r="AY117" s="20" t="s">
        <v>120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78</v>
      </c>
      <c r="BK117" s="219">
        <f>ROUND(I117*H117,2)</f>
        <v>0</v>
      </c>
      <c r="BL117" s="20" t="s">
        <v>127</v>
      </c>
      <c r="BM117" s="218" t="s">
        <v>168</v>
      </c>
    </row>
    <row r="118" s="2" customFormat="1">
      <c r="A118" s="41"/>
      <c r="B118" s="42"/>
      <c r="C118" s="43"/>
      <c r="D118" s="220" t="s">
        <v>129</v>
      </c>
      <c r="E118" s="43"/>
      <c r="F118" s="221" t="s">
        <v>169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129</v>
      </c>
      <c r="AU118" s="20" t="s">
        <v>80</v>
      </c>
    </row>
    <row r="119" s="15" customFormat="1">
      <c r="A119" s="15"/>
      <c r="B119" s="248"/>
      <c r="C119" s="249"/>
      <c r="D119" s="227" t="s">
        <v>131</v>
      </c>
      <c r="E119" s="250" t="s">
        <v>19</v>
      </c>
      <c r="F119" s="251" t="s">
        <v>157</v>
      </c>
      <c r="G119" s="249"/>
      <c r="H119" s="250" t="s">
        <v>19</v>
      </c>
      <c r="I119" s="252"/>
      <c r="J119" s="249"/>
      <c r="K119" s="249"/>
      <c r="L119" s="253"/>
      <c r="M119" s="254"/>
      <c r="N119" s="255"/>
      <c r="O119" s="255"/>
      <c r="P119" s="255"/>
      <c r="Q119" s="255"/>
      <c r="R119" s="255"/>
      <c r="S119" s="255"/>
      <c r="T119" s="256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57" t="s">
        <v>131</v>
      </c>
      <c r="AU119" s="257" t="s">
        <v>80</v>
      </c>
      <c r="AV119" s="15" t="s">
        <v>78</v>
      </c>
      <c r="AW119" s="15" t="s">
        <v>32</v>
      </c>
      <c r="AX119" s="15" t="s">
        <v>70</v>
      </c>
      <c r="AY119" s="257" t="s">
        <v>120</v>
      </c>
    </row>
    <row r="120" s="13" customFormat="1">
      <c r="A120" s="13"/>
      <c r="B120" s="225"/>
      <c r="C120" s="226"/>
      <c r="D120" s="227" t="s">
        <v>131</v>
      </c>
      <c r="E120" s="228" t="s">
        <v>19</v>
      </c>
      <c r="F120" s="229" t="s">
        <v>170</v>
      </c>
      <c r="G120" s="226"/>
      <c r="H120" s="230">
        <v>9</v>
      </c>
      <c r="I120" s="231"/>
      <c r="J120" s="226"/>
      <c r="K120" s="226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131</v>
      </c>
      <c r="AU120" s="236" t="s">
        <v>80</v>
      </c>
      <c r="AV120" s="13" t="s">
        <v>80</v>
      </c>
      <c r="AW120" s="13" t="s">
        <v>32</v>
      </c>
      <c r="AX120" s="13" t="s">
        <v>70</v>
      </c>
      <c r="AY120" s="236" t="s">
        <v>120</v>
      </c>
    </row>
    <row r="121" s="14" customFormat="1">
      <c r="A121" s="14"/>
      <c r="B121" s="237"/>
      <c r="C121" s="238"/>
      <c r="D121" s="227" t="s">
        <v>131</v>
      </c>
      <c r="E121" s="239" t="s">
        <v>19</v>
      </c>
      <c r="F121" s="240" t="s">
        <v>133</v>
      </c>
      <c r="G121" s="238"/>
      <c r="H121" s="241">
        <v>9</v>
      </c>
      <c r="I121" s="242"/>
      <c r="J121" s="238"/>
      <c r="K121" s="238"/>
      <c r="L121" s="243"/>
      <c r="M121" s="244"/>
      <c r="N121" s="245"/>
      <c r="O121" s="245"/>
      <c r="P121" s="245"/>
      <c r="Q121" s="245"/>
      <c r="R121" s="245"/>
      <c r="S121" s="245"/>
      <c r="T121" s="24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7" t="s">
        <v>131</v>
      </c>
      <c r="AU121" s="247" t="s">
        <v>80</v>
      </c>
      <c r="AV121" s="14" t="s">
        <v>127</v>
      </c>
      <c r="AW121" s="14" t="s">
        <v>32</v>
      </c>
      <c r="AX121" s="14" t="s">
        <v>78</v>
      </c>
      <c r="AY121" s="247" t="s">
        <v>120</v>
      </c>
    </row>
    <row r="122" s="2" customFormat="1" ht="16.5" customHeight="1">
      <c r="A122" s="41"/>
      <c r="B122" s="42"/>
      <c r="C122" s="207" t="s">
        <v>171</v>
      </c>
      <c r="D122" s="207" t="s">
        <v>122</v>
      </c>
      <c r="E122" s="208" t="s">
        <v>172</v>
      </c>
      <c r="F122" s="209" t="s">
        <v>173</v>
      </c>
      <c r="G122" s="210" t="s">
        <v>125</v>
      </c>
      <c r="H122" s="211">
        <v>15</v>
      </c>
      <c r="I122" s="212"/>
      <c r="J122" s="213">
        <f>ROUND(I122*H122,2)</f>
        <v>0</v>
      </c>
      <c r="K122" s="209" t="s">
        <v>126</v>
      </c>
      <c r="L122" s="47"/>
      <c r="M122" s="214" t="s">
        <v>19</v>
      </c>
      <c r="N122" s="215" t="s">
        <v>41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127</v>
      </c>
      <c r="AT122" s="218" t="s">
        <v>122</v>
      </c>
      <c r="AU122" s="218" t="s">
        <v>80</v>
      </c>
      <c r="AY122" s="20" t="s">
        <v>120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78</v>
      </c>
      <c r="BK122" s="219">
        <f>ROUND(I122*H122,2)</f>
        <v>0</v>
      </c>
      <c r="BL122" s="20" t="s">
        <v>127</v>
      </c>
      <c r="BM122" s="218" t="s">
        <v>174</v>
      </c>
    </row>
    <row r="123" s="2" customFormat="1">
      <c r="A123" s="41"/>
      <c r="B123" s="42"/>
      <c r="C123" s="43"/>
      <c r="D123" s="220" t="s">
        <v>129</v>
      </c>
      <c r="E123" s="43"/>
      <c r="F123" s="221" t="s">
        <v>175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129</v>
      </c>
      <c r="AU123" s="20" t="s">
        <v>80</v>
      </c>
    </row>
    <row r="124" s="13" customFormat="1">
      <c r="A124" s="13"/>
      <c r="B124" s="225"/>
      <c r="C124" s="226"/>
      <c r="D124" s="227" t="s">
        <v>131</v>
      </c>
      <c r="E124" s="228" t="s">
        <v>19</v>
      </c>
      <c r="F124" s="229" t="s">
        <v>176</v>
      </c>
      <c r="G124" s="226"/>
      <c r="H124" s="230">
        <v>15</v>
      </c>
      <c r="I124" s="231"/>
      <c r="J124" s="226"/>
      <c r="K124" s="226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131</v>
      </c>
      <c r="AU124" s="236" t="s">
        <v>80</v>
      </c>
      <c r="AV124" s="13" t="s">
        <v>80</v>
      </c>
      <c r="AW124" s="13" t="s">
        <v>32</v>
      </c>
      <c r="AX124" s="13" t="s">
        <v>70</v>
      </c>
      <c r="AY124" s="236" t="s">
        <v>120</v>
      </c>
    </row>
    <row r="125" s="14" customFormat="1">
      <c r="A125" s="14"/>
      <c r="B125" s="237"/>
      <c r="C125" s="238"/>
      <c r="D125" s="227" t="s">
        <v>131</v>
      </c>
      <c r="E125" s="239" t="s">
        <v>19</v>
      </c>
      <c r="F125" s="240" t="s">
        <v>133</v>
      </c>
      <c r="G125" s="238"/>
      <c r="H125" s="241">
        <v>15</v>
      </c>
      <c r="I125" s="242"/>
      <c r="J125" s="238"/>
      <c r="K125" s="238"/>
      <c r="L125" s="243"/>
      <c r="M125" s="244"/>
      <c r="N125" s="245"/>
      <c r="O125" s="245"/>
      <c r="P125" s="245"/>
      <c r="Q125" s="245"/>
      <c r="R125" s="245"/>
      <c r="S125" s="245"/>
      <c r="T125" s="24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7" t="s">
        <v>131</v>
      </c>
      <c r="AU125" s="247" t="s">
        <v>80</v>
      </c>
      <c r="AV125" s="14" t="s">
        <v>127</v>
      </c>
      <c r="AW125" s="14" t="s">
        <v>32</v>
      </c>
      <c r="AX125" s="14" t="s">
        <v>78</v>
      </c>
      <c r="AY125" s="247" t="s">
        <v>120</v>
      </c>
    </row>
    <row r="126" s="2" customFormat="1" ht="24.15" customHeight="1">
      <c r="A126" s="41"/>
      <c r="B126" s="42"/>
      <c r="C126" s="207" t="s">
        <v>177</v>
      </c>
      <c r="D126" s="207" t="s">
        <v>122</v>
      </c>
      <c r="E126" s="208" t="s">
        <v>178</v>
      </c>
      <c r="F126" s="209" t="s">
        <v>179</v>
      </c>
      <c r="G126" s="210" t="s">
        <v>180</v>
      </c>
      <c r="H126" s="211">
        <v>31.899999999999999</v>
      </c>
      <c r="I126" s="212"/>
      <c r="J126" s="213">
        <f>ROUND(I126*H126,2)</f>
        <v>0</v>
      </c>
      <c r="K126" s="209" t="s">
        <v>126</v>
      </c>
      <c r="L126" s="47"/>
      <c r="M126" s="214" t="s">
        <v>19</v>
      </c>
      <c r="N126" s="215" t="s">
        <v>41</v>
      </c>
      <c r="O126" s="87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127</v>
      </c>
      <c r="AT126" s="218" t="s">
        <v>122</v>
      </c>
      <c r="AU126" s="218" t="s">
        <v>80</v>
      </c>
      <c r="AY126" s="20" t="s">
        <v>120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78</v>
      </c>
      <c r="BK126" s="219">
        <f>ROUND(I126*H126,2)</f>
        <v>0</v>
      </c>
      <c r="BL126" s="20" t="s">
        <v>127</v>
      </c>
      <c r="BM126" s="218" t="s">
        <v>181</v>
      </c>
    </row>
    <row r="127" s="2" customFormat="1">
      <c r="A127" s="41"/>
      <c r="B127" s="42"/>
      <c r="C127" s="43"/>
      <c r="D127" s="220" t="s">
        <v>129</v>
      </c>
      <c r="E127" s="43"/>
      <c r="F127" s="221" t="s">
        <v>182</v>
      </c>
      <c r="G127" s="43"/>
      <c r="H127" s="43"/>
      <c r="I127" s="222"/>
      <c r="J127" s="43"/>
      <c r="K127" s="43"/>
      <c r="L127" s="47"/>
      <c r="M127" s="223"/>
      <c r="N127" s="22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129</v>
      </c>
      <c r="AU127" s="20" t="s">
        <v>80</v>
      </c>
    </row>
    <row r="128" s="15" customFormat="1">
      <c r="A128" s="15"/>
      <c r="B128" s="248"/>
      <c r="C128" s="249"/>
      <c r="D128" s="227" t="s">
        <v>131</v>
      </c>
      <c r="E128" s="250" t="s">
        <v>19</v>
      </c>
      <c r="F128" s="251" t="s">
        <v>183</v>
      </c>
      <c r="G128" s="249"/>
      <c r="H128" s="250" t="s">
        <v>19</v>
      </c>
      <c r="I128" s="252"/>
      <c r="J128" s="249"/>
      <c r="K128" s="249"/>
      <c r="L128" s="253"/>
      <c r="M128" s="254"/>
      <c r="N128" s="255"/>
      <c r="O128" s="255"/>
      <c r="P128" s="255"/>
      <c r="Q128" s="255"/>
      <c r="R128" s="255"/>
      <c r="S128" s="255"/>
      <c r="T128" s="256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57" t="s">
        <v>131</v>
      </c>
      <c r="AU128" s="257" t="s">
        <v>80</v>
      </c>
      <c r="AV128" s="15" t="s">
        <v>78</v>
      </c>
      <c r="AW128" s="15" t="s">
        <v>32</v>
      </c>
      <c r="AX128" s="15" t="s">
        <v>70</v>
      </c>
      <c r="AY128" s="257" t="s">
        <v>120</v>
      </c>
    </row>
    <row r="129" s="13" customFormat="1">
      <c r="A129" s="13"/>
      <c r="B129" s="225"/>
      <c r="C129" s="226"/>
      <c r="D129" s="227" t="s">
        <v>131</v>
      </c>
      <c r="E129" s="228" t="s">
        <v>19</v>
      </c>
      <c r="F129" s="229" t="s">
        <v>184</v>
      </c>
      <c r="G129" s="226"/>
      <c r="H129" s="230">
        <v>10.5</v>
      </c>
      <c r="I129" s="231"/>
      <c r="J129" s="226"/>
      <c r="K129" s="226"/>
      <c r="L129" s="232"/>
      <c r="M129" s="233"/>
      <c r="N129" s="234"/>
      <c r="O129" s="234"/>
      <c r="P129" s="234"/>
      <c r="Q129" s="234"/>
      <c r="R129" s="234"/>
      <c r="S129" s="234"/>
      <c r="T129" s="23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6" t="s">
        <v>131</v>
      </c>
      <c r="AU129" s="236" t="s">
        <v>80</v>
      </c>
      <c r="AV129" s="13" t="s">
        <v>80</v>
      </c>
      <c r="AW129" s="13" t="s">
        <v>32</v>
      </c>
      <c r="AX129" s="13" t="s">
        <v>70</v>
      </c>
      <c r="AY129" s="236" t="s">
        <v>120</v>
      </c>
    </row>
    <row r="130" s="13" customFormat="1">
      <c r="A130" s="13"/>
      <c r="B130" s="225"/>
      <c r="C130" s="226"/>
      <c r="D130" s="227" t="s">
        <v>131</v>
      </c>
      <c r="E130" s="228" t="s">
        <v>19</v>
      </c>
      <c r="F130" s="229" t="s">
        <v>185</v>
      </c>
      <c r="G130" s="226"/>
      <c r="H130" s="230">
        <v>7.7999999999999998</v>
      </c>
      <c r="I130" s="231"/>
      <c r="J130" s="226"/>
      <c r="K130" s="226"/>
      <c r="L130" s="232"/>
      <c r="M130" s="233"/>
      <c r="N130" s="234"/>
      <c r="O130" s="234"/>
      <c r="P130" s="234"/>
      <c r="Q130" s="234"/>
      <c r="R130" s="234"/>
      <c r="S130" s="234"/>
      <c r="T130" s="23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6" t="s">
        <v>131</v>
      </c>
      <c r="AU130" s="236" t="s">
        <v>80</v>
      </c>
      <c r="AV130" s="13" t="s">
        <v>80</v>
      </c>
      <c r="AW130" s="13" t="s">
        <v>32</v>
      </c>
      <c r="AX130" s="13" t="s">
        <v>70</v>
      </c>
      <c r="AY130" s="236" t="s">
        <v>120</v>
      </c>
    </row>
    <row r="131" s="13" customFormat="1">
      <c r="A131" s="13"/>
      <c r="B131" s="225"/>
      <c r="C131" s="226"/>
      <c r="D131" s="227" t="s">
        <v>131</v>
      </c>
      <c r="E131" s="228" t="s">
        <v>19</v>
      </c>
      <c r="F131" s="229" t="s">
        <v>186</v>
      </c>
      <c r="G131" s="226"/>
      <c r="H131" s="230">
        <v>3.8250000000000002</v>
      </c>
      <c r="I131" s="231"/>
      <c r="J131" s="226"/>
      <c r="K131" s="226"/>
      <c r="L131" s="232"/>
      <c r="M131" s="233"/>
      <c r="N131" s="234"/>
      <c r="O131" s="234"/>
      <c r="P131" s="234"/>
      <c r="Q131" s="234"/>
      <c r="R131" s="234"/>
      <c r="S131" s="234"/>
      <c r="T131" s="23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6" t="s">
        <v>131</v>
      </c>
      <c r="AU131" s="236" t="s">
        <v>80</v>
      </c>
      <c r="AV131" s="13" t="s">
        <v>80</v>
      </c>
      <c r="AW131" s="13" t="s">
        <v>32</v>
      </c>
      <c r="AX131" s="13" t="s">
        <v>70</v>
      </c>
      <c r="AY131" s="236" t="s">
        <v>120</v>
      </c>
    </row>
    <row r="132" s="13" customFormat="1">
      <c r="A132" s="13"/>
      <c r="B132" s="225"/>
      <c r="C132" s="226"/>
      <c r="D132" s="227" t="s">
        <v>131</v>
      </c>
      <c r="E132" s="228" t="s">
        <v>19</v>
      </c>
      <c r="F132" s="229" t="s">
        <v>187</v>
      </c>
      <c r="G132" s="226"/>
      <c r="H132" s="230">
        <v>2.5499999999999998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131</v>
      </c>
      <c r="AU132" s="236" t="s">
        <v>80</v>
      </c>
      <c r="AV132" s="13" t="s">
        <v>80</v>
      </c>
      <c r="AW132" s="13" t="s">
        <v>32</v>
      </c>
      <c r="AX132" s="13" t="s">
        <v>70</v>
      </c>
      <c r="AY132" s="236" t="s">
        <v>120</v>
      </c>
    </row>
    <row r="133" s="13" customFormat="1">
      <c r="A133" s="13"/>
      <c r="B133" s="225"/>
      <c r="C133" s="226"/>
      <c r="D133" s="227" t="s">
        <v>131</v>
      </c>
      <c r="E133" s="228" t="s">
        <v>19</v>
      </c>
      <c r="F133" s="229" t="s">
        <v>187</v>
      </c>
      <c r="G133" s="226"/>
      <c r="H133" s="230">
        <v>2.5499999999999998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131</v>
      </c>
      <c r="AU133" s="236" t="s">
        <v>80</v>
      </c>
      <c r="AV133" s="13" t="s">
        <v>80</v>
      </c>
      <c r="AW133" s="13" t="s">
        <v>32</v>
      </c>
      <c r="AX133" s="13" t="s">
        <v>70</v>
      </c>
      <c r="AY133" s="236" t="s">
        <v>120</v>
      </c>
    </row>
    <row r="134" s="13" customFormat="1">
      <c r="A134" s="13"/>
      <c r="B134" s="225"/>
      <c r="C134" s="226"/>
      <c r="D134" s="227" t="s">
        <v>131</v>
      </c>
      <c r="E134" s="228" t="s">
        <v>19</v>
      </c>
      <c r="F134" s="229" t="s">
        <v>186</v>
      </c>
      <c r="G134" s="226"/>
      <c r="H134" s="230">
        <v>3.8250000000000002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131</v>
      </c>
      <c r="AU134" s="236" t="s">
        <v>80</v>
      </c>
      <c r="AV134" s="13" t="s">
        <v>80</v>
      </c>
      <c r="AW134" s="13" t="s">
        <v>32</v>
      </c>
      <c r="AX134" s="13" t="s">
        <v>70</v>
      </c>
      <c r="AY134" s="236" t="s">
        <v>120</v>
      </c>
    </row>
    <row r="135" s="13" customFormat="1">
      <c r="A135" s="13"/>
      <c r="B135" s="225"/>
      <c r="C135" s="226"/>
      <c r="D135" s="227" t="s">
        <v>131</v>
      </c>
      <c r="E135" s="228" t="s">
        <v>19</v>
      </c>
      <c r="F135" s="229" t="s">
        <v>188</v>
      </c>
      <c r="G135" s="226"/>
      <c r="H135" s="230">
        <v>5.7000000000000002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131</v>
      </c>
      <c r="AU135" s="236" t="s">
        <v>80</v>
      </c>
      <c r="AV135" s="13" t="s">
        <v>80</v>
      </c>
      <c r="AW135" s="13" t="s">
        <v>32</v>
      </c>
      <c r="AX135" s="13" t="s">
        <v>70</v>
      </c>
      <c r="AY135" s="236" t="s">
        <v>120</v>
      </c>
    </row>
    <row r="136" s="16" customFormat="1">
      <c r="A136" s="16"/>
      <c r="B136" s="258"/>
      <c r="C136" s="259"/>
      <c r="D136" s="227" t="s">
        <v>131</v>
      </c>
      <c r="E136" s="260" t="s">
        <v>19</v>
      </c>
      <c r="F136" s="261" t="s">
        <v>189</v>
      </c>
      <c r="G136" s="259"/>
      <c r="H136" s="262">
        <v>36.75</v>
      </c>
      <c r="I136" s="263"/>
      <c r="J136" s="259"/>
      <c r="K136" s="259"/>
      <c r="L136" s="264"/>
      <c r="M136" s="265"/>
      <c r="N136" s="266"/>
      <c r="O136" s="266"/>
      <c r="P136" s="266"/>
      <c r="Q136" s="266"/>
      <c r="R136" s="266"/>
      <c r="S136" s="266"/>
      <c r="T136" s="267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T136" s="268" t="s">
        <v>131</v>
      </c>
      <c r="AU136" s="268" t="s">
        <v>80</v>
      </c>
      <c r="AV136" s="16" t="s">
        <v>139</v>
      </c>
      <c r="AW136" s="16" t="s">
        <v>32</v>
      </c>
      <c r="AX136" s="16" t="s">
        <v>70</v>
      </c>
      <c r="AY136" s="268" t="s">
        <v>120</v>
      </c>
    </row>
    <row r="137" s="15" customFormat="1">
      <c r="A137" s="15"/>
      <c r="B137" s="248"/>
      <c r="C137" s="249"/>
      <c r="D137" s="227" t="s">
        <v>131</v>
      </c>
      <c r="E137" s="250" t="s">
        <v>19</v>
      </c>
      <c r="F137" s="251" t="s">
        <v>190</v>
      </c>
      <c r="G137" s="249"/>
      <c r="H137" s="250" t="s">
        <v>19</v>
      </c>
      <c r="I137" s="252"/>
      <c r="J137" s="249"/>
      <c r="K137" s="249"/>
      <c r="L137" s="253"/>
      <c r="M137" s="254"/>
      <c r="N137" s="255"/>
      <c r="O137" s="255"/>
      <c r="P137" s="255"/>
      <c r="Q137" s="255"/>
      <c r="R137" s="255"/>
      <c r="S137" s="255"/>
      <c r="T137" s="256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57" t="s">
        <v>131</v>
      </c>
      <c r="AU137" s="257" t="s">
        <v>80</v>
      </c>
      <c r="AV137" s="15" t="s">
        <v>78</v>
      </c>
      <c r="AW137" s="15" t="s">
        <v>32</v>
      </c>
      <c r="AX137" s="15" t="s">
        <v>70</v>
      </c>
      <c r="AY137" s="257" t="s">
        <v>120</v>
      </c>
    </row>
    <row r="138" s="13" customFormat="1">
      <c r="A138" s="13"/>
      <c r="B138" s="225"/>
      <c r="C138" s="226"/>
      <c r="D138" s="227" t="s">
        <v>131</v>
      </c>
      <c r="E138" s="228" t="s">
        <v>19</v>
      </c>
      <c r="F138" s="229" t="s">
        <v>191</v>
      </c>
      <c r="G138" s="226"/>
      <c r="H138" s="230">
        <v>-4.4749999999999996</v>
      </c>
      <c r="I138" s="231"/>
      <c r="J138" s="226"/>
      <c r="K138" s="226"/>
      <c r="L138" s="232"/>
      <c r="M138" s="233"/>
      <c r="N138" s="234"/>
      <c r="O138" s="234"/>
      <c r="P138" s="234"/>
      <c r="Q138" s="234"/>
      <c r="R138" s="234"/>
      <c r="S138" s="234"/>
      <c r="T138" s="23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6" t="s">
        <v>131</v>
      </c>
      <c r="AU138" s="236" t="s">
        <v>80</v>
      </c>
      <c r="AV138" s="13" t="s">
        <v>80</v>
      </c>
      <c r="AW138" s="13" t="s">
        <v>32</v>
      </c>
      <c r="AX138" s="13" t="s">
        <v>70</v>
      </c>
      <c r="AY138" s="236" t="s">
        <v>120</v>
      </c>
    </row>
    <row r="139" s="13" customFormat="1">
      <c r="A139" s="13"/>
      <c r="B139" s="225"/>
      <c r="C139" s="226"/>
      <c r="D139" s="227" t="s">
        <v>131</v>
      </c>
      <c r="E139" s="228" t="s">
        <v>19</v>
      </c>
      <c r="F139" s="229" t="s">
        <v>192</v>
      </c>
      <c r="G139" s="226"/>
      <c r="H139" s="230">
        <v>-0.375</v>
      </c>
      <c r="I139" s="231"/>
      <c r="J139" s="226"/>
      <c r="K139" s="226"/>
      <c r="L139" s="232"/>
      <c r="M139" s="233"/>
      <c r="N139" s="234"/>
      <c r="O139" s="234"/>
      <c r="P139" s="234"/>
      <c r="Q139" s="234"/>
      <c r="R139" s="234"/>
      <c r="S139" s="234"/>
      <c r="T139" s="23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6" t="s">
        <v>131</v>
      </c>
      <c r="AU139" s="236" t="s">
        <v>80</v>
      </c>
      <c r="AV139" s="13" t="s">
        <v>80</v>
      </c>
      <c r="AW139" s="13" t="s">
        <v>32</v>
      </c>
      <c r="AX139" s="13" t="s">
        <v>70</v>
      </c>
      <c r="AY139" s="236" t="s">
        <v>120</v>
      </c>
    </row>
    <row r="140" s="16" customFormat="1">
      <c r="A140" s="16"/>
      <c r="B140" s="258"/>
      <c r="C140" s="259"/>
      <c r="D140" s="227" t="s">
        <v>131</v>
      </c>
      <c r="E140" s="260" t="s">
        <v>19</v>
      </c>
      <c r="F140" s="261" t="s">
        <v>189</v>
      </c>
      <c r="G140" s="259"/>
      <c r="H140" s="262">
        <v>-4.8499999999999996</v>
      </c>
      <c r="I140" s="263"/>
      <c r="J140" s="259"/>
      <c r="K140" s="259"/>
      <c r="L140" s="264"/>
      <c r="M140" s="265"/>
      <c r="N140" s="266"/>
      <c r="O140" s="266"/>
      <c r="P140" s="266"/>
      <c r="Q140" s="266"/>
      <c r="R140" s="266"/>
      <c r="S140" s="266"/>
      <c r="T140" s="267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T140" s="268" t="s">
        <v>131</v>
      </c>
      <c r="AU140" s="268" t="s">
        <v>80</v>
      </c>
      <c r="AV140" s="16" t="s">
        <v>139</v>
      </c>
      <c r="AW140" s="16" t="s">
        <v>32</v>
      </c>
      <c r="AX140" s="16" t="s">
        <v>70</v>
      </c>
      <c r="AY140" s="268" t="s">
        <v>120</v>
      </c>
    </row>
    <row r="141" s="14" customFormat="1">
      <c r="A141" s="14"/>
      <c r="B141" s="237"/>
      <c r="C141" s="238"/>
      <c r="D141" s="227" t="s">
        <v>131</v>
      </c>
      <c r="E141" s="239" t="s">
        <v>19</v>
      </c>
      <c r="F141" s="240" t="s">
        <v>133</v>
      </c>
      <c r="G141" s="238"/>
      <c r="H141" s="241">
        <v>31.899999999999999</v>
      </c>
      <c r="I141" s="242"/>
      <c r="J141" s="238"/>
      <c r="K141" s="238"/>
      <c r="L141" s="243"/>
      <c r="M141" s="244"/>
      <c r="N141" s="245"/>
      <c r="O141" s="245"/>
      <c r="P141" s="245"/>
      <c r="Q141" s="245"/>
      <c r="R141" s="245"/>
      <c r="S141" s="245"/>
      <c r="T141" s="24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7" t="s">
        <v>131</v>
      </c>
      <c r="AU141" s="247" t="s">
        <v>80</v>
      </c>
      <c r="AV141" s="14" t="s">
        <v>127</v>
      </c>
      <c r="AW141" s="14" t="s">
        <v>32</v>
      </c>
      <c r="AX141" s="14" t="s">
        <v>78</v>
      </c>
      <c r="AY141" s="247" t="s">
        <v>120</v>
      </c>
    </row>
    <row r="142" s="2" customFormat="1" ht="24.15" customHeight="1">
      <c r="A142" s="41"/>
      <c r="B142" s="42"/>
      <c r="C142" s="207" t="s">
        <v>193</v>
      </c>
      <c r="D142" s="207" t="s">
        <v>122</v>
      </c>
      <c r="E142" s="208" t="s">
        <v>194</v>
      </c>
      <c r="F142" s="209" t="s">
        <v>195</v>
      </c>
      <c r="G142" s="210" t="s">
        <v>180</v>
      </c>
      <c r="H142" s="211">
        <v>5</v>
      </c>
      <c r="I142" s="212"/>
      <c r="J142" s="213">
        <f>ROUND(I142*H142,2)</f>
        <v>0</v>
      </c>
      <c r="K142" s="209" t="s">
        <v>126</v>
      </c>
      <c r="L142" s="47"/>
      <c r="M142" s="214" t="s">
        <v>19</v>
      </c>
      <c r="N142" s="215" t="s">
        <v>41</v>
      </c>
      <c r="O142" s="87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127</v>
      </c>
      <c r="AT142" s="218" t="s">
        <v>122</v>
      </c>
      <c r="AU142" s="218" t="s">
        <v>80</v>
      </c>
      <c r="AY142" s="20" t="s">
        <v>120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78</v>
      </c>
      <c r="BK142" s="219">
        <f>ROUND(I142*H142,2)</f>
        <v>0</v>
      </c>
      <c r="BL142" s="20" t="s">
        <v>127</v>
      </c>
      <c r="BM142" s="218" t="s">
        <v>196</v>
      </c>
    </row>
    <row r="143" s="2" customFormat="1">
      <c r="A143" s="41"/>
      <c r="B143" s="42"/>
      <c r="C143" s="43"/>
      <c r="D143" s="220" t="s">
        <v>129</v>
      </c>
      <c r="E143" s="43"/>
      <c r="F143" s="221" t="s">
        <v>197</v>
      </c>
      <c r="G143" s="43"/>
      <c r="H143" s="43"/>
      <c r="I143" s="222"/>
      <c r="J143" s="43"/>
      <c r="K143" s="43"/>
      <c r="L143" s="47"/>
      <c r="M143" s="223"/>
      <c r="N143" s="22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129</v>
      </c>
      <c r="AU143" s="20" t="s">
        <v>80</v>
      </c>
    </row>
    <row r="144" s="15" customFormat="1">
      <c r="A144" s="15"/>
      <c r="B144" s="248"/>
      <c r="C144" s="249"/>
      <c r="D144" s="227" t="s">
        <v>131</v>
      </c>
      <c r="E144" s="250" t="s">
        <v>19</v>
      </c>
      <c r="F144" s="251" t="s">
        <v>198</v>
      </c>
      <c r="G144" s="249"/>
      <c r="H144" s="250" t="s">
        <v>19</v>
      </c>
      <c r="I144" s="252"/>
      <c r="J144" s="249"/>
      <c r="K144" s="249"/>
      <c r="L144" s="253"/>
      <c r="M144" s="254"/>
      <c r="N144" s="255"/>
      <c r="O144" s="255"/>
      <c r="P144" s="255"/>
      <c r="Q144" s="255"/>
      <c r="R144" s="255"/>
      <c r="S144" s="255"/>
      <c r="T144" s="25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57" t="s">
        <v>131</v>
      </c>
      <c r="AU144" s="257" t="s">
        <v>80</v>
      </c>
      <c r="AV144" s="15" t="s">
        <v>78</v>
      </c>
      <c r="AW144" s="15" t="s">
        <v>32</v>
      </c>
      <c r="AX144" s="15" t="s">
        <v>70</v>
      </c>
      <c r="AY144" s="257" t="s">
        <v>120</v>
      </c>
    </row>
    <row r="145" s="13" customFormat="1">
      <c r="A145" s="13"/>
      <c r="B145" s="225"/>
      <c r="C145" s="226"/>
      <c r="D145" s="227" t="s">
        <v>131</v>
      </c>
      <c r="E145" s="228" t="s">
        <v>19</v>
      </c>
      <c r="F145" s="229" t="s">
        <v>199</v>
      </c>
      <c r="G145" s="226"/>
      <c r="H145" s="230">
        <v>1</v>
      </c>
      <c r="I145" s="231"/>
      <c r="J145" s="226"/>
      <c r="K145" s="226"/>
      <c r="L145" s="232"/>
      <c r="M145" s="233"/>
      <c r="N145" s="234"/>
      <c r="O145" s="234"/>
      <c r="P145" s="234"/>
      <c r="Q145" s="234"/>
      <c r="R145" s="234"/>
      <c r="S145" s="234"/>
      <c r="T145" s="23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6" t="s">
        <v>131</v>
      </c>
      <c r="AU145" s="236" t="s">
        <v>80</v>
      </c>
      <c r="AV145" s="13" t="s">
        <v>80</v>
      </c>
      <c r="AW145" s="13" t="s">
        <v>32</v>
      </c>
      <c r="AX145" s="13" t="s">
        <v>70</v>
      </c>
      <c r="AY145" s="236" t="s">
        <v>120</v>
      </c>
    </row>
    <row r="146" s="13" customFormat="1">
      <c r="A146" s="13"/>
      <c r="B146" s="225"/>
      <c r="C146" s="226"/>
      <c r="D146" s="227" t="s">
        <v>131</v>
      </c>
      <c r="E146" s="228" t="s">
        <v>19</v>
      </c>
      <c r="F146" s="229" t="s">
        <v>200</v>
      </c>
      <c r="G146" s="226"/>
      <c r="H146" s="230">
        <v>1</v>
      </c>
      <c r="I146" s="231"/>
      <c r="J146" s="226"/>
      <c r="K146" s="226"/>
      <c r="L146" s="232"/>
      <c r="M146" s="233"/>
      <c r="N146" s="234"/>
      <c r="O146" s="234"/>
      <c r="P146" s="234"/>
      <c r="Q146" s="234"/>
      <c r="R146" s="234"/>
      <c r="S146" s="234"/>
      <c r="T146" s="23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6" t="s">
        <v>131</v>
      </c>
      <c r="AU146" s="236" t="s">
        <v>80</v>
      </c>
      <c r="AV146" s="13" t="s">
        <v>80</v>
      </c>
      <c r="AW146" s="13" t="s">
        <v>32</v>
      </c>
      <c r="AX146" s="13" t="s">
        <v>70</v>
      </c>
      <c r="AY146" s="236" t="s">
        <v>120</v>
      </c>
    </row>
    <row r="147" s="13" customFormat="1">
      <c r="A147" s="13"/>
      <c r="B147" s="225"/>
      <c r="C147" s="226"/>
      <c r="D147" s="227" t="s">
        <v>131</v>
      </c>
      <c r="E147" s="228" t="s">
        <v>19</v>
      </c>
      <c r="F147" s="229" t="s">
        <v>201</v>
      </c>
      <c r="G147" s="226"/>
      <c r="H147" s="230">
        <v>3</v>
      </c>
      <c r="I147" s="231"/>
      <c r="J147" s="226"/>
      <c r="K147" s="226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131</v>
      </c>
      <c r="AU147" s="236" t="s">
        <v>80</v>
      </c>
      <c r="AV147" s="13" t="s">
        <v>80</v>
      </c>
      <c r="AW147" s="13" t="s">
        <v>32</v>
      </c>
      <c r="AX147" s="13" t="s">
        <v>70</v>
      </c>
      <c r="AY147" s="236" t="s">
        <v>120</v>
      </c>
    </row>
    <row r="148" s="14" customFormat="1">
      <c r="A148" s="14"/>
      <c r="B148" s="237"/>
      <c r="C148" s="238"/>
      <c r="D148" s="227" t="s">
        <v>131</v>
      </c>
      <c r="E148" s="239" t="s">
        <v>19</v>
      </c>
      <c r="F148" s="240" t="s">
        <v>133</v>
      </c>
      <c r="G148" s="238"/>
      <c r="H148" s="241">
        <v>5</v>
      </c>
      <c r="I148" s="242"/>
      <c r="J148" s="238"/>
      <c r="K148" s="238"/>
      <c r="L148" s="243"/>
      <c r="M148" s="244"/>
      <c r="N148" s="245"/>
      <c r="O148" s="245"/>
      <c r="P148" s="245"/>
      <c r="Q148" s="245"/>
      <c r="R148" s="245"/>
      <c r="S148" s="245"/>
      <c r="T148" s="24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7" t="s">
        <v>131</v>
      </c>
      <c r="AU148" s="247" t="s">
        <v>80</v>
      </c>
      <c r="AV148" s="14" t="s">
        <v>127</v>
      </c>
      <c r="AW148" s="14" t="s">
        <v>32</v>
      </c>
      <c r="AX148" s="14" t="s">
        <v>78</v>
      </c>
      <c r="AY148" s="247" t="s">
        <v>120</v>
      </c>
    </row>
    <row r="149" s="2" customFormat="1" ht="24.15" customHeight="1">
      <c r="A149" s="41"/>
      <c r="B149" s="42"/>
      <c r="C149" s="207" t="s">
        <v>202</v>
      </c>
      <c r="D149" s="207" t="s">
        <v>122</v>
      </c>
      <c r="E149" s="208" t="s">
        <v>203</v>
      </c>
      <c r="F149" s="209" t="s">
        <v>204</v>
      </c>
      <c r="G149" s="210" t="s">
        <v>148</v>
      </c>
      <c r="H149" s="211">
        <v>48</v>
      </c>
      <c r="I149" s="212"/>
      <c r="J149" s="213">
        <f>ROUND(I149*H149,2)</f>
        <v>0</v>
      </c>
      <c r="K149" s="209" t="s">
        <v>126</v>
      </c>
      <c r="L149" s="47"/>
      <c r="M149" s="214" t="s">
        <v>19</v>
      </c>
      <c r="N149" s="215" t="s">
        <v>41</v>
      </c>
      <c r="O149" s="87"/>
      <c r="P149" s="216">
        <f>O149*H149</f>
        <v>0</v>
      </c>
      <c r="Q149" s="216">
        <v>0.0032000000000000002</v>
      </c>
      <c r="R149" s="216">
        <f>Q149*H149</f>
        <v>0.15360000000000001</v>
      </c>
      <c r="S149" s="216">
        <v>0</v>
      </c>
      <c r="T149" s="21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8" t="s">
        <v>127</v>
      </c>
      <c r="AT149" s="218" t="s">
        <v>122</v>
      </c>
      <c r="AU149" s="218" t="s">
        <v>80</v>
      </c>
      <c r="AY149" s="20" t="s">
        <v>120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20" t="s">
        <v>78</v>
      </c>
      <c r="BK149" s="219">
        <f>ROUND(I149*H149,2)</f>
        <v>0</v>
      </c>
      <c r="BL149" s="20" t="s">
        <v>127</v>
      </c>
      <c r="BM149" s="218" t="s">
        <v>205</v>
      </c>
    </row>
    <row r="150" s="2" customFormat="1">
      <c r="A150" s="41"/>
      <c r="B150" s="42"/>
      <c r="C150" s="43"/>
      <c r="D150" s="220" t="s">
        <v>129</v>
      </c>
      <c r="E150" s="43"/>
      <c r="F150" s="221" t="s">
        <v>206</v>
      </c>
      <c r="G150" s="43"/>
      <c r="H150" s="43"/>
      <c r="I150" s="222"/>
      <c r="J150" s="43"/>
      <c r="K150" s="43"/>
      <c r="L150" s="47"/>
      <c r="M150" s="223"/>
      <c r="N150" s="224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129</v>
      </c>
      <c r="AU150" s="20" t="s">
        <v>80</v>
      </c>
    </row>
    <row r="151" s="13" customFormat="1">
      <c r="A151" s="13"/>
      <c r="B151" s="225"/>
      <c r="C151" s="226"/>
      <c r="D151" s="227" t="s">
        <v>131</v>
      </c>
      <c r="E151" s="228" t="s">
        <v>19</v>
      </c>
      <c r="F151" s="229" t="s">
        <v>207</v>
      </c>
      <c r="G151" s="226"/>
      <c r="H151" s="230">
        <v>48</v>
      </c>
      <c r="I151" s="231"/>
      <c r="J151" s="226"/>
      <c r="K151" s="226"/>
      <c r="L151" s="232"/>
      <c r="M151" s="233"/>
      <c r="N151" s="234"/>
      <c r="O151" s="234"/>
      <c r="P151" s="234"/>
      <c r="Q151" s="234"/>
      <c r="R151" s="234"/>
      <c r="S151" s="234"/>
      <c r="T151" s="23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6" t="s">
        <v>131</v>
      </c>
      <c r="AU151" s="236" t="s">
        <v>80</v>
      </c>
      <c r="AV151" s="13" t="s">
        <v>80</v>
      </c>
      <c r="AW151" s="13" t="s">
        <v>32</v>
      </c>
      <c r="AX151" s="13" t="s">
        <v>70</v>
      </c>
      <c r="AY151" s="236" t="s">
        <v>120</v>
      </c>
    </row>
    <row r="152" s="14" customFormat="1">
      <c r="A152" s="14"/>
      <c r="B152" s="237"/>
      <c r="C152" s="238"/>
      <c r="D152" s="227" t="s">
        <v>131</v>
      </c>
      <c r="E152" s="239" t="s">
        <v>19</v>
      </c>
      <c r="F152" s="240" t="s">
        <v>133</v>
      </c>
      <c r="G152" s="238"/>
      <c r="H152" s="241">
        <v>48</v>
      </c>
      <c r="I152" s="242"/>
      <c r="J152" s="238"/>
      <c r="K152" s="238"/>
      <c r="L152" s="243"/>
      <c r="M152" s="244"/>
      <c r="N152" s="245"/>
      <c r="O152" s="245"/>
      <c r="P152" s="245"/>
      <c r="Q152" s="245"/>
      <c r="R152" s="245"/>
      <c r="S152" s="245"/>
      <c r="T152" s="24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7" t="s">
        <v>131</v>
      </c>
      <c r="AU152" s="247" t="s">
        <v>80</v>
      </c>
      <c r="AV152" s="14" t="s">
        <v>127</v>
      </c>
      <c r="AW152" s="14" t="s">
        <v>32</v>
      </c>
      <c r="AX152" s="14" t="s">
        <v>78</v>
      </c>
      <c r="AY152" s="247" t="s">
        <v>120</v>
      </c>
    </row>
    <row r="153" s="2" customFormat="1" ht="24.15" customHeight="1">
      <c r="A153" s="41"/>
      <c r="B153" s="42"/>
      <c r="C153" s="207" t="s">
        <v>8</v>
      </c>
      <c r="D153" s="207" t="s">
        <v>122</v>
      </c>
      <c r="E153" s="208" t="s">
        <v>208</v>
      </c>
      <c r="F153" s="209" t="s">
        <v>209</v>
      </c>
      <c r="G153" s="210" t="s">
        <v>125</v>
      </c>
      <c r="H153" s="211">
        <v>104</v>
      </c>
      <c r="I153" s="212"/>
      <c r="J153" s="213">
        <f>ROUND(I153*H153,2)</f>
        <v>0</v>
      </c>
      <c r="K153" s="209" t="s">
        <v>126</v>
      </c>
      <c r="L153" s="47"/>
      <c r="M153" s="214" t="s">
        <v>19</v>
      </c>
      <c r="N153" s="215" t="s">
        <v>41</v>
      </c>
      <c r="O153" s="87"/>
      <c r="P153" s="216">
        <f>O153*H153</f>
        <v>0</v>
      </c>
      <c r="Q153" s="216">
        <v>0.0022699999999999999</v>
      </c>
      <c r="R153" s="216">
        <f>Q153*H153</f>
        <v>0.23607999999999998</v>
      </c>
      <c r="S153" s="216">
        <v>0</v>
      </c>
      <c r="T153" s="21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18" t="s">
        <v>127</v>
      </c>
      <c r="AT153" s="218" t="s">
        <v>122</v>
      </c>
      <c r="AU153" s="218" t="s">
        <v>80</v>
      </c>
      <c r="AY153" s="20" t="s">
        <v>120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20" t="s">
        <v>78</v>
      </c>
      <c r="BK153" s="219">
        <f>ROUND(I153*H153,2)</f>
        <v>0</v>
      </c>
      <c r="BL153" s="20" t="s">
        <v>127</v>
      </c>
      <c r="BM153" s="218" t="s">
        <v>210</v>
      </c>
    </row>
    <row r="154" s="2" customFormat="1">
      <c r="A154" s="41"/>
      <c r="B154" s="42"/>
      <c r="C154" s="43"/>
      <c r="D154" s="220" t="s">
        <v>129</v>
      </c>
      <c r="E154" s="43"/>
      <c r="F154" s="221" t="s">
        <v>211</v>
      </c>
      <c r="G154" s="43"/>
      <c r="H154" s="43"/>
      <c r="I154" s="222"/>
      <c r="J154" s="43"/>
      <c r="K154" s="43"/>
      <c r="L154" s="47"/>
      <c r="M154" s="223"/>
      <c r="N154" s="22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129</v>
      </c>
      <c r="AU154" s="20" t="s">
        <v>80</v>
      </c>
    </row>
    <row r="155" s="15" customFormat="1">
      <c r="A155" s="15"/>
      <c r="B155" s="248"/>
      <c r="C155" s="249"/>
      <c r="D155" s="227" t="s">
        <v>131</v>
      </c>
      <c r="E155" s="250" t="s">
        <v>19</v>
      </c>
      <c r="F155" s="251" t="s">
        <v>183</v>
      </c>
      <c r="G155" s="249"/>
      <c r="H155" s="250" t="s">
        <v>19</v>
      </c>
      <c r="I155" s="252"/>
      <c r="J155" s="249"/>
      <c r="K155" s="249"/>
      <c r="L155" s="253"/>
      <c r="M155" s="254"/>
      <c r="N155" s="255"/>
      <c r="O155" s="255"/>
      <c r="P155" s="255"/>
      <c r="Q155" s="255"/>
      <c r="R155" s="255"/>
      <c r="S155" s="255"/>
      <c r="T155" s="256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57" t="s">
        <v>131</v>
      </c>
      <c r="AU155" s="257" t="s">
        <v>80</v>
      </c>
      <c r="AV155" s="15" t="s">
        <v>78</v>
      </c>
      <c r="AW155" s="15" t="s">
        <v>32</v>
      </c>
      <c r="AX155" s="15" t="s">
        <v>70</v>
      </c>
      <c r="AY155" s="257" t="s">
        <v>120</v>
      </c>
    </row>
    <row r="156" s="13" customFormat="1">
      <c r="A156" s="13"/>
      <c r="B156" s="225"/>
      <c r="C156" s="226"/>
      <c r="D156" s="227" t="s">
        <v>131</v>
      </c>
      <c r="E156" s="228" t="s">
        <v>19</v>
      </c>
      <c r="F156" s="229" t="s">
        <v>212</v>
      </c>
      <c r="G156" s="226"/>
      <c r="H156" s="230">
        <v>21.699999999999999</v>
      </c>
      <c r="I156" s="231"/>
      <c r="J156" s="226"/>
      <c r="K156" s="226"/>
      <c r="L156" s="232"/>
      <c r="M156" s="233"/>
      <c r="N156" s="234"/>
      <c r="O156" s="234"/>
      <c r="P156" s="234"/>
      <c r="Q156" s="234"/>
      <c r="R156" s="234"/>
      <c r="S156" s="234"/>
      <c r="T156" s="23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6" t="s">
        <v>131</v>
      </c>
      <c r="AU156" s="236" t="s">
        <v>80</v>
      </c>
      <c r="AV156" s="13" t="s">
        <v>80</v>
      </c>
      <c r="AW156" s="13" t="s">
        <v>32</v>
      </c>
      <c r="AX156" s="13" t="s">
        <v>70</v>
      </c>
      <c r="AY156" s="236" t="s">
        <v>120</v>
      </c>
    </row>
    <row r="157" s="13" customFormat="1">
      <c r="A157" s="13"/>
      <c r="B157" s="225"/>
      <c r="C157" s="226"/>
      <c r="D157" s="227" t="s">
        <v>131</v>
      </c>
      <c r="E157" s="228" t="s">
        <v>19</v>
      </c>
      <c r="F157" s="229" t="s">
        <v>213</v>
      </c>
      <c r="G157" s="226"/>
      <c r="H157" s="230">
        <v>19.5</v>
      </c>
      <c r="I157" s="231"/>
      <c r="J157" s="226"/>
      <c r="K157" s="226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131</v>
      </c>
      <c r="AU157" s="236" t="s">
        <v>80</v>
      </c>
      <c r="AV157" s="13" t="s">
        <v>80</v>
      </c>
      <c r="AW157" s="13" t="s">
        <v>32</v>
      </c>
      <c r="AX157" s="13" t="s">
        <v>70</v>
      </c>
      <c r="AY157" s="236" t="s">
        <v>120</v>
      </c>
    </row>
    <row r="158" s="13" customFormat="1">
      <c r="A158" s="13"/>
      <c r="B158" s="225"/>
      <c r="C158" s="226"/>
      <c r="D158" s="227" t="s">
        <v>131</v>
      </c>
      <c r="E158" s="228" t="s">
        <v>19</v>
      </c>
      <c r="F158" s="229" t="s">
        <v>214</v>
      </c>
      <c r="G158" s="226"/>
      <c r="H158" s="230">
        <v>15.300000000000001</v>
      </c>
      <c r="I158" s="231"/>
      <c r="J158" s="226"/>
      <c r="K158" s="226"/>
      <c r="L158" s="232"/>
      <c r="M158" s="233"/>
      <c r="N158" s="234"/>
      <c r="O158" s="234"/>
      <c r="P158" s="234"/>
      <c r="Q158" s="234"/>
      <c r="R158" s="234"/>
      <c r="S158" s="234"/>
      <c r="T158" s="23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6" t="s">
        <v>131</v>
      </c>
      <c r="AU158" s="236" t="s">
        <v>80</v>
      </c>
      <c r="AV158" s="13" t="s">
        <v>80</v>
      </c>
      <c r="AW158" s="13" t="s">
        <v>32</v>
      </c>
      <c r="AX158" s="13" t="s">
        <v>70</v>
      </c>
      <c r="AY158" s="236" t="s">
        <v>120</v>
      </c>
    </row>
    <row r="159" s="13" customFormat="1">
      <c r="A159" s="13"/>
      <c r="B159" s="225"/>
      <c r="C159" s="226"/>
      <c r="D159" s="227" t="s">
        <v>131</v>
      </c>
      <c r="E159" s="228" t="s">
        <v>19</v>
      </c>
      <c r="F159" s="229" t="s">
        <v>215</v>
      </c>
      <c r="G159" s="226"/>
      <c r="H159" s="230">
        <v>8.5</v>
      </c>
      <c r="I159" s="231"/>
      <c r="J159" s="226"/>
      <c r="K159" s="226"/>
      <c r="L159" s="232"/>
      <c r="M159" s="233"/>
      <c r="N159" s="234"/>
      <c r="O159" s="234"/>
      <c r="P159" s="234"/>
      <c r="Q159" s="234"/>
      <c r="R159" s="234"/>
      <c r="S159" s="234"/>
      <c r="T159" s="23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6" t="s">
        <v>131</v>
      </c>
      <c r="AU159" s="236" t="s">
        <v>80</v>
      </c>
      <c r="AV159" s="13" t="s">
        <v>80</v>
      </c>
      <c r="AW159" s="13" t="s">
        <v>32</v>
      </c>
      <c r="AX159" s="13" t="s">
        <v>70</v>
      </c>
      <c r="AY159" s="236" t="s">
        <v>120</v>
      </c>
    </row>
    <row r="160" s="13" customFormat="1">
      <c r="A160" s="13"/>
      <c r="B160" s="225"/>
      <c r="C160" s="226"/>
      <c r="D160" s="227" t="s">
        <v>131</v>
      </c>
      <c r="E160" s="228" t="s">
        <v>19</v>
      </c>
      <c r="F160" s="229" t="s">
        <v>215</v>
      </c>
      <c r="G160" s="226"/>
      <c r="H160" s="230">
        <v>8.5</v>
      </c>
      <c r="I160" s="231"/>
      <c r="J160" s="226"/>
      <c r="K160" s="226"/>
      <c r="L160" s="232"/>
      <c r="M160" s="233"/>
      <c r="N160" s="234"/>
      <c r="O160" s="234"/>
      <c r="P160" s="234"/>
      <c r="Q160" s="234"/>
      <c r="R160" s="234"/>
      <c r="S160" s="234"/>
      <c r="T160" s="23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6" t="s">
        <v>131</v>
      </c>
      <c r="AU160" s="236" t="s">
        <v>80</v>
      </c>
      <c r="AV160" s="13" t="s">
        <v>80</v>
      </c>
      <c r="AW160" s="13" t="s">
        <v>32</v>
      </c>
      <c r="AX160" s="13" t="s">
        <v>70</v>
      </c>
      <c r="AY160" s="236" t="s">
        <v>120</v>
      </c>
    </row>
    <row r="161" s="13" customFormat="1">
      <c r="A161" s="13"/>
      <c r="B161" s="225"/>
      <c r="C161" s="226"/>
      <c r="D161" s="227" t="s">
        <v>131</v>
      </c>
      <c r="E161" s="228" t="s">
        <v>19</v>
      </c>
      <c r="F161" s="229" t="s">
        <v>214</v>
      </c>
      <c r="G161" s="226"/>
      <c r="H161" s="230">
        <v>15.300000000000001</v>
      </c>
      <c r="I161" s="231"/>
      <c r="J161" s="226"/>
      <c r="K161" s="226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131</v>
      </c>
      <c r="AU161" s="236" t="s">
        <v>80</v>
      </c>
      <c r="AV161" s="13" t="s">
        <v>80</v>
      </c>
      <c r="AW161" s="13" t="s">
        <v>32</v>
      </c>
      <c r="AX161" s="13" t="s">
        <v>70</v>
      </c>
      <c r="AY161" s="236" t="s">
        <v>120</v>
      </c>
    </row>
    <row r="162" s="13" customFormat="1">
      <c r="A162" s="13"/>
      <c r="B162" s="225"/>
      <c r="C162" s="226"/>
      <c r="D162" s="227" t="s">
        <v>131</v>
      </c>
      <c r="E162" s="228" t="s">
        <v>19</v>
      </c>
      <c r="F162" s="229" t="s">
        <v>216</v>
      </c>
      <c r="G162" s="226"/>
      <c r="H162" s="230">
        <v>15.199999999999999</v>
      </c>
      <c r="I162" s="231"/>
      <c r="J162" s="226"/>
      <c r="K162" s="226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131</v>
      </c>
      <c r="AU162" s="236" t="s">
        <v>80</v>
      </c>
      <c r="AV162" s="13" t="s">
        <v>80</v>
      </c>
      <c r="AW162" s="13" t="s">
        <v>32</v>
      </c>
      <c r="AX162" s="13" t="s">
        <v>70</v>
      </c>
      <c r="AY162" s="236" t="s">
        <v>120</v>
      </c>
    </row>
    <row r="163" s="14" customFormat="1">
      <c r="A163" s="14"/>
      <c r="B163" s="237"/>
      <c r="C163" s="238"/>
      <c r="D163" s="227" t="s">
        <v>131</v>
      </c>
      <c r="E163" s="239" t="s">
        <v>19</v>
      </c>
      <c r="F163" s="240" t="s">
        <v>133</v>
      </c>
      <c r="G163" s="238"/>
      <c r="H163" s="241">
        <v>104</v>
      </c>
      <c r="I163" s="242"/>
      <c r="J163" s="238"/>
      <c r="K163" s="238"/>
      <c r="L163" s="243"/>
      <c r="M163" s="244"/>
      <c r="N163" s="245"/>
      <c r="O163" s="245"/>
      <c r="P163" s="245"/>
      <c r="Q163" s="245"/>
      <c r="R163" s="245"/>
      <c r="S163" s="245"/>
      <c r="T163" s="24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7" t="s">
        <v>131</v>
      </c>
      <c r="AU163" s="247" t="s">
        <v>80</v>
      </c>
      <c r="AV163" s="14" t="s">
        <v>127</v>
      </c>
      <c r="AW163" s="14" t="s">
        <v>32</v>
      </c>
      <c r="AX163" s="14" t="s">
        <v>78</v>
      </c>
      <c r="AY163" s="247" t="s">
        <v>120</v>
      </c>
    </row>
    <row r="164" s="2" customFormat="1" ht="33" customHeight="1">
      <c r="A164" s="41"/>
      <c r="B164" s="42"/>
      <c r="C164" s="207" t="s">
        <v>217</v>
      </c>
      <c r="D164" s="207" t="s">
        <v>122</v>
      </c>
      <c r="E164" s="208" t="s">
        <v>218</v>
      </c>
      <c r="F164" s="209" t="s">
        <v>219</v>
      </c>
      <c r="G164" s="210" t="s">
        <v>125</v>
      </c>
      <c r="H164" s="211">
        <v>104</v>
      </c>
      <c r="I164" s="212"/>
      <c r="J164" s="213">
        <f>ROUND(I164*H164,2)</f>
        <v>0</v>
      </c>
      <c r="K164" s="209" t="s">
        <v>126</v>
      </c>
      <c r="L164" s="47"/>
      <c r="M164" s="214" t="s">
        <v>19</v>
      </c>
      <c r="N164" s="215" t="s">
        <v>41</v>
      </c>
      <c r="O164" s="87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127</v>
      </c>
      <c r="AT164" s="218" t="s">
        <v>122</v>
      </c>
      <c r="AU164" s="218" t="s">
        <v>80</v>
      </c>
      <c r="AY164" s="20" t="s">
        <v>120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20" t="s">
        <v>78</v>
      </c>
      <c r="BK164" s="219">
        <f>ROUND(I164*H164,2)</f>
        <v>0</v>
      </c>
      <c r="BL164" s="20" t="s">
        <v>127</v>
      </c>
      <c r="BM164" s="218" t="s">
        <v>220</v>
      </c>
    </row>
    <row r="165" s="2" customFormat="1">
      <c r="A165" s="41"/>
      <c r="B165" s="42"/>
      <c r="C165" s="43"/>
      <c r="D165" s="220" t="s">
        <v>129</v>
      </c>
      <c r="E165" s="43"/>
      <c r="F165" s="221" t="s">
        <v>221</v>
      </c>
      <c r="G165" s="43"/>
      <c r="H165" s="43"/>
      <c r="I165" s="222"/>
      <c r="J165" s="43"/>
      <c r="K165" s="43"/>
      <c r="L165" s="47"/>
      <c r="M165" s="223"/>
      <c r="N165" s="224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129</v>
      </c>
      <c r="AU165" s="20" t="s">
        <v>80</v>
      </c>
    </row>
    <row r="166" s="2" customFormat="1" ht="24.15" customHeight="1">
      <c r="A166" s="41"/>
      <c r="B166" s="42"/>
      <c r="C166" s="207" t="s">
        <v>222</v>
      </c>
      <c r="D166" s="207" t="s">
        <v>122</v>
      </c>
      <c r="E166" s="208" t="s">
        <v>223</v>
      </c>
      <c r="F166" s="209" t="s">
        <v>224</v>
      </c>
      <c r="G166" s="210" t="s">
        <v>180</v>
      </c>
      <c r="H166" s="211">
        <v>36.75</v>
      </c>
      <c r="I166" s="212"/>
      <c r="J166" s="213">
        <f>ROUND(I166*H166,2)</f>
        <v>0</v>
      </c>
      <c r="K166" s="209" t="s">
        <v>126</v>
      </c>
      <c r="L166" s="47"/>
      <c r="M166" s="214" t="s">
        <v>19</v>
      </c>
      <c r="N166" s="215" t="s">
        <v>41</v>
      </c>
      <c r="O166" s="87"/>
      <c r="P166" s="216">
        <f>O166*H166</f>
        <v>0</v>
      </c>
      <c r="Q166" s="216">
        <v>0.00048000000000000001</v>
      </c>
      <c r="R166" s="216">
        <f>Q166*H166</f>
        <v>0.017639999999999999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127</v>
      </c>
      <c r="AT166" s="218" t="s">
        <v>122</v>
      </c>
      <c r="AU166" s="218" t="s">
        <v>80</v>
      </c>
      <c r="AY166" s="20" t="s">
        <v>120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20" t="s">
        <v>78</v>
      </c>
      <c r="BK166" s="219">
        <f>ROUND(I166*H166,2)</f>
        <v>0</v>
      </c>
      <c r="BL166" s="20" t="s">
        <v>127</v>
      </c>
      <c r="BM166" s="218" t="s">
        <v>225</v>
      </c>
    </row>
    <row r="167" s="2" customFormat="1">
      <c r="A167" s="41"/>
      <c r="B167" s="42"/>
      <c r="C167" s="43"/>
      <c r="D167" s="220" t="s">
        <v>129</v>
      </c>
      <c r="E167" s="43"/>
      <c r="F167" s="221" t="s">
        <v>226</v>
      </c>
      <c r="G167" s="43"/>
      <c r="H167" s="43"/>
      <c r="I167" s="222"/>
      <c r="J167" s="43"/>
      <c r="K167" s="43"/>
      <c r="L167" s="47"/>
      <c r="M167" s="223"/>
      <c r="N167" s="22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129</v>
      </c>
      <c r="AU167" s="20" t="s">
        <v>80</v>
      </c>
    </row>
    <row r="168" s="15" customFormat="1">
      <c r="A168" s="15"/>
      <c r="B168" s="248"/>
      <c r="C168" s="249"/>
      <c r="D168" s="227" t="s">
        <v>131</v>
      </c>
      <c r="E168" s="250" t="s">
        <v>19</v>
      </c>
      <c r="F168" s="251" t="s">
        <v>183</v>
      </c>
      <c r="G168" s="249"/>
      <c r="H168" s="250" t="s">
        <v>19</v>
      </c>
      <c r="I168" s="252"/>
      <c r="J168" s="249"/>
      <c r="K168" s="249"/>
      <c r="L168" s="253"/>
      <c r="M168" s="254"/>
      <c r="N168" s="255"/>
      <c r="O168" s="255"/>
      <c r="P168" s="255"/>
      <c r="Q168" s="255"/>
      <c r="R168" s="255"/>
      <c r="S168" s="255"/>
      <c r="T168" s="256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57" t="s">
        <v>131</v>
      </c>
      <c r="AU168" s="257" t="s">
        <v>80</v>
      </c>
      <c r="AV168" s="15" t="s">
        <v>78</v>
      </c>
      <c r="AW168" s="15" t="s">
        <v>32</v>
      </c>
      <c r="AX168" s="15" t="s">
        <v>70</v>
      </c>
      <c r="AY168" s="257" t="s">
        <v>120</v>
      </c>
    </row>
    <row r="169" s="13" customFormat="1">
      <c r="A169" s="13"/>
      <c r="B169" s="225"/>
      <c r="C169" s="226"/>
      <c r="D169" s="227" t="s">
        <v>131</v>
      </c>
      <c r="E169" s="228" t="s">
        <v>19</v>
      </c>
      <c r="F169" s="229" t="s">
        <v>184</v>
      </c>
      <c r="G169" s="226"/>
      <c r="H169" s="230">
        <v>10.5</v>
      </c>
      <c r="I169" s="231"/>
      <c r="J169" s="226"/>
      <c r="K169" s="226"/>
      <c r="L169" s="232"/>
      <c r="M169" s="233"/>
      <c r="N169" s="234"/>
      <c r="O169" s="234"/>
      <c r="P169" s="234"/>
      <c r="Q169" s="234"/>
      <c r="R169" s="234"/>
      <c r="S169" s="234"/>
      <c r="T169" s="23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6" t="s">
        <v>131</v>
      </c>
      <c r="AU169" s="236" t="s">
        <v>80</v>
      </c>
      <c r="AV169" s="13" t="s">
        <v>80</v>
      </c>
      <c r="AW169" s="13" t="s">
        <v>32</v>
      </c>
      <c r="AX169" s="13" t="s">
        <v>70</v>
      </c>
      <c r="AY169" s="236" t="s">
        <v>120</v>
      </c>
    </row>
    <row r="170" s="13" customFormat="1">
      <c r="A170" s="13"/>
      <c r="B170" s="225"/>
      <c r="C170" s="226"/>
      <c r="D170" s="227" t="s">
        <v>131</v>
      </c>
      <c r="E170" s="228" t="s">
        <v>19</v>
      </c>
      <c r="F170" s="229" t="s">
        <v>185</v>
      </c>
      <c r="G170" s="226"/>
      <c r="H170" s="230">
        <v>7.7999999999999998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131</v>
      </c>
      <c r="AU170" s="236" t="s">
        <v>80</v>
      </c>
      <c r="AV170" s="13" t="s">
        <v>80</v>
      </c>
      <c r="AW170" s="13" t="s">
        <v>32</v>
      </c>
      <c r="AX170" s="13" t="s">
        <v>70</v>
      </c>
      <c r="AY170" s="236" t="s">
        <v>120</v>
      </c>
    </row>
    <row r="171" s="13" customFormat="1">
      <c r="A171" s="13"/>
      <c r="B171" s="225"/>
      <c r="C171" s="226"/>
      <c r="D171" s="227" t="s">
        <v>131</v>
      </c>
      <c r="E171" s="228" t="s">
        <v>19</v>
      </c>
      <c r="F171" s="229" t="s">
        <v>186</v>
      </c>
      <c r="G171" s="226"/>
      <c r="H171" s="230">
        <v>3.8250000000000002</v>
      </c>
      <c r="I171" s="231"/>
      <c r="J171" s="226"/>
      <c r="K171" s="226"/>
      <c r="L171" s="232"/>
      <c r="M171" s="233"/>
      <c r="N171" s="234"/>
      <c r="O171" s="234"/>
      <c r="P171" s="234"/>
      <c r="Q171" s="234"/>
      <c r="R171" s="234"/>
      <c r="S171" s="234"/>
      <c r="T171" s="23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6" t="s">
        <v>131</v>
      </c>
      <c r="AU171" s="236" t="s">
        <v>80</v>
      </c>
      <c r="AV171" s="13" t="s">
        <v>80</v>
      </c>
      <c r="AW171" s="13" t="s">
        <v>32</v>
      </c>
      <c r="AX171" s="13" t="s">
        <v>70</v>
      </c>
      <c r="AY171" s="236" t="s">
        <v>120</v>
      </c>
    </row>
    <row r="172" s="13" customFormat="1">
      <c r="A172" s="13"/>
      <c r="B172" s="225"/>
      <c r="C172" s="226"/>
      <c r="D172" s="227" t="s">
        <v>131</v>
      </c>
      <c r="E172" s="228" t="s">
        <v>19</v>
      </c>
      <c r="F172" s="229" t="s">
        <v>187</v>
      </c>
      <c r="G172" s="226"/>
      <c r="H172" s="230">
        <v>2.5499999999999998</v>
      </c>
      <c r="I172" s="231"/>
      <c r="J172" s="226"/>
      <c r="K172" s="226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131</v>
      </c>
      <c r="AU172" s="236" t="s">
        <v>80</v>
      </c>
      <c r="AV172" s="13" t="s">
        <v>80</v>
      </c>
      <c r="AW172" s="13" t="s">
        <v>32</v>
      </c>
      <c r="AX172" s="13" t="s">
        <v>70</v>
      </c>
      <c r="AY172" s="236" t="s">
        <v>120</v>
      </c>
    </row>
    <row r="173" s="13" customFormat="1">
      <c r="A173" s="13"/>
      <c r="B173" s="225"/>
      <c r="C173" s="226"/>
      <c r="D173" s="227" t="s">
        <v>131</v>
      </c>
      <c r="E173" s="228" t="s">
        <v>19</v>
      </c>
      <c r="F173" s="229" t="s">
        <v>187</v>
      </c>
      <c r="G173" s="226"/>
      <c r="H173" s="230">
        <v>2.5499999999999998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131</v>
      </c>
      <c r="AU173" s="236" t="s">
        <v>80</v>
      </c>
      <c r="AV173" s="13" t="s">
        <v>80</v>
      </c>
      <c r="AW173" s="13" t="s">
        <v>32</v>
      </c>
      <c r="AX173" s="13" t="s">
        <v>70</v>
      </c>
      <c r="AY173" s="236" t="s">
        <v>120</v>
      </c>
    </row>
    <row r="174" s="13" customFormat="1">
      <c r="A174" s="13"/>
      <c r="B174" s="225"/>
      <c r="C174" s="226"/>
      <c r="D174" s="227" t="s">
        <v>131</v>
      </c>
      <c r="E174" s="228" t="s">
        <v>19</v>
      </c>
      <c r="F174" s="229" t="s">
        <v>186</v>
      </c>
      <c r="G174" s="226"/>
      <c r="H174" s="230">
        <v>3.8250000000000002</v>
      </c>
      <c r="I174" s="231"/>
      <c r="J174" s="226"/>
      <c r="K174" s="226"/>
      <c r="L174" s="232"/>
      <c r="M174" s="233"/>
      <c r="N174" s="234"/>
      <c r="O174" s="234"/>
      <c r="P174" s="234"/>
      <c r="Q174" s="234"/>
      <c r="R174" s="234"/>
      <c r="S174" s="234"/>
      <c r="T174" s="235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6" t="s">
        <v>131</v>
      </c>
      <c r="AU174" s="236" t="s">
        <v>80</v>
      </c>
      <c r="AV174" s="13" t="s">
        <v>80</v>
      </c>
      <c r="AW174" s="13" t="s">
        <v>32</v>
      </c>
      <c r="AX174" s="13" t="s">
        <v>70</v>
      </c>
      <c r="AY174" s="236" t="s">
        <v>120</v>
      </c>
    </row>
    <row r="175" s="13" customFormat="1">
      <c r="A175" s="13"/>
      <c r="B175" s="225"/>
      <c r="C175" s="226"/>
      <c r="D175" s="227" t="s">
        <v>131</v>
      </c>
      <c r="E175" s="228" t="s">
        <v>19</v>
      </c>
      <c r="F175" s="229" t="s">
        <v>188</v>
      </c>
      <c r="G175" s="226"/>
      <c r="H175" s="230">
        <v>5.7000000000000002</v>
      </c>
      <c r="I175" s="231"/>
      <c r="J175" s="226"/>
      <c r="K175" s="226"/>
      <c r="L175" s="232"/>
      <c r="M175" s="233"/>
      <c r="N175" s="234"/>
      <c r="O175" s="234"/>
      <c r="P175" s="234"/>
      <c r="Q175" s="234"/>
      <c r="R175" s="234"/>
      <c r="S175" s="234"/>
      <c r="T175" s="23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6" t="s">
        <v>131</v>
      </c>
      <c r="AU175" s="236" t="s">
        <v>80</v>
      </c>
      <c r="AV175" s="13" t="s">
        <v>80</v>
      </c>
      <c r="AW175" s="13" t="s">
        <v>32</v>
      </c>
      <c r="AX175" s="13" t="s">
        <v>70</v>
      </c>
      <c r="AY175" s="236" t="s">
        <v>120</v>
      </c>
    </row>
    <row r="176" s="14" customFormat="1">
      <c r="A176" s="14"/>
      <c r="B176" s="237"/>
      <c r="C176" s="238"/>
      <c r="D176" s="227" t="s">
        <v>131</v>
      </c>
      <c r="E176" s="239" t="s">
        <v>19</v>
      </c>
      <c r="F176" s="240" t="s">
        <v>133</v>
      </c>
      <c r="G176" s="238"/>
      <c r="H176" s="241">
        <v>36.75</v>
      </c>
      <c r="I176" s="242"/>
      <c r="J176" s="238"/>
      <c r="K176" s="238"/>
      <c r="L176" s="243"/>
      <c r="M176" s="244"/>
      <c r="N176" s="245"/>
      <c r="O176" s="245"/>
      <c r="P176" s="245"/>
      <c r="Q176" s="245"/>
      <c r="R176" s="245"/>
      <c r="S176" s="245"/>
      <c r="T176" s="246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7" t="s">
        <v>131</v>
      </c>
      <c r="AU176" s="247" t="s">
        <v>80</v>
      </c>
      <c r="AV176" s="14" t="s">
        <v>127</v>
      </c>
      <c r="AW176" s="14" t="s">
        <v>32</v>
      </c>
      <c r="AX176" s="14" t="s">
        <v>78</v>
      </c>
      <c r="AY176" s="247" t="s">
        <v>120</v>
      </c>
    </row>
    <row r="177" s="2" customFormat="1" ht="24.15" customHeight="1">
      <c r="A177" s="41"/>
      <c r="B177" s="42"/>
      <c r="C177" s="207" t="s">
        <v>227</v>
      </c>
      <c r="D177" s="207" t="s">
        <v>122</v>
      </c>
      <c r="E177" s="208" t="s">
        <v>228</v>
      </c>
      <c r="F177" s="209" t="s">
        <v>229</v>
      </c>
      <c r="G177" s="210" t="s">
        <v>180</v>
      </c>
      <c r="H177" s="211">
        <v>36.75</v>
      </c>
      <c r="I177" s="212"/>
      <c r="J177" s="213">
        <f>ROUND(I177*H177,2)</f>
        <v>0</v>
      </c>
      <c r="K177" s="209" t="s">
        <v>126</v>
      </c>
      <c r="L177" s="47"/>
      <c r="M177" s="214" t="s">
        <v>19</v>
      </c>
      <c r="N177" s="215" t="s">
        <v>41</v>
      </c>
      <c r="O177" s="87"/>
      <c r="P177" s="216">
        <f>O177*H177</f>
        <v>0</v>
      </c>
      <c r="Q177" s="216">
        <v>0</v>
      </c>
      <c r="R177" s="216">
        <f>Q177*H177</f>
        <v>0</v>
      </c>
      <c r="S177" s="216">
        <v>0</v>
      </c>
      <c r="T177" s="217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18" t="s">
        <v>127</v>
      </c>
      <c r="AT177" s="218" t="s">
        <v>122</v>
      </c>
      <c r="AU177" s="218" t="s">
        <v>80</v>
      </c>
      <c r="AY177" s="20" t="s">
        <v>120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20" t="s">
        <v>78</v>
      </c>
      <c r="BK177" s="219">
        <f>ROUND(I177*H177,2)</f>
        <v>0</v>
      </c>
      <c r="BL177" s="20" t="s">
        <v>127</v>
      </c>
      <c r="BM177" s="218" t="s">
        <v>230</v>
      </c>
    </row>
    <row r="178" s="2" customFormat="1">
      <c r="A178" s="41"/>
      <c r="B178" s="42"/>
      <c r="C178" s="43"/>
      <c r="D178" s="220" t="s">
        <v>129</v>
      </c>
      <c r="E178" s="43"/>
      <c r="F178" s="221" t="s">
        <v>231</v>
      </c>
      <c r="G178" s="43"/>
      <c r="H178" s="43"/>
      <c r="I178" s="222"/>
      <c r="J178" s="43"/>
      <c r="K178" s="43"/>
      <c r="L178" s="47"/>
      <c r="M178" s="223"/>
      <c r="N178" s="224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129</v>
      </c>
      <c r="AU178" s="20" t="s">
        <v>80</v>
      </c>
    </row>
    <row r="179" s="2" customFormat="1" ht="37.8" customHeight="1">
      <c r="A179" s="41"/>
      <c r="B179" s="42"/>
      <c r="C179" s="207" t="s">
        <v>232</v>
      </c>
      <c r="D179" s="207" t="s">
        <v>122</v>
      </c>
      <c r="E179" s="208" t="s">
        <v>233</v>
      </c>
      <c r="F179" s="209" t="s">
        <v>234</v>
      </c>
      <c r="G179" s="210" t="s">
        <v>180</v>
      </c>
      <c r="H179" s="211">
        <v>39.167999999999999</v>
      </c>
      <c r="I179" s="212"/>
      <c r="J179" s="213">
        <f>ROUND(I179*H179,2)</f>
        <v>0</v>
      </c>
      <c r="K179" s="209" t="s">
        <v>126</v>
      </c>
      <c r="L179" s="47"/>
      <c r="M179" s="214" t="s">
        <v>19</v>
      </c>
      <c r="N179" s="215" t="s">
        <v>41</v>
      </c>
      <c r="O179" s="87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18" t="s">
        <v>127</v>
      </c>
      <c r="AT179" s="218" t="s">
        <v>122</v>
      </c>
      <c r="AU179" s="218" t="s">
        <v>80</v>
      </c>
      <c r="AY179" s="20" t="s">
        <v>120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20" t="s">
        <v>78</v>
      </c>
      <c r="BK179" s="219">
        <f>ROUND(I179*H179,2)</f>
        <v>0</v>
      </c>
      <c r="BL179" s="20" t="s">
        <v>127</v>
      </c>
      <c r="BM179" s="218" t="s">
        <v>235</v>
      </c>
    </row>
    <row r="180" s="2" customFormat="1">
      <c r="A180" s="41"/>
      <c r="B180" s="42"/>
      <c r="C180" s="43"/>
      <c r="D180" s="220" t="s">
        <v>129</v>
      </c>
      <c r="E180" s="43"/>
      <c r="F180" s="221" t="s">
        <v>236</v>
      </c>
      <c r="G180" s="43"/>
      <c r="H180" s="43"/>
      <c r="I180" s="222"/>
      <c r="J180" s="43"/>
      <c r="K180" s="43"/>
      <c r="L180" s="47"/>
      <c r="M180" s="223"/>
      <c r="N180" s="22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129</v>
      </c>
      <c r="AU180" s="20" t="s">
        <v>80</v>
      </c>
    </row>
    <row r="181" s="15" customFormat="1">
      <c r="A181" s="15"/>
      <c r="B181" s="248"/>
      <c r="C181" s="249"/>
      <c r="D181" s="227" t="s">
        <v>131</v>
      </c>
      <c r="E181" s="250" t="s">
        <v>19</v>
      </c>
      <c r="F181" s="251" t="s">
        <v>237</v>
      </c>
      <c r="G181" s="249"/>
      <c r="H181" s="250" t="s">
        <v>19</v>
      </c>
      <c r="I181" s="252"/>
      <c r="J181" s="249"/>
      <c r="K181" s="249"/>
      <c r="L181" s="253"/>
      <c r="M181" s="254"/>
      <c r="N181" s="255"/>
      <c r="O181" s="255"/>
      <c r="P181" s="255"/>
      <c r="Q181" s="255"/>
      <c r="R181" s="255"/>
      <c r="S181" s="255"/>
      <c r="T181" s="256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57" t="s">
        <v>131</v>
      </c>
      <c r="AU181" s="257" t="s">
        <v>80</v>
      </c>
      <c r="AV181" s="15" t="s">
        <v>78</v>
      </c>
      <c r="AW181" s="15" t="s">
        <v>32</v>
      </c>
      <c r="AX181" s="15" t="s">
        <v>70</v>
      </c>
      <c r="AY181" s="257" t="s">
        <v>120</v>
      </c>
    </row>
    <row r="182" s="13" customFormat="1">
      <c r="A182" s="13"/>
      <c r="B182" s="225"/>
      <c r="C182" s="226"/>
      <c r="D182" s="227" t="s">
        <v>131</v>
      </c>
      <c r="E182" s="228" t="s">
        <v>19</v>
      </c>
      <c r="F182" s="229" t="s">
        <v>238</v>
      </c>
      <c r="G182" s="226"/>
      <c r="H182" s="230">
        <v>18.684000000000001</v>
      </c>
      <c r="I182" s="231"/>
      <c r="J182" s="226"/>
      <c r="K182" s="226"/>
      <c r="L182" s="232"/>
      <c r="M182" s="233"/>
      <c r="N182" s="234"/>
      <c r="O182" s="234"/>
      <c r="P182" s="234"/>
      <c r="Q182" s="234"/>
      <c r="R182" s="234"/>
      <c r="S182" s="234"/>
      <c r="T182" s="23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6" t="s">
        <v>131</v>
      </c>
      <c r="AU182" s="236" t="s">
        <v>80</v>
      </c>
      <c r="AV182" s="13" t="s">
        <v>80</v>
      </c>
      <c r="AW182" s="13" t="s">
        <v>32</v>
      </c>
      <c r="AX182" s="13" t="s">
        <v>70</v>
      </c>
      <c r="AY182" s="236" t="s">
        <v>120</v>
      </c>
    </row>
    <row r="183" s="13" customFormat="1">
      <c r="A183" s="13"/>
      <c r="B183" s="225"/>
      <c r="C183" s="226"/>
      <c r="D183" s="227" t="s">
        <v>131</v>
      </c>
      <c r="E183" s="228" t="s">
        <v>19</v>
      </c>
      <c r="F183" s="229" t="s">
        <v>239</v>
      </c>
      <c r="G183" s="226"/>
      <c r="H183" s="230">
        <v>0.90000000000000002</v>
      </c>
      <c r="I183" s="231"/>
      <c r="J183" s="226"/>
      <c r="K183" s="226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131</v>
      </c>
      <c r="AU183" s="236" t="s">
        <v>80</v>
      </c>
      <c r="AV183" s="13" t="s">
        <v>80</v>
      </c>
      <c r="AW183" s="13" t="s">
        <v>32</v>
      </c>
      <c r="AX183" s="13" t="s">
        <v>70</v>
      </c>
      <c r="AY183" s="236" t="s">
        <v>120</v>
      </c>
    </row>
    <row r="184" s="16" customFormat="1">
      <c r="A184" s="16"/>
      <c r="B184" s="258"/>
      <c r="C184" s="259"/>
      <c r="D184" s="227" t="s">
        <v>131</v>
      </c>
      <c r="E184" s="260" t="s">
        <v>19</v>
      </c>
      <c r="F184" s="261" t="s">
        <v>189</v>
      </c>
      <c r="G184" s="259"/>
      <c r="H184" s="262">
        <v>19.584</v>
      </c>
      <c r="I184" s="263"/>
      <c r="J184" s="259"/>
      <c r="K184" s="259"/>
      <c r="L184" s="264"/>
      <c r="M184" s="265"/>
      <c r="N184" s="266"/>
      <c r="O184" s="266"/>
      <c r="P184" s="266"/>
      <c r="Q184" s="266"/>
      <c r="R184" s="266"/>
      <c r="S184" s="266"/>
      <c r="T184" s="267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T184" s="268" t="s">
        <v>131</v>
      </c>
      <c r="AU184" s="268" t="s">
        <v>80</v>
      </c>
      <c r="AV184" s="16" t="s">
        <v>139</v>
      </c>
      <c r="AW184" s="16" t="s">
        <v>32</v>
      </c>
      <c r="AX184" s="16" t="s">
        <v>70</v>
      </c>
      <c r="AY184" s="268" t="s">
        <v>120</v>
      </c>
    </row>
    <row r="185" s="15" customFormat="1">
      <c r="A185" s="15"/>
      <c r="B185" s="248"/>
      <c r="C185" s="249"/>
      <c r="D185" s="227" t="s">
        <v>131</v>
      </c>
      <c r="E185" s="250" t="s">
        <v>19</v>
      </c>
      <c r="F185" s="251" t="s">
        <v>240</v>
      </c>
      <c r="G185" s="249"/>
      <c r="H185" s="250" t="s">
        <v>19</v>
      </c>
      <c r="I185" s="252"/>
      <c r="J185" s="249"/>
      <c r="K185" s="249"/>
      <c r="L185" s="253"/>
      <c r="M185" s="254"/>
      <c r="N185" s="255"/>
      <c r="O185" s="255"/>
      <c r="P185" s="255"/>
      <c r="Q185" s="255"/>
      <c r="R185" s="255"/>
      <c r="S185" s="255"/>
      <c r="T185" s="256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57" t="s">
        <v>131</v>
      </c>
      <c r="AU185" s="257" t="s">
        <v>80</v>
      </c>
      <c r="AV185" s="15" t="s">
        <v>78</v>
      </c>
      <c r="AW185" s="15" t="s">
        <v>32</v>
      </c>
      <c r="AX185" s="15" t="s">
        <v>70</v>
      </c>
      <c r="AY185" s="257" t="s">
        <v>120</v>
      </c>
    </row>
    <row r="186" s="13" customFormat="1">
      <c r="A186" s="13"/>
      <c r="B186" s="225"/>
      <c r="C186" s="226"/>
      <c r="D186" s="227" t="s">
        <v>131</v>
      </c>
      <c r="E186" s="228" t="s">
        <v>19</v>
      </c>
      <c r="F186" s="229" t="s">
        <v>238</v>
      </c>
      <c r="G186" s="226"/>
      <c r="H186" s="230">
        <v>18.684000000000001</v>
      </c>
      <c r="I186" s="231"/>
      <c r="J186" s="226"/>
      <c r="K186" s="226"/>
      <c r="L186" s="232"/>
      <c r="M186" s="233"/>
      <c r="N186" s="234"/>
      <c r="O186" s="234"/>
      <c r="P186" s="234"/>
      <c r="Q186" s="234"/>
      <c r="R186" s="234"/>
      <c r="S186" s="234"/>
      <c r="T186" s="23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6" t="s">
        <v>131</v>
      </c>
      <c r="AU186" s="236" t="s">
        <v>80</v>
      </c>
      <c r="AV186" s="13" t="s">
        <v>80</v>
      </c>
      <c r="AW186" s="13" t="s">
        <v>32</v>
      </c>
      <c r="AX186" s="13" t="s">
        <v>70</v>
      </c>
      <c r="AY186" s="236" t="s">
        <v>120</v>
      </c>
    </row>
    <row r="187" s="13" customFormat="1">
      <c r="A187" s="13"/>
      <c r="B187" s="225"/>
      <c r="C187" s="226"/>
      <c r="D187" s="227" t="s">
        <v>131</v>
      </c>
      <c r="E187" s="228" t="s">
        <v>19</v>
      </c>
      <c r="F187" s="229" t="s">
        <v>239</v>
      </c>
      <c r="G187" s="226"/>
      <c r="H187" s="230">
        <v>0.90000000000000002</v>
      </c>
      <c r="I187" s="231"/>
      <c r="J187" s="226"/>
      <c r="K187" s="226"/>
      <c r="L187" s="232"/>
      <c r="M187" s="233"/>
      <c r="N187" s="234"/>
      <c r="O187" s="234"/>
      <c r="P187" s="234"/>
      <c r="Q187" s="234"/>
      <c r="R187" s="234"/>
      <c r="S187" s="234"/>
      <c r="T187" s="23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6" t="s">
        <v>131</v>
      </c>
      <c r="AU187" s="236" t="s">
        <v>80</v>
      </c>
      <c r="AV187" s="13" t="s">
        <v>80</v>
      </c>
      <c r="AW187" s="13" t="s">
        <v>32</v>
      </c>
      <c r="AX187" s="13" t="s">
        <v>70</v>
      </c>
      <c r="AY187" s="236" t="s">
        <v>120</v>
      </c>
    </row>
    <row r="188" s="16" customFormat="1">
      <c r="A188" s="16"/>
      <c r="B188" s="258"/>
      <c r="C188" s="259"/>
      <c r="D188" s="227" t="s">
        <v>131</v>
      </c>
      <c r="E188" s="260" t="s">
        <v>19</v>
      </c>
      <c r="F188" s="261" t="s">
        <v>189</v>
      </c>
      <c r="G188" s="259"/>
      <c r="H188" s="262">
        <v>19.584</v>
      </c>
      <c r="I188" s="263"/>
      <c r="J188" s="259"/>
      <c r="K188" s="259"/>
      <c r="L188" s="264"/>
      <c r="M188" s="265"/>
      <c r="N188" s="266"/>
      <c r="O188" s="266"/>
      <c r="P188" s="266"/>
      <c r="Q188" s="266"/>
      <c r="R188" s="266"/>
      <c r="S188" s="266"/>
      <c r="T188" s="267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T188" s="268" t="s">
        <v>131</v>
      </c>
      <c r="AU188" s="268" t="s">
        <v>80</v>
      </c>
      <c r="AV188" s="16" t="s">
        <v>139</v>
      </c>
      <c r="AW188" s="16" t="s">
        <v>32</v>
      </c>
      <c r="AX188" s="16" t="s">
        <v>70</v>
      </c>
      <c r="AY188" s="268" t="s">
        <v>120</v>
      </c>
    </row>
    <row r="189" s="14" customFormat="1">
      <c r="A189" s="14"/>
      <c r="B189" s="237"/>
      <c r="C189" s="238"/>
      <c r="D189" s="227" t="s">
        <v>131</v>
      </c>
      <c r="E189" s="239" t="s">
        <v>19</v>
      </c>
      <c r="F189" s="240" t="s">
        <v>133</v>
      </c>
      <c r="G189" s="238"/>
      <c r="H189" s="241">
        <v>39.167999999999999</v>
      </c>
      <c r="I189" s="242"/>
      <c r="J189" s="238"/>
      <c r="K189" s="238"/>
      <c r="L189" s="243"/>
      <c r="M189" s="244"/>
      <c r="N189" s="245"/>
      <c r="O189" s="245"/>
      <c r="P189" s="245"/>
      <c r="Q189" s="245"/>
      <c r="R189" s="245"/>
      <c r="S189" s="245"/>
      <c r="T189" s="246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7" t="s">
        <v>131</v>
      </c>
      <c r="AU189" s="247" t="s">
        <v>80</v>
      </c>
      <c r="AV189" s="14" t="s">
        <v>127</v>
      </c>
      <c r="AW189" s="14" t="s">
        <v>32</v>
      </c>
      <c r="AX189" s="14" t="s">
        <v>78</v>
      </c>
      <c r="AY189" s="247" t="s">
        <v>120</v>
      </c>
    </row>
    <row r="190" s="2" customFormat="1" ht="37.8" customHeight="1">
      <c r="A190" s="41"/>
      <c r="B190" s="42"/>
      <c r="C190" s="207" t="s">
        <v>241</v>
      </c>
      <c r="D190" s="207" t="s">
        <v>122</v>
      </c>
      <c r="E190" s="208" t="s">
        <v>242</v>
      </c>
      <c r="F190" s="209" t="s">
        <v>243</v>
      </c>
      <c r="G190" s="210" t="s">
        <v>180</v>
      </c>
      <c r="H190" s="211">
        <v>13.215999999999999</v>
      </c>
      <c r="I190" s="212"/>
      <c r="J190" s="213">
        <f>ROUND(I190*H190,2)</f>
        <v>0</v>
      </c>
      <c r="K190" s="209" t="s">
        <v>126</v>
      </c>
      <c r="L190" s="47"/>
      <c r="M190" s="214" t="s">
        <v>19</v>
      </c>
      <c r="N190" s="215" t="s">
        <v>41</v>
      </c>
      <c r="O190" s="87"/>
      <c r="P190" s="216">
        <f>O190*H190</f>
        <v>0</v>
      </c>
      <c r="Q190" s="216">
        <v>0</v>
      </c>
      <c r="R190" s="216">
        <f>Q190*H190</f>
        <v>0</v>
      </c>
      <c r="S190" s="216">
        <v>0</v>
      </c>
      <c r="T190" s="21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8" t="s">
        <v>127</v>
      </c>
      <c r="AT190" s="218" t="s">
        <v>122</v>
      </c>
      <c r="AU190" s="218" t="s">
        <v>80</v>
      </c>
      <c r="AY190" s="20" t="s">
        <v>120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20" t="s">
        <v>78</v>
      </c>
      <c r="BK190" s="219">
        <f>ROUND(I190*H190,2)</f>
        <v>0</v>
      </c>
      <c r="BL190" s="20" t="s">
        <v>127</v>
      </c>
      <c r="BM190" s="218" t="s">
        <v>244</v>
      </c>
    </row>
    <row r="191" s="2" customFormat="1">
      <c r="A191" s="41"/>
      <c r="B191" s="42"/>
      <c r="C191" s="43"/>
      <c r="D191" s="220" t="s">
        <v>129</v>
      </c>
      <c r="E191" s="43"/>
      <c r="F191" s="221" t="s">
        <v>245</v>
      </c>
      <c r="G191" s="43"/>
      <c r="H191" s="43"/>
      <c r="I191" s="222"/>
      <c r="J191" s="43"/>
      <c r="K191" s="43"/>
      <c r="L191" s="47"/>
      <c r="M191" s="223"/>
      <c r="N191" s="224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129</v>
      </c>
      <c r="AU191" s="20" t="s">
        <v>80</v>
      </c>
    </row>
    <row r="192" s="15" customFormat="1">
      <c r="A192" s="15"/>
      <c r="B192" s="248"/>
      <c r="C192" s="249"/>
      <c r="D192" s="227" t="s">
        <v>131</v>
      </c>
      <c r="E192" s="250" t="s">
        <v>19</v>
      </c>
      <c r="F192" s="251" t="s">
        <v>246</v>
      </c>
      <c r="G192" s="249"/>
      <c r="H192" s="250" t="s">
        <v>19</v>
      </c>
      <c r="I192" s="252"/>
      <c r="J192" s="249"/>
      <c r="K192" s="249"/>
      <c r="L192" s="253"/>
      <c r="M192" s="254"/>
      <c r="N192" s="255"/>
      <c r="O192" s="255"/>
      <c r="P192" s="255"/>
      <c r="Q192" s="255"/>
      <c r="R192" s="255"/>
      <c r="S192" s="255"/>
      <c r="T192" s="256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57" t="s">
        <v>131</v>
      </c>
      <c r="AU192" s="257" t="s">
        <v>80</v>
      </c>
      <c r="AV192" s="15" t="s">
        <v>78</v>
      </c>
      <c r="AW192" s="15" t="s">
        <v>32</v>
      </c>
      <c r="AX192" s="15" t="s">
        <v>70</v>
      </c>
      <c r="AY192" s="257" t="s">
        <v>120</v>
      </c>
    </row>
    <row r="193" s="15" customFormat="1">
      <c r="A193" s="15"/>
      <c r="B193" s="248"/>
      <c r="C193" s="249"/>
      <c r="D193" s="227" t="s">
        <v>131</v>
      </c>
      <c r="E193" s="250" t="s">
        <v>19</v>
      </c>
      <c r="F193" s="251" t="s">
        <v>183</v>
      </c>
      <c r="G193" s="249"/>
      <c r="H193" s="250" t="s">
        <v>19</v>
      </c>
      <c r="I193" s="252"/>
      <c r="J193" s="249"/>
      <c r="K193" s="249"/>
      <c r="L193" s="253"/>
      <c r="M193" s="254"/>
      <c r="N193" s="255"/>
      <c r="O193" s="255"/>
      <c r="P193" s="255"/>
      <c r="Q193" s="255"/>
      <c r="R193" s="255"/>
      <c r="S193" s="255"/>
      <c r="T193" s="256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57" t="s">
        <v>131</v>
      </c>
      <c r="AU193" s="257" t="s">
        <v>80</v>
      </c>
      <c r="AV193" s="15" t="s">
        <v>78</v>
      </c>
      <c r="AW193" s="15" t="s">
        <v>32</v>
      </c>
      <c r="AX193" s="15" t="s">
        <v>70</v>
      </c>
      <c r="AY193" s="257" t="s">
        <v>120</v>
      </c>
    </row>
    <row r="194" s="13" customFormat="1">
      <c r="A194" s="13"/>
      <c r="B194" s="225"/>
      <c r="C194" s="226"/>
      <c r="D194" s="227" t="s">
        <v>131</v>
      </c>
      <c r="E194" s="228" t="s">
        <v>19</v>
      </c>
      <c r="F194" s="229" t="s">
        <v>184</v>
      </c>
      <c r="G194" s="226"/>
      <c r="H194" s="230">
        <v>10.5</v>
      </c>
      <c r="I194" s="231"/>
      <c r="J194" s="226"/>
      <c r="K194" s="226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131</v>
      </c>
      <c r="AU194" s="236" t="s">
        <v>80</v>
      </c>
      <c r="AV194" s="13" t="s">
        <v>80</v>
      </c>
      <c r="AW194" s="13" t="s">
        <v>32</v>
      </c>
      <c r="AX194" s="13" t="s">
        <v>70</v>
      </c>
      <c r="AY194" s="236" t="s">
        <v>120</v>
      </c>
    </row>
    <row r="195" s="13" customFormat="1">
      <c r="A195" s="13"/>
      <c r="B195" s="225"/>
      <c r="C195" s="226"/>
      <c r="D195" s="227" t="s">
        <v>131</v>
      </c>
      <c r="E195" s="228" t="s">
        <v>19</v>
      </c>
      <c r="F195" s="229" t="s">
        <v>185</v>
      </c>
      <c r="G195" s="226"/>
      <c r="H195" s="230">
        <v>7.7999999999999998</v>
      </c>
      <c r="I195" s="231"/>
      <c r="J195" s="226"/>
      <c r="K195" s="226"/>
      <c r="L195" s="232"/>
      <c r="M195" s="233"/>
      <c r="N195" s="234"/>
      <c r="O195" s="234"/>
      <c r="P195" s="234"/>
      <c r="Q195" s="234"/>
      <c r="R195" s="234"/>
      <c r="S195" s="234"/>
      <c r="T195" s="23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6" t="s">
        <v>131</v>
      </c>
      <c r="AU195" s="236" t="s">
        <v>80</v>
      </c>
      <c r="AV195" s="13" t="s">
        <v>80</v>
      </c>
      <c r="AW195" s="13" t="s">
        <v>32</v>
      </c>
      <c r="AX195" s="13" t="s">
        <v>70</v>
      </c>
      <c r="AY195" s="236" t="s">
        <v>120</v>
      </c>
    </row>
    <row r="196" s="13" customFormat="1">
      <c r="A196" s="13"/>
      <c r="B196" s="225"/>
      <c r="C196" s="226"/>
      <c r="D196" s="227" t="s">
        <v>131</v>
      </c>
      <c r="E196" s="228" t="s">
        <v>19</v>
      </c>
      <c r="F196" s="229" t="s">
        <v>186</v>
      </c>
      <c r="G196" s="226"/>
      <c r="H196" s="230">
        <v>3.8250000000000002</v>
      </c>
      <c r="I196" s="231"/>
      <c r="J196" s="226"/>
      <c r="K196" s="226"/>
      <c r="L196" s="232"/>
      <c r="M196" s="233"/>
      <c r="N196" s="234"/>
      <c r="O196" s="234"/>
      <c r="P196" s="234"/>
      <c r="Q196" s="234"/>
      <c r="R196" s="234"/>
      <c r="S196" s="234"/>
      <c r="T196" s="23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6" t="s">
        <v>131</v>
      </c>
      <c r="AU196" s="236" t="s">
        <v>80</v>
      </c>
      <c r="AV196" s="13" t="s">
        <v>80</v>
      </c>
      <c r="AW196" s="13" t="s">
        <v>32</v>
      </c>
      <c r="AX196" s="13" t="s">
        <v>70</v>
      </c>
      <c r="AY196" s="236" t="s">
        <v>120</v>
      </c>
    </row>
    <row r="197" s="13" customFormat="1">
      <c r="A197" s="13"/>
      <c r="B197" s="225"/>
      <c r="C197" s="226"/>
      <c r="D197" s="227" t="s">
        <v>131</v>
      </c>
      <c r="E197" s="228" t="s">
        <v>19</v>
      </c>
      <c r="F197" s="229" t="s">
        <v>187</v>
      </c>
      <c r="G197" s="226"/>
      <c r="H197" s="230">
        <v>2.5499999999999998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131</v>
      </c>
      <c r="AU197" s="236" t="s">
        <v>80</v>
      </c>
      <c r="AV197" s="13" t="s">
        <v>80</v>
      </c>
      <c r="AW197" s="13" t="s">
        <v>32</v>
      </c>
      <c r="AX197" s="13" t="s">
        <v>70</v>
      </c>
      <c r="AY197" s="236" t="s">
        <v>120</v>
      </c>
    </row>
    <row r="198" s="13" customFormat="1">
      <c r="A198" s="13"/>
      <c r="B198" s="225"/>
      <c r="C198" s="226"/>
      <c r="D198" s="227" t="s">
        <v>131</v>
      </c>
      <c r="E198" s="228" t="s">
        <v>19</v>
      </c>
      <c r="F198" s="229" t="s">
        <v>187</v>
      </c>
      <c r="G198" s="226"/>
      <c r="H198" s="230">
        <v>2.5499999999999998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131</v>
      </c>
      <c r="AU198" s="236" t="s">
        <v>80</v>
      </c>
      <c r="AV198" s="13" t="s">
        <v>80</v>
      </c>
      <c r="AW198" s="13" t="s">
        <v>32</v>
      </c>
      <c r="AX198" s="13" t="s">
        <v>70</v>
      </c>
      <c r="AY198" s="236" t="s">
        <v>120</v>
      </c>
    </row>
    <row r="199" s="13" customFormat="1">
      <c r="A199" s="13"/>
      <c r="B199" s="225"/>
      <c r="C199" s="226"/>
      <c r="D199" s="227" t="s">
        <v>131</v>
      </c>
      <c r="E199" s="228" t="s">
        <v>19</v>
      </c>
      <c r="F199" s="229" t="s">
        <v>186</v>
      </c>
      <c r="G199" s="226"/>
      <c r="H199" s="230">
        <v>3.8250000000000002</v>
      </c>
      <c r="I199" s="231"/>
      <c r="J199" s="226"/>
      <c r="K199" s="226"/>
      <c r="L199" s="232"/>
      <c r="M199" s="233"/>
      <c r="N199" s="234"/>
      <c r="O199" s="234"/>
      <c r="P199" s="234"/>
      <c r="Q199" s="234"/>
      <c r="R199" s="234"/>
      <c r="S199" s="234"/>
      <c r="T199" s="23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6" t="s">
        <v>131</v>
      </c>
      <c r="AU199" s="236" t="s">
        <v>80</v>
      </c>
      <c r="AV199" s="13" t="s">
        <v>80</v>
      </c>
      <c r="AW199" s="13" t="s">
        <v>32</v>
      </c>
      <c r="AX199" s="13" t="s">
        <v>70</v>
      </c>
      <c r="AY199" s="236" t="s">
        <v>120</v>
      </c>
    </row>
    <row r="200" s="13" customFormat="1">
      <c r="A200" s="13"/>
      <c r="B200" s="225"/>
      <c r="C200" s="226"/>
      <c r="D200" s="227" t="s">
        <v>131</v>
      </c>
      <c r="E200" s="228" t="s">
        <v>19</v>
      </c>
      <c r="F200" s="229" t="s">
        <v>188</v>
      </c>
      <c r="G200" s="226"/>
      <c r="H200" s="230">
        <v>5.7000000000000002</v>
      </c>
      <c r="I200" s="231"/>
      <c r="J200" s="226"/>
      <c r="K200" s="226"/>
      <c r="L200" s="232"/>
      <c r="M200" s="233"/>
      <c r="N200" s="234"/>
      <c r="O200" s="234"/>
      <c r="P200" s="234"/>
      <c r="Q200" s="234"/>
      <c r="R200" s="234"/>
      <c r="S200" s="234"/>
      <c r="T200" s="235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6" t="s">
        <v>131</v>
      </c>
      <c r="AU200" s="236" t="s">
        <v>80</v>
      </c>
      <c r="AV200" s="13" t="s">
        <v>80</v>
      </c>
      <c r="AW200" s="13" t="s">
        <v>32</v>
      </c>
      <c r="AX200" s="13" t="s">
        <v>70</v>
      </c>
      <c r="AY200" s="236" t="s">
        <v>120</v>
      </c>
    </row>
    <row r="201" s="16" customFormat="1">
      <c r="A201" s="16"/>
      <c r="B201" s="258"/>
      <c r="C201" s="259"/>
      <c r="D201" s="227" t="s">
        <v>131</v>
      </c>
      <c r="E201" s="260" t="s">
        <v>19</v>
      </c>
      <c r="F201" s="261" t="s">
        <v>189</v>
      </c>
      <c r="G201" s="259"/>
      <c r="H201" s="262">
        <v>36.75</v>
      </c>
      <c r="I201" s="263"/>
      <c r="J201" s="259"/>
      <c r="K201" s="259"/>
      <c r="L201" s="264"/>
      <c r="M201" s="265"/>
      <c r="N201" s="266"/>
      <c r="O201" s="266"/>
      <c r="P201" s="266"/>
      <c r="Q201" s="266"/>
      <c r="R201" s="266"/>
      <c r="S201" s="266"/>
      <c r="T201" s="267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T201" s="268" t="s">
        <v>131</v>
      </c>
      <c r="AU201" s="268" t="s">
        <v>80</v>
      </c>
      <c r="AV201" s="16" t="s">
        <v>139</v>
      </c>
      <c r="AW201" s="16" t="s">
        <v>32</v>
      </c>
      <c r="AX201" s="16" t="s">
        <v>70</v>
      </c>
      <c r="AY201" s="268" t="s">
        <v>120</v>
      </c>
    </row>
    <row r="202" s="15" customFormat="1">
      <c r="A202" s="15"/>
      <c r="B202" s="248"/>
      <c r="C202" s="249"/>
      <c r="D202" s="227" t="s">
        <v>131</v>
      </c>
      <c r="E202" s="250" t="s">
        <v>19</v>
      </c>
      <c r="F202" s="251" t="s">
        <v>190</v>
      </c>
      <c r="G202" s="249"/>
      <c r="H202" s="250" t="s">
        <v>19</v>
      </c>
      <c r="I202" s="252"/>
      <c r="J202" s="249"/>
      <c r="K202" s="249"/>
      <c r="L202" s="253"/>
      <c r="M202" s="254"/>
      <c r="N202" s="255"/>
      <c r="O202" s="255"/>
      <c r="P202" s="255"/>
      <c r="Q202" s="255"/>
      <c r="R202" s="255"/>
      <c r="S202" s="255"/>
      <c r="T202" s="256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57" t="s">
        <v>131</v>
      </c>
      <c r="AU202" s="257" t="s">
        <v>80</v>
      </c>
      <c r="AV202" s="15" t="s">
        <v>78</v>
      </c>
      <c r="AW202" s="15" t="s">
        <v>32</v>
      </c>
      <c r="AX202" s="15" t="s">
        <v>70</v>
      </c>
      <c r="AY202" s="257" t="s">
        <v>120</v>
      </c>
    </row>
    <row r="203" s="13" customFormat="1">
      <c r="A203" s="13"/>
      <c r="B203" s="225"/>
      <c r="C203" s="226"/>
      <c r="D203" s="227" t="s">
        <v>131</v>
      </c>
      <c r="E203" s="228" t="s">
        <v>19</v>
      </c>
      <c r="F203" s="229" t="s">
        <v>191</v>
      </c>
      <c r="G203" s="226"/>
      <c r="H203" s="230">
        <v>-4.4749999999999996</v>
      </c>
      <c r="I203" s="231"/>
      <c r="J203" s="226"/>
      <c r="K203" s="226"/>
      <c r="L203" s="232"/>
      <c r="M203" s="233"/>
      <c r="N203" s="234"/>
      <c r="O203" s="234"/>
      <c r="P203" s="234"/>
      <c r="Q203" s="234"/>
      <c r="R203" s="234"/>
      <c r="S203" s="234"/>
      <c r="T203" s="23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6" t="s">
        <v>131</v>
      </c>
      <c r="AU203" s="236" t="s">
        <v>80</v>
      </c>
      <c r="AV203" s="13" t="s">
        <v>80</v>
      </c>
      <c r="AW203" s="13" t="s">
        <v>32</v>
      </c>
      <c r="AX203" s="13" t="s">
        <v>70</v>
      </c>
      <c r="AY203" s="236" t="s">
        <v>120</v>
      </c>
    </row>
    <row r="204" s="13" customFormat="1">
      <c r="A204" s="13"/>
      <c r="B204" s="225"/>
      <c r="C204" s="226"/>
      <c r="D204" s="227" t="s">
        <v>131</v>
      </c>
      <c r="E204" s="228" t="s">
        <v>19</v>
      </c>
      <c r="F204" s="229" t="s">
        <v>192</v>
      </c>
      <c r="G204" s="226"/>
      <c r="H204" s="230">
        <v>-0.375</v>
      </c>
      <c r="I204" s="231"/>
      <c r="J204" s="226"/>
      <c r="K204" s="226"/>
      <c r="L204" s="232"/>
      <c r="M204" s="233"/>
      <c r="N204" s="234"/>
      <c r="O204" s="234"/>
      <c r="P204" s="234"/>
      <c r="Q204" s="234"/>
      <c r="R204" s="234"/>
      <c r="S204" s="234"/>
      <c r="T204" s="23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6" t="s">
        <v>131</v>
      </c>
      <c r="AU204" s="236" t="s">
        <v>80</v>
      </c>
      <c r="AV204" s="13" t="s">
        <v>80</v>
      </c>
      <c r="AW204" s="13" t="s">
        <v>32</v>
      </c>
      <c r="AX204" s="13" t="s">
        <v>70</v>
      </c>
      <c r="AY204" s="236" t="s">
        <v>120</v>
      </c>
    </row>
    <row r="205" s="16" customFormat="1">
      <c r="A205" s="16"/>
      <c r="B205" s="258"/>
      <c r="C205" s="259"/>
      <c r="D205" s="227" t="s">
        <v>131</v>
      </c>
      <c r="E205" s="260" t="s">
        <v>19</v>
      </c>
      <c r="F205" s="261" t="s">
        <v>189</v>
      </c>
      <c r="G205" s="259"/>
      <c r="H205" s="262">
        <v>-4.8499999999999996</v>
      </c>
      <c r="I205" s="263"/>
      <c r="J205" s="259"/>
      <c r="K205" s="259"/>
      <c r="L205" s="264"/>
      <c r="M205" s="265"/>
      <c r="N205" s="266"/>
      <c r="O205" s="266"/>
      <c r="P205" s="266"/>
      <c r="Q205" s="266"/>
      <c r="R205" s="266"/>
      <c r="S205" s="266"/>
      <c r="T205" s="267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68" t="s">
        <v>131</v>
      </c>
      <c r="AU205" s="268" t="s">
        <v>80</v>
      </c>
      <c r="AV205" s="16" t="s">
        <v>139</v>
      </c>
      <c r="AW205" s="16" t="s">
        <v>32</v>
      </c>
      <c r="AX205" s="16" t="s">
        <v>70</v>
      </c>
      <c r="AY205" s="268" t="s">
        <v>120</v>
      </c>
    </row>
    <row r="206" s="13" customFormat="1">
      <c r="A206" s="13"/>
      <c r="B206" s="225"/>
      <c r="C206" s="226"/>
      <c r="D206" s="227" t="s">
        <v>131</v>
      </c>
      <c r="E206" s="228" t="s">
        <v>19</v>
      </c>
      <c r="F206" s="229" t="s">
        <v>247</v>
      </c>
      <c r="G206" s="226"/>
      <c r="H206" s="230">
        <v>-18.684000000000001</v>
      </c>
      <c r="I206" s="231"/>
      <c r="J206" s="226"/>
      <c r="K206" s="226"/>
      <c r="L206" s="232"/>
      <c r="M206" s="233"/>
      <c r="N206" s="234"/>
      <c r="O206" s="234"/>
      <c r="P206" s="234"/>
      <c r="Q206" s="234"/>
      <c r="R206" s="234"/>
      <c r="S206" s="234"/>
      <c r="T206" s="235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6" t="s">
        <v>131</v>
      </c>
      <c r="AU206" s="236" t="s">
        <v>80</v>
      </c>
      <c r="AV206" s="13" t="s">
        <v>80</v>
      </c>
      <c r="AW206" s="13" t="s">
        <v>32</v>
      </c>
      <c r="AX206" s="13" t="s">
        <v>70</v>
      </c>
      <c r="AY206" s="236" t="s">
        <v>120</v>
      </c>
    </row>
    <row r="207" s="14" customFormat="1">
      <c r="A207" s="14"/>
      <c r="B207" s="237"/>
      <c r="C207" s="238"/>
      <c r="D207" s="227" t="s">
        <v>131</v>
      </c>
      <c r="E207" s="239" t="s">
        <v>19</v>
      </c>
      <c r="F207" s="240" t="s">
        <v>133</v>
      </c>
      <c r="G207" s="238"/>
      <c r="H207" s="241">
        <v>13.215999999999998</v>
      </c>
      <c r="I207" s="242"/>
      <c r="J207" s="238"/>
      <c r="K207" s="238"/>
      <c r="L207" s="243"/>
      <c r="M207" s="244"/>
      <c r="N207" s="245"/>
      <c r="O207" s="245"/>
      <c r="P207" s="245"/>
      <c r="Q207" s="245"/>
      <c r="R207" s="245"/>
      <c r="S207" s="245"/>
      <c r="T207" s="246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7" t="s">
        <v>131</v>
      </c>
      <c r="AU207" s="247" t="s">
        <v>80</v>
      </c>
      <c r="AV207" s="14" t="s">
        <v>127</v>
      </c>
      <c r="AW207" s="14" t="s">
        <v>32</v>
      </c>
      <c r="AX207" s="14" t="s">
        <v>78</v>
      </c>
      <c r="AY207" s="247" t="s">
        <v>120</v>
      </c>
    </row>
    <row r="208" s="2" customFormat="1" ht="24.15" customHeight="1">
      <c r="A208" s="41"/>
      <c r="B208" s="42"/>
      <c r="C208" s="207" t="s">
        <v>248</v>
      </c>
      <c r="D208" s="207" t="s">
        <v>122</v>
      </c>
      <c r="E208" s="208" t="s">
        <v>249</v>
      </c>
      <c r="F208" s="209" t="s">
        <v>250</v>
      </c>
      <c r="G208" s="210" t="s">
        <v>180</v>
      </c>
      <c r="H208" s="211">
        <v>19.584</v>
      </c>
      <c r="I208" s="212"/>
      <c r="J208" s="213">
        <f>ROUND(I208*H208,2)</f>
        <v>0</v>
      </c>
      <c r="K208" s="209" t="s">
        <v>126</v>
      </c>
      <c r="L208" s="47"/>
      <c r="M208" s="214" t="s">
        <v>19</v>
      </c>
      <c r="N208" s="215" t="s">
        <v>41</v>
      </c>
      <c r="O208" s="87"/>
      <c r="P208" s="216">
        <f>O208*H208</f>
        <v>0</v>
      </c>
      <c r="Q208" s="216">
        <v>0</v>
      </c>
      <c r="R208" s="216">
        <f>Q208*H208</f>
        <v>0</v>
      </c>
      <c r="S208" s="216">
        <v>0</v>
      </c>
      <c r="T208" s="217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18" t="s">
        <v>127</v>
      </c>
      <c r="AT208" s="218" t="s">
        <v>122</v>
      </c>
      <c r="AU208" s="218" t="s">
        <v>80</v>
      </c>
      <c r="AY208" s="20" t="s">
        <v>120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20" t="s">
        <v>78</v>
      </c>
      <c r="BK208" s="219">
        <f>ROUND(I208*H208,2)</f>
        <v>0</v>
      </c>
      <c r="BL208" s="20" t="s">
        <v>127</v>
      </c>
      <c r="BM208" s="218" t="s">
        <v>251</v>
      </c>
    </row>
    <row r="209" s="2" customFormat="1">
      <c r="A209" s="41"/>
      <c r="B209" s="42"/>
      <c r="C209" s="43"/>
      <c r="D209" s="220" t="s">
        <v>129</v>
      </c>
      <c r="E209" s="43"/>
      <c r="F209" s="221" t="s">
        <v>252</v>
      </c>
      <c r="G209" s="43"/>
      <c r="H209" s="43"/>
      <c r="I209" s="222"/>
      <c r="J209" s="43"/>
      <c r="K209" s="43"/>
      <c r="L209" s="47"/>
      <c r="M209" s="223"/>
      <c r="N209" s="224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129</v>
      </c>
      <c r="AU209" s="20" t="s">
        <v>80</v>
      </c>
    </row>
    <row r="210" s="15" customFormat="1">
      <c r="A210" s="15"/>
      <c r="B210" s="248"/>
      <c r="C210" s="249"/>
      <c r="D210" s="227" t="s">
        <v>131</v>
      </c>
      <c r="E210" s="250" t="s">
        <v>19</v>
      </c>
      <c r="F210" s="251" t="s">
        <v>253</v>
      </c>
      <c r="G210" s="249"/>
      <c r="H210" s="250" t="s">
        <v>19</v>
      </c>
      <c r="I210" s="252"/>
      <c r="J210" s="249"/>
      <c r="K210" s="249"/>
      <c r="L210" s="253"/>
      <c r="M210" s="254"/>
      <c r="N210" s="255"/>
      <c r="O210" s="255"/>
      <c r="P210" s="255"/>
      <c r="Q210" s="255"/>
      <c r="R210" s="255"/>
      <c r="S210" s="255"/>
      <c r="T210" s="256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57" t="s">
        <v>131</v>
      </c>
      <c r="AU210" s="257" t="s">
        <v>80</v>
      </c>
      <c r="AV210" s="15" t="s">
        <v>78</v>
      </c>
      <c r="AW210" s="15" t="s">
        <v>32</v>
      </c>
      <c r="AX210" s="15" t="s">
        <v>70</v>
      </c>
      <c r="AY210" s="257" t="s">
        <v>120</v>
      </c>
    </row>
    <row r="211" s="13" customFormat="1">
      <c r="A211" s="13"/>
      <c r="B211" s="225"/>
      <c r="C211" s="226"/>
      <c r="D211" s="227" t="s">
        <v>131</v>
      </c>
      <c r="E211" s="228" t="s">
        <v>19</v>
      </c>
      <c r="F211" s="229" t="s">
        <v>238</v>
      </c>
      <c r="G211" s="226"/>
      <c r="H211" s="230">
        <v>18.684000000000001</v>
      </c>
      <c r="I211" s="231"/>
      <c r="J211" s="226"/>
      <c r="K211" s="226"/>
      <c r="L211" s="232"/>
      <c r="M211" s="233"/>
      <c r="N211" s="234"/>
      <c r="O211" s="234"/>
      <c r="P211" s="234"/>
      <c r="Q211" s="234"/>
      <c r="R211" s="234"/>
      <c r="S211" s="234"/>
      <c r="T211" s="23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6" t="s">
        <v>131</v>
      </c>
      <c r="AU211" s="236" t="s">
        <v>80</v>
      </c>
      <c r="AV211" s="13" t="s">
        <v>80</v>
      </c>
      <c r="AW211" s="13" t="s">
        <v>32</v>
      </c>
      <c r="AX211" s="13" t="s">
        <v>70</v>
      </c>
      <c r="AY211" s="236" t="s">
        <v>120</v>
      </c>
    </row>
    <row r="212" s="13" customFormat="1">
      <c r="A212" s="13"/>
      <c r="B212" s="225"/>
      <c r="C212" s="226"/>
      <c r="D212" s="227" t="s">
        <v>131</v>
      </c>
      <c r="E212" s="228" t="s">
        <v>19</v>
      </c>
      <c r="F212" s="229" t="s">
        <v>239</v>
      </c>
      <c r="G212" s="226"/>
      <c r="H212" s="230">
        <v>0.90000000000000002</v>
      </c>
      <c r="I212" s="231"/>
      <c r="J212" s="226"/>
      <c r="K212" s="226"/>
      <c r="L212" s="232"/>
      <c r="M212" s="233"/>
      <c r="N212" s="234"/>
      <c r="O212" s="234"/>
      <c r="P212" s="234"/>
      <c r="Q212" s="234"/>
      <c r="R212" s="234"/>
      <c r="S212" s="234"/>
      <c r="T212" s="23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6" t="s">
        <v>131</v>
      </c>
      <c r="AU212" s="236" t="s">
        <v>80</v>
      </c>
      <c r="AV212" s="13" t="s">
        <v>80</v>
      </c>
      <c r="AW212" s="13" t="s">
        <v>32</v>
      </c>
      <c r="AX212" s="13" t="s">
        <v>70</v>
      </c>
      <c r="AY212" s="236" t="s">
        <v>120</v>
      </c>
    </row>
    <row r="213" s="14" customFormat="1">
      <c r="A213" s="14"/>
      <c r="B213" s="237"/>
      <c r="C213" s="238"/>
      <c r="D213" s="227" t="s">
        <v>131</v>
      </c>
      <c r="E213" s="239" t="s">
        <v>19</v>
      </c>
      <c r="F213" s="240" t="s">
        <v>133</v>
      </c>
      <c r="G213" s="238"/>
      <c r="H213" s="241">
        <v>19.584</v>
      </c>
      <c r="I213" s="242"/>
      <c r="J213" s="238"/>
      <c r="K213" s="238"/>
      <c r="L213" s="243"/>
      <c r="M213" s="244"/>
      <c r="N213" s="245"/>
      <c r="O213" s="245"/>
      <c r="P213" s="245"/>
      <c r="Q213" s="245"/>
      <c r="R213" s="245"/>
      <c r="S213" s="245"/>
      <c r="T213" s="246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7" t="s">
        <v>131</v>
      </c>
      <c r="AU213" s="247" t="s">
        <v>80</v>
      </c>
      <c r="AV213" s="14" t="s">
        <v>127</v>
      </c>
      <c r="AW213" s="14" t="s">
        <v>32</v>
      </c>
      <c r="AX213" s="14" t="s">
        <v>78</v>
      </c>
      <c r="AY213" s="247" t="s">
        <v>120</v>
      </c>
    </row>
    <row r="214" s="2" customFormat="1" ht="24.15" customHeight="1">
      <c r="A214" s="41"/>
      <c r="B214" s="42"/>
      <c r="C214" s="207" t="s">
        <v>254</v>
      </c>
      <c r="D214" s="207" t="s">
        <v>122</v>
      </c>
      <c r="E214" s="208" t="s">
        <v>255</v>
      </c>
      <c r="F214" s="209" t="s">
        <v>256</v>
      </c>
      <c r="G214" s="210" t="s">
        <v>257</v>
      </c>
      <c r="H214" s="211">
        <v>26.431999999999999</v>
      </c>
      <c r="I214" s="212"/>
      <c r="J214" s="213">
        <f>ROUND(I214*H214,2)</f>
        <v>0</v>
      </c>
      <c r="K214" s="209" t="s">
        <v>126</v>
      </c>
      <c r="L214" s="47"/>
      <c r="M214" s="214" t="s">
        <v>19</v>
      </c>
      <c r="N214" s="215" t="s">
        <v>41</v>
      </c>
      <c r="O214" s="87"/>
      <c r="P214" s="216">
        <f>O214*H214</f>
        <v>0</v>
      </c>
      <c r="Q214" s="216">
        <v>0</v>
      </c>
      <c r="R214" s="216">
        <f>Q214*H214</f>
        <v>0</v>
      </c>
      <c r="S214" s="216">
        <v>0</v>
      </c>
      <c r="T214" s="21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18" t="s">
        <v>127</v>
      </c>
      <c r="AT214" s="218" t="s">
        <v>122</v>
      </c>
      <c r="AU214" s="218" t="s">
        <v>80</v>
      </c>
      <c r="AY214" s="20" t="s">
        <v>120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20" t="s">
        <v>78</v>
      </c>
      <c r="BK214" s="219">
        <f>ROUND(I214*H214,2)</f>
        <v>0</v>
      </c>
      <c r="BL214" s="20" t="s">
        <v>127</v>
      </c>
      <c r="BM214" s="218" t="s">
        <v>258</v>
      </c>
    </row>
    <row r="215" s="2" customFormat="1">
      <c r="A215" s="41"/>
      <c r="B215" s="42"/>
      <c r="C215" s="43"/>
      <c r="D215" s="220" t="s">
        <v>129</v>
      </c>
      <c r="E215" s="43"/>
      <c r="F215" s="221" t="s">
        <v>259</v>
      </c>
      <c r="G215" s="43"/>
      <c r="H215" s="43"/>
      <c r="I215" s="222"/>
      <c r="J215" s="43"/>
      <c r="K215" s="43"/>
      <c r="L215" s="47"/>
      <c r="M215" s="223"/>
      <c r="N215" s="224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129</v>
      </c>
      <c r="AU215" s="20" t="s">
        <v>80</v>
      </c>
    </row>
    <row r="216" s="15" customFormat="1">
      <c r="A216" s="15"/>
      <c r="B216" s="248"/>
      <c r="C216" s="249"/>
      <c r="D216" s="227" t="s">
        <v>131</v>
      </c>
      <c r="E216" s="250" t="s">
        <v>19</v>
      </c>
      <c r="F216" s="251" t="s">
        <v>246</v>
      </c>
      <c r="G216" s="249"/>
      <c r="H216" s="250" t="s">
        <v>19</v>
      </c>
      <c r="I216" s="252"/>
      <c r="J216" s="249"/>
      <c r="K216" s="249"/>
      <c r="L216" s="253"/>
      <c r="M216" s="254"/>
      <c r="N216" s="255"/>
      <c r="O216" s="255"/>
      <c r="P216" s="255"/>
      <c r="Q216" s="255"/>
      <c r="R216" s="255"/>
      <c r="S216" s="255"/>
      <c r="T216" s="256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57" t="s">
        <v>131</v>
      </c>
      <c r="AU216" s="257" t="s">
        <v>80</v>
      </c>
      <c r="AV216" s="15" t="s">
        <v>78</v>
      </c>
      <c r="AW216" s="15" t="s">
        <v>32</v>
      </c>
      <c r="AX216" s="15" t="s">
        <v>70</v>
      </c>
      <c r="AY216" s="257" t="s">
        <v>120</v>
      </c>
    </row>
    <row r="217" s="15" customFormat="1">
      <c r="A217" s="15"/>
      <c r="B217" s="248"/>
      <c r="C217" s="249"/>
      <c r="D217" s="227" t="s">
        <v>131</v>
      </c>
      <c r="E217" s="250" t="s">
        <v>19</v>
      </c>
      <c r="F217" s="251" t="s">
        <v>183</v>
      </c>
      <c r="G217" s="249"/>
      <c r="H217" s="250" t="s">
        <v>19</v>
      </c>
      <c r="I217" s="252"/>
      <c r="J217" s="249"/>
      <c r="K217" s="249"/>
      <c r="L217" s="253"/>
      <c r="M217" s="254"/>
      <c r="N217" s="255"/>
      <c r="O217" s="255"/>
      <c r="P217" s="255"/>
      <c r="Q217" s="255"/>
      <c r="R217" s="255"/>
      <c r="S217" s="255"/>
      <c r="T217" s="256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57" t="s">
        <v>131</v>
      </c>
      <c r="AU217" s="257" t="s">
        <v>80</v>
      </c>
      <c r="AV217" s="15" t="s">
        <v>78</v>
      </c>
      <c r="AW217" s="15" t="s">
        <v>32</v>
      </c>
      <c r="AX217" s="15" t="s">
        <v>70</v>
      </c>
      <c r="AY217" s="257" t="s">
        <v>120</v>
      </c>
    </row>
    <row r="218" s="13" customFormat="1">
      <c r="A218" s="13"/>
      <c r="B218" s="225"/>
      <c r="C218" s="226"/>
      <c r="D218" s="227" t="s">
        <v>131</v>
      </c>
      <c r="E218" s="228" t="s">
        <v>19</v>
      </c>
      <c r="F218" s="229" t="s">
        <v>184</v>
      </c>
      <c r="G218" s="226"/>
      <c r="H218" s="230">
        <v>10.5</v>
      </c>
      <c r="I218" s="231"/>
      <c r="J218" s="226"/>
      <c r="K218" s="226"/>
      <c r="L218" s="232"/>
      <c r="M218" s="233"/>
      <c r="N218" s="234"/>
      <c r="O218" s="234"/>
      <c r="P218" s="234"/>
      <c r="Q218" s="234"/>
      <c r="R218" s="234"/>
      <c r="S218" s="234"/>
      <c r="T218" s="23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6" t="s">
        <v>131</v>
      </c>
      <c r="AU218" s="236" t="s">
        <v>80</v>
      </c>
      <c r="AV218" s="13" t="s">
        <v>80</v>
      </c>
      <c r="AW218" s="13" t="s">
        <v>32</v>
      </c>
      <c r="AX218" s="13" t="s">
        <v>70</v>
      </c>
      <c r="AY218" s="236" t="s">
        <v>120</v>
      </c>
    </row>
    <row r="219" s="13" customFormat="1">
      <c r="A219" s="13"/>
      <c r="B219" s="225"/>
      <c r="C219" s="226"/>
      <c r="D219" s="227" t="s">
        <v>131</v>
      </c>
      <c r="E219" s="228" t="s">
        <v>19</v>
      </c>
      <c r="F219" s="229" t="s">
        <v>185</v>
      </c>
      <c r="G219" s="226"/>
      <c r="H219" s="230">
        <v>7.7999999999999998</v>
      </c>
      <c r="I219" s="231"/>
      <c r="J219" s="226"/>
      <c r="K219" s="226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131</v>
      </c>
      <c r="AU219" s="236" t="s">
        <v>80</v>
      </c>
      <c r="AV219" s="13" t="s">
        <v>80</v>
      </c>
      <c r="AW219" s="13" t="s">
        <v>32</v>
      </c>
      <c r="AX219" s="13" t="s">
        <v>70</v>
      </c>
      <c r="AY219" s="236" t="s">
        <v>120</v>
      </c>
    </row>
    <row r="220" s="13" customFormat="1">
      <c r="A220" s="13"/>
      <c r="B220" s="225"/>
      <c r="C220" s="226"/>
      <c r="D220" s="227" t="s">
        <v>131</v>
      </c>
      <c r="E220" s="228" t="s">
        <v>19</v>
      </c>
      <c r="F220" s="229" t="s">
        <v>186</v>
      </c>
      <c r="G220" s="226"/>
      <c r="H220" s="230">
        <v>3.8250000000000002</v>
      </c>
      <c r="I220" s="231"/>
      <c r="J220" s="226"/>
      <c r="K220" s="226"/>
      <c r="L220" s="232"/>
      <c r="M220" s="233"/>
      <c r="N220" s="234"/>
      <c r="O220" s="234"/>
      <c r="P220" s="234"/>
      <c r="Q220" s="234"/>
      <c r="R220" s="234"/>
      <c r="S220" s="234"/>
      <c r="T220" s="23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6" t="s">
        <v>131</v>
      </c>
      <c r="AU220" s="236" t="s">
        <v>80</v>
      </c>
      <c r="AV220" s="13" t="s">
        <v>80</v>
      </c>
      <c r="AW220" s="13" t="s">
        <v>32</v>
      </c>
      <c r="AX220" s="13" t="s">
        <v>70</v>
      </c>
      <c r="AY220" s="236" t="s">
        <v>120</v>
      </c>
    </row>
    <row r="221" s="13" customFormat="1">
      <c r="A221" s="13"/>
      <c r="B221" s="225"/>
      <c r="C221" s="226"/>
      <c r="D221" s="227" t="s">
        <v>131</v>
      </c>
      <c r="E221" s="228" t="s">
        <v>19</v>
      </c>
      <c r="F221" s="229" t="s">
        <v>187</v>
      </c>
      <c r="G221" s="226"/>
      <c r="H221" s="230">
        <v>2.5499999999999998</v>
      </c>
      <c r="I221" s="231"/>
      <c r="J221" s="226"/>
      <c r="K221" s="226"/>
      <c r="L221" s="232"/>
      <c r="M221" s="233"/>
      <c r="N221" s="234"/>
      <c r="O221" s="234"/>
      <c r="P221" s="234"/>
      <c r="Q221" s="234"/>
      <c r="R221" s="234"/>
      <c r="S221" s="234"/>
      <c r="T221" s="235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6" t="s">
        <v>131</v>
      </c>
      <c r="AU221" s="236" t="s">
        <v>80</v>
      </c>
      <c r="AV221" s="13" t="s">
        <v>80</v>
      </c>
      <c r="AW221" s="13" t="s">
        <v>32</v>
      </c>
      <c r="AX221" s="13" t="s">
        <v>70</v>
      </c>
      <c r="AY221" s="236" t="s">
        <v>120</v>
      </c>
    </row>
    <row r="222" s="13" customFormat="1">
      <c r="A222" s="13"/>
      <c r="B222" s="225"/>
      <c r="C222" s="226"/>
      <c r="D222" s="227" t="s">
        <v>131</v>
      </c>
      <c r="E222" s="228" t="s">
        <v>19</v>
      </c>
      <c r="F222" s="229" t="s">
        <v>187</v>
      </c>
      <c r="G222" s="226"/>
      <c r="H222" s="230">
        <v>2.5499999999999998</v>
      </c>
      <c r="I222" s="231"/>
      <c r="J222" s="226"/>
      <c r="K222" s="226"/>
      <c r="L222" s="232"/>
      <c r="M222" s="233"/>
      <c r="N222" s="234"/>
      <c r="O222" s="234"/>
      <c r="P222" s="234"/>
      <c r="Q222" s="234"/>
      <c r="R222" s="234"/>
      <c r="S222" s="234"/>
      <c r="T222" s="23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6" t="s">
        <v>131</v>
      </c>
      <c r="AU222" s="236" t="s">
        <v>80</v>
      </c>
      <c r="AV222" s="13" t="s">
        <v>80</v>
      </c>
      <c r="AW222" s="13" t="s">
        <v>32</v>
      </c>
      <c r="AX222" s="13" t="s">
        <v>70</v>
      </c>
      <c r="AY222" s="236" t="s">
        <v>120</v>
      </c>
    </row>
    <row r="223" s="13" customFormat="1">
      <c r="A223" s="13"/>
      <c r="B223" s="225"/>
      <c r="C223" s="226"/>
      <c r="D223" s="227" t="s">
        <v>131</v>
      </c>
      <c r="E223" s="228" t="s">
        <v>19</v>
      </c>
      <c r="F223" s="229" t="s">
        <v>186</v>
      </c>
      <c r="G223" s="226"/>
      <c r="H223" s="230">
        <v>3.8250000000000002</v>
      </c>
      <c r="I223" s="231"/>
      <c r="J223" s="226"/>
      <c r="K223" s="226"/>
      <c r="L223" s="232"/>
      <c r="M223" s="233"/>
      <c r="N223" s="234"/>
      <c r="O223" s="234"/>
      <c r="P223" s="234"/>
      <c r="Q223" s="234"/>
      <c r="R223" s="234"/>
      <c r="S223" s="234"/>
      <c r="T223" s="23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6" t="s">
        <v>131</v>
      </c>
      <c r="AU223" s="236" t="s">
        <v>80</v>
      </c>
      <c r="AV223" s="13" t="s">
        <v>80</v>
      </c>
      <c r="AW223" s="13" t="s">
        <v>32</v>
      </c>
      <c r="AX223" s="13" t="s">
        <v>70</v>
      </c>
      <c r="AY223" s="236" t="s">
        <v>120</v>
      </c>
    </row>
    <row r="224" s="13" customFormat="1">
      <c r="A224" s="13"/>
      <c r="B224" s="225"/>
      <c r="C224" s="226"/>
      <c r="D224" s="227" t="s">
        <v>131</v>
      </c>
      <c r="E224" s="228" t="s">
        <v>19</v>
      </c>
      <c r="F224" s="229" t="s">
        <v>188</v>
      </c>
      <c r="G224" s="226"/>
      <c r="H224" s="230">
        <v>5.7000000000000002</v>
      </c>
      <c r="I224" s="231"/>
      <c r="J224" s="226"/>
      <c r="K224" s="226"/>
      <c r="L224" s="232"/>
      <c r="M224" s="233"/>
      <c r="N224" s="234"/>
      <c r="O224" s="234"/>
      <c r="P224" s="234"/>
      <c r="Q224" s="234"/>
      <c r="R224" s="234"/>
      <c r="S224" s="234"/>
      <c r="T224" s="23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6" t="s">
        <v>131</v>
      </c>
      <c r="AU224" s="236" t="s">
        <v>80</v>
      </c>
      <c r="AV224" s="13" t="s">
        <v>80</v>
      </c>
      <c r="AW224" s="13" t="s">
        <v>32</v>
      </c>
      <c r="AX224" s="13" t="s">
        <v>70</v>
      </c>
      <c r="AY224" s="236" t="s">
        <v>120</v>
      </c>
    </row>
    <row r="225" s="16" customFormat="1">
      <c r="A225" s="16"/>
      <c r="B225" s="258"/>
      <c r="C225" s="259"/>
      <c r="D225" s="227" t="s">
        <v>131</v>
      </c>
      <c r="E225" s="260" t="s">
        <v>19</v>
      </c>
      <c r="F225" s="261" t="s">
        <v>189</v>
      </c>
      <c r="G225" s="259"/>
      <c r="H225" s="262">
        <v>36.75</v>
      </c>
      <c r="I225" s="263"/>
      <c r="J225" s="259"/>
      <c r="K225" s="259"/>
      <c r="L225" s="264"/>
      <c r="M225" s="265"/>
      <c r="N225" s="266"/>
      <c r="O225" s="266"/>
      <c r="P225" s="266"/>
      <c r="Q225" s="266"/>
      <c r="R225" s="266"/>
      <c r="S225" s="266"/>
      <c r="T225" s="267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T225" s="268" t="s">
        <v>131</v>
      </c>
      <c r="AU225" s="268" t="s">
        <v>80</v>
      </c>
      <c r="AV225" s="16" t="s">
        <v>139</v>
      </c>
      <c r="AW225" s="16" t="s">
        <v>32</v>
      </c>
      <c r="AX225" s="16" t="s">
        <v>70</v>
      </c>
      <c r="AY225" s="268" t="s">
        <v>120</v>
      </c>
    </row>
    <row r="226" s="15" customFormat="1">
      <c r="A226" s="15"/>
      <c r="B226" s="248"/>
      <c r="C226" s="249"/>
      <c r="D226" s="227" t="s">
        <v>131</v>
      </c>
      <c r="E226" s="250" t="s">
        <v>19</v>
      </c>
      <c r="F226" s="251" t="s">
        <v>190</v>
      </c>
      <c r="G226" s="249"/>
      <c r="H226" s="250" t="s">
        <v>19</v>
      </c>
      <c r="I226" s="252"/>
      <c r="J226" s="249"/>
      <c r="K226" s="249"/>
      <c r="L226" s="253"/>
      <c r="M226" s="254"/>
      <c r="N226" s="255"/>
      <c r="O226" s="255"/>
      <c r="P226" s="255"/>
      <c r="Q226" s="255"/>
      <c r="R226" s="255"/>
      <c r="S226" s="255"/>
      <c r="T226" s="25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57" t="s">
        <v>131</v>
      </c>
      <c r="AU226" s="257" t="s">
        <v>80</v>
      </c>
      <c r="AV226" s="15" t="s">
        <v>78</v>
      </c>
      <c r="AW226" s="15" t="s">
        <v>32</v>
      </c>
      <c r="AX226" s="15" t="s">
        <v>70</v>
      </c>
      <c r="AY226" s="257" t="s">
        <v>120</v>
      </c>
    </row>
    <row r="227" s="13" customFormat="1">
      <c r="A227" s="13"/>
      <c r="B227" s="225"/>
      <c r="C227" s="226"/>
      <c r="D227" s="227" t="s">
        <v>131</v>
      </c>
      <c r="E227" s="228" t="s">
        <v>19</v>
      </c>
      <c r="F227" s="229" t="s">
        <v>191</v>
      </c>
      <c r="G227" s="226"/>
      <c r="H227" s="230">
        <v>-4.4749999999999996</v>
      </c>
      <c r="I227" s="231"/>
      <c r="J227" s="226"/>
      <c r="K227" s="226"/>
      <c r="L227" s="232"/>
      <c r="M227" s="233"/>
      <c r="N227" s="234"/>
      <c r="O227" s="234"/>
      <c r="P227" s="234"/>
      <c r="Q227" s="234"/>
      <c r="R227" s="234"/>
      <c r="S227" s="234"/>
      <c r="T227" s="23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6" t="s">
        <v>131</v>
      </c>
      <c r="AU227" s="236" t="s">
        <v>80</v>
      </c>
      <c r="AV227" s="13" t="s">
        <v>80</v>
      </c>
      <c r="AW227" s="13" t="s">
        <v>32</v>
      </c>
      <c r="AX227" s="13" t="s">
        <v>70</v>
      </c>
      <c r="AY227" s="236" t="s">
        <v>120</v>
      </c>
    </row>
    <row r="228" s="13" customFormat="1">
      <c r="A228" s="13"/>
      <c r="B228" s="225"/>
      <c r="C228" s="226"/>
      <c r="D228" s="227" t="s">
        <v>131</v>
      </c>
      <c r="E228" s="228" t="s">
        <v>19</v>
      </c>
      <c r="F228" s="229" t="s">
        <v>192</v>
      </c>
      <c r="G228" s="226"/>
      <c r="H228" s="230">
        <v>-0.375</v>
      </c>
      <c r="I228" s="231"/>
      <c r="J228" s="226"/>
      <c r="K228" s="226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131</v>
      </c>
      <c r="AU228" s="236" t="s">
        <v>80</v>
      </c>
      <c r="AV228" s="13" t="s">
        <v>80</v>
      </c>
      <c r="AW228" s="13" t="s">
        <v>32</v>
      </c>
      <c r="AX228" s="13" t="s">
        <v>70</v>
      </c>
      <c r="AY228" s="236" t="s">
        <v>120</v>
      </c>
    </row>
    <row r="229" s="16" customFormat="1">
      <c r="A229" s="16"/>
      <c r="B229" s="258"/>
      <c r="C229" s="259"/>
      <c r="D229" s="227" t="s">
        <v>131</v>
      </c>
      <c r="E229" s="260" t="s">
        <v>19</v>
      </c>
      <c r="F229" s="261" t="s">
        <v>189</v>
      </c>
      <c r="G229" s="259"/>
      <c r="H229" s="262">
        <v>-4.8499999999999996</v>
      </c>
      <c r="I229" s="263"/>
      <c r="J229" s="259"/>
      <c r="K229" s="259"/>
      <c r="L229" s="264"/>
      <c r="M229" s="265"/>
      <c r="N229" s="266"/>
      <c r="O229" s="266"/>
      <c r="P229" s="266"/>
      <c r="Q229" s="266"/>
      <c r="R229" s="266"/>
      <c r="S229" s="266"/>
      <c r="T229" s="267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T229" s="268" t="s">
        <v>131</v>
      </c>
      <c r="AU229" s="268" t="s">
        <v>80</v>
      </c>
      <c r="AV229" s="16" t="s">
        <v>139</v>
      </c>
      <c r="AW229" s="16" t="s">
        <v>32</v>
      </c>
      <c r="AX229" s="16" t="s">
        <v>70</v>
      </c>
      <c r="AY229" s="268" t="s">
        <v>120</v>
      </c>
    </row>
    <row r="230" s="13" customFormat="1">
      <c r="A230" s="13"/>
      <c r="B230" s="225"/>
      <c r="C230" s="226"/>
      <c r="D230" s="227" t="s">
        <v>131</v>
      </c>
      <c r="E230" s="228" t="s">
        <v>19</v>
      </c>
      <c r="F230" s="229" t="s">
        <v>247</v>
      </c>
      <c r="G230" s="226"/>
      <c r="H230" s="230">
        <v>-18.684000000000001</v>
      </c>
      <c r="I230" s="231"/>
      <c r="J230" s="226"/>
      <c r="K230" s="226"/>
      <c r="L230" s="232"/>
      <c r="M230" s="233"/>
      <c r="N230" s="234"/>
      <c r="O230" s="234"/>
      <c r="P230" s="234"/>
      <c r="Q230" s="234"/>
      <c r="R230" s="234"/>
      <c r="S230" s="234"/>
      <c r="T230" s="23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6" t="s">
        <v>131</v>
      </c>
      <c r="AU230" s="236" t="s">
        <v>80</v>
      </c>
      <c r="AV230" s="13" t="s">
        <v>80</v>
      </c>
      <c r="AW230" s="13" t="s">
        <v>32</v>
      </c>
      <c r="AX230" s="13" t="s">
        <v>70</v>
      </c>
      <c r="AY230" s="236" t="s">
        <v>120</v>
      </c>
    </row>
    <row r="231" s="14" customFormat="1">
      <c r="A231" s="14"/>
      <c r="B231" s="237"/>
      <c r="C231" s="238"/>
      <c r="D231" s="227" t="s">
        <v>131</v>
      </c>
      <c r="E231" s="239" t="s">
        <v>19</v>
      </c>
      <c r="F231" s="240" t="s">
        <v>133</v>
      </c>
      <c r="G231" s="238"/>
      <c r="H231" s="241">
        <v>13.215999999999998</v>
      </c>
      <c r="I231" s="242"/>
      <c r="J231" s="238"/>
      <c r="K231" s="238"/>
      <c r="L231" s="243"/>
      <c r="M231" s="244"/>
      <c r="N231" s="245"/>
      <c r="O231" s="245"/>
      <c r="P231" s="245"/>
      <c r="Q231" s="245"/>
      <c r="R231" s="245"/>
      <c r="S231" s="245"/>
      <c r="T231" s="246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7" t="s">
        <v>131</v>
      </c>
      <c r="AU231" s="247" t="s">
        <v>80</v>
      </c>
      <c r="AV231" s="14" t="s">
        <v>127</v>
      </c>
      <c r="AW231" s="14" t="s">
        <v>32</v>
      </c>
      <c r="AX231" s="14" t="s">
        <v>78</v>
      </c>
      <c r="AY231" s="247" t="s">
        <v>120</v>
      </c>
    </row>
    <row r="232" s="13" customFormat="1">
      <c r="A232" s="13"/>
      <c r="B232" s="225"/>
      <c r="C232" s="226"/>
      <c r="D232" s="227" t="s">
        <v>131</v>
      </c>
      <c r="E232" s="226"/>
      <c r="F232" s="229" t="s">
        <v>260</v>
      </c>
      <c r="G232" s="226"/>
      <c r="H232" s="230">
        <v>26.431999999999999</v>
      </c>
      <c r="I232" s="231"/>
      <c r="J232" s="226"/>
      <c r="K232" s="226"/>
      <c r="L232" s="232"/>
      <c r="M232" s="233"/>
      <c r="N232" s="234"/>
      <c r="O232" s="234"/>
      <c r="P232" s="234"/>
      <c r="Q232" s="234"/>
      <c r="R232" s="234"/>
      <c r="S232" s="234"/>
      <c r="T232" s="23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6" t="s">
        <v>131</v>
      </c>
      <c r="AU232" s="236" t="s">
        <v>80</v>
      </c>
      <c r="AV232" s="13" t="s">
        <v>80</v>
      </c>
      <c r="AW232" s="13" t="s">
        <v>4</v>
      </c>
      <c r="AX232" s="13" t="s">
        <v>78</v>
      </c>
      <c r="AY232" s="236" t="s">
        <v>120</v>
      </c>
    </row>
    <row r="233" s="2" customFormat="1" ht="24.15" customHeight="1">
      <c r="A233" s="41"/>
      <c r="B233" s="42"/>
      <c r="C233" s="207" t="s">
        <v>261</v>
      </c>
      <c r="D233" s="207" t="s">
        <v>122</v>
      </c>
      <c r="E233" s="208" t="s">
        <v>262</v>
      </c>
      <c r="F233" s="209" t="s">
        <v>263</v>
      </c>
      <c r="G233" s="210" t="s">
        <v>180</v>
      </c>
      <c r="H233" s="211">
        <v>19.584</v>
      </c>
      <c r="I233" s="212"/>
      <c r="J233" s="213">
        <f>ROUND(I233*H233,2)</f>
        <v>0</v>
      </c>
      <c r="K233" s="209" t="s">
        <v>126</v>
      </c>
      <c r="L233" s="47"/>
      <c r="M233" s="214" t="s">
        <v>19</v>
      </c>
      <c r="N233" s="215" t="s">
        <v>41</v>
      </c>
      <c r="O233" s="87"/>
      <c r="P233" s="216">
        <f>O233*H233</f>
        <v>0</v>
      </c>
      <c r="Q233" s="216">
        <v>0</v>
      </c>
      <c r="R233" s="216">
        <f>Q233*H233</f>
        <v>0</v>
      </c>
      <c r="S233" s="216">
        <v>0</v>
      </c>
      <c r="T233" s="217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18" t="s">
        <v>127</v>
      </c>
      <c r="AT233" s="218" t="s">
        <v>122</v>
      </c>
      <c r="AU233" s="218" t="s">
        <v>80</v>
      </c>
      <c r="AY233" s="20" t="s">
        <v>120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20" t="s">
        <v>78</v>
      </c>
      <c r="BK233" s="219">
        <f>ROUND(I233*H233,2)</f>
        <v>0</v>
      </c>
      <c r="BL233" s="20" t="s">
        <v>127</v>
      </c>
      <c r="BM233" s="218" t="s">
        <v>264</v>
      </c>
    </row>
    <row r="234" s="2" customFormat="1">
      <c r="A234" s="41"/>
      <c r="B234" s="42"/>
      <c r="C234" s="43"/>
      <c r="D234" s="220" t="s">
        <v>129</v>
      </c>
      <c r="E234" s="43"/>
      <c r="F234" s="221" t="s">
        <v>265</v>
      </c>
      <c r="G234" s="43"/>
      <c r="H234" s="43"/>
      <c r="I234" s="222"/>
      <c r="J234" s="43"/>
      <c r="K234" s="43"/>
      <c r="L234" s="47"/>
      <c r="M234" s="223"/>
      <c r="N234" s="224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129</v>
      </c>
      <c r="AU234" s="20" t="s">
        <v>80</v>
      </c>
    </row>
    <row r="235" s="15" customFormat="1">
      <c r="A235" s="15"/>
      <c r="B235" s="248"/>
      <c r="C235" s="249"/>
      <c r="D235" s="227" t="s">
        <v>131</v>
      </c>
      <c r="E235" s="250" t="s">
        <v>19</v>
      </c>
      <c r="F235" s="251" t="s">
        <v>266</v>
      </c>
      <c r="G235" s="249"/>
      <c r="H235" s="250" t="s">
        <v>19</v>
      </c>
      <c r="I235" s="252"/>
      <c r="J235" s="249"/>
      <c r="K235" s="249"/>
      <c r="L235" s="253"/>
      <c r="M235" s="254"/>
      <c r="N235" s="255"/>
      <c r="O235" s="255"/>
      <c r="P235" s="255"/>
      <c r="Q235" s="255"/>
      <c r="R235" s="255"/>
      <c r="S235" s="255"/>
      <c r="T235" s="25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57" t="s">
        <v>131</v>
      </c>
      <c r="AU235" s="257" t="s">
        <v>80</v>
      </c>
      <c r="AV235" s="15" t="s">
        <v>78</v>
      </c>
      <c r="AW235" s="15" t="s">
        <v>32</v>
      </c>
      <c r="AX235" s="15" t="s">
        <v>70</v>
      </c>
      <c r="AY235" s="257" t="s">
        <v>120</v>
      </c>
    </row>
    <row r="236" s="13" customFormat="1">
      <c r="A236" s="13"/>
      <c r="B236" s="225"/>
      <c r="C236" s="226"/>
      <c r="D236" s="227" t="s">
        <v>131</v>
      </c>
      <c r="E236" s="228" t="s">
        <v>19</v>
      </c>
      <c r="F236" s="229" t="s">
        <v>238</v>
      </c>
      <c r="G236" s="226"/>
      <c r="H236" s="230">
        <v>18.684000000000001</v>
      </c>
      <c r="I236" s="231"/>
      <c r="J236" s="226"/>
      <c r="K236" s="226"/>
      <c r="L236" s="232"/>
      <c r="M236" s="233"/>
      <c r="N236" s="234"/>
      <c r="O236" s="234"/>
      <c r="P236" s="234"/>
      <c r="Q236" s="234"/>
      <c r="R236" s="234"/>
      <c r="S236" s="234"/>
      <c r="T236" s="235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6" t="s">
        <v>131</v>
      </c>
      <c r="AU236" s="236" t="s">
        <v>80</v>
      </c>
      <c r="AV236" s="13" t="s">
        <v>80</v>
      </c>
      <c r="AW236" s="13" t="s">
        <v>32</v>
      </c>
      <c r="AX236" s="13" t="s">
        <v>70</v>
      </c>
      <c r="AY236" s="236" t="s">
        <v>120</v>
      </c>
    </row>
    <row r="237" s="13" customFormat="1">
      <c r="A237" s="13"/>
      <c r="B237" s="225"/>
      <c r="C237" s="226"/>
      <c r="D237" s="227" t="s">
        <v>131</v>
      </c>
      <c r="E237" s="228" t="s">
        <v>19</v>
      </c>
      <c r="F237" s="229" t="s">
        <v>239</v>
      </c>
      <c r="G237" s="226"/>
      <c r="H237" s="230">
        <v>0.90000000000000002</v>
      </c>
      <c r="I237" s="231"/>
      <c r="J237" s="226"/>
      <c r="K237" s="226"/>
      <c r="L237" s="232"/>
      <c r="M237" s="233"/>
      <c r="N237" s="234"/>
      <c r="O237" s="234"/>
      <c r="P237" s="234"/>
      <c r="Q237" s="234"/>
      <c r="R237" s="234"/>
      <c r="S237" s="234"/>
      <c r="T237" s="23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6" t="s">
        <v>131</v>
      </c>
      <c r="AU237" s="236" t="s">
        <v>80</v>
      </c>
      <c r="AV237" s="13" t="s">
        <v>80</v>
      </c>
      <c r="AW237" s="13" t="s">
        <v>32</v>
      </c>
      <c r="AX237" s="13" t="s">
        <v>70</v>
      </c>
      <c r="AY237" s="236" t="s">
        <v>120</v>
      </c>
    </row>
    <row r="238" s="14" customFormat="1">
      <c r="A238" s="14"/>
      <c r="B238" s="237"/>
      <c r="C238" s="238"/>
      <c r="D238" s="227" t="s">
        <v>131</v>
      </c>
      <c r="E238" s="239" t="s">
        <v>19</v>
      </c>
      <c r="F238" s="240" t="s">
        <v>133</v>
      </c>
      <c r="G238" s="238"/>
      <c r="H238" s="241">
        <v>19.584</v>
      </c>
      <c r="I238" s="242"/>
      <c r="J238" s="238"/>
      <c r="K238" s="238"/>
      <c r="L238" s="243"/>
      <c r="M238" s="244"/>
      <c r="N238" s="245"/>
      <c r="O238" s="245"/>
      <c r="P238" s="245"/>
      <c r="Q238" s="245"/>
      <c r="R238" s="245"/>
      <c r="S238" s="245"/>
      <c r="T238" s="246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7" t="s">
        <v>131</v>
      </c>
      <c r="AU238" s="247" t="s">
        <v>80</v>
      </c>
      <c r="AV238" s="14" t="s">
        <v>127</v>
      </c>
      <c r="AW238" s="14" t="s">
        <v>32</v>
      </c>
      <c r="AX238" s="14" t="s">
        <v>78</v>
      </c>
      <c r="AY238" s="247" t="s">
        <v>120</v>
      </c>
    </row>
    <row r="239" s="2" customFormat="1" ht="24.15" customHeight="1">
      <c r="A239" s="41"/>
      <c r="B239" s="42"/>
      <c r="C239" s="207" t="s">
        <v>7</v>
      </c>
      <c r="D239" s="207" t="s">
        <v>122</v>
      </c>
      <c r="E239" s="208" t="s">
        <v>267</v>
      </c>
      <c r="F239" s="209" t="s">
        <v>268</v>
      </c>
      <c r="G239" s="210" t="s">
        <v>180</v>
      </c>
      <c r="H239" s="211">
        <v>18.684000000000001</v>
      </c>
      <c r="I239" s="212"/>
      <c r="J239" s="213">
        <f>ROUND(I239*H239,2)</f>
        <v>0</v>
      </c>
      <c r="K239" s="209" t="s">
        <v>126</v>
      </c>
      <c r="L239" s="47"/>
      <c r="M239" s="214" t="s">
        <v>19</v>
      </c>
      <c r="N239" s="215" t="s">
        <v>41</v>
      </c>
      <c r="O239" s="87"/>
      <c r="P239" s="216">
        <f>O239*H239</f>
        <v>0</v>
      </c>
      <c r="Q239" s="216">
        <v>0</v>
      </c>
      <c r="R239" s="216">
        <f>Q239*H239</f>
        <v>0</v>
      </c>
      <c r="S239" s="216">
        <v>0</v>
      </c>
      <c r="T239" s="217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18" t="s">
        <v>127</v>
      </c>
      <c r="AT239" s="218" t="s">
        <v>122</v>
      </c>
      <c r="AU239" s="218" t="s">
        <v>80</v>
      </c>
      <c r="AY239" s="20" t="s">
        <v>120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20" t="s">
        <v>78</v>
      </c>
      <c r="BK239" s="219">
        <f>ROUND(I239*H239,2)</f>
        <v>0</v>
      </c>
      <c r="BL239" s="20" t="s">
        <v>127</v>
      </c>
      <c r="BM239" s="218" t="s">
        <v>269</v>
      </c>
    </row>
    <row r="240" s="2" customFormat="1">
      <c r="A240" s="41"/>
      <c r="B240" s="42"/>
      <c r="C240" s="43"/>
      <c r="D240" s="220" t="s">
        <v>129</v>
      </c>
      <c r="E240" s="43"/>
      <c r="F240" s="221" t="s">
        <v>270</v>
      </c>
      <c r="G240" s="43"/>
      <c r="H240" s="43"/>
      <c r="I240" s="222"/>
      <c r="J240" s="43"/>
      <c r="K240" s="43"/>
      <c r="L240" s="47"/>
      <c r="M240" s="223"/>
      <c r="N240" s="224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129</v>
      </c>
      <c r="AU240" s="20" t="s">
        <v>80</v>
      </c>
    </row>
    <row r="241" s="15" customFormat="1">
      <c r="A241" s="15"/>
      <c r="B241" s="248"/>
      <c r="C241" s="249"/>
      <c r="D241" s="227" t="s">
        <v>131</v>
      </c>
      <c r="E241" s="250" t="s">
        <v>19</v>
      </c>
      <c r="F241" s="251" t="s">
        <v>271</v>
      </c>
      <c r="G241" s="249"/>
      <c r="H241" s="250" t="s">
        <v>19</v>
      </c>
      <c r="I241" s="252"/>
      <c r="J241" s="249"/>
      <c r="K241" s="249"/>
      <c r="L241" s="253"/>
      <c r="M241" s="254"/>
      <c r="N241" s="255"/>
      <c r="O241" s="255"/>
      <c r="P241" s="255"/>
      <c r="Q241" s="255"/>
      <c r="R241" s="255"/>
      <c r="S241" s="255"/>
      <c r="T241" s="256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57" t="s">
        <v>131</v>
      </c>
      <c r="AU241" s="257" t="s">
        <v>80</v>
      </c>
      <c r="AV241" s="15" t="s">
        <v>78</v>
      </c>
      <c r="AW241" s="15" t="s">
        <v>32</v>
      </c>
      <c r="AX241" s="15" t="s">
        <v>70</v>
      </c>
      <c r="AY241" s="257" t="s">
        <v>120</v>
      </c>
    </row>
    <row r="242" s="15" customFormat="1">
      <c r="A242" s="15"/>
      <c r="B242" s="248"/>
      <c r="C242" s="249"/>
      <c r="D242" s="227" t="s">
        <v>131</v>
      </c>
      <c r="E242" s="250" t="s">
        <v>19</v>
      </c>
      <c r="F242" s="251" t="s">
        <v>183</v>
      </c>
      <c r="G242" s="249"/>
      <c r="H242" s="250" t="s">
        <v>19</v>
      </c>
      <c r="I242" s="252"/>
      <c r="J242" s="249"/>
      <c r="K242" s="249"/>
      <c r="L242" s="253"/>
      <c r="M242" s="254"/>
      <c r="N242" s="255"/>
      <c r="O242" s="255"/>
      <c r="P242" s="255"/>
      <c r="Q242" s="255"/>
      <c r="R242" s="255"/>
      <c r="S242" s="255"/>
      <c r="T242" s="256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57" t="s">
        <v>131</v>
      </c>
      <c r="AU242" s="257" t="s">
        <v>80</v>
      </c>
      <c r="AV242" s="15" t="s">
        <v>78</v>
      </c>
      <c r="AW242" s="15" t="s">
        <v>32</v>
      </c>
      <c r="AX242" s="15" t="s">
        <v>70</v>
      </c>
      <c r="AY242" s="257" t="s">
        <v>120</v>
      </c>
    </row>
    <row r="243" s="13" customFormat="1">
      <c r="A243" s="13"/>
      <c r="B243" s="225"/>
      <c r="C243" s="226"/>
      <c r="D243" s="227" t="s">
        <v>131</v>
      </c>
      <c r="E243" s="228" t="s">
        <v>19</v>
      </c>
      <c r="F243" s="229" t="s">
        <v>184</v>
      </c>
      <c r="G243" s="226"/>
      <c r="H243" s="230">
        <v>10.5</v>
      </c>
      <c r="I243" s="231"/>
      <c r="J243" s="226"/>
      <c r="K243" s="226"/>
      <c r="L243" s="232"/>
      <c r="M243" s="233"/>
      <c r="N243" s="234"/>
      <c r="O243" s="234"/>
      <c r="P243" s="234"/>
      <c r="Q243" s="234"/>
      <c r="R243" s="234"/>
      <c r="S243" s="234"/>
      <c r="T243" s="23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6" t="s">
        <v>131</v>
      </c>
      <c r="AU243" s="236" t="s">
        <v>80</v>
      </c>
      <c r="AV243" s="13" t="s">
        <v>80</v>
      </c>
      <c r="AW243" s="13" t="s">
        <v>32</v>
      </c>
      <c r="AX243" s="13" t="s">
        <v>70</v>
      </c>
      <c r="AY243" s="236" t="s">
        <v>120</v>
      </c>
    </row>
    <row r="244" s="13" customFormat="1">
      <c r="A244" s="13"/>
      <c r="B244" s="225"/>
      <c r="C244" s="226"/>
      <c r="D244" s="227" t="s">
        <v>131</v>
      </c>
      <c r="E244" s="228" t="s">
        <v>19</v>
      </c>
      <c r="F244" s="229" t="s">
        <v>185</v>
      </c>
      <c r="G244" s="226"/>
      <c r="H244" s="230">
        <v>7.7999999999999998</v>
      </c>
      <c r="I244" s="231"/>
      <c r="J244" s="226"/>
      <c r="K244" s="226"/>
      <c r="L244" s="232"/>
      <c r="M244" s="233"/>
      <c r="N244" s="234"/>
      <c r="O244" s="234"/>
      <c r="P244" s="234"/>
      <c r="Q244" s="234"/>
      <c r="R244" s="234"/>
      <c r="S244" s="234"/>
      <c r="T244" s="23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6" t="s">
        <v>131</v>
      </c>
      <c r="AU244" s="236" t="s">
        <v>80</v>
      </c>
      <c r="AV244" s="13" t="s">
        <v>80</v>
      </c>
      <c r="AW244" s="13" t="s">
        <v>32</v>
      </c>
      <c r="AX244" s="13" t="s">
        <v>70</v>
      </c>
      <c r="AY244" s="236" t="s">
        <v>120</v>
      </c>
    </row>
    <row r="245" s="13" customFormat="1">
      <c r="A245" s="13"/>
      <c r="B245" s="225"/>
      <c r="C245" s="226"/>
      <c r="D245" s="227" t="s">
        <v>131</v>
      </c>
      <c r="E245" s="228" t="s">
        <v>19</v>
      </c>
      <c r="F245" s="229" t="s">
        <v>186</v>
      </c>
      <c r="G245" s="226"/>
      <c r="H245" s="230">
        <v>3.8250000000000002</v>
      </c>
      <c r="I245" s="231"/>
      <c r="J245" s="226"/>
      <c r="K245" s="226"/>
      <c r="L245" s="232"/>
      <c r="M245" s="233"/>
      <c r="N245" s="234"/>
      <c r="O245" s="234"/>
      <c r="P245" s="234"/>
      <c r="Q245" s="234"/>
      <c r="R245" s="234"/>
      <c r="S245" s="234"/>
      <c r="T245" s="23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6" t="s">
        <v>131</v>
      </c>
      <c r="AU245" s="236" t="s">
        <v>80</v>
      </c>
      <c r="AV245" s="13" t="s">
        <v>80</v>
      </c>
      <c r="AW245" s="13" t="s">
        <v>32</v>
      </c>
      <c r="AX245" s="13" t="s">
        <v>70</v>
      </c>
      <c r="AY245" s="236" t="s">
        <v>120</v>
      </c>
    </row>
    <row r="246" s="13" customFormat="1">
      <c r="A246" s="13"/>
      <c r="B246" s="225"/>
      <c r="C246" s="226"/>
      <c r="D246" s="227" t="s">
        <v>131</v>
      </c>
      <c r="E246" s="228" t="s">
        <v>19</v>
      </c>
      <c r="F246" s="229" t="s">
        <v>187</v>
      </c>
      <c r="G246" s="226"/>
      <c r="H246" s="230">
        <v>2.5499999999999998</v>
      </c>
      <c r="I246" s="231"/>
      <c r="J246" s="226"/>
      <c r="K246" s="226"/>
      <c r="L246" s="232"/>
      <c r="M246" s="233"/>
      <c r="N246" s="234"/>
      <c r="O246" s="234"/>
      <c r="P246" s="234"/>
      <c r="Q246" s="234"/>
      <c r="R246" s="234"/>
      <c r="S246" s="234"/>
      <c r="T246" s="235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6" t="s">
        <v>131</v>
      </c>
      <c r="AU246" s="236" t="s">
        <v>80</v>
      </c>
      <c r="AV246" s="13" t="s">
        <v>80</v>
      </c>
      <c r="AW246" s="13" t="s">
        <v>32</v>
      </c>
      <c r="AX246" s="13" t="s">
        <v>70</v>
      </c>
      <c r="AY246" s="236" t="s">
        <v>120</v>
      </c>
    </row>
    <row r="247" s="13" customFormat="1">
      <c r="A247" s="13"/>
      <c r="B247" s="225"/>
      <c r="C247" s="226"/>
      <c r="D247" s="227" t="s">
        <v>131</v>
      </c>
      <c r="E247" s="228" t="s">
        <v>19</v>
      </c>
      <c r="F247" s="229" t="s">
        <v>187</v>
      </c>
      <c r="G247" s="226"/>
      <c r="H247" s="230">
        <v>2.5499999999999998</v>
      </c>
      <c r="I247" s="231"/>
      <c r="J247" s="226"/>
      <c r="K247" s="226"/>
      <c r="L247" s="232"/>
      <c r="M247" s="233"/>
      <c r="N247" s="234"/>
      <c r="O247" s="234"/>
      <c r="P247" s="234"/>
      <c r="Q247" s="234"/>
      <c r="R247" s="234"/>
      <c r="S247" s="234"/>
      <c r="T247" s="23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6" t="s">
        <v>131</v>
      </c>
      <c r="AU247" s="236" t="s">
        <v>80</v>
      </c>
      <c r="AV247" s="13" t="s">
        <v>80</v>
      </c>
      <c r="AW247" s="13" t="s">
        <v>32</v>
      </c>
      <c r="AX247" s="13" t="s">
        <v>70</v>
      </c>
      <c r="AY247" s="236" t="s">
        <v>120</v>
      </c>
    </row>
    <row r="248" s="13" customFormat="1">
      <c r="A248" s="13"/>
      <c r="B248" s="225"/>
      <c r="C248" s="226"/>
      <c r="D248" s="227" t="s">
        <v>131</v>
      </c>
      <c r="E248" s="228" t="s">
        <v>19</v>
      </c>
      <c r="F248" s="229" t="s">
        <v>186</v>
      </c>
      <c r="G248" s="226"/>
      <c r="H248" s="230">
        <v>3.8250000000000002</v>
      </c>
      <c r="I248" s="231"/>
      <c r="J248" s="226"/>
      <c r="K248" s="226"/>
      <c r="L248" s="232"/>
      <c r="M248" s="233"/>
      <c r="N248" s="234"/>
      <c r="O248" s="234"/>
      <c r="P248" s="234"/>
      <c r="Q248" s="234"/>
      <c r="R248" s="234"/>
      <c r="S248" s="234"/>
      <c r="T248" s="23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6" t="s">
        <v>131</v>
      </c>
      <c r="AU248" s="236" t="s">
        <v>80</v>
      </c>
      <c r="AV248" s="13" t="s">
        <v>80</v>
      </c>
      <c r="AW248" s="13" t="s">
        <v>32</v>
      </c>
      <c r="AX248" s="13" t="s">
        <v>70</v>
      </c>
      <c r="AY248" s="236" t="s">
        <v>120</v>
      </c>
    </row>
    <row r="249" s="13" customFormat="1">
      <c r="A249" s="13"/>
      <c r="B249" s="225"/>
      <c r="C249" s="226"/>
      <c r="D249" s="227" t="s">
        <v>131</v>
      </c>
      <c r="E249" s="228" t="s">
        <v>19</v>
      </c>
      <c r="F249" s="229" t="s">
        <v>188</v>
      </c>
      <c r="G249" s="226"/>
      <c r="H249" s="230">
        <v>5.7000000000000002</v>
      </c>
      <c r="I249" s="231"/>
      <c r="J249" s="226"/>
      <c r="K249" s="226"/>
      <c r="L249" s="232"/>
      <c r="M249" s="233"/>
      <c r="N249" s="234"/>
      <c r="O249" s="234"/>
      <c r="P249" s="234"/>
      <c r="Q249" s="234"/>
      <c r="R249" s="234"/>
      <c r="S249" s="234"/>
      <c r="T249" s="23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6" t="s">
        <v>131</v>
      </c>
      <c r="AU249" s="236" t="s">
        <v>80</v>
      </c>
      <c r="AV249" s="13" t="s">
        <v>80</v>
      </c>
      <c r="AW249" s="13" t="s">
        <v>32</v>
      </c>
      <c r="AX249" s="13" t="s">
        <v>70</v>
      </c>
      <c r="AY249" s="236" t="s">
        <v>120</v>
      </c>
    </row>
    <row r="250" s="16" customFormat="1">
      <c r="A250" s="16"/>
      <c r="B250" s="258"/>
      <c r="C250" s="259"/>
      <c r="D250" s="227" t="s">
        <v>131</v>
      </c>
      <c r="E250" s="260" t="s">
        <v>19</v>
      </c>
      <c r="F250" s="261" t="s">
        <v>189</v>
      </c>
      <c r="G250" s="259"/>
      <c r="H250" s="262">
        <v>36.75</v>
      </c>
      <c r="I250" s="263"/>
      <c r="J250" s="259"/>
      <c r="K250" s="259"/>
      <c r="L250" s="264"/>
      <c r="M250" s="265"/>
      <c r="N250" s="266"/>
      <c r="O250" s="266"/>
      <c r="P250" s="266"/>
      <c r="Q250" s="266"/>
      <c r="R250" s="266"/>
      <c r="S250" s="266"/>
      <c r="T250" s="267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68" t="s">
        <v>131</v>
      </c>
      <c r="AU250" s="268" t="s">
        <v>80</v>
      </c>
      <c r="AV250" s="16" t="s">
        <v>139</v>
      </c>
      <c r="AW250" s="16" t="s">
        <v>32</v>
      </c>
      <c r="AX250" s="16" t="s">
        <v>70</v>
      </c>
      <c r="AY250" s="268" t="s">
        <v>120</v>
      </c>
    </row>
    <row r="251" s="15" customFormat="1">
      <c r="A251" s="15"/>
      <c r="B251" s="248"/>
      <c r="C251" s="249"/>
      <c r="D251" s="227" t="s">
        <v>131</v>
      </c>
      <c r="E251" s="250" t="s">
        <v>19</v>
      </c>
      <c r="F251" s="251" t="s">
        <v>190</v>
      </c>
      <c r="G251" s="249"/>
      <c r="H251" s="250" t="s">
        <v>19</v>
      </c>
      <c r="I251" s="252"/>
      <c r="J251" s="249"/>
      <c r="K251" s="249"/>
      <c r="L251" s="253"/>
      <c r="M251" s="254"/>
      <c r="N251" s="255"/>
      <c r="O251" s="255"/>
      <c r="P251" s="255"/>
      <c r="Q251" s="255"/>
      <c r="R251" s="255"/>
      <c r="S251" s="255"/>
      <c r="T251" s="256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57" t="s">
        <v>131</v>
      </c>
      <c r="AU251" s="257" t="s">
        <v>80</v>
      </c>
      <c r="AV251" s="15" t="s">
        <v>78</v>
      </c>
      <c r="AW251" s="15" t="s">
        <v>32</v>
      </c>
      <c r="AX251" s="15" t="s">
        <v>70</v>
      </c>
      <c r="AY251" s="257" t="s">
        <v>120</v>
      </c>
    </row>
    <row r="252" s="13" customFormat="1">
      <c r="A252" s="13"/>
      <c r="B252" s="225"/>
      <c r="C252" s="226"/>
      <c r="D252" s="227" t="s">
        <v>131</v>
      </c>
      <c r="E252" s="228" t="s">
        <v>19</v>
      </c>
      <c r="F252" s="229" t="s">
        <v>191</v>
      </c>
      <c r="G252" s="226"/>
      <c r="H252" s="230">
        <v>-4.4749999999999996</v>
      </c>
      <c r="I252" s="231"/>
      <c r="J252" s="226"/>
      <c r="K252" s="226"/>
      <c r="L252" s="232"/>
      <c r="M252" s="233"/>
      <c r="N252" s="234"/>
      <c r="O252" s="234"/>
      <c r="P252" s="234"/>
      <c r="Q252" s="234"/>
      <c r="R252" s="234"/>
      <c r="S252" s="234"/>
      <c r="T252" s="23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6" t="s">
        <v>131</v>
      </c>
      <c r="AU252" s="236" t="s">
        <v>80</v>
      </c>
      <c r="AV252" s="13" t="s">
        <v>80</v>
      </c>
      <c r="AW252" s="13" t="s">
        <v>32</v>
      </c>
      <c r="AX252" s="13" t="s">
        <v>70</v>
      </c>
      <c r="AY252" s="236" t="s">
        <v>120</v>
      </c>
    </row>
    <row r="253" s="13" customFormat="1">
      <c r="A253" s="13"/>
      <c r="B253" s="225"/>
      <c r="C253" s="226"/>
      <c r="D253" s="227" t="s">
        <v>131</v>
      </c>
      <c r="E253" s="228" t="s">
        <v>19</v>
      </c>
      <c r="F253" s="229" t="s">
        <v>192</v>
      </c>
      <c r="G253" s="226"/>
      <c r="H253" s="230">
        <v>-0.375</v>
      </c>
      <c r="I253" s="231"/>
      <c r="J253" s="226"/>
      <c r="K253" s="226"/>
      <c r="L253" s="232"/>
      <c r="M253" s="233"/>
      <c r="N253" s="234"/>
      <c r="O253" s="234"/>
      <c r="P253" s="234"/>
      <c r="Q253" s="234"/>
      <c r="R253" s="234"/>
      <c r="S253" s="234"/>
      <c r="T253" s="23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6" t="s">
        <v>131</v>
      </c>
      <c r="AU253" s="236" t="s">
        <v>80</v>
      </c>
      <c r="AV253" s="13" t="s">
        <v>80</v>
      </c>
      <c r="AW253" s="13" t="s">
        <v>32</v>
      </c>
      <c r="AX253" s="13" t="s">
        <v>70</v>
      </c>
      <c r="AY253" s="236" t="s">
        <v>120</v>
      </c>
    </row>
    <row r="254" s="16" customFormat="1">
      <c r="A254" s="16"/>
      <c r="B254" s="258"/>
      <c r="C254" s="259"/>
      <c r="D254" s="227" t="s">
        <v>131</v>
      </c>
      <c r="E254" s="260" t="s">
        <v>19</v>
      </c>
      <c r="F254" s="261" t="s">
        <v>189</v>
      </c>
      <c r="G254" s="259"/>
      <c r="H254" s="262">
        <v>-4.8499999999999996</v>
      </c>
      <c r="I254" s="263"/>
      <c r="J254" s="259"/>
      <c r="K254" s="259"/>
      <c r="L254" s="264"/>
      <c r="M254" s="265"/>
      <c r="N254" s="266"/>
      <c r="O254" s="266"/>
      <c r="P254" s="266"/>
      <c r="Q254" s="266"/>
      <c r="R254" s="266"/>
      <c r="S254" s="266"/>
      <c r="T254" s="267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T254" s="268" t="s">
        <v>131</v>
      </c>
      <c r="AU254" s="268" t="s">
        <v>80</v>
      </c>
      <c r="AV254" s="16" t="s">
        <v>139</v>
      </c>
      <c r="AW254" s="16" t="s">
        <v>32</v>
      </c>
      <c r="AX254" s="16" t="s">
        <v>70</v>
      </c>
      <c r="AY254" s="268" t="s">
        <v>120</v>
      </c>
    </row>
    <row r="255" s="15" customFormat="1">
      <c r="A255" s="15"/>
      <c r="B255" s="248"/>
      <c r="C255" s="249"/>
      <c r="D255" s="227" t="s">
        <v>131</v>
      </c>
      <c r="E255" s="250" t="s">
        <v>19</v>
      </c>
      <c r="F255" s="251" t="s">
        <v>272</v>
      </c>
      <c r="G255" s="249"/>
      <c r="H255" s="250" t="s">
        <v>19</v>
      </c>
      <c r="I255" s="252"/>
      <c r="J255" s="249"/>
      <c r="K255" s="249"/>
      <c r="L255" s="253"/>
      <c r="M255" s="254"/>
      <c r="N255" s="255"/>
      <c r="O255" s="255"/>
      <c r="P255" s="255"/>
      <c r="Q255" s="255"/>
      <c r="R255" s="255"/>
      <c r="S255" s="255"/>
      <c r="T255" s="256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57" t="s">
        <v>131</v>
      </c>
      <c r="AU255" s="257" t="s">
        <v>80</v>
      </c>
      <c r="AV255" s="15" t="s">
        <v>78</v>
      </c>
      <c r="AW255" s="15" t="s">
        <v>32</v>
      </c>
      <c r="AX255" s="15" t="s">
        <v>70</v>
      </c>
      <c r="AY255" s="257" t="s">
        <v>120</v>
      </c>
    </row>
    <row r="256" s="13" customFormat="1">
      <c r="A256" s="13"/>
      <c r="B256" s="225"/>
      <c r="C256" s="226"/>
      <c r="D256" s="227" t="s">
        <v>131</v>
      </c>
      <c r="E256" s="228" t="s">
        <v>19</v>
      </c>
      <c r="F256" s="229" t="s">
        <v>273</v>
      </c>
      <c r="G256" s="226"/>
      <c r="H256" s="230">
        <v>-5.8499999999999996</v>
      </c>
      <c r="I256" s="231"/>
      <c r="J256" s="226"/>
      <c r="K256" s="226"/>
      <c r="L256" s="232"/>
      <c r="M256" s="233"/>
      <c r="N256" s="234"/>
      <c r="O256" s="234"/>
      <c r="P256" s="234"/>
      <c r="Q256" s="234"/>
      <c r="R256" s="234"/>
      <c r="S256" s="234"/>
      <c r="T256" s="23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6" t="s">
        <v>131</v>
      </c>
      <c r="AU256" s="236" t="s">
        <v>80</v>
      </c>
      <c r="AV256" s="13" t="s">
        <v>80</v>
      </c>
      <c r="AW256" s="13" t="s">
        <v>32</v>
      </c>
      <c r="AX256" s="13" t="s">
        <v>70</v>
      </c>
      <c r="AY256" s="236" t="s">
        <v>120</v>
      </c>
    </row>
    <row r="257" s="13" customFormat="1">
      <c r="A257" s="13"/>
      <c r="B257" s="225"/>
      <c r="C257" s="226"/>
      <c r="D257" s="227" t="s">
        <v>131</v>
      </c>
      <c r="E257" s="228" t="s">
        <v>19</v>
      </c>
      <c r="F257" s="229" t="s">
        <v>274</v>
      </c>
      <c r="G257" s="226"/>
      <c r="H257" s="230">
        <v>-4.8760000000000003</v>
      </c>
      <c r="I257" s="231"/>
      <c r="J257" s="226"/>
      <c r="K257" s="226"/>
      <c r="L257" s="232"/>
      <c r="M257" s="233"/>
      <c r="N257" s="234"/>
      <c r="O257" s="234"/>
      <c r="P257" s="234"/>
      <c r="Q257" s="234"/>
      <c r="R257" s="234"/>
      <c r="S257" s="234"/>
      <c r="T257" s="23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6" t="s">
        <v>131</v>
      </c>
      <c r="AU257" s="236" t="s">
        <v>80</v>
      </c>
      <c r="AV257" s="13" t="s">
        <v>80</v>
      </c>
      <c r="AW257" s="13" t="s">
        <v>32</v>
      </c>
      <c r="AX257" s="13" t="s">
        <v>70</v>
      </c>
      <c r="AY257" s="236" t="s">
        <v>120</v>
      </c>
    </row>
    <row r="258" s="13" customFormat="1">
      <c r="A258" s="13"/>
      <c r="B258" s="225"/>
      <c r="C258" s="226"/>
      <c r="D258" s="227" t="s">
        <v>131</v>
      </c>
      <c r="E258" s="228" t="s">
        <v>19</v>
      </c>
      <c r="F258" s="229" t="s">
        <v>275</v>
      </c>
      <c r="G258" s="226"/>
      <c r="H258" s="230">
        <v>-1.5900000000000001</v>
      </c>
      <c r="I258" s="231"/>
      <c r="J258" s="226"/>
      <c r="K258" s="226"/>
      <c r="L258" s="232"/>
      <c r="M258" s="233"/>
      <c r="N258" s="234"/>
      <c r="O258" s="234"/>
      <c r="P258" s="234"/>
      <c r="Q258" s="234"/>
      <c r="R258" s="234"/>
      <c r="S258" s="234"/>
      <c r="T258" s="23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6" t="s">
        <v>131</v>
      </c>
      <c r="AU258" s="236" t="s">
        <v>80</v>
      </c>
      <c r="AV258" s="13" t="s">
        <v>80</v>
      </c>
      <c r="AW258" s="13" t="s">
        <v>32</v>
      </c>
      <c r="AX258" s="13" t="s">
        <v>70</v>
      </c>
      <c r="AY258" s="236" t="s">
        <v>120</v>
      </c>
    </row>
    <row r="259" s="13" customFormat="1">
      <c r="A259" s="13"/>
      <c r="B259" s="225"/>
      <c r="C259" s="226"/>
      <c r="D259" s="227" t="s">
        <v>131</v>
      </c>
      <c r="E259" s="228" t="s">
        <v>19</v>
      </c>
      <c r="F259" s="229" t="s">
        <v>276</v>
      </c>
      <c r="G259" s="226"/>
      <c r="H259" s="230">
        <v>-0.90000000000000002</v>
      </c>
      <c r="I259" s="231"/>
      <c r="J259" s="226"/>
      <c r="K259" s="226"/>
      <c r="L259" s="232"/>
      <c r="M259" s="233"/>
      <c r="N259" s="234"/>
      <c r="O259" s="234"/>
      <c r="P259" s="234"/>
      <c r="Q259" s="234"/>
      <c r="R259" s="234"/>
      <c r="S259" s="234"/>
      <c r="T259" s="23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6" t="s">
        <v>131</v>
      </c>
      <c r="AU259" s="236" t="s">
        <v>80</v>
      </c>
      <c r="AV259" s="13" t="s">
        <v>80</v>
      </c>
      <c r="AW259" s="13" t="s">
        <v>32</v>
      </c>
      <c r="AX259" s="13" t="s">
        <v>70</v>
      </c>
      <c r="AY259" s="236" t="s">
        <v>120</v>
      </c>
    </row>
    <row r="260" s="16" customFormat="1">
      <c r="A260" s="16"/>
      <c r="B260" s="258"/>
      <c r="C260" s="259"/>
      <c r="D260" s="227" t="s">
        <v>131</v>
      </c>
      <c r="E260" s="260" t="s">
        <v>19</v>
      </c>
      <c r="F260" s="261" t="s">
        <v>189</v>
      </c>
      <c r="G260" s="259"/>
      <c r="H260" s="262">
        <v>-13.215999999999999</v>
      </c>
      <c r="I260" s="263"/>
      <c r="J260" s="259"/>
      <c r="K260" s="259"/>
      <c r="L260" s="264"/>
      <c r="M260" s="265"/>
      <c r="N260" s="266"/>
      <c r="O260" s="266"/>
      <c r="P260" s="266"/>
      <c r="Q260" s="266"/>
      <c r="R260" s="266"/>
      <c r="S260" s="266"/>
      <c r="T260" s="267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T260" s="268" t="s">
        <v>131</v>
      </c>
      <c r="AU260" s="268" t="s">
        <v>80</v>
      </c>
      <c r="AV260" s="16" t="s">
        <v>139</v>
      </c>
      <c r="AW260" s="16" t="s">
        <v>32</v>
      </c>
      <c r="AX260" s="16" t="s">
        <v>70</v>
      </c>
      <c r="AY260" s="268" t="s">
        <v>120</v>
      </c>
    </row>
    <row r="261" s="14" customFormat="1">
      <c r="A261" s="14"/>
      <c r="B261" s="237"/>
      <c r="C261" s="238"/>
      <c r="D261" s="227" t="s">
        <v>131</v>
      </c>
      <c r="E261" s="239" t="s">
        <v>19</v>
      </c>
      <c r="F261" s="240" t="s">
        <v>133</v>
      </c>
      <c r="G261" s="238"/>
      <c r="H261" s="241">
        <v>18.683999999999997</v>
      </c>
      <c r="I261" s="242"/>
      <c r="J261" s="238"/>
      <c r="K261" s="238"/>
      <c r="L261" s="243"/>
      <c r="M261" s="244"/>
      <c r="N261" s="245"/>
      <c r="O261" s="245"/>
      <c r="P261" s="245"/>
      <c r="Q261" s="245"/>
      <c r="R261" s="245"/>
      <c r="S261" s="245"/>
      <c r="T261" s="246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47" t="s">
        <v>131</v>
      </c>
      <c r="AU261" s="247" t="s">
        <v>80</v>
      </c>
      <c r="AV261" s="14" t="s">
        <v>127</v>
      </c>
      <c r="AW261" s="14" t="s">
        <v>32</v>
      </c>
      <c r="AX261" s="14" t="s">
        <v>78</v>
      </c>
      <c r="AY261" s="247" t="s">
        <v>120</v>
      </c>
    </row>
    <row r="262" s="2" customFormat="1" ht="24.15" customHeight="1">
      <c r="A262" s="41"/>
      <c r="B262" s="42"/>
      <c r="C262" s="207" t="s">
        <v>277</v>
      </c>
      <c r="D262" s="207" t="s">
        <v>122</v>
      </c>
      <c r="E262" s="208" t="s">
        <v>267</v>
      </c>
      <c r="F262" s="209" t="s">
        <v>268</v>
      </c>
      <c r="G262" s="210" t="s">
        <v>180</v>
      </c>
      <c r="H262" s="211">
        <v>0.90000000000000002</v>
      </c>
      <c r="I262" s="212"/>
      <c r="J262" s="213">
        <f>ROUND(I262*H262,2)</f>
        <v>0</v>
      </c>
      <c r="K262" s="209" t="s">
        <v>126</v>
      </c>
      <c r="L262" s="47"/>
      <c r="M262" s="214" t="s">
        <v>19</v>
      </c>
      <c r="N262" s="215" t="s">
        <v>41</v>
      </c>
      <c r="O262" s="87"/>
      <c r="P262" s="216">
        <f>O262*H262</f>
        <v>0</v>
      </c>
      <c r="Q262" s="216">
        <v>0</v>
      </c>
      <c r="R262" s="216">
        <f>Q262*H262</f>
        <v>0</v>
      </c>
      <c r="S262" s="216">
        <v>0</v>
      </c>
      <c r="T262" s="217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18" t="s">
        <v>127</v>
      </c>
      <c r="AT262" s="218" t="s">
        <v>122</v>
      </c>
      <c r="AU262" s="218" t="s">
        <v>80</v>
      </c>
      <c r="AY262" s="20" t="s">
        <v>120</v>
      </c>
      <c r="BE262" s="219">
        <f>IF(N262="základní",J262,0)</f>
        <v>0</v>
      </c>
      <c r="BF262" s="219">
        <f>IF(N262="snížená",J262,0)</f>
        <v>0</v>
      </c>
      <c r="BG262" s="219">
        <f>IF(N262="zákl. přenesená",J262,0)</f>
        <v>0</v>
      </c>
      <c r="BH262" s="219">
        <f>IF(N262="sníž. přenesená",J262,0)</f>
        <v>0</v>
      </c>
      <c r="BI262" s="219">
        <f>IF(N262="nulová",J262,0)</f>
        <v>0</v>
      </c>
      <c r="BJ262" s="20" t="s">
        <v>78</v>
      </c>
      <c r="BK262" s="219">
        <f>ROUND(I262*H262,2)</f>
        <v>0</v>
      </c>
      <c r="BL262" s="20" t="s">
        <v>127</v>
      </c>
      <c r="BM262" s="218" t="s">
        <v>278</v>
      </c>
    </row>
    <row r="263" s="2" customFormat="1">
      <c r="A263" s="41"/>
      <c r="B263" s="42"/>
      <c r="C263" s="43"/>
      <c r="D263" s="220" t="s">
        <v>129</v>
      </c>
      <c r="E263" s="43"/>
      <c r="F263" s="221" t="s">
        <v>270</v>
      </c>
      <c r="G263" s="43"/>
      <c r="H263" s="43"/>
      <c r="I263" s="222"/>
      <c r="J263" s="43"/>
      <c r="K263" s="43"/>
      <c r="L263" s="47"/>
      <c r="M263" s="223"/>
      <c r="N263" s="224"/>
      <c r="O263" s="87"/>
      <c r="P263" s="87"/>
      <c r="Q263" s="87"/>
      <c r="R263" s="87"/>
      <c r="S263" s="87"/>
      <c r="T263" s="88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T263" s="20" t="s">
        <v>129</v>
      </c>
      <c r="AU263" s="20" t="s">
        <v>80</v>
      </c>
    </row>
    <row r="264" s="15" customFormat="1">
      <c r="A264" s="15"/>
      <c r="B264" s="248"/>
      <c r="C264" s="249"/>
      <c r="D264" s="227" t="s">
        <v>131</v>
      </c>
      <c r="E264" s="250" t="s">
        <v>19</v>
      </c>
      <c r="F264" s="251" t="s">
        <v>279</v>
      </c>
      <c r="G264" s="249"/>
      <c r="H264" s="250" t="s">
        <v>19</v>
      </c>
      <c r="I264" s="252"/>
      <c r="J264" s="249"/>
      <c r="K264" s="249"/>
      <c r="L264" s="253"/>
      <c r="M264" s="254"/>
      <c r="N264" s="255"/>
      <c r="O264" s="255"/>
      <c r="P264" s="255"/>
      <c r="Q264" s="255"/>
      <c r="R264" s="255"/>
      <c r="S264" s="255"/>
      <c r="T264" s="256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57" t="s">
        <v>131</v>
      </c>
      <c r="AU264" s="257" t="s">
        <v>80</v>
      </c>
      <c r="AV264" s="15" t="s">
        <v>78</v>
      </c>
      <c r="AW264" s="15" t="s">
        <v>32</v>
      </c>
      <c r="AX264" s="15" t="s">
        <v>70</v>
      </c>
      <c r="AY264" s="257" t="s">
        <v>120</v>
      </c>
    </row>
    <row r="265" s="13" customFormat="1">
      <c r="A265" s="13"/>
      <c r="B265" s="225"/>
      <c r="C265" s="226"/>
      <c r="D265" s="227" t="s">
        <v>131</v>
      </c>
      <c r="E265" s="228" t="s">
        <v>19</v>
      </c>
      <c r="F265" s="229" t="s">
        <v>280</v>
      </c>
      <c r="G265" s="226"/>
      <c r="H265" s="230">
        <v>0.29999999999999999</v>
      </c>
      <c r="I265" s="231"/>
      <c r="J265" s="226"/>
      <c r="K265" s="226"/>
      <c r="L265" s="232"/>
      <c r="M265" s="233"/>
      <c r="N265" s="234"/>
      <c r="O265" s="234"/>
      <c r="P265" s="234"/>
      <c r="Q265" s="234"/>
      <c r="R265" s="234"/>
      <c r="S265" s="234"/>
      <c r="T265" s="23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6" t="s">
        <v>131</v>
      </c>
      <c r="AU265" s="236" t="s">
        <v>80</v>
      </c>
      <c r="AV265" s="13" t="s">
        <v>80</v>
      </c>
      <c r="AW265" s="13" t="s">
        <v>32</v>
      </c>
      <c r="AX265" s="13" t="s">
        <v>70</v>
      </c>
      <c r="AY265" s="236" t="s">
        <v>120</v>
      </c>
    </row>
    <row r="266" s="13" customFormat="1">
      <c r="A266" s="13"/>
      <c r="B266" s="225"/>
      <c r="C266" s="226"/>
      <c r="D266" s="227" t="s">
        <v>131</v>
      </c>
      <c r="E266" s="228" t="s">
        <v>19</v>
      </c>
      <c r="F266" s="229" t="s">
        <v>281</v>
      </c>
      <c r="G266" s="226"/>
      <c r="H266" s="230">
        <v>0.59999999999999998</v>
      </c>
      <c r="I266" s="231"/>
      <c r="J266" s="226"/>
      <c r="K266" s="226"/>
      <c r="L266" s="232"/>
      <c r="M266" s="233"/>
      <c r="N266" s="234"/>
      <c r="O266" s="234"/>
      <c r="P266" s="234"/>
      <c r="Q266" s="234"/>
      <c r="R266" s="234"/>
      <c r="S266" s="234"/>
      <c r="T266" s="23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6" t="s">
        <v>131</v>
      </c>
      <c r="AU266" s="236" t="s">
        <v>80</v>
      </c>
      <c r="AV266" s="13" t="s">
        <v>80</v>
      </c>
      <c r="AW266" s="13" t="s">
        <v>32</v>
      </c>
      <c r="AX266" s="13" t="s">
        <v>70</v>
      </c>
      <c r="AY266" s="236" t="s">
        <v>120</v>
      </c>
    </row>
    <row r="267" s="14" customFormat="1">
      <c r="A267" s="14"/>
      <c r="B267" s="237"/>
      <c r="C267" s="238"/>
      <c r="D267" s="227" t="s">
        <v>131</v>
      </c>
      <c r="E267" s="239" t="s">
        <v>19</v>
      </c>
      <c r="F267" s="240" t="s">
        <v>133</v>
      </c>
      <c r="G267" s="238"/>
      <c r="H267" s="241">
        <v>0.89999999999999991</v>
      </c>
      <c r="I267" s="242"/>
      <c r="J267" s="238"/>
      <c r="K267" s="238"/>
      <c r="L267" s="243"/>
      <c r="M267" s="244"/>
      <c r="N267" s="245"/>
      <c r="O267" s="245"/>
      <c r="P267" s="245"/>
      <c r="Q267" s="245"/>
      <c r="R267" s="245"/>
      <c r="S267" s="245"/>
      <c r="T267" s="246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7" t="s">
        <v>131</v>
      </c>
      <c r="AU267" s="247" t="s">
        <v>80</v>
      </c>
      <c r="AV267" s="14" t="s">
        <v>127</v>
      </c>
      <c r="AW267" s="14" t="s">
        <v>32</v>
      </c>
      <c r="AX267" s="14" t="s">
        <v>78</v>
      </c>
      <c r="AY267" s="247" t="s">
        <v>120</v>
      </c>
    </row>
    <row r="268" s="2" customFormat="1" ht="24.15" customHeight="1">
      <c r="A268" s="41"/>
      <c r="B268" s="42"/>
      <c r="C268" s="207" t="s">
        <v>282</v>
      </c>
      <c r="D268" s="207" t="s">
        <v>122</v>
      </c>
      <c r="E268" s="208" t="s">
        <v>267</v>
      </c>
      <c r="F268" s="209" t="s">
        <v>268</v>
      </c>
      <c r="G268" s="210" t="s">
        <v>180</v>
      </c>
      <c r="H268" s="211">
        <v>1.5900000000000001</v>
      </c>
      <c r="I268" s="212"/>
      <c r="J268" s="213">
        <f>ROUND(I268*H268,2)</f>
        <v>0</v>
      </c>
      <c r="K268" s="209" t="s">
        <v>126</v>
      </c>
      <c r="L268" s="47"/>
      <c r="M268" s="214" t="s">
        <v>19</v>
      </c>
      <c r="N268" s="215" t="s">
        <v>41</v>
      </c>
      <c r="O268" s="87"/>
      <c r="P268" s="216">
        <f>O268*H268</f>
        <v>0</v>
      </c>
      <c r="Q268" s="216">
        <v>0</v>
      </c>
      <c r="R268" s="216">
        <f>Q268*H268</f>
        <v>0</v>
      </c>
      <c r="S268" s="216">
        <v>0</v>
      </c>
      <c r="T268" s="217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18" t="s">
        <v>127</v>
      </c>
      <c r="AT268" s="218" t="s">
        <v>122</v>
      </c>
      <c r="AU268" s="218" t="s">
        <v>80</v>
      </c>
      <c r="AY268" s="20" t="s">
        <v>120</v>
      </c>
      <c r="BE268" s="219">
        <f>IF(N268="základní",J268,0)</f>
        <v>0</v>
      </c>
      <c r="BF268" s="219">
        <f>IF(N268="snížená",J268,0)</f>
        <v>0</v>
      </c>
      <c r="BG268" s="219">
        <f>IF(N268="zákl. přenesená",J268,0)</f>
        <v>0</v>
      </c>
      <c r="BH268" s="219">
        <f>IF(N268="sníž. přenesená",J268,0)</f>
        <v>0</v>
      </c>
      <c r="BI268" s="219">
        <f>IF(N268="nulová",J268,0)</f>
        <v>0</v>
      </c>
      <c r="BJ268" s="20" t="s">
        <v>78</v>
      </c>
      <c r="BK268" s="219">
        <f>ROUND(I268*H268,2)</f>
        <v>0</v>
      </c>
      <c r="BL268" s="20" t="s">
        <v>127</v>
      </c>
      <c r="BM268" s="218" t="s">
        <v>283</v>
      </c>
    </row>
    <row r="269" s="2" customFormat="1">
      <c r="A269" s="41"/>
      <c r="B269" s="42"/>
      <c r="C269" s="43"/>
      <c r="D269" s="220" t="s">
        <v>129</v>
      </c>
      <c r="E269" s="43"/>
      <c r="F269" s="221" t="s">
        <v>270</v>
      </c>
      <c r="G269" s="43"/>
      <c r="H269" s="43"/>
      <c r="I269" s="222"/>
      <c r="J269" s="43"/>
      <c r="K269" s="43"/>
      <c r="L269" s="47"/>
      <c r="M269" s="223"/>
      <c r="N269" s="224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129</v>
      </c>
      <c r="AU269" s="20" t="s">
        <v>80</v>
      </c>
    </row>
    <row r="270" s="15" customFormat="1">
      <c r="A270" s="15"/>
      <c r="B270" s="248"/>
      <c r="C270" s="249"/>
      <c r="D270" s="227" t="s">
        <v>131</v>
      </c>
      <c r="E270" s="250" t="s">
        <v>19</v>
      </c>
      <c r="F270" s="251" t="s">
        <v>284</v>
      </c>
      <c r="G270" s="249"/>
      <c r="H270" s="250" t="s">
        <v>19</v>
      </c>
      <c r="I270" s="252"/>
      <c r="J270" s="249"/>
      <c r="K270" s="249"/>
      <c r="L270" s="253"/>
      <c r="M270" s="254"/>
      <c r="N270" s="255"/>
      <c r="O270" s="255"/>
      <c r="P270" s="255"/>
      <c r="Q270" s="255"/>
      <c r="R270" s="255"/>
      <c r="S270" s="255"/>
      <c r="T270" s="256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57" t="s">
        <v>131</v>
      </c>
      <c r="AU270" s="257" t="s">
        <v>80</v>
      </c>
      <c r="AV270" s="15" t="s">
        <v>78</v>
      </c>
      <c r="AW270" s="15" t="s">
        <v>32</v>
      </c>
      <c r="AX270" s="15" t="s">
        <v>70</v>
      </c>
      <c r="AY270" s="257" t="s">
        <v>120</v>
      </c>
    </row>
    <row r="271" s="13" customFormat="1">
      <c r="A271" s="13"/>
      <c r="B271" s="225"/>
      <c r="C271" s="226"/>
      <c r="D271" s="227" t="s">
        <v>131</v>
      </c>
      <c r="E271" s="228" t="s">
        <v>19</v>
      </c>
      <c r="F271" s="229" t="s">
        <v>285</v>
      </c>
      <c r="G271" s="226"/>
      <c r="H271" s="230">
        <v>1.1399999999999999</v>
      </c>
      <c r="I271" s="231"/>
      <c r="J271" s="226"/>
      <c r="K271" s="226"/>
      <c r="L271" s="232"/>
      <c r="M271" s="233"/>
      <c r="N271" s="234"/>
      <c r="O271" s="234"/>
      <c r="P271" s="234"/>
      <c r="Q271" s="234"/>
      <c r="R271" s="234"/>
      <c r="S271" s="234"/>
      <c r="T271" s="23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6" t="s">
        <v>131</v>
      </c>
      <c r="AU271" s="236" t="s">
        <v>80</v>
      </c>
      <c r="AV271" s="13" t="s">
        <v>80</v>
      </c>
      <c r="AW271" s="13" t="s">
        <v>32</v>
      </c>
      <c r="AX271" s="13" t="s">
        <v>70</v>
      </c>
      <c r="AY271" s="236" t="s">
        <v>120</v>
      </c>
    </row>
    <row r="272" s="13" customFormat="1">
      <c r="A272" s="13"/>
      <c r="B272" s="225"/>
      <c r="C272" s="226"/>
      <c r="D272" s="227" t="s">
        <v>131</v>
      </c>
      <c r="E272" s="228" t="s">
        <v>19</v>
      </c>
      <c r="F272" s="229" t="s">
        <v>286</v>
      </c>
      <c r="G272" s="226"/>
      <c r="H272" s="230">
        <v>1.3500000000000001</v>
      </c>
      <c r="I272" s="231"/>
      <c r="J272" s="226"/>
      <c r="K272" s="226"/>
      <c r="L272" s="232"/>
      <c r="M272" s="233"/>
      <c r="N272" s="234"/>
      <c r="O272" s="234"/>
      <c r="P272" s="234"/>
      <c r="Q272" s="234"/>
      <c r="R272" s="234"/>
      <c r="S272" s="234"/>
      <c r="T272" s="23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6" t="s">
        <v>131</v>
      </c>
      <c r="AU272" s="236" t="s">
        <v>80</v>
      </c>
      <c r="AV272" s="13" t="s">
        <v>80</v>
      </c>
      <c r="AW272" s="13" t="s">
        <v>32</v>
      </c>
      <c r="AX272" s="13" t="s">
        <v>70</v>
      </c>
      <c r="AY272" s="236" t="s">
        <v>120</v>
      </c>
    </row>
    <row r="273" s="16" customFormat="1">
      <c r="A273" s="16"/>
      <c r="B273" s="258"/>
      <c r="C273" s="259"/>
      <c r="D273" s="227" t="s">
        <v>131</v>
      </c>
      <c r="E273" s="260" t="s">
        <v>19</v>
      </c>
      <c r="F273" s="261" t="s">
        <v>189</v>
      </c>
      <c r="G273" s="259"/>
      <c r="H273" s="262">
        <v>2.4900000000000002</v>
      </c>
      <c r="I273" s="263"/>
      <c r="J273" s="259"/>
      <c r="K273" s="259"/>
      <c r="L273" s="264"/>
      <c r="M273" s="265"/>
      <c r="N273" s="266"/>
      <c r="O273" s="266"/>
      <c r="P273" s="266"/>
      <c r="Q273" s="266"/>
      <c r="R273" s="266"/>
      <c r="S273" s="266"/>
      <c r="T273" s="267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T273" s="268" t="s">
        <v>131</v>
      </c>
      <c r="AU273" s="268" t="s">
        <v>80</v>
      </c>
      <c r="AV273" s="16" t="s">
        <v>139</v>
      </c>
      <c r="AW273" s="16" t="s">
        <v>32</v>
      </c>
      <c r="AX273" s="16" t="s">
        <v>70</v>
      </c>
      <c r="AY273" s="268" t="s">
        <v>120</v>
      </c>
    </row>
    <row r="274" s="13" customFormat="1">
      <c r="A274" s="13"/>
      <c r="B274" s="225"/>
      <c r="C274" s="226"/>
      <c r="D274" s="227" t="s">
        <v>131</v>
      </c>
      <c r="E274" s="228" t="s">
        <v>19</v>
      </c>
      <c r="F274" s="229" t="s">
        <v>287</v>
      </c>
      <c r="G274" s="226"/>
      <c r="H274" s="230">
        <v>-0.29999999999999999</v>
      </c>
      <c r="I274" s="231"/>
      <c r="J274" s="226"/>
      <c r="K274" s="226"/>
      <c r="L274" s="232"/>
      <c r="M274" s="233"/>
      <c r="N274" s="234"/>
      <c r="O274" s="234"/>
      <c r="P274" s="234"/>
      <c r="Q274" s="234"/>
      <c r="R274" s="234"/>
      <c r="S274" s="234"/>
      <c r="T274" s="23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6" t="s">
        <v>131</v>
      </c>
      <c r="AU274" s="236" t="s">
        <v>80</v>
      </c>
      <c r="AV274" s="13" t="s">
        <v>80</v>
      </c>
      <c r="AW274" s="13" t="s">
        <v>32</v>
      </c>
      <c r="AX274" s="13" t="s">
        <v>70</v>
      </c>
      <c r="AY274" s="236" t="s">
        <v>120</v>
      </c>
    </row>
    <row r="275" s="13" customFormat="1">
      <c r="A275" s="13"/>
      <c r="B275" s="225"/>
      <c r="C275" s="226"/>
      <c r="D275" s="227" t="s">
        <v>131</v>
      </c>
      <c r="E275" s="228" t="s">
        <v>19</v>
      </c>
      <c r="F275" s="229" t="s">
        <v>288</v>
      </c>
      <c r="G275" s="226"/>
      <c r="H275" s="230">
        <v>-0.59999999999999998</v>
      </c>
      <c r="I275" s="231"/>
      <c r="J275" s="226"/>
      <c r="K275" s="226"/>
      <c r="L275" s="232"/>
      <c r="M275" s="233"/>
      <c r="N275" s="234"/>
      <c r="O275" s="234"/>
      <c r="P275" s="234"/>
      <c r="Q275" s="234"/>
      <c r="R275" s="234"/>
      <c r="S275" s="234"/>
      <c r="T275" s="23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6" t="s">
        <v>131</v>
      </c>
      <c r="AU275" s="236" t="s">
        <v>80</v>
      </c>
      <c r="AV275" s="13" t="s">
        <v>80</v>
      </c>
      <c r="AW275" s="13" t="s">
        <v>32</v>
      </c>
      <c r="AX275" s="13" t="s">
        <v>70</v>
      </c>
      <c r="AY275" s="236" t="s">
        <v>120</v>
      </c>
    </row>
    <row r="276" s="16" customFormat="1">
      <c r="A276" s="16"/>
      <c r="B276" s="258"/>
      <c r="C276" s="259"/>
      <c r="D276" s="227" t="s">
        <v>131</v>
      </c>
      <c r="E276" s="260" t="s">
        <v>19</v>
      </c>
      <c r="F276" s="261" t="s">
        <v>189</v>
      </c>
      <c r="G276" s="259"/>
      <c r="H276" s="262">
        <v>-0.89999999999999991</v>
      </c>
      <c r="I276" s="263"/>
      <c r="J276" s="259"/>
      <c r="K276" s="259"/>
      <c r="L276" s="264"/>
      <c r="M276" s="265"/>
      <c r="N276" s="266"/>
      <c r="O276" s="266"/>
      <c r="P276" s="266"/>
      <c r="Q276" s="266"/>
      <c r="R276" s="266"/>
      <c r="S276" s="266"/>
      <c r="T276" s="267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T276" s="268" t="s">
        <v>131</v>
      </c>
      <c r="AU276" s="268" t="s">
        <v>80</v>
      </c>
      <c r="AV276" s="16" t="s">
        <v>139</v>
      </c>
      <c r="AW276" s="16" t="s">
        <v>32</v>
      </c>
      <c r="AX276" s="16" t="s">
        <v>70</v>
      </c>
      <c r="AY276" s="268" t="s">
        <v>120</v>
      </c>
    </row>
    <row r="277" s="14" customFormat="1">
      <c r="A277" s="14"/>
      <c r="B277" s="237"/>
      <c r="C277" s="238"/>
      <c r="D277" s="227" t="s">
        <v>131</v>
      </c>
      <c r="E277" s="239" t="s">
        <v>19</v>
      </c>
      <c r="F277" s="240" t="s">
        <v>133</v>
      </c>
      <c r="G277" s="238"/>
      <c r="H277" s="241">
        <v>1.5900000000000003</v>
      </c>
      <c r="I277" s="242"/>
      <c r="J277" s="238"/>
      <c r="K277" s="238"/>
      <c r="L277" s="243"/>
      <c r="M277" s="244"/>
      <c r="N277" s="245"/>
      <c r="O277" s="245"/>
      <c r="P277" s="245"/>
      <c r="Q277" s="245"/>
      <c r="R277" s="245"/>
      <c r="S277" s="245"/>
      <c r="T277" s="246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7" t="s">
        <v>131</v>
      </c>
      <c r="AU277" s="247" t="s">
        <v>80</v>
      </c>
      <c r="AV277" s="14" t="s">
        <v>127</v>
      </c>
      <c r="AW277" s="14" t="s">
        <v>32</v>
      </c>
      <c r="AX277" s="14" t="s">
        <v>78</v>
      </c>
      <c r="AY277" s="247" t="s">
        <v>120</v>
      </c>
    </row>
    <row r="278" s="2" customFormat="1" ht="16.5" customHeight="1">
      <c r="A278" s="41"/>
      <c r="B278" s="42"/>
      <c r="C278" s="269" t="s">
        <v>289</v>
      </c>
      <c r="D278" s="269" t="s">
        <v>290</v>
      </c>
      <c r="E278" s="270" t="s">
        <v>291</v>
      </c>
      <c r="F278" s="271" t="s">
        <v>292</v>
      </c>
      <c r="G278" s="272" t="s">
        <v>257</v>
      </c>
      <c r="H278" s="273">
        <v>3.1800000000000002</v>
      </c>
      <c r="I278" s="274"/>
      <c r="J278" s="275">
        <f>ROUND(I278*H278,2)</f>
        <v>0</v>
      </c>
      <c r="K278" s="271" t="s">
        <v>126</v>
      </c>
      <c r="L278" s="276"/>
      <c r="M278" s="277" t="s">
        <v>19</v>
      </c>
      <c r="N278" s="278" t="s">
        <v>41</v>
      </c>
      <c r="O278" s="87"/>
      <c r="P278" s="216">
        <f>O278*H278</f>
        <v>0</v>
      </c>
      <c r="Q278" s="216">
        <v>0</v>
      </c>
      <c r="R278" s="216">
        <f>Q278*H278</f>
        <v>0</v>
      </c>
      <c r="S278" s="216">
        <v>0</v>
      </c>
      <c r="T278" s="217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18" t="s">
        <v>171</v>
      </c>
      <c r="AT278" s="218" t="s">
        <v>290</v>
      </c>
      <c r="AU278" s="218" t="s">
        <v>80</v>
      </c>
      <c r="AY278" s="20" t="s">
        <v>120</v>
      </c>
      <c r="BE278" s="219">
        <f>IF(N278="základní",J278,0)</f>
        <v>0</v>
      </c>
      <c r="BF278" s="219">
        <f>IF(N278="snížená",J278,0)</f>
        <v>0</v>
      </c>
      <c r="BG278" s="219">
        <f>IF(N278="zákl. přenesená",J278,0)</f>
        <v>0</v>
      </c>
      <c r="BH278" s="219">
        <f>IF(N278="sníž. přenesená",J278,0)</f>
        <v>0</v>
      </c>
      <c r="BI278" s="219">
        <f>IF(N278="nulová",J278,0)</f>
        <v>0</v>
      </c>
      <c r="BJ278" s="20" t="s">
        <v>78</v>
      </c>
      <c r="BK278" s="219">
        <f>ROUND(I278*H278,2)</f>
        <v>0</v>
      </c>
      <c r="BL278" s="20" t="s">
        <v>127</v>
      </c>
      <c r="BM278" s="218" t="s">
        <v>293</v>
      </c>
    </row>
    <row r="279" s="13" customFormat="1">
      <c r="A279" s="13"/>
      <c r="B279" s="225"/>
      <c r="C279" s="226"/>
      <c r="D279" s="227" t="s">
        <v>131</v>
      </c>
      <c r="E279" s="226"/>
      <c r="F279" s="229" t="s">
        <v>294</v>
      </c>
      <c r="G279" s="226"/>
      <c r="H279" s="230">
        <v>3.1800000000000002</v>
      </c>
      <c r="I279" s="231"/>
      <c r="J279" s="226"/>
      <c r="K279" s="226"/>
      <c r="L279" s="232"/>
      <c r="M279" s="233"/>
      <c r="N279" s="234"/>
      <c r="O279" s="234"/>
      <c r="P279" s="234"/>
      <c r="Q279" s="234"/>
      <c r="R279" s="234"/>
      <c r="S279" s="234"/>
      <c r="T279" s="23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6" t="s">
        <v>131</v>
      </c>
      <c r="AU279" s="236" t="s">
        <v>80</v>
      </c>
      <c r="AV279" s="13" t="s">
        <v>80</v>
      </c>
      <c r="AW279" s="13" t="s">
        <v>4</v>
      </c>
      <c r="AX279" s="13" t="s">
        <v>78</v>
      </c>
      <c r="AY279" s="236" t="s">
        <v>120</v>
      </c>
    </row>
    <row r="280" s="2" customFormat="1" ht="37.8" customHeight="1">
      <c r="A280" s="41"/>
      <c r="B280" s="42"/>
      <c r="C280" s="207" t="s">
        <v>295</v>
      </c>
      <c r="D280" s="207" t="s">
        <v>122</v>
      </c>
      <c r="E280" s="208" t="s">
        <v>296</v>
      </c>
      <c r="F280" s="209" t="s">
        <v>297</v>
      </c>
      <c r="G280" s="210" t="s">
        <v>180</v>
      </c>
      <c r="H280" s="211">
        <v>4.8760000000000003</v>
      </c>
      <c r="I280" s="212"/>
      <c r="J280" s="213">
        <f>ROUND(I280*H280,2)</f>
        <v>0</v>
      </c>
      <c r="K280" s="209" t="s">
        <v>126</v>
      </c>
      <c r="L280" s="47"/>
      <c r="M280" s="214" t="s">
        <v>19</v>
      </c>
      <c r="N280" s="215" t="s">
        <v>41</v>
      </c>
      <c r="O280" s="87"/>
      <c r="P280" s="216">
        <f>O280*H280</f>
        <v>0</v>
      </c>
      <c r="Q280" s="216">
        <v>0</v>
      </c>
      <c r="R280" s="216">
        <f>Q280*H280</f>
        <v>0</v>
      </c>
      <c r="S280" s="216">
        <v>0</v>
      </c>
      <c r="T280" s="217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18" t="s">
        <v>127</v>
      </c>
      <c r="AT280" s="218" t="s">
        <v>122</v>
      </c>
      <c r="AU280" s="218" t="s">
        <v>80</v>
      </c>
      <c r="AY280" s="20" t="s">
        <v>120</v>
      </c>
      <c r="BE280" s="219">
        <f>IF(N280="základní",J280,0)</f>
        <v>0</v>
      </c>
      <c r="BF280" s="219">
        <f>IF(N280="snížená",J280,0)</f>
        <v>0</v>
      </c>
      <c r="BG280" s="219">
        <f>IF(N280="zákl. přenesená",J280,0)</f>
        <v>0</v>
      </c>
      <c r="BH280" s="219">
        <f>IF(N280="sníž. přenesená",J280,0)</f>
        <v>0</v>
      </c>
      <c r="BI280" s="219">
        <f>IF(N280="nulová",J280,0)</f>
        <v>0</v>
      </c>
      <c r="BJ280" s="20" t="s">
        <v>78</v>
      </c>
      <c r="BK280" s="219">
        <f>ROUND(I280*H280,2)</f>
        <v>0</v>
      </c>
      <c r="BL280" s="20" t="s">
        <v>127</v>
      </c>
      <c r="BM280" s="218" t="s">
        <v>298</v>
      </c>
    </row>
    <row r="281" s="2" customFormat="1">
      <c r="A281" s="41"/>
      <c r="B281" s="42"/>
      <c r="C281" s="43"/>
      <c r="D281" s="220" t="s">
        <v>129</v>
      </c>
      <c r="E281" s="43"/>
      <c r="F281" s="221" t="s">
        <v>299</v>
      </c>
      <c r="G281" s="43"/>
      <c r="H281" s="43"/>
      <c r="I281" s="222"/>
      <c r="J281" s="43"/>
      <c r="K281" s="43"/>
      <c r="L281" s="47"/>
      <c r="M281" s="223"/>
      <c r="N281" s="224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129</v>
      </c>
      <c r="AU281" s="20" t="s">
        <v>80</v>
      </c>
    </row>
    <row r="282" s="15" customFormat="1">
      <c r="A282" s="15"/>
      <c r="B282" s="248"/>
      <c r="C282" s="249"/>
      <c r="D282" s="227" t="s">
        <v>131</v>
      </c>
      <c r="E282" s="250" t="s">
        <v>19</v>
      </c>
      <c r="F282" s="251" t="s">
        <v>300</v>
      </c>
      <c r="G282" s="249"/>
      <c r="H282" s="250" t="s">
        <v>19</v>
      </c>
      <c r="I282" s="252"/>
      <c r="J282" s="249"/>
      <c r="K282" s="249"/>
      <c r="L282" s="253"/>
      <c r="M282" s="254"/>
      <c r="N282" s="255"/>
      <c r="O282" s="255"/>
      <c r="P282" s="255"/>
      <c r="Q282" s="255"/>
      <c r="R282" s="255"/>
      <c r="S282" s="255"/>
      <c r="T282" s="256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57" t="s">
        <v>131</v>
      </c>
      <c r="AU282" s="257" t="s">
        <v>80</v>
      </c>
      <c r="AV282" s="15" t="s">
        <v>78</v>
      </c>
      <c r="AW282" s="15" t="s">
        <v>32</v>
      </c>
      <c r="AX282" s="15" t="s">
        <v>70</v>
      </c>
      <c r="AY282" s="257" t="s">
        <v>120</v>
      </c>
    </row>
    <row r="283" s="13" customFormat="1">
      <c r="A283" s="13"/>
      <c r="B283" s="225"/>
      <c r="C283" s="226"/>
      <c r="D283" s="227" t="s">
        <v>131</v>
      </c>
      <c r="E283" s="228" t="s">
        <v>19</v>
      </c>
      <c r="F283" s="229" t="s">
        <v>301</v>
      </c>
      <c r="G283" s="226"/>
      <c r="H283" s="230">
        <v>1.25</v>
      </c>
      <c r="I283" s="231"/>
      <c r="J283" s="226"/>
      <c r="K283" s="226"/>
      <c r="L283" s="232"/>
      <c r="M283" s="233"/>
      <c r="N283" s="234"/>
      <c r="O283" s="234"/>
      <c r="P283" s="234"/>
      <c r="Q283" s="234"/>
      <c r="R283" s="234"/>
      <c r="S283" s="234"/>
      <c r="T283" s="235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6" t="s">
        <v>131</v>
      </c>
      <c r="AU283" s="236" t="s">
        <v>80</v>
      </c>
      <c r="AV283" s="13" t="s">
        <v>80</v>
      </c>
      <c r="AW283" s="13" t="s">
        <v>32</v>
      </c>
      <c r="AX283" s="13" t="s">
        <v>70</v>
      </c>
      <c r="AY283" s="236" t="s">
        <v>120</v>
      </c>
    </row>
    <row r="284" s="13" customFormat="1">
      <c r="A284" s="13"/>
      <c r="B284" s="225"/>
      <c r="C284" s="226"/>
      <c r="D284" s="227" t="s">
        <v>131</v>
      </c>
      <c r="E284" s="228" t="s">
        <v>19</v>
      </c>
      <c r="F284" s="229" t="s">
        <v>302</v>
      </c>
      <c r="G284" s="226"/>
      <c r="H284" s="230">
        <v>1</v>
      </c>
      <c r="I284" s="231"/>
      <c r="J284" s="226"/>
      <c r="K284" s="226"/>
      <c r="L284" s="232"/>
      <c r="M284" s="233"/>
      <c r="N284" s="234"/>
      <c r="O284" s="234"/>
      <c r="P284" s="234"/>
      <c r="Q284" s="234"/>
      <c r="R284" s="234"/>
      <c r="S284" s="234"/>
      <c r="T284" s="23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6" t="s">
        <v>131</v>
      </c>
      <c r="AU284" s="236" t="s">
        <v>80</v>
      </c>
      <c r="AV284" s="13" t="s">
        <v>80</v>
      </c>
      <c r="AW284" s="13" t="s">
        <v>32</v>
      </c>
      <c r="AX284" s="13" t="s">
        <v>70</v>
      </c>
      <c r="AY284" s="236" t="s">
        <v>120</v>
      </c>
    </row>
    <row r="285" s="13" customFormat="1">
      <c r="A285" s="13"/>
      <c r="B285" s="225"/>
      <c r="C285" s="226"/>
      <c r="D285" s="227" t="s">
        <v>131</v>
      </c>
      <c r="E285" s="228" t="s">
        <v>19</v>
      </c>
      <c r="F285" s="229" t="s">
        <v>303</v>
      </c>
      <c r="G285" s="226"/>
      <c r="H285" s="230">
        <v>0.56299999999999994</v>
      </c>
      <c r="I285" s="231"/>
      <c r="J285" s="226"/>
      <c r="K285" s="226"/>
      <c r="L285" s="232"/>
      <c r="M285" s="233"/>
      <c r="N285" s="234"/>
      <c r="O285" s="234"/>
      <c r="P285" s="234"/>
      <c r="Q285" s="234"/>
      <c r="R285" s="234"/>
      <c r="S285" s="234"/>
      <c r="T285" s="235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6" t="s">
        <v>131</v>
      </c>
      <c r="AU285" s="236" t="s">
        <v>80</v>
      </c>
      <c r="AV285" s="13" t="s">
        <v>80</v>
      </c>
      <c r="AW285" s="13" t="s">
        <v>32</v>
      </c>
      <c r="AX285" s="13" t="s">
        <v>70</v>
      </c>
      <c r="AY285" s="236" t="s">
        <v>120</v>
      </c>
    </row>
    <row r="286" s="13" customFormat="1">
      <c r="A286" s="13"/>
      <c r="B286" s="225"/>
      <c r="C286" s="226"/>
      <c r="D286" s="227" t="s">
        <v>131</v>
      </c>
      <c r="E286" s="228" t="s">
        <v>19</v>
      </c>
      <c r="F286" s="229" t="s">
        <v>304</v>
      </c>
      <c r="G286" s="226"/>
      <c r="H286" s="230">
        <v>0.375</v>
      </c>
      <c r="I286" s="231"/>
      <c r="J286" s="226"/>
      <c r="K286" s="226"/>
      <c r="L286" s="232"/>
      <c r="M286" s="233"/>
      <c r="N286" s="234"/>
      <c r="O286" s="234"/>
      <c r="P286" s="234"/>
      <c r="Q286" s="234"/>
      <c r="R286" s="234"/>
      <c r="S286" s="234"/>
      <c r="T286" s="23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6" t="s">
        <v>131</v>
      </c>
      <c r="AU286" s="236" t="s">
        <v>80</v>
      </c>
      <c r="AV286" s="13" t="s">
        <v>80</v>
      </c>
      <c r="AW286" s="13" t="s">
        <v>32</v>
      </c>
      <c r="AX286" s="13" t="s">
        <v>70</v>
      </c>
      <c r="AY286" s="236" t="s">
        <v>120</v>
      </c>
    </row>
    <row r="287" s="13" customFormat="1">
      <c r="A287" s="13"/>
      <c r="B287" s="225"/>
      <c r="C287" s="226"/>
      <c r="D287" s="227" t="s">
        <v>131</v>
      </c>
      <c r="E287" s="228" t="s">
        <v>19</v>
      </c>
      <c r="F287" s="229" t="s">
        <v>304</v>
      </c>
      <c r="G287" s="226"/>
      <c r="H287" s="230">
        <v>0.375</v>
      </c>
      <c r="I287" s="231"/>
      <c r="J287" s="226"/>
      <c r="K287" s="226"/>
      <c r="L287" s="232"/>
      <c r="M287" s="233"/>
      <c r="N287" s="234"/>
      <c r="O287" s="234"/>
      <c r="P287" s="234"/>
      <c r="Q287" s="234"/>
      <c r="R287" s="234"/>
      <c r="S287" s="234"/>
      <c r="T287" s="235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6" t="s">
        <v>131</v>
      </c>
      <c r="AU287" s="236" t="s">
        <v>80</v>
      </c>
      <c r="AV287" s="13" t="s">
        <v>80</v>
      </c>
      <c r="AW287" s="13" t="s">
        <v>32</v>
      </c>
      <c r="AX287" s="13" t="s">
        <v>70</v>
      </c>
      <c r="AY287" s="236" t="s">
        <v>120</v>
      </c>
    </row>
    <row r="288" s="13" customFormat="1">
      <c r="A288" s="13"/>
      <c r="B288" s="225"/>
      <c r="C288" s="226"/>
      <c r="D288" s="227" t="s">
        <v>131</v>
      </c>
      <c r="E288" s="228" t="s">
        <v>19</v>
      </c>
      <c r="F288" s="229" t="s">
        <v>303</v>
      </c>
      <c r="G288" s="226"/>
      <c r="H288" s="230">
        <v>0.56299999999999994</v>
      </c>
      <c r="I288" s="231"/>
      <c r="J288" s="226"/>
      <c r="K288" s="226"/>
      <c r="L288" s="232"/>
      <c r="M288" s="233"/>
      <c r="N288" s="234"/>
      <c r="O288" s="234"/>
      <c r="P288" s="234"/>
      <c r="Q288" s="234"/>
      <c r="R288" s="234"/>
      <c r="S288" s="234"/>
      <c r="T288" s="23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6" t="s">
        <v>131</v>
      </c>
      <c r="AU288" s="236" t="s">
        <v>80</v>
      </c>
      <c r="AV288" s="13" t="s">
        <v>80</v>
      </c>
      <c r="AW288" s="13" t="s">
        <v>32</v>
      </c>
      <c r="AX288" s="13" t="s">
        <v>70</v>
      </c>
      <c r="AY288" s="236" t="s">
        <v>120</v>
      </c>
    </row>
    <row r="289" s="13" customFormat="1">
      <c r="A289" s="13"/>
      <c r="B289" s="225"/>
      <c r="C289" s="226"/>
      <c r="D289" s="227" t="s">
        <v>131</v>
      </c>
      <c r="E289" s="228" t="s">
        <v>19</v>
      </c>
      <c r="F289" s="229" t="s">
        <v>305</v>
      </c>
      <c r="G289" s="226"/>
      <c r="H289" s="230">
        <v>0.75</v>
      </c>
      <c r="I289" s="231"/>
      <c r="J289" s="226"/>
      <c r="K289" s="226"/>
      <c r="L289" s="232"/>
      <c r="M289" s="233"/>
      <c r="N289" s="234"/>
      <c r="O289" s="234"/>
      <c r="P289" s="234"/>
      <c r="Q289" s="234"/>
      <c r="R289" s="234"/>
      <c r="S289" s="234"/>
      <c r="T289" s="23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6" t="s">
        <v>131</v>
      </c>
      <c r="AU289" s="236" t="s">
        <v>80</v>
      </c>
      <c r="AV289" s="13" t="s">
        <v>80</v>
      </c>
      <c r="AW289" s="13" t="s">
        <v>32</v>
      </c>
      <c r="AX289" s="13" t="s">
        <v>70</v>
      </c>
      <c r="AY289" s="236" t="s">
        <v>120</v>
      </c>
    </row>
    <row r="290" s="14" customFormat="1">
      <c r="A290" s="14"/>
      <c r="B290" s="237"/>
      <c r="C290" s="238"/>
      <c r="D290" s="227" t="s">
        <v>131</v>
      </c>
      <c r="E290" s="239" t="s">
        <v>19</v>
      </c>
      <c r="F290" s="240" t="s">
        <v>133</v>
      </c>
      <c r="G290" s="238"/>
      <c r="H290" s="241">
        <v>4.8759999999999994</v>
      </c>
      <c r="I290" s="242"/>
      <c r="J290" s="238"/>
      <c r="K290" s="238"/>
      <c r="L290" s="243"/>
      <c r="M290" s="244"/>
      <c r="N290" s="245"/>
      <c r="O290" s="245"/>
      <c r="P290" s="245"/>
      <c r="Q290" s="245"/>
      <c r="R290" s="245"/>
      <c r="S290" s="245"/>
      <c r="T290" s="246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47" t="s">
        <v>131</v>
      </c>
      <c r="AU290" s="247" t="s">
        <v>80</v>
      </c>
      <c r="AV290" s="14" t="s">
        <v>127</v>
      </c>
      <c r="AW290" s="14" t="s">
        <v>32</v>
      </c>
      <c r="AX290" s="14" t="s">
        <v>78</v>
      </c>
      <c r="AY290" s="247" t="s">
        <v>120</v>
      </c>
    </row>
    <row r="291" s="2" customFormat="1" ht="16.5" customHeight="1">
      <c r="A291" s="41"/>
      <c r="B291" s="42"/>
      <c r="C291" s="269" t="s">
        <v>306</v>
      </c>
      <c r="D291" s="269" t="s">
        <v>290</v>
      </c>
      <c r="E291" s="270" t="s">
        <v>307</v>
      </c>
      <c r="F291" s="271" t="s">
        <v>308</v>
      </c>
      <c r="G291" s="272" t="s">
        <v>257</v>
      </c>
      <c r="H291" s="273">
        <v>9.7520000000000007</v>
      </c>
      <c r="I291" s="274"/>
      <c r="J291" s="275">
        <f>ROUND(I291*H291,2)</f>
        <v>0</v>
      </c>
      <c r="K291" s="271" t="s">
        <v>126</v>
      </c>
      <c r="L291" s="276"/>
      <c r="M291" s="277" t="s">
        <v>19</v>
      </c>
      <c r="N291" s="278" t="s">
        <v>41</v>
      </c>
      <c r="O291" s="87"/>
      <c r="P291" s="216">
        <f>O291*H291</f>
        <v>0</v>
      </c>
      <c r="Q291" s="216">
        <v>0</v>
      </c>
      <c r="R291" s="216">
        <f>Q291*H291</f>
        <v>0</v>
      </c>
      <c r="S291" s="216">
        <v>0</v>
      </c>
      <c r="T291" s="217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18" t="s">
        <v>171</v>
      </c>
      <c r="AT291" s="218" t="s">
        <v>290</v>
      </c>
      <c r="AU291" s="218" t="s">
        <v>80</v>
      </c>
      <c r="AY291" s="20" t="s">
        <v>120</v>
      </c>
      <c r="BE291" s="219">
        <f>IF(N291="základní",J291,0)</f>
        <v>0</v>
      </c>
      <c r="BF291" s="219">
        <f>IF(N291="snížená",J291,0)</f>
        <v>0</v>
      </c>
      <c r="BG291" s="219">
        <f>IF(N291="zákl. přenesená",J291,0)</f>
        <v>0</v>
      </c>
      <c r="BH291" s="219">
        <f>IF(N291="sníž. přenesená",J291,0)</f>
        <v>0</v>
      </c>
      <c r="BI291" s="219">
        <f>IF(N291="nulová",J291,0)</f>
        <v>0</v>
      </c>
      <c r="BJ291" s="20" t="s">
        <v>78</v>
      </c>
      <c r="BK291" s="219">
        <f>ROUND(I291*H291,2)</f>
        <v>0</v>
      </c>
      <c r="BL291" s="20" t="s">
        <v>127</v>
      </c>
      <c r="BM291" s="218" t="s">
        <v>309</v>
      </c>
    </row>
    <row r="292" s="13" customFormat="1">
      <c r="A292" s="13"/>
      <c r="B292" s="225"/>
      <c r="C292" s="226"/>
      <c r="D292" s="227" t="s">
        <v>131</v>
      </c>
      <c r="E292" s="226"/>
      <c r="F292" s="229" t="s">
        <v>310</v>
      </c>
      <c r="G292" s="226"/>
      <c r="H292" s="230">
        <v>9.7520000000000007</v>
      </c>
      <c r="I292" s="231"/>
      <c r="J292" s="226"/>
      <c r="K292" s="226"/>
      <c r="L292" s="232"/>
      <c r="M292" s="233"/>
      <c r="N292" s="234"/>
      <c r="O292" s="234"/>
      <c r="P292" s="234"/>
      <c r="Q292" s="234"/>
      <c r="R292" s="234"/>
      <c r="S292" s="234"/>
      <c r="T292" s="23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6" t="s">
        <v>131</v>
      </c>
      <c r="AU292" s="236" t="s">
        <v>80</v>
      </c>
      <c r="AV292" s="13" t="s">
        <v>80</v>
      </c>
      <c r="AW292" s="13" t="s">
        <v>4</v>
      </c>
      <c r="AX292" s="13" t="s">
        <v>78</v>
      </c>
      <c r="AY292" s="236" t="s">
        <v>120</v>
      </c>
    </row>
    <row r="293" s="2" customFormat="1" ht="33" customHeight="1">
      <c r="A293" s="41"/>
      <c r="B293" s="42"/>
      <c r="C293" s="207" t="s">
        <v>311</v>
      </c>
      <c r="D293" s="207" t="s">
        <v>122</v>
      </c>
      <c r="E293" s="208" t="s">
        <v>312</v>
      </c>
      <c r="F293" s="209" t="s">
        <v>313</v>
      </c>
      <c r="G293" s="210" t="s">
        <v>125</v>
      </c>
      <c r="H293" s="211">
        <v>145</v>
      </c>
      <c r="I293" s="212"/>
      <c r="J293" s="213">
        <f>ROUND(I293*H293,2)</f>
        <v>0</v>
      </c>
      <c r="K293" s="209" t="s">
        <v>126</v>
      </c>
      <c r="L293" s="47"/>
      <c r="M293" s="214" t="s">
        <v>19</v>
      </c>
      <c r="N293" s="215" t="s">
        <v>41</v>
      </c>
      <c r="O293" s="87"/>
      <c r="P293" s="216">
        <f>O293*H293</f>
        <v>0</v>
      </c>
      <c r="Q293" s="216">
        <v>0</v>
      </c>
      <c r="R293" s="216">
        <f>Q293*H293</f>
        <v>0</v>
      </c>
      <c r="S293" s="216">
        <v>0</v>
      </c>
      <c r="T293" s="217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18" t="s">
        <v>127</v>
      </c>
      <c r="AT293" s="218" t="s">
        <v>122</v>
      </c>
      <c r="AU293" s="218" t="s">
        <v>80</v>
      </c>
      <c r="AY293" s="20" t="s">
        <v>120</v>
      </c>
      <c r="BE293" s="219">
        <f>IF(N293="základní",J293,0)</f>
        <v>0</v>
      </c>
      <c r="BF293" s="219">
        <f>IF(N293="snížená",J293,0)</f>
        <v>0</v>
      </c>
      <c r="BG293" s="219">
        <f>IF(N293="zákl. přenesená",J293,0)</f>
        <v>0</v>
      </c>
      <c r="BH293" s="219">
        <f>IF(N293="sníž. přenesená",J293,0)</f>
        <v>0</v>
      </c>
      <c r="BI293" s="219">
        <f>IF(N293="nulová",J293,0)</f>
        <v>0</v>
      </c>
      <c r="BJ293" s="20" t="s">
        <v>78</v>
      </c>
      <c r="BK293" s="219">
        <f>ROUND(I293*H293,2)</f>
        <v>0</v>
      </c>
      <c r="BL293" s="20" t="s">
        <v>127</v>
      </c>
      <c r="BM293" s="218" t="s">
        <v>314</v>
      </c>
    </row>
    <row r="294" s="2" customFormat="1">
      <c r="A294" s="41"/>
      <c r="B294" s="42"/>
      <c r="C294" s="43"/>
      <c r="D294" s="220" t="s">
        <v>129</v>
      </c>
      <c r="E294" s="43"/>
      <c r="F294" s="221" t="s">
        <v>315</v>
      </c>
      <c r="G294" s="43"/>
      <c r="H294" s="43"/>
      <c r="I294" s="222"/>
      <c r="J294" s="43"/>
      <c r="K294" s="43"/>
      <c r="L294" s="47"/>
      <c r="M294" s="223"/>
      <c r="N294" s="224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129</v>
      </c>
      <c r="AU294" s="20" t="s">
        <v>80</v>
      </c>
    </row>
    <row r="295" s="13" customFormat="1">
      <c r="A295" s="13"/>
      <c r="B295" s="225"/>
      <c r="C295" s="226"/>
      <c r="D295" s="227" t="s">
        <v>131</v>
      </c>
      <c r="E295" s="228" t="s">
        <v>19</v>
      </c>
      <c r="F295" s="229" t="s">
        <v>316</v>
      </c>
      <c r="G295" s="226"/>
      <c r="H295" s="230">
        <v>145</v>
      </c>
      <c r="I295" s="231"/>
      <c r="J295" s="226"/>
      <c r="K295" s="226"/>
      <c r="L295" s="232"/>
      <c r="M295" s="233"/>
      <c r="N295" s="234"/>
      <c r="O295" s="234"/>
      <c r="P295" s="234"/>
      <c r="Q295" s="234"/>
      <c r="R295" s="234"/>
      <c r="S295" s="234"/>
      <c r="T295" s="23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6" t="s">
        <v>131</v>
      </c>
      <c r="AU295" s="236" t="s">
        <v>80</v>
      </c>
      <c r="AV295" s="13" t="s">
        <v>80</v>
      </c>
      <c r="AW295" s="13" t="s">
        <v>32</v>
      </c>
      <c r="AX295" s="13" t="s">
        <v>70</v>
      </c>
      <c r="AY295" s="236" t="s">
        <v>120</v>
      </c>
    </row>
    <row r="296" s="14" customFormat="1">
      <c r="A296" s="14"/>
      <c r="B296" s="237"/>
      <c r="C296" s="238"/>
      <c r="D296" s="227" t="s">
        <v>131</v>
      </c>
      <c r="E296" s="239" t="s">
        <v>19</v>
      </c>
      <c r="F296" s="240" t="s">
        <v>133</v>
      </c>
      <c r="G296" s="238"/>
      <c r="H296" s="241">
        <v>145</v>
      </c>
      <c r="I296" s="242"/>
      <c r="J296" s="238"/>
      <c r="K296" s="238"/>
      <c r="L296" s="243"/>
      <c r="M296" s="244"/>
      <c r="N296" s="245"/>
      <c r="O296" s="245"/>
      <c r="P296" s="245"/>
      <c r="Q296" s="245"/>
      <c r="R296" s="245"/>
      <c r="S296" s="245"/>
      <c r="T296" s="246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47" t="s">
        <v>131</v>
      </c>
      <c r="AU296" s="247" t="s">
        <v>80</v>
      </c>
      <c r="AV296" s="14" t="s">
        <v>127</v>
      </c>
      <c r="AW296" s="14" t="s">
        <v>32</v>
      </c>
      <c r="AX296" s="14" t="s">
        <v>78</v>
      </c>
      <c r="AY296" s="247" t="s">
        <v>120</v>
      </c>
    </row>
    <row r="297" s="2" customFormat="1" ht="24.15" customHeight="1">
      <c r="A297" s="41"/>
      <c r="B297" s="42"/>
      <c r="C297" s="207" t="s">
        <v>317</v>
      </c>
      <c r="D297" s="207" t="s">
        <v>122</v>
      </c>
      <c r="E297" s="208" t="s">
        <v>318</v>
      </c>
      <c r="F297" s="209" t="s">
        <v>319</v>
      </c>
      <c r="G297" s="210" t="s">
        <v>125</v>
      </c>
      <c r="H297" s="211">
        <v>15</v>
      </c>
      <c r="I297" s="212"/>
      <c r="J297" s="213">
        <f>ROUND(I297*H297,2)</f>
        <v>0</v>
      </c>
      <c r="K297" s="209" t="s">
        <v>126</v>
      </c>
      <c r="L297" s="47"/>
      <c r="M297" s="214" t="s">
        <v>19</v>
      </c>
      <c r="N297" s="215" t="s">
        <v>41</v>
      </c>
      <c r="O297" s="87"/>
      <c r="P297" s="216">
        <f>O297*H297</f>
        <v>0</v>
      </c>
      <c r="Q297" s="216">
        <v>0</v>
      </c>
      <c r="R297" s="216">
        <f>Q297*H297</f>
        <v>0</v>
      </c>
      <c r="S297" s="216">
        <v>0</v>
      </c>
      <c r="T297" s="217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18" t="s">
        <v>127</v>
      </c>
      <c r="AT297" s="218" t="s">
        <v>122</v>
      </c>
      <c r="AU297" s="218" t="s">
        <v>80</v>
      </c>
      <c r="AY297" s="20" t="s">
        <v>120</v>
      </c>
      <c r="BE297" s="219">
        <f>IF(N297="základní",J297,0)</f>
        <v>0</v>
      </c>
      <c r="BF297" s="219">
        <f>IF(N297="snížená",J297,0)</f>
        <v>0</v>
      </c>
      <c r="BG297" s="219">
        <f>IF(N297="zákl. přenesená",J297,0)</f>
        <v>0</v>
      </c>
      <c r="BH297" s="219">
        <f>IF(N297="sníž. přenesená",J297,0)</f>
        <v>0</v>
      </c>
      <c r="BI297" s="219">
        <f>IF(N297="nulová",J297,0)</f>
        <v>0</v>
      </c>
      <c r="BJ297" s="20" t="s">
        <v>78</v>
      </c>
      <c r="BK297" s="219">
        <f>ROUND(I297*H297,2)</f>
        <v>0</v>
      </c>
      <c r="BL297" s="20" t="s">
        <v>127</v>
      </c>
      <c r="BM297" s="218" t="s">
        <v>320</v>
      </c>
    </row>
    <row r="298" s="2" customFormat="1">
      <c r="A298" s="41"/>
      <c r="B298" s="42"/>
      <c r="C298" s="43"/>
      <c r="D298" s="220" t="s">
        <v>129</v>
      </c>
      <c r="E298" s="43"/>
      <c r="F298" s="221" t="s">
        <v>321</v>
      </c>
      <c r="G298" s="43"/>
      <c r="H298" s="43"/>
      <c r="I298" s="222"/>
      <c r="J298" s="43"/>
      <c r="K298" s="43"/>
      <c r="L298" s="47"/>
      <c r="M298" s="223"/>
      <c r="N298" s="224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20" t="s">
        <v>129</v>
      </c>
      <c r="AU298" s="20" t="s">
        <v>80</v>
      </c>
    </row>
    <row r="299" s="13" customFormat="1">
      <c r="A299" s="13"/>
      <c r="B299" s="225"/>
      <c r="C299" s="226"/>
      <c r="D299" s="227" t="s">
        <v>131</v>
      </c>
      <c r="E299" s="228" t="s">
        <v>19</v>
      </c>
      <c r="F299" s="229" t="s">
        <v>176</v>
      </c>
      <c r="G299" s="226"/>
      <c r="H299" s="230">
        <v>15</v>
      </c>
      <c r="I299" s="231"/>
      <c r="J299" s="226"/>
      <c r="K299" s="226"/>
      <c r="L299" s="232"/>
      <c r="M299" s="233"/>
      <c r="N299" s="234"/>
      <c r="O299" s="234"/>
      <c r="P299" s="234"/>
      <c r="Q299" s="234"/>
      <c r="R299" s="234"/>
      <c r="S299" s="234"/>
      <c r="T299" s="23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6" t="s">
        <v>131</v>
      </c>
      <c r="AU299" s="236" t="s">
        <v>80</v>
      </c>
      <c r="AV299" s="13" t="s">
        <v>80</v>
      </c>
      <c r="AW299" s="13" t="s">
        <v>32</v>
      </c>
      <c r="AX299" s="13" t="s">
        <v>70</v>
      </c>
      <c r="AY299" s="236" t="s">
        <v>120</v>
      </c>
    </row>
    <row r="300" s="14" customFormat="1">
      <c r="A300" s="14"/>
      <c r="B300" s="237"/>
      <c r="C300" s="238"/>
      <c r="D300" s="227" t="s">
        <v>131</v>
      </c>
      <c r="E300" s="239" t="s">
        <v>19</v>
      </c>
      <c r="F300" s="240" t="s">
        <v>133</v>
      </c>
      <c r="G300" s="238"/>
      <c r="H300" s="241">
        <v>15</v>
      </c>
      <c r="I300" s="242"/>
      <c r="J300" s="238"/>
      <c r="K300" s="238"/>
      <c r="L300" s="243"/>
      <c r="M300" s="244"/>
      <c r="N300" s="245"/>
      <c r="O300" s="245"/>
      <c r="P300" s="245"/>
      <c r="Q300" s="245"/>
      <c r="R300" s="245"/>
      <c r="S300" s="245"/>
      <c r="T300" s="246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47" t="s">
        <v>131</v>
      </c>
      <c r="AU300" s="247" t="s">
        <v>80</v>
      </c>
      <c r="AV300" s="14" t="s">
        <v>127</v>
      </c>
      <c r="AW300" s="14" t="s">
        <v>32</v>
      </c>
      <c r="AX300" s="14" t="s">
        <v>78</v>
      </c>
      <c r="AY300" s="247" t="s">
        <v>120</v>
      </c>
    </row>
    <row r="301" s="2" customFormat="1" ht="24.15" customHeight="1">
      <c r="A301" s="41"/>
      <c r="B301" s="42"/>
      <c r="C301" s="207" t="s">
        <v>322</v>
      </c>
      <c r="D301" s="207" t="s">
        <v>122</v>
      </c>
      <c r="E301" s="208" t="s">
        <v>323</v>
      </c>
      <c r="F301" s="209" t="s">
        <v>324</v>
      </c>
      <c r="G301" s="210" t="s">
        <v>125</v>
      </c>
      <c r="H301" s="211">
        <v>145</v>
      </c>
      <c r="I301" s="212"/>
      <c r="J301" s="213">
        <f>ROUND(I301*H301,2)</f>
        <v>0</v>
      </c>
      <c r="K301" s="209" t="s">
        <v>126</v>
      </c>
      <c r="L301" s="47"/>
      <c r="M301" s="214" t="s">
        <v>19</v>
      </c>
      <c r="N301" s="215" t="s">
        <v>41</v>
      </c>
      <c r="O301" s="87"/>
      <c r="P301" s="216">
        <f>O301*H301</f>
        <v>0</v>
      </c>
      <c r="Q301" s="216">
        <v>0</v>
      </c>
      <c r="R301" s="216">
        <f>Q301*H301</f>
        <v>0</v>
      </c>
      <c r="S301" s="216">
        <v>0</v>
      </c>
      <c r="T301" s="217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18" t="s">
        <v>127</v>
      </c>
      <c r="AT301" s="218" t="s">
        <v>122</v>
      </c>
      <c r="AU301" s="218" t="s">
        <v>80</v>
      </c>
      <c r="AY301" s="20" t="s">
        <v>120</v>
      </c>
      <c r="BE301" s="219">
        <f>IF(N301="základní",J301,0)</f>
        <v>0</v>
      </c>
      <c r="BF301" s="219">
        <f>IF(N301="snížená",J301,0)</f>
        <v>0</v>
      </c>
      <c r="BG301" s="219">
        <f>IF(N301="zákl. přenesená",J301,0)</f>
        <v>0</v>
      </c>
      <c r="BH301" s="219">
        <f>IF(N301="sníž. přenesená",J301,0)</f>
        <v>0</v>
      </c>
      <c r="BI301" s="219">
        <f>IF(N301="nulová",J301,0)</f>
        <v>0</v>
      </c>
      <c r="BJ301" s="20" t="s">
        <v>78</v>
      </c>
      <c r="BK301" s="219">
        <f>ROUND(I301*H301,2)</f>
        <v>0</v>
      </c>
      <c r="BL301" s="20" t="s">
        <v>127</v>
      </c>
      <c r="BM301" s="218" t="s">
        <v>325</v>
      </c>
    </row>
    <row r="302" s="2" customFormat="1">
      <c r="A302" s="41"/>
      <c r="B302" s="42"/>
      <c r="C302" s="43"/>
      <c r="D302" s="220" t="s">
        <v>129</v>
      </c>
      <c r="E302" s="43"/>
      <c r="F302" s="221" t="s">
        <v>326</v>
      </c>
      <c r="G302" s="43"/>
      <c r="H302" s="43"/>
      <c r="I302" s="222"/>
      <c r="J302" s="43"/>
      <c r="K302" s="43"/>
      <c r="L302" s="47"/>
      <c r="M302" s="223"/>
      <c r="N302" s="224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20" t="s">
        <v>129</v>
      </c>
      <c r="AU302" s="20" t="s">
        <v>80</v>
      </c>
    </row>
    <row r="303" s="13" customFormat="1">
      <c r="A303" s="13"/>
      <c r="B303" s="225"/>
      <c r="C303" s="226"/>
      <c r="D303" s="227" t="s">
        <v>131</v>
      </c>
      <c r="E303" s="228" t="s">
        <v>19</v>
      </c>
      <c r="F303" s="229" t="s">
        <v>316</v>
      </c>
      <c r="G303" s="226"/>
      <c r="H303" s="230">
        <v>145</v>
      </c>
      <c r="I303" s="231"/>
      <c r="J303" s="226"/>
      <c r="K303" s="226"/>
      <c r="L303" s="232"/>
      <c r="M303" s="233"/>
      <c r="N303" s="234"/>
      <c r="O303" s="234"/>
      <c r="P303" s="234"/>
      <c r="Q303" s="234"/>
      <c r="R303" s="234"/>
      <c r="S303" s="234"/>
      <c r="T303" s="235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6" t="s">
        <v>131</v>
      </c>
      <c r="AU303" s="236" t="s">
        <v>80</v>
      </c>
      <c r="AV303" s="13" t="s">
        <v>80</v>
      </c>
      <c r="AW303" s="13" t="s">
        <v>32</v>
      </c>
      <c r="AX303" s="13" t="s">
        <v>70</v>
      </c>
      <c r="AY303" s="236" t="s">
        <v>120</v>
      </c>
    </row>
    <row r="304" s="14" customFormat="1">
      <c r="A304" s="14"/>
      <c r="B304" s="237"/>
      <c r="C304" s="238"/>
      <c r="D304" s="227" t="s">
        <v>131</v>
      </c>
      <c r="E304" s="239" t="s">
        <v>19</v>
      </c>
      <c r="F304" s="240" t="s">
        <v>133</v>
      </c>
      <c r="G304" s="238"/>
      <c r="H304" s="241">
        <v>145</v>
      </c>
      <c r="I304" s="242"/>
      <c r="J304" s="238"/>
      <c r="K304" s="238"/>
      <c r="L304" s="243"/>
      <c r="M304" s="244"/>
      <c r="N304" s="245"/>
      <c r="O304" s="245"/>
      <c r="P304" s="245"/>
      <c r="Q304" s="245"/>
      <c r="R304" s="245"/>
      <c r="S304" s="245"/>
      <c r="T304" s="246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47" t="s">
        <v>131</v>
      </c>
      <c r="AU304" s="247" t="s">
        <v>80</v>
      </c>
      <c r="AV304" s="14" t="s">
        <v>127</v>
      </c>
      <c r="AW304" s="14" t="s">
        <v>32</v>
      </c>
      <c r="AX304" s="14" t="s">
        <v>78</v>
      </c>
      <c r="AY304" s="247" t="s">
        <v>120</v>
      </c>
    </row>
    <row r="305" s="2" customFormat="1" ht="16.5" customHeight="1">
      <c r="A305" s="41"/>
      <c r="B305" s="42"/>
      <c r="C305" s="269" t="s">
        <v>327</v>
      </c>
      <c r="D305" s="269" t="s">
        <v>290</v>
      </c>
      <c r="E305" s="270" t="s">
        <v>328</v>
      </c>
      <c r="F305" s="271" t="s">
        <v>329</v>
      </c>
      <c r="G305" s="272" t="s">
        <v>330</v>
      </c>
      <c r="H305" s="273">
        <v>2.8999999999999999</v>
      </c>
      <c r="I305" s="274"/>
      <c r="J305" s="275">
        <f>ROUND(I305*H305,2)</f>
        <v>0</v>
      </c>
      <c r="K305" s="271" t="s">
        <v>126</v>
      </c>
      <c r="L305" s="276"/>
      <c r="M305" s="277" t="s">
        <v>19</v>
      </c>
      <c r="N305" s="278" t="s">
        <v>41</v>
      </c>
      <c r="O305" s="87"/>
      <c r="P305" s="216">
        <f>O305*H305</f>
        <v>0</v>
      </c>
      <c r="Q305" s="216">
        <v>0.001</v>
      </c>
      <c r="R305" s="216">
        <f>Q305*H305</f>
        <v>0.0028999999999999998</v>
      </c>
      <c r="S305" s="216">
        <v>0</v>
      </c>
      <c r="T305" s="217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18" t="s">
        <v>171</v>
      </c>
      <c r="AT305" s="218" t="s">
        <v>290</v>
      </c>
      <c r="AU305" s="218" t="s">
        <v>80</v>
      </c>
      <c r="AY305" s="20" t="s">
        <v>120</v>
      </c>
      <c r="BE305" s="219">
        <f>IF(N305="základní",J305,0)</f>
        <v>0</v>
      </c>
      <c r="BF305" s="219">
        <f>IF(N305="snížená",J305,0)</f>
        <v>0</v>
      </c>
      <c r="BG305" s="219">
        <f>IF(N305="zákl. přenesená",J305,0)</f>
        <v>0</v>
      </c>
      <c r="BH305" s="219">
        <f>IF(N305="sníž. přenesená",J305,0)</f>
        <v>0</v>
      </c>
      <c r="BI305" s="219">
        <f>IF(N305="nulová",J305,0)</f>
        <v>0</v>
      </c>
      <c r="BJ305" s="20" t="s">
        <v>78</v>
      </c>
      <c r="BK305" s="219">
        <f>ROUND(I305*H305,2)</f>
        <v>0</v>
      </c>
      <c r="BL305" s="20" t="s">
        <v>127</v>
      </c>
      <c r="BM305" s="218" t="s">
        <v>331</v>
      </c>
    </row>
    <row r="306" s="13" customFormat="1">
      <c r="A306" s="13"/>
      <c r="B306" s="225"/>
      <c r="C306" s="226"/>
      <c r="D306" s="227" t="s">
        <v>131</v>
      </c>
      <c r="E306" s="226"/>
      <c r="F306" s="229" t="s">
        <v>332</v>
      </c>
      <c r="G306" s="226"/>
      <c r="H306" s="230">
        <v>2.8999999999999999</v>
      </c>
      <c r="I306" s="231"/>
      <c r="J306" s="226"/>
      <c r="K306" s="226"/>
      <c r="L306" s="232"/>
      <c r="M306" s="233"/>
      <c r="N306" s="234"/>
      <c r="O306" s="234"/>
      <c r="P306" s="234"/>
      <c r="Q306" s="234"/>
      <c r="R306" s="234"/>
      <c r="S306" s="234"/>
      <c r="T306" s="23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6" t="s">
        <v>131</v>
      </c>
      <c r="AU306" s="236" t="s">
        <v>80</v>
      </c>
      <c r="AV306" s="13" t="s">
        <v>80</v>
      </c>
      <c r="AW306" s="13" t="s">
        <v>4</v>
      </c>
      <c r="AX306" s="13" t="s">
        <v>78</v>
      </c>
      <c r="AY306" s="236" t="s">
        <v>120</v>
      </c>
    </row>
    <row r="307" s="12" customFormat="1" ht="22.8" customHeight="1">
      <c r="A307" s="12"/>
      <c r="B307" s="191"/>
      <c r="C307" s="192"/>
      <c r="D307" s="193" t="s">
        <v>69</v>
      </c>
      <c r="E307" s="205" t="s">
        <v>127</v>
      </c>
      <c r="F307" s="205" t="s">
        <v>333</v>
      </c>
      <c r="G307" s="192"/>
      <c r="H307" s="192"/>
      <c r="I307" s="195"/>
      <c r="J307" s="206">
        <f>BK307</f>
        <v>0</v>
      </c>
      <c r="K307" s="192"/>
      <c r="L307" s="197"/>
      <c r="M307" s="198"/>
      <c r="N307" s="199"/>
      <c r="O307" s="199"/>
      <c r="P307" s="200">
        <f>SUM(P308:P328)</f>
        <v>0</v>
      </c>
      <c r="Q307" s="199"/>
      <c r="R307" s="200">
        <f>SUM(R308:R328)</f>
        <v>0</v>
      </c>
      <c r="S307" s="199"/>
      <c r="T307" s="201">
        <f>SUM(T308:T328)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02" t="s">
        <v>78</v>
      </c>
      <c r="AT307" s="203" t="s">
        <v>69</v>
      </c>
      <c r="AU307" s="203" t="s">
        <v>78</v>
      </c>
      <c r="AY307" s="202" t="s">
        <v>120</v>
      </c>
      <c r="BK307" s="204">
        <f>SUM(BK308:BK328)</f>
        <v>0</v>
      </c>
    </row>
    <row r="308" s="2" customFormat="1" ht="16.5" customHeight="1">
      <c r="A308" s="41"/>
      <c r="B308" s="42"/>
      <c r="C308" s="207" t="s">
        <v>334</v>
      </c>
      <c r="D308" s="207" t="s">
        <v>122</v>
      </c>
      <c r="E308" s="208" t="s">
        <v>335</v>
      </c>
      <c r="F308" s="209" t="s">
        <v>336</v>
      </c>
      <c r="G308" s="210" t="s">
        <v>180</v>
      </c>
      <c r="H308" s="211">
        <v>5.8499999999999996</v>
      </c>
      <c r="I308" s="212"/>
      <c r="J308" s="213">
        <f>ROUND(I308*H308,2)</f>
        <v>0</v>
      </c>
      <c r="K308" s="209" t="s">
        <v>126</v>
      </c>
      <c r="L308" s="47"/>
      <c r="M308" s="214" t="s">
        <v>19</v>
      </c>
      <c r="N308" s="215" t="s">
        <v>41</v>
      </c>
      <c r="O308" s="87"/>
      <c r="P308" s="216">
        <f>O308*H308</f>
        <v>0</v>
      </c>
      <c r="Q308" s="216">
        <v>0</v>
      </c>
      <c r="R308" s="216">
        <f>Q308*H308</f>
        <v>0</v>
      </c>
      <c r="S308" s="216">
        <v>0</v>
      </c>
      <c r="T308" s="217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18" t="s">
        <v>127</v>
      </c>
      <c r="AT308" s="218" t="s">
        <v>122</v>
      </c>
      <c r="AU308" s="218" t="s">
        <v>80</v>
      </c>
      <c r="AY308" s="20" t="s">
        <v>120</v>
      </c>
      <c r="BE308" s="219">
        <f>IF(N308="základní",J308,0)</f>
        <v>0</v>
      </c>
      <c r="BF308" s="219">
        <f>IF(N308="snížená",J308,0)</f>
        <v>0</v>
      </c>
      <c r="BG308" s="219">
        <f>IF(N308="zákl. přenesená",J308,0)</f>
        <v>0</v>
      </c>
      <c r="BH308" s="219">
        <f>IF(N308="sníž. přenesená",J308,0)</f>
        <v>0</v>
      </c>
      <c r="BI308" s="219">
        <f>IF(N308="nulová",J308,0)</f>
        <v>0</v>
      </c>
      <c r="BJ308" s="20" t="s">
        <v>78</v>
      </c>
      <c r="BK308" s="219">
        <f>ROUND(I308*H308,2)</f>
        <v>0</v>
      </c>
      <c r="BL308" s="20" t="s">
        <v>127</v>
      </c>
      <c r="BM308" s="218" t="s">
        <v>337</v>
      </c>
    </row>
    <row r="309" s="2" customFormat="1">
      <c r="A309" s="41"/>
      <c r="B309" s="42"/>
      <c r="C309" s="43"/>
      <c r="D309" s="220" t="s">
        <v>129</v>
      </c>
      <c r="E309" s="43"/>
      <c r="F309" s="221" t="s">
        <v>338</v>
      </c>
      <c r="G309" s="43"/>
      <c r="H309" s="43"/>
      <c r="I309" s="222"/>
      <c r="J309" s="43"/>
      <c r="K309" s="43"/>
      <c r="L309" s="47"/>
      <c r="M309" s="223"/>
      <c r="N309" s="224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T309" s="20" t="s">
        <v>129</v>
      </c>
      <c r="AU309" s="20" t="s">
        <v>80</v>
      </c>
    </row>
    <row r="310" s="15" customFormat="1">
      <c r="A310" s="15"/>
      <c r="B310" s="248"/>
      <c r="C310" s="249"/>
      <c r="D310" s="227" t="s">
        <v>131</v>
      </c>
      <c r="E310" s="250" t="s">
        <v>19</v>
      </c>
      <c r="F310" s="251" t="s">
        <v>339</v>
      </c>
      <c r="G310" s="249"/>
      <c r="H310" s="250" t="s">
        <v>19</v>
      </c>
      <c r="I310" s="252"/>
      <c r="J310" s="249"/>
      <c r="K310" s="249"/>
      <c r="L310" s="253"/>
      <c r="M310" s="254"/>
      <c r="N310" s="255"/>
      <c r="O310" s="255"/>
      <c r="P310" s="255"/>
      <c r="Q310" s="255"/>
      <c r="R310" s="255"/>
      <c r="S310" s="255"/>
      <c r="T310" s="25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57" t="s">
        <v>131</v>
      </c>
      <c r="AU310" s="257" t="s">
        <v>80</v>
      </c>
      <c r="AV310" s="15" t="s">
        <v>78</v>
      </c>
      <c r="AW310" s="15" t="s">
        <v>32</v>
      </c>
      <c r="AX310" s="15" t="s">
        <v>70</v>
      </c>
      <c r="AY310" s="257" t="s">
        <v>120</v>
      </c>
    </row>
    <row r="311" s="13" customFormat="1">
      <c r="A311" s="13"/>
      <c r="B311" s="225"/>
      <c r="C311" s="226"/>
      <c r="D311" s="227" t="s">
        <v>131</v>
      </c>
      <c r="E311" s="228" t="s">
        <v>19</v>
      </c>
      <c r="F311" s="229" t="s">
        <v>340</v>
      </c>
      <c r="G311" s="226"/>
      <c r="H311" s="230">
        <v>1</v>
      </c>
      <c r="I311" s="231"/>
      <c r="J311" s="226"/>
      <c r="K311" s="226"/>
      <c r="L311" s="232"/>
      <c r="M311" s="233"/>
      <c r="N311" s="234"/>
      <c r="O311" s="234"/>
      <c r="P311" s="234"/>
      <c r="Q311" s="234"/>
      <c r="R311" s="234"/>
      <c r="S311" s="234"/>
      <c r="T311" s="23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6" t="s">
        <v>131</v>
      </c>
      <c r="AU311" s="236" t="s">
        <v>80</v>
      </c>
      <c r="AV311" s="13" t="s">
        <v>80</v>
      </c>
      <c r="AW311" s="13" t="s">
        <v>32</v>
      </c>
      <c r="AX311" s="13" t="s">
        <v>70</v>
      </c>
      <c r="AY311" s="236" t="s">
        <v>120</v>
      </c>
    </row>
    <row r="312" s="13" customFormat="1">
      <c r="A312" s="13"/>
      <c r="B312" s="225"/>
      <c r="C312" s="226"/>
      <c r="D312" s="227" t="s">
        <v>131</v>
      </c>
      <c r="E312" s="228" t="s">
        <v>19</v>
      </c>
      <c r="F312" s="229" t="s">
        <v>341</v>
      </c>
      <c r="G312" s="226"/>
      <c r="H312" s="230">
        <v>0.80000000000000004</v>
      </c>
      <c r="I312" s="231"/>
      <c r="J312" s="226"/>
      <c r="K312" s="226"/>
      <c r="L312" s="232"/>
      <c r="M312" s="233"/>
      <c r="N312" s="234"/>
      <c r="O312" s="234"/>
      <c r="P312" s="234"/>
      <c r="Q312" s="234"/>
      <c r="R312" s="234"/>
      <c r="S312" s="234"/>
      <c r="T312" s="23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6" t="s">
        <v>131</v>
      </c>
      <c r="AU312" s="236" t="s">
        <v>80</v>
      </c>
      <c r="AV312" s="13" t="s">
        <v>80</v>
      </c>
      <c r="AW312" s="13" t="s">
        <v>32</v>
      </c>
      <c r="AX312" s="13" t="s">
        <v>70</v>
      </c>
      <c r="AY312" s="236" t="s">
        <v>120</v>
      </c>
    </row>
    <row r="313" s="13" customFormat="1">
      <c r="A313" s="13"/>
      <c r="B313" s="225"/>
      <c r="C313" s="226"/>
      <c r="D313" s="227" t="s">
        <v>131</v>
      </c>
      <c r="E313" s="228" t="s">
        <v>19</v>
      </c>
      <c r="F313" s="229" t="s">
        <v>342</v>
      </c>
      <c r="G313" s="226"/>
      <c r="H313" s="230">
        <v>0.45000000000000001</v>
      </c>
      <c r="I313" s="231"/>
      <c r="J313" s="226"/>
      <c r="K313" s="226"/>
      <c r="L313" s="232"/>
      <c r="M313" s="233"/>
      <c r="N313" s="234"/>
      <c r="O313" s="234"/>
      <c r="P313" s="234"/>
      <c r="Q313" s="234"/>
      <c r="R313" s="234"/>
      <c r="S313" s="234"/>
      <c r="T313" s="23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6" t="s">
        <v>131</v>
      </c>
      <c r="AU313" s="236" t="s">
        <v>80</v>
      </c>
      <c r="AV313" s="13" t="s">
        <v>80</v>
      </c>
      <c r="AW313" s="13" t="s">
        <v>32</v>
      </c>
      <c r="AX313" s="13" t="s">
        <v>70</v>
      </c>
      <c r="AY313" s="236" t="s">
        <v>120</v>
      </c>
    </row>
    <row r="314" s="13" customFormat="1">
      <c r="A314" s="13"/>
      <c r="B314" s="225"/>
      <c r="C314" s="226"/>
      <c r="D314" s="227" t="s">
        <v>131</v>
      </c>
      <c r="E314" s="228" t="s">
        <v>19</v>
      </c>
      <c r="F314" s="229" t="s">
        <v>343</v>
      </c>
      <c r="G314" s="226"/>
      <c r="H314" s="230">
        <v>0.29999999999999999</v>
      </c>
      <c r="I314" s="231"/>
      <c r="J314" s="226"/>
      <c r="K314" s="226"/>
      <c r="L314" s="232"/>
      <c r="M314" s="233"/>
      <c r="N314" s="234"/>
      <c r="O314" s="234"/>
      <c r="P314" s="234"/>
      <c r="Q314" s="234"/>
      <c r="R314" s="234"/>
      <c r="S314" s="234"/>
      <c r="T314" s="23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6" t="s">
        <v>131</v>
      </c>
      <c r="AU314" s="236" t="s">
        <v>80</v>
      </c>
      <c r="AV314" s="13" t="s">
        <v>80</v>
      </c>
      <c r="AW314" s="13" t="s">
        <v>32</v>
      </c>
      <c r="AX314" s="13" t="s">
        <v>70</v>
      </c>
      <c r="AY314" s="236" t="s">
        <v>120</v>
      </c>
    </row>
    <row r="315" s="13" customFormat="1">
      <c r="A315" s="13"/>
      <c r="B315" s="225"/>
      <c r="C315" s="226"/>
      <c r="D315" s="227" t="s">
        <v>131</v>
      </c>
      <c r="E315" s="228" t="s">
        <v>19</v>
      </c>
      <c r="F315" s="229" t="s">
        <v>343</v>
      </c>
      <c r="G315" s="226"/>
      <c r="H315" s="230">
        <v>0.29999999999999999</v>
      </c>
      <c r="I315" s="231"/>
      <c r="J315" s="226"/>
      <c r="K315" s="226"/>
      <c r="L315" s="232"/>
      <c r="M315" s="233"/>
      <c r="N315" s="234"/>
      <c r="O315" s="234"/>
      <c r="P315" s="234"/>
      <c r="Q315" s="234"/>
      <c r="R315" s="234"/>
      <c r="S315" s="234"/>
      <c r="T315" s="23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6" t="s">
        <v>131</v>
      </c>
      <c r="AU315" s="236" t="s">
        <v>80</v>
      </c>
      <c r="AV315" s="13" t="s">
        <v>80</v>
      </c>
      <c r="AW315" s="13" t="s">
        <v>32</v>
      </c>
      <c r="AX315" s="13" t="s">
        <v>70</v>
      </c>
      <c r="AY315" s="236" t="s">
        <v>120</v>
      </c>
    </row>
    <row r="316" s="13" customFormat="1">
      <c r="A316" s="13"/>
      <c r="B316" s="225"/>
      <c r="C316" s="226"/>
      <c r="D316" s="227" t="s">
        <v>131</v>
      </c>
      <c r="E316" s="228" t="s">
        <v>19</v>
      </c>
      <c r="F316" s="229" t="s">
        <v>342</v>
      </c>
      <c r="G316" s="226"/>
      <c r="H316" s="230">
        <v>0.45000000000000001</v>
      </c>
      <c r="I316" s="231"/>
      <c r="J316" s="226"/>
      <c r="K316" s="226"/>
      <c r="L316" s="232"/>
      <c r="M316" s="233"/>
      <c r="N316" s="234"/>
      <c r="O316" s="234"/>
      <c r="P316" s="234"/>
      <c r="Q316" s="234"/>
      <c r="R316" s="234"/>
      <c r="S316" s="234"/>
      <c r="T316" s="235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6" t="s">
        <v>131</v>
      </c>
      <c r="AU316" s="236" t="s">
        <v>80</v>
      </c>
      <c r="AV316" s="13" t="s">
        <v>80</v>
      </c>
      <c r="AW316" s="13" t="s">
        <v>32</v>
      </c>
      <c r="AX316" s="13" t="s">
        <v>70</v>
      </c>
      <c r="AY316" s="236" t="s">
        <v>120</v>
      </c>
    </row>
    <row r="317" s="13" customFormat="1">
      <c r="A317" s="13"/>
      <c r="B317" s="225"/>
      <c r="C317" s="226"/>
      <c r="D317" s="227" t="s">
        <v>131</v>
      </c>
      <c r="E317" s="228" t="s">
        <v>19</v>
      </c>
      <c r="F317" s="229" t="s">
        <v>344</v>
      </c>
      <c r="G317" s="226"/>
      <c r="H317" s="230">
        <v>0.59999999999999998</v>
      </c>
      <c r="I317" s="231"/>
      <c r="J317" s="226"/>
      <c r="K317" s="226"/>
      <c r="L317" s="232"/>
      <c r="M317" s="233"/>
      <c r="N317" s="234"/>
      <c r="O317" s="234"/>
      <c r="P317" s="234"/>
      <c r="Q317" s="234"/>
      <c r="R317" s="234"/>
      <c r="S317" s="234"/>
      <c r="T317" s="235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6" t="s">
        <v>131</v>
      </c>
      <c r="AU317" s="236" t="s">
        <v>80</v>
      </c>
      <c r="AV317" s="13" t="s">
        <v>80</v>
      </c>
      <c r="AW317" s="13" t="s">
        <v>32</v>
      </c>
      <c r="AX317" s="13" t="s">
        <v>70</v>
      </c>
      <c r="AY317" s="236" t="s">
        <v>120</v>
      </c>
    </row>
    <row r="318" s="16" customFormat="1">
      <c r="A318" s="16"/>
      <c r="B318" s="258"/>
      <c r="C318" s="259"/>
      <c r="D318" s="227" t="s">
        <v>131</v>
      </c>
      <c r="E318" s="260" t="s">
        <v>19</v>
      </c>
      <c r="F318" s="261" t="s">
        <v>189</v>
      </c>
      <c r="G318" s="259"/>
      <c r="H318" s="262">
        <v>3.8999999999999999</v>
      </c>
      <c r="I318" s="263"/>
      <c r="J318" s="259"/>
      <c r="K318" s="259"/>
      <c r="L318" s="264"/>
      <c r="M318" s="265"/>
      <c r="N318" s="266"/>
      <c r="O318" s="266"/>
      <c r="P318" s="266"/>
      <c r="Q318" s="266"/>
      <c r="R318" s="266"/>
      <c r="S318" s="266"/>
      <c r="T318" s="267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T318" s="268" t="s">
        <v>131</v>
      </c>
      <c r="AU318" s="268" t="s">
        <v>80</v>
      </c>
      <c r="AV318" s="16" t="s">
        <v>139</v>
      </c>
      <c r="AW318" s="16" t="s">
        <v>32</v>
      </c>
      <c r="AX318" s="16" t="s">
        <v>70</v>
      </c>
      <c r="AY318" s="268" t="s">
        <v>120</v>
      </c>
    </row>
    <row r="319" s="15" customFormat="1">
      <c r="A319" s="15"/>
      <c r="B319" s="248"/>
      <c r="C319" s="249"/>
      <c r="D319" s="227" t="s">
        <v>131</v>
      </c>
      <c r="E319" s="250" t="s">
        <v>19</v>
      </c>
      <c r="F319" s="251" t="s">
        <v>345</v>
      </c>
      <c r="G319" s="249"/>
      <c r="H319" s="250" t="s">
        <v>19</v>
      </c>
      <c r="I319" s="252"/>
      <c r="J319" s="249"/>
      <c r="K319" s="249"/>
      <c r="L319" s="253"/>
      <c r="M319" s="254"/>
      <c r="N319" s="255"/>
      <c r="O319" s="255"/>
      <c r="P319" s="255"/>
      <c r="Q319" s="255"/>
      <c r="R319" s="255"/>
      <c r="S319" s="255"/>
      <c r="T319" s="256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57" t="s">
        <v>131</v>
      </c>
      <c r="AU319" s="257" t="s">
        <v>80</v>
      </c>
      <c r="AV319" s="15" t="s">
        <v>78</v>
      </c>
      <c r="AW319" s="15" t="s">
        <v>32</v>
      </c>
      <c r="AX319" s="15" t="s">
        <v>70</v>
      </c>
      <c r="AY319" s="257" t="s">
        <v>120</v>
      </c>
    </row>
    <row r="320" s="13" customFormat="1">
      <c r="A320" s="13"/>
      <c r="B320" s="225"/>
      <c r="C320" s="226"/>
      <c r="D320" s="227" t="s">
        <v>131</v>
      </c>
      <c r="E320" s="228" t="s">
        <v>19</v>
      </c>
      <c r="F320" s="229" t="s">
        <v>346</v>
      </c>
      <c r="G320" s="226"/>
      <c r="H320" s="230">
        <v>0.5</v>
      </c>
      <c r="I320" s="231"/>
      <c r="J320" s="226"/>
      <c r="K320" s="226"/>
      <c r="L320" s="232"/>
      <c r="M320" s="233"/>
      <c r="N320" s="234"/>
      <c r="O320" s="234"/>
      <c r="P320" s="234"/>
      <c r="Q320" s="234"/>
      <c r="R320" s="234"/>
      <c r="S320" s="234"/>
      <c r="T320" s="235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6" t="s">
        <v>131</v>
      </c>
      <c r="AU320" s="236" t="s">
        <v>80</v>
      </c>
      <c r="AV320" s="13" t="s">
        <v>80</v>
      </c>
      <c r="AW320" s="13" t="s">
        <v>32</v>
      </c>
      <c r="AX320" s="13" t="s">
        <v>70</v>
      </c>
      <c r="AY320" s="236" t="s">
        <v>120</v>
      </c>
    </row>
    <row r="321" s="13" customFormat="1">
      <c r="A321" s="13"/>
      <c r="B321" s="225"/>
      <c r="C321" s="226"/>
      <c r="D321" s="227" t="s">
        <v>131</v>
      </c>
      <c r="E321" s="228" t="s">
        <v>19</v>
      </c>
      <c r="F321" s="229" t="s">
        <v>347</v>
      </c>
      <c r="G321" s="226"/>
      <c r="H321" s="230">
        <v>0.40000000000000002</v>
      </c>
      <c r="I321" s="231"/>
      <c r="J321" s="226"/>
      <c r="K321" s="226"/>
      <c r="L321" s="232"/>
      <c r="M321" s="233"/>
      <c r="N321" s="234"/>
      <c r="O321" s="234"/>
      <c r="P321" s="234"/>
      <c r="Q321" s="234"/>
      <c r="R321" s="234"/>
      <c r="S321" s="234"/>
      <c r="T321" s="23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6" t="s">
        <v>131</v>
      </c>
      <c r="AU321" s="236" t="s">
        <v>80</v>
      </c>
      <c r="AV321" s="13" t="s">
        <v>80</v>
      </c>
      <c r="AW321" s="13" t="s">
        <v>32</v>
      </c>
      <c r="AX321" s="13" t="s">
        <v>70</v>
      </c>
      <c r="AY321" s="236" t="s">
        <v>120</v>
      </c>
    </row>
    <row r="322" s="13" customFormat="1">
      <c r="A322" s="13"/>
      <c r="B322" s="225"/>
      <c r="C322" s="226"/>
      <c r="D322" s="227" t="s">
        <v>131</v>
      </c>
      <c r="E322" s="228" t="s">
        <v>19</v>
      </c>
      <c r="F322" s="229" t="s">
        <v>348</v>
      </c>
      <c r="G322" s="226"/>
      <c r="H322" s="230">
        <v>0.22500000000000001</v>
      </c>
      <c r="I322" s="231"/>
      <c r="J322" s="226"/>
      <c r="K322" s="226"/>
      <c r="L322" s="232"/>
      <c r="M322" s="233"/>
      <c r="N322" s="234"/>
      <c r="O322" s="234"/>
      <c r="P322" s="234"/>
      <c r="Q322" s="234"/>
      <c r="R322" s="234"/>
      <c r="S322" s="234"/>
      <c r="T322" s="235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6" t="s">
        <v>131</v>
      </c>
      <c r="AU322" s="236" t="s">
        <v>80</v>
      </c>
      <c r="AV322" s="13" t="s">
        <v>80</v>
      </c>
      <c r="AW322" s="13" t="s">
        <v>32</v>
      </c>
      <c r="AX322" s="13" t="s">
        <v>70</v>
      </c>
      <c r="AY322" s="236" t="s">
        <v>120</v>
      </c>
    </row>
    <row r="323" s="13" customFormat="1">
      <c r="A323" s="13"/>
      <c r="B323" s="225"/>
      <c r="C323" s="226"/>
      <c r="D323" s="227" t="s">
        <v>131</v>
      </c>
      <c r="E323" s="228" t="s">
        <v>19</v>
      </c>
      <c r="F323" s="229" t="s">
        <v>349</v>
      </c>
      <c r="G323" s="226"/>
      <c r="H323" s="230">
        <v>0.14999999999999999</v>
      </c>
      <c r="I323" s="231"/>
      <c r="J323" s="226"/>
      <c r="K323" s="226"/>
      <c r="L323" s="232"/>
      <c r="M323" s="233"/>
      <c r="N323" s="234"/>
      <c r="O323" s="234"/>
      <c r="P323" s="234"/>
      <c r="Q323" s="234"/>
      <c r="R323" s="234"/>
      <c r="S323" s="234"/>
      <c r="T323" s="23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6" t="s">
        <v>131</v>
      </c>
      <c r="AU323" s="236" t="s">
        <v>80</v>
      </c>
      <c r="AV323" s="13" t="s">
        <v>80</v>
      </c>
      <c r="AW323" s="13" t="s">
        <v>32</v>
      </c>
      <c r="AX323" s="13" t="s">
        <v>70</v>
      </c>
      <c r="AY323" s="236" t="s">
        <v>120</v>
      </c>
    </row>
    <row r="324" s="13" customFormat="1">
      <c r="A324" s="13"/>
      <c r="B324" s="225"/>
      <c r="C324" s="226"/>
      <c r="D324" s="227" t="s">
        <v>131</v>
      </c>
      <c r="E324" s="228" t="s">
        <v>19</v>
      </c>
      <c r="F324" s="229" t="s">
        <v>349</v>
      </c>
      <c r="G324" s="226"/>
      <c r="H324" s="230">
        <v>0.14999999999999999</v>
      </c>
      <c r="I324" s="231"/>
      <c r="J324" s="226"/>
      <c r="K324" s="226"/>
      <c r="L324" s="232"/>
      <c r="M324" s="233"/>
      <c r="N324" s="234"/>
      <c r="O324" s="234"/>
      <c r="P324" s="234"/>
      <c r="Q324" s="234"/>
      <c r="R324" s="234"/>
      <c r="S324" s="234"/>
      <c r="T324" s="235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6" t="s">
        <v>131</v>
      </c>
      <c r="AU324" s="236" t="s">
        <v>80</v>
      </c>
      <c r="AV324" s="13" t="s">
        <v>80</v>
      </c>
      <c r="AW324" s="13" t="s">
        <v>32</v>
      </c>
      <c r="AX324" s="13" t="s">
        <v>70</v>
      </c>
      <c r="AY324" s="236" t="s">
        <v>120</v>
      </c>
    </row>
    <row r="325" s="13" customFormat="1">
      <c r="A325" s="13"/>
      <c r="B325" s="225"/>
      <c r="C325" s="226"/>
      <c r="D325" s="227" t="s">
        <v>131</v>
      </c>
      <c r="E325" s="228" t="s">
        <v>19</v>
      </c>
      <c r="F325" s="229" t="s">
        <v>348</v>
      </c>
      <c r="G325" s="226"/>
      <c r="H325" s="230">
        <v>0.22500000000000001</v>
      </c>
      <c r="I325" s="231"/>
      <c r="J325" s="226"/>
      <c r="K325" s="226"/>
      <c r="L325" s="232"/>
      <c r="M325" s="233"/>
      <c r="N325" s="234"/>
      <c r="O325" s="234"/>
      <c r="P325" s="234"/>
      <c r="Q325" s="234"/>
      <c r="R325" s="234"/>
      <c r="S325" s="234"/>
      <c r="T325" s="23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6" t="s">
        <v>131</v>
      </c>
      <c r="AU325" s="236" t="s">
        <v>80</v>
      </c>
      <c r="AV325" s="13" t="s">
        <v>80</v>
      </c>
      <c r="AW325" s="13" t="s">
        <v>32</v>
      </c>
      <c r="AX325" s="13" t="s">
        <v>70</v>
      </c>
      <c r="AY325" s="236" t="s">
        <v>120</v>
      </c>
    </row>
    <row r="326" s="13" customFormat="1">
      <c r="A326" s="13"/>
      <c r="B326" s="225"/>
      <c r="C326" s="226"/>
      <c r="D326" s="227" t="s">
        <v>131</v>
      </c>
      <c r="E326" s="228" t="s">
        <v>19</v>
      </c>
      <c r="F326" s="229" t="s">
        <v>350</v>
      </c>
      <c r="G326" s="226"/>
      <c r="H326" s="230">
        <v>0.29999999999999999</v>
      </c>
      <c r="I326" s="231"/>
      <c r="J326" s="226"/>
      <c r="K326" s="226"/>
      <c r="L326" s="232"/>
      <c r="M326" s="233"/>
      <c r="N326" s="234"/>
      <c r="O326" s="234"/>
      <c r="P326" s="234"/>
      <c r="Q326" s="234"/>
      <c r="R326" s="234"/>
      <c r="S326" s="234"/>
      <c r="T326" s="235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6" t="s">
        <v>131</v>
      </c>
      <c r="AU326" s="236" t="s">
        <v>80</v>
      </c>
      <c r="AV326" s="13" t="s">
        <v>80</v>
      </c>
      <c r="AW326" s="13" t="s">
        <v>32</v>
      </c>
      <c r="AX326" s="13" t="s">
        <v>70</v>
      </c>
      <c r="AY326" s="236" t="s">
        <v>120</v>
      </c>
    </row>
    <row r="327" s="16" customFormat="1">
      <c r="A327" s="16"/>
      <c r="B327" s="258"/>
      <c r="C327" s="259"/>
      <c r="D327" s="227" t="s">
        <v>131</v>
      </c>
      <c r="E327" s="260" t="s">
        <v>19</v>
      </c>
      <c r="F327" s="261" t="s">
        <v>189</v>
      </c>
      <c r="G327" s="259"/>
      <c r="H327" s="262">
        <v>1.95</v>
      </c>
      <c r="I327" s="263"/>
      <c r="J327" s="259"/>
      <c r="K327" s="259"/>
      <c r="L327" s="264"/>
      <c r="M327" s="265"/>
      <c r="N327" s="266"/>
      <c r="O327" s="266"/>
      <c r="P327" s="266"/>
      <c r="Q327" s="266"/>
      <c r="R327" s="266"/>
      <c r="S327" s="266"/>
      <c r="T327" s="267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T327" s="268" t="s">
        <v>131</v>
      </c>
      <c r="AU327" s="268" t="s">
        <v>80</v>
      </c>
      <c r="AV327" s="16" t="s">
        <v>139</v>
      </c>
      <c r="AW327" s="16" t="s">
        <v>32</v>
      </c>
      <c r="AX327" s="16" t="s">
        <v>70</v>
      </c>
      <c r="AY327" s="268" t="s">
        <v>120</v>
      </c>
    </row>
    <row r="328" s="14" customFormat="1">
      <c r="A328" s="14"/>
      <c r="B328" s="237"/>
      <c r="C328" s="238"/>
      <c r="D328" s="227" t="s">
        <v>131</v>
      </c>
      <c r="E328" s="239" t="s">
        <v>19</v>
      </c>
      <c r="F328" s="240" t="s">
        <v>133</v>
      </c>
      <c r="G328" s="238"/>
      <c r="H328" s="241">
        <v>5.8500000000000005</v>
      </c>
      <c r="I328" s="242"/>
      <c r="J328" s="238"/>
      <c r="K328" s="238"/>
      <c r="L328" s="243"/>
      <c r="M328" s="244"/>
      <c r="N328" s="245"/>
      <c r="O328" s="245"/>
      <c r="P328" s="245"/>
      <c r="Q328" s="245"/>
      <c r="R328" s="245"/>
      <c r="S328" s="245"/>
      <c r="T328" s="246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47" t="s">
        <v>131</v>
      </c>
      <c r="AU328" s="247" t="s">
        <v>80</v>
      </c>
      <c r="AV328" s="14" t="s">
        <v>127</v>
      </c>
      <c r="AW328" s="14" t="s">
        <v>32</v>
      </c>
      <c r="AX328" s="14" t="s">
        <v>78</v>
      </c>
      <c r="AY328" s="247" t="s">
        <v>120</v>
      </c>
    </row>
    <row r="329" s="12" customFormat="1" ht="22.8" customHeight="1">
      <c r="A329" s="12"/>
      <c r="B329" s="191"/>
      <c r="C329" s="192"/>
      <c r="D329" s="193" t="s">
        <v>69</v>
      </c>
      <c r="E329" s="205" t="s">
        <v>152</v>
      </c>
      <c r="F329" s="205" t="s">
        <v>351</v>
      </c>
      <c r="G329" s="192"/>
      <c r="H329" s="192"/>
      <c r="I329" s="195"/>
      <c r="J329" s="206">
        <f>BK329</f>
        <v>0</v>
      </c>
      <c r="K329" s="192"/>
      <c r="L329" s="197"/>
      <c r="M329" s="198"/>
      <c r="N329" s="199"/>
      <c r="O329" s="199"/>
      <c r="P329" s="200">
        <f>SUM(P330:P346)</f>
        <v>0</v>
      </c>
      <c r="Q329" s="199"/>
      <c r="R329" s="200">
        <f>SUM(R330:R346)</f>
        <v>0.60600000000000009</v>
      </c>
      <c r="S329" s="199"/>
      <c r="T329" s="201">
        <f>SUM(T330:T346)</f>
        <v>0</v>
      </c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R329" s="202" t="s">
        <v>78</v>
      </c>
      <c r="AT329" s="203" t="s">
        <v>69</v>
      </c>
      <c r="AU329" s="203" t="s">
        <v>78</v>
      </c>
      <c r="AY329" s="202" t="s">
        <v>120</v>
      </c>
      <c r="BK329" s="204">
        <f>SUM(BK330:BK346)</f>
        <v>0</v>
      </c>
    </row>
    <row r="330" s="2" customFormat="1" ht="21.75" customHeight="1">
      <c r="A330" s="41"/>
      <c r="B330" s="42"/>
      <c r="C330" s="207" t="s">
        <v>352</v>
      </c>
      <c r="D330" s="207" t="s">
        <v>122</v>
      </c>
      <c r="E330" s="208" t="s">
        <v>353</v>
      </c>
      <c r="F330" s="209" t="s">
        <v>354</v>
      </c>
      <c r="G330" s="210" t="s">
        <v>125</v>
      </c>
      <c r="H330" s="211">
        <v>4.5</v>
      </c>
      <c r="I330" s="212"/>
      <c r="J330" s="213">
        <f>ROUND(I330*H330,2)</f>
        <v>0</v>
      </c>
      <c r="K330" s="209" t="s">
        <v>126</v>
      </c>
      <c r="L330" s="47"/>
      <c r="M330" s="214" t="s">
        <v>19</v>
      </c>
      <c r="N330" s="215" t="s">
        <v>41</v>
      </c>
      <c r="O330" s="87"/>
      <c r="P330" s="216">
        <f>O330*H330</f>
        <v>0</v>
      </c>
      <c r="Q330" s="216">
        <v>0</v>
      </c>
      <c r="R330" s="216">
        <f>Q330*H330</f>
        <v>0</v>
      </c>
      <c r="S330" s="216">
        <v>0</v>
      </c>
      <c r="T330" s="217">
        <f>S330*H330</f>
        <v>0</v>
      </c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R330" s="218" t="s">
        <v>127</v>
      </c>
      <c r="AT330" s="218" t="s">
        <v>122</v>
      </c>
      <c r="AU330" s="218" t="s">
        <v>80</v>
      </c>
      <c r="AY330" s="20" t="s">
        <v>120</v>
      </c>
      <c r="BE330" s="219">
        <f>IF(N330="základní",J330,0)</f>
        <v>0</v>
      </c>
      <c r="BF330" s="219">
        <f>IF(N330="snížená",J330,0)</f>
        <v>0</v>
      </c>
      <c r="BG330" s="219">
        <f>IF(N330="zákl. přenesená",J330,0)</f>
        <v>0</v>
      </c>
      <c r="BH330" s="219">
        <f>IF(N330="sníž. přenesená",J330,0)</f>
        <v>0</v>
      </c>
      <c r="BI330" s="219">
        <f>IF(N330="nulová",J330,0)</f>
        <v>0</v>
      </c>
      <c r="BJ330" s="20" t="s">
        <v>78</v>
      </c>
      <c r="BK330" s="219">
        <f>ROUND(I330*H330,2)</f>
        <v>0</v>
      </c>
      <c r="BL330" s="20" t="s">
        <v>127</v>
      </c>
      <c r="BM330" s="218" t="s">
        <v>355</v>
      </c>
    </row>
    <row r="331" s="2" customFormat="1">
      <c r="A331" s="41"/>
      <c r="B331" s="42"/>
      <c r="C331" s="43"/>
      <c r="D331" s="220" t="s">
        <v>129</v>
      </c>
      <c r="E331" s="43"/>
      <c r="F331" s="221" t="s">
        <v>356</v>
      </c>
      <c r="G331" s="43"/>
      <c r="H331" s="43"/>
      <c r="I331" s="222"/>
      <c r="J331" s="43"/>
      <c r="K331" s="43"/>
      <c r="L331" s="47"/>
      <c r="M331" s="223"/>
      <c r="N331" s="224"/>
      <c r="O331" s="87"/>
      <c r="P331" s="87"/>
      <c r="Q331" s="87"/>
      <c r="R331" s="87"/>
      <c r="S331" s="87"/>
      <c r="T331" s="88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T331" s="20" t="s">
        <v>129</v>
      </c>
      <c r="AU331" s="20" t="s">
        <v>80</v>
      </c>
    </row>
    <row r="332" s="13" customFormat="1">
      <c r="A332" s="13"/>
      <c r="B332" s="225"/>
      <c r="C332" s="226"/>
      <c r="D332" s="227" t="s">
        <v>131</v>
      </c>
      <c r="E332" s="228" t="s">
        <v>19</v>
      </c>
      <c r="F332" s="229" t="s">
        <v>144</v>
      </c>
      <c r="G332" s="226"/>
      <c r="H332" s="230">
        <v>1.5</v>
      </c>
      <c r="I332" s="231"/>
      <c r="J332" s="226"/>
      <c r="K332" s="226"/>
      <c r="L332" s="232"/>
      <c r="M332" s="233"/>
      <c r="N332" s="234"/>
      <c r="O332" s="234"/>
      <c r="P332" s="234"/>
      <c r="Q332" s="234"/>
      <c r="R332" s="234"/>
      <c r="S332" s="234"/>
      <c r="T332" s="23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6" t="s">
        <v>131</v>
      </c>
      <c r="AU332" s="236" t="s">
        <v>80</v>
      </c>
      <c r="AV332" s="13" t="s">
        <v>80</v>
      </c>
      <c r="AW332" s="13" t="s">
        <v>32</v>
      </c>
      <c r="AX332" s="13" t="s">
        <v>70</v>
      </c>
      <c r="AY332" s="236" t="s">
        <v>120</v>
      </c>
    </row>
    <row r="333" s="13" customFormat="1">
      <c r="A333" s="13"/>
      <c r="B333" s="225"/>
      <c r="C333" s="226"/>
      <c r="D333" s="227" t="s">
        <v>131</v>
      </c>
      <c r="E333" s="228" t="s">
        <v>19</v>
      </c>
      <c r="F333" s="229" t="s">
        <v>145</v>
      </c>
      <c r="G333" s="226"/>
      <c r="H333" s="230">
        <v>3</v>
      </c>
      <c r="I333" s="231"/>
      <c r="J333" s="226"/>
      <c r="K333" s="226"/>
      <c r="L333" s="232"/>
      <c r="M333" s="233"/>
      <c r="N333" s="234"/>
      <c r="O333" s="234"/>
      <c r="P333" s="234"/>
      <c r="Q333" s="234"/>
      <c r="R333" s="234"/>
      <c r="S333" s="234"/>
      <c r="T333" s="23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6" t="s">
        <v>131</v>
      </c>
      <c r="AU333" s="236" t="s">
        <v>80</v>
      </c>
      <c r="AV333" s="13" t="s">
        <v>80</v>
      </c>
      <c r="AW333" s="13" t="s">
        <v>32</v>
      </c>
      <c r="AX333" s="13" t="s">
        <v>70</v>
      </c>
      <c r="AY333" s="236" t="s">
        <v>120</v>
      </c>
    </row>
    <row r="334" s="14" customFormat="1">
      <c r="A334" s="14"/>
      <c r="B334" s="237"/>
      <c r="C334" s="238"/>
      <c r="D334" s="227" t="s">
        <v>131</v>
      </c>
      <c r="E334" s="239" t="s">
        <v>19</v>
      </c>
      <c r="F334" s="240" t="s">
        <v>133</v>
      </c>
      <c r="G334" s="238"/>
      <c r="H334" s="241">
        <v>4.5</v>
      </c>
      <c r="I334" s="242"/>
      <c r="J334" s="238"/>
      <c r="K334" s="238"/>
      <c r="L334" s="243"/>
      <c r="M334" s="244"/>
      <c r="N334" s="245"/>
      <c r="O334" s="245"/>
      <c r="P334" s="245"/>
      <c r="Q334" s="245"/>
      <c r="R334" s="245"/>
      <c r="S334" s="245"/>
      <c r="T334" s="246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47" t="s">
        <v>131</v>
      </c>
      <c r="AU334" s="247" t="s">
        <v>80</v>
      </c>
      <c r="AV334" s="14" t="s">
        <v>127</v>
      </c>
      <c r="AW334" s="14" t="s">
        <v>32</v>
      </c>
      <c r="AX334" s="14" t="s">
        <v>78</v>
      </c>
      <c r="AY334" s="247" t="s">
        <v>120</v>
      </c>
    </row>
    <row r="335" s="2" customFormat="1" ht="16.5" customHeight="1">
      <c r="A335" s="41"/>
      <c r="B335" s="42"/>
      <c r="C335" s="207" t="s">
        <v>357</v>
      </c>
      <c r="D335" s="207" t="s">
        <v>122</v>
      </c>
      <c r="E335" s="208" t="s">
        <v>358</v>
      </c>
      <c r="F335" s="209" t="s">
        <v>359</v>
      </c>
      <c r="G335" s="210" t="s">
        <v>125</v>
      </c>
      <c r="H335" s="211">
        <v>3</v>
      </c>
      <c r="I335" s="212"/>
      <c r="J335" s="213">
        <f>ROUND(I335*H335,2)</f>
        <v>0</v>
      </c>
      <c r="K335" s="209" t="s">
        <v>126</v>
      </c>
      <c r="L335" s="47"/>
      <c r="M335" s="214" t="s">
        <v>19</v>
      </c>
      <c r="N335" s="215" t="s">
        <v>41</v>
      </c>
      <c r="O335" s="87"/>
      <c r="P335" s="216">
        <f>O335*H335</f>
        <v>0</v>
      </c>
      <c r="Q335" s="216">
        <v>0</v>
      </c>
      <c r="R335" s="216">
        <f>Q335*H335</f>
        <v>0</v>
      </c>
      <c r="S335" s="216">
        <v>0</v>
      </c>
      <c r="T335" s="217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18" t="s">
        <v>127</v>
      </c>
      <c r="AT335" s="218" t="s">
        <v>122</v>
      </c>
      <c r="AU335" s="218" t="s">
        <v>80</v>
      </c>
      <c r="AY335" s="20" t="s">
        <v>120</v>
      </c>
      <c r="BE335" s="219">
        <f>IF(N335="základní",J335,0)</f>
        <v>0</v>
      </c>
      <c r="BF335" s="219">
        <f>IF(N335="snížená",J335,0)</f>
        <v>0</v>
      </c>
      <c r="BG335" s="219">
        <f>IF(N335="zákl. přenesená",J335,0)</f>
        <v>0</v>
      </c>
      <c r="BH335" s="219">
        <f>IF(N335="sníž. přenesená",J335,0)</f>
        <v>0</v>
      </c>
      <c r="BI335" s="219">
        <f>IF(N335="nulová",J335,0)</f>
        <v>0</v>
      </c>
      <c r="BJ335" s="20" t="s">
        <v>78</v>
      </c>
      <c r="BK335" s="219">
        <f>ROUND(I335*H335,2)</f>
        <v>0</v>
      </c>
      <c r="BL335" s="20" t="s">
        <v>127</v>
      </c>
      <c r="BM335" s="218" t="s">
        <v>360</v>
      </c>
    </row>
    <row r="336" s="2" customFormat="1">
      <c r="A336" s="41"/>
      <c r="B336" s="42"/>
      <c r="C336" s="43"/>
      <c r="D336" s="220" t="s">
        <v>129</v>
      </c>
      <c r="E336" s="43"/>
      <c r="F336" s="221" t="s">
        <v>361</v>
      </c>
      <c r="G336" s="43"/>
      <c r="H336" s="43"/>
      <c r="I336" s="222"/>
      <c r="J336" s="43"/>
      <c r="K336" s="43"/>
      <c r="L336" s="47"/>
      <c r="M336" s="223"/>
      <c r="N336" s="224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T336" s="20" t="s">
        <v>129</v>
      </c>
      <c r="AU336" s="20" t="s">
        <v>80</v>
      </c>
    </row>
    <row r="337" s="13" customFormat="1">
      <c r="A337" s="13"/>
      <c r="B337" s="225"/>
      <c r="C337" s="226"/>
      <c r="D337" s="227" t="s">
        <v>131</v>
      </c>
      <c r="E337" s="228" t="s">
        <v>19</v>
      </c>
      <c r="F337" s="229" t="s">
        <v>138</v>
      </c>
      <c r="G337" s="226"/>
      <c r="H337" s="230">
        <v>3</v>
      </c>
      <c r="I337" s="231"/>
      <c r="J337" s="226"/>
      <c r="K337" s="226"/>
      <c r="L337" s="232"/>
      <c r="M337" s="233"/>
      <c r="N337" s="234"/>
      <c r="O337" s="234"/>
      <c r="P337" s="234"/>
      <c r="Q337" s="234"/>
      <c r="R337" s="234"/>
      <c r="S337" s="234"/>
      <c r="T337" s="235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6" t="s">
        <v>131</v>
      </c>
      <c r="AU337" s="236" t="s">
        <v>80</v>
      </c>
      <c r="AV337" s="13" t="s">
        <v>80</v>
      </c>
      <c r="AW337" s="13" t="s">
        <v>32</v>
      </c>
      <c r="AX337" s="13" t="s">
        <v>70</v>
      </c>
      <c r="AY337" s="236" t="s">
        <v>120</v>
      </c>
    </row>
    <row r="338" s="14" customFormat="1">
      <c r="A338" s="14"/>
      <c r="B338" s="237"/>
      <c r="C338" s="238"/>
      <c r="D338" s="227" t="s">
        <v>131</v>
      </c>
      <c r="E338" s="239" t="s">
        <v>19</v>
      </c>
      <c r="F338" s="240" t="s">
        <v>133</v>
      </c>
      <c r="G338" s="238"/>
      <c r="H338" s="241">
        <v>3</v>
      </c>
      <c r="I338" s="242"/>
      <c r="J338" s="238"/>
      <c r="K338" s="238"/>
      <c r="L338" s="243"/>
      <c r="M338" s="244"/>
      <c r="N338" s="245"/>
      <c r="O338" s="245"/>
      <c r="P338" s="245"/>
      <c r="Q338" s="245"/>
      <c r="R338" s="245"/>
      <c r="S338" s="245"/>
      <c r="T338" s="246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47" t="s">
        <v>131</v>
      </c>
      <c r="AU338" s="247" t="s">
        <v>80</v>
      </c>
      <c r="AV338" s="14" t="s">
        <v>127</v>
      </c>
      <c r="AW338" s="14" t="s">
        <v>32</v>
      </c>
      <c r="AX338" s="14" t="s">
        <v>78</v>
      </c>
      <c r="AY338" s="247" t="s">
        <v>120</v>
      </c>
    </row>
    <row r="339" s="2" customFormat="1" ht="24.15" customHeight="1">
      <c r="A339" s="41"/>
      <c r="B339" s="42"/>
      <c r="C339" s="207" t="s">
        <v>362</v>
      </c>
      <c r="D339" s="207" t="s">
        <v>122</v>
      </c>
      <c r="E339" s="208" t="s">
        <v>363</v>
      </c>
      <c r="F339" s="209" t="s">
        <v>364</v>
      </c>
      <c r="G339" s="210" t="s">
        <v>125</v>
      </c>
      <c r="H339" s="211">
        <v>3</v>
      </c>
      <c r="I339" s="212"/>
      <c r="J339" s="213">
        <f>ROUND(I339*H339,2)</f>
        <v>0</v>
      </c>
      <c r="K339" s="209" t="s">
        <v>126</v>
      </c>
      <c r="L339" s="47"/>
      <c r="M339" s="214" t="s">
        <v>19</v>
      </c>
      <c r="N339" s="215" t="s">
        <v>41</v>
      </c>
      <c r="O339" s="87"/>
      <c r="P339" s="216">
        <f>O339*H339</f>
        <v>0</v>
      </c>
      <c r="Q339" s="216">
        <v>0</v>
      </c>
      <c r="R339" s="216">
        <f>Q339*H339</f>
        <v>0</v>
      </c>
      <c r="S339" s="216">
        <v>0</v>
      </c>
      <c r="T339" s="217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18" t="s">
        <v>127</v>
      </c>
      <c r="AT339" s="218" t="s">
        <v>122</v>
      </c>
      <c r="AU339" s="218" t="s">
        <v>80</v>
      </c>
      <c r="AY339" s="20" t="s">
        <v>120</v>
      </c>
      <c r="BE339" s="219">
        <f>IF(N339="základní",J339,0)</f>
        <v>0</v>
      </c>
      <c r="BF339" s="219">
        <f>IF(N339="snížená",J339,0)</f>
        <v>0</v>
      </c>
      <c r="BG339" s="219">
        <f>IF(N339="zákl. přenesená",J339,0)</f>
        <v>0</v>
      </c>
      <c r="BH339" s="219">
        <f>IF(N339="sníž. přenesená",J339,0)</f>
        <v>0</v>
      </c>
      <c r="BI339" s="219">
        <f>IF(N339="nulová",J339,0)</f>
        <v>0</v>
      </c>
      <c r="BJ339" s="20" t="s">
        <v>78</v>
      </c>
      <c r="BK339" s="219">
        <f>ROUND(I339*H339,2)</f>
        <v>0</v>
      </c>
      <c r="BL339" s="20" t="s">
        <v>127</v>
      </c>
      <c r="BM339" s="218" t="s">
        <v>365</v>
      </c>
    </row>
    <row r="340" s="2" customFormat="1">
      <c r="A340" s="41"/>
      <c r="B340" s="42"/>
      <c r="C340" s="43"/>
      <c r="D340" s="220" t="s">
        <v>129</v>
      </c>
      <c r="E340" s="43"/>
      <c r="F340" s="221" t="s">
        <v>366</v>
      </c>
      <c r="G340" s="43"/>
      <c r="H340" s="43"/>
      <c r="I340" s="222"/>
      <c r="J340" s="43"/>
      <c r="K340" s="43"/>
      <c r="L340" s="47"/>
      <c r="M340" s="223"/>
      <c r="N340" s="224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T340" s="20" t="s">
        <v>129</v>
      </c>
      <c r="AU340" s="20" t="s">
        <v>80</v>
      </c>
    </row>
    <row r="341" s="13" customFormat="1">
      <c r="A341" s="13"/>
      <c r="B341" s="225"/>
      <c r="C341" s="226"/>
      <c r="D341" s="227" t="s">
        <v>131</v>
      </c>
      <c r="E341" s="228" t="s">
        <v>19</v>
      </c>
      <c r="F341" s="229" t="s">
        <v>138</v>
      </c>
      <c r="G341" s="226"/>
      <c r="H341" s="230">
        <v>3</v>
      </c>
      <c r="I341" s="231"/>
      <c r="J341" s="226"/>
      <c r="K341" s="226"/>
      <c r="L341" s="232"/>
      <c r="M341" s="233"/>
      <c r="N341" s="234"/>
      <c r="O341" s="234"/>
      <c r="P341" s="234"/>
      <c r="Q341" s="234"/>
      <c r="R341" s="234"/>
      <c r="S341" s="234"/>
      <c r="T341" s="235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6" t="s">
        <v>131</v>
      </c>
      <c r="AU341" s="236" t="s">
        <v>80</v>
      </c>
      <c r="AV341" s="13" t="s">
        <v>80</v>
      </c>
      <c r="AW341" s="13" t="s">
        <v>32</v>
      </c>
      <c r="AX341" s="13" t="s">
        <v>70</v>
      </c>
      <c r="AY341" s="236" t="s">
        <v>120</v>
      </c>
    </row>
    <row r="342" s="14" customFormat="1">
      <c r="A342" s="14"/>
      <c r="B342" s="237"/>
      <c r="C342" s="238"/>
      <c r="D342" s="227" t="s">
        <v>131</v>
      </c>
      <c r="E342" s="239" t="s">
        <v>19</v>
      </c>
      <c r="F342" s="240" t="s">
        <v>133</v>
      </c>
      <c r="G342" s="238"/>
      <c r="H342" s="241">
        <v>3</v>
      </c>
      <c r="I342" s="242"/>
      <c r="J342" s="238"/>
      <c r="K342" s="238"/>
      <c r="L342" s="243"/>
      <c r="M342" s="244"/>
      <c r="N342" s="245"/>
      <c r="O342" s="245"/>
      <c r="P342" s="245"/>
      <c r="Q342" s="245"/>
      <c r="R342" s="245"/>
      <c r="S342" s="245"/>
      <c r="T342" s="246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47" t="s">
        <v>131</v>
      </c>
      <c r="AU342" s="247" t="s">
        <v>80</v>
      </c>
      <c r="AV342" s="14" t="s">
        <v>127</v>
      </c>
      <c r="AW342" s="14" t="s">
        <v>32</v>
      </c>
      <c r="AX342" s="14" t="s">
        <v>78</v>
      </c>
      <c r="AY342" s="247" t="s">
        <v>120</v>
      </c>
    </row>
    <row r="343" s="2" customFormat="1" ht="37.8" customHeight="1">
      <c r="A343" s="41"/>
      <c r="B343" s="42"/>
      <c r="C343" s="207" t="s">
        <v>367</v>
      </c>
      <c r="D343" s="207" t="s">
        <v>122</v>
      </c>
      <c r="E343" s="208" t="s">
        <v>368</v>
      </c>
      <c r="F343" s="209" t="s">
        <v>369</v>
      </c>
      <c r="G343" s="210" t="s">
        <v>125</v>
      </c>
      <c r="H343" s="211">
        <v>6</v>
      </c>
      <c r="I343" s="212"/>
      <c r="J343" s="213">
        <f>ROUND(I343*H343,2)</f>
        <v>0</v>
      </c>
      <c r="K343" s="209" t="s">
        <v>126</v>
      </c>
      <c r="L343" s="47"/>
      <c r="M343" s="214" t="s">
        <v>19</v>
      </c>
      <c r="N343" s="215" t="s">
        <v>41</v>
      </c>
      <c r="O343" s="87"/>
      <c r="P343" s="216">
        <f>O343*H343</f>
        <v>0</v>
      </c>
      <c r="Q343" s="216">
        <v>0.10100000000000001</v>
      </c>
      <c r="R343" s="216">
        <f>Q343*H343</f>
        <v>0.60600000000000009</v>
      </c>
      <c r="S343" s="216">
        <v>0</v>
      </c>
      <c r="T343" s="217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18" t="s">
        <v>127</v>
      </c>
      <c r="AT343" s="218" t="s">
        <v>122</v>
      </c>
      <c r="AU343" s="218" t="s">
        <v>80</v>
      </c>
      <c r="AY343" s="20" t="s">
        <v>120</v>
      </c>
      <c r="BE343" s="219">
        <f>IF(N343="základní",J343,0)</f>
        <v>0</v>
      </c>
      <c r="BF343" s="219">
        <f>IF(N343="snížená",J343,0)</f>
        <v>0</v>
      </c>
      <c r="BG343" s="219">
        <f>IF(N343="zákl. přenesená",J343,0)</f>
        <v>0</v>
      </c>
      <c r="BH343" s="219">
        <f>IF(N343="sníž. přenesená",J343,0)</f>
        <v>0</v>
      </c>
      <c r="BI343" s="219">
        <f>IF(N343="nulová",J343,0)</f>
        <v>0</v>
      </c>
      <c r="BJ343" s="20" t="s">
        <v>78</v>
      </c>
      <c r="BK343" s="219">
        <f>ROUND(I343*H343,2)</f>
        <v>0</v>
      </c>
      <c r="BL343" s="20" t="s">
        <v>127</v>
      </c>
      <c r="BM343" s="218" t="s">
        <v>370</v>
      </c>
    </row>
    <row r="344" s="2" customFormat="1">
      <c r="A344" s="41"/>
      <c r="B344" s="42"/>
      <c r="C344" s="43"/>
      <c r="D344" s="220" t="s">
        <v>129</v>
      </c>
      <c r="E344" s="43"/>
      <c r="F344" s="221" t="s">
        <v>371</v>
      </c>
      <c r="G344" s="43"/>
      <c r="H344" s="43"/>
      <c r="I344" s="222"/>
      <c r="J344" s="43"/>
      <c r="K344" s="43"/>
      <c r="L344" s="47"/>
      <c r="M344" s="223"/>
      <c r="N344" s="224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20" t="s">
        <v>129</v>
      </c>
      <c r="AU344" s="20" t="s">
        <v>80</v>
      </c>
    </row>
    <row r="345" s="13" customFormat="1">
      <c r="A345" s="13"/>
      <c r="B345" s="225"/>
      <c r="C345" s="226"/>
      <c r="D345" s="227" t="s">
        <v>131</v>
      </c>
      <c r="E345" s="228" t="s">
        <v>19</v>
      </c>
      <c r="F345" s="229" t="s">
        <v>132</v>
      </c>
      <c r="G345" s="226"/>
      <c r="H345" s="230">
        <v>6</v>
      </c>
      <c r="I345" s="231"/>
      <c r="J345" s="226"/>
      <c r="K345" s="226"/>
      <c r="L345" s="232"/>
      <c r="M345" s="233"/>
      <c r="N345" s="234"/>
      <c r="O345" s="234"/>
      <c r="P345" s="234"/>
      <c r="Q345" s="234"/>
      <c r="R345" s="234"/>
      <c r="S345" s="234"/>
      <c r="T345" s="235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36" t="s">
        <v>131</v>
      </c>
      <c r="AU345" s="236" t="s">
        <v>80</v>
      </c>
      <c r="AV345" s="13" t="s">
        <v>80</v>
      </c>
      <c r="AW345" s="13" t="s">
        <v>32</v>
      </c>
      <c r="AX345" s="13" t="s">
        <v>70</v>
      </c>
      <c r="AY345" s="236" t="s">
        <v>120</v>
      </c>
    </row>
    <row r="346" s="14" customFormat="1">
      <c r="A346" s="14"/>
      <c r="B346" s="237"/>
      <c r="C346" s="238"/>
      <c r="D346" s="227" t="s">
        <v>131</v>
      </c>
      <c r="E346" s="239" t="s">
        <v>19</v>
      </c>
      <c r="F346" s="240" t="s">
        <v>133</v>
      </c>
      <c r="G346" s="238"/>
      <c r="H346" s="241">
        <v>6</v>
      </c>
      <c r="I346" s="242"/>
      <c r="J346" s="238"/>
      <c r="K346" s="238"/>
      <c r="L346" s="243"/>
      <c r="M346" s="244"/>
      <c r="N346" s="245"/>
      <c r="O346" s="245"/>
      <c r="P346" s="245"/>
      <c r="Q346" s="245"/>
      <c r="R346" s="245"/>
      <c r="S346" s="245"/>
      <c r="T346" s="246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47" t="s">
        <v>131</v>
      </c>
      <c r="AU346" s="247" t="s">
        <v>80</v>
      </c>
      <c r="AV346" s="14" t="s">
        <v>127</v>
      </c>
      <c r="AW346" s="14" t="s">
        <v>32</v>
      </c>
      <c r="AX346" s="14" t="s">
        <v>78</v>
      </c>
      <c r="AY346" s="247" t="s">
        <v>120</v>
      </c>
    </row>
    <row r="347" s="12" customFormat="1" ht="22.8" customHeight="1">
      <c r="A347" s="12"/>
      <c r="B347" s="191"/>
      <c r="C347" s="192"/>
      <c r="D347" s="193" t="s">
        <v>69</v>
      </c>
      <c r="E347" s="205" t="s">
        <v>171</v>
      </c>
      <c r="F347" s="205" t="s">
        <v>372</v>
      </c>
      <c r="G347" s="192"/>
      <c r="H347" s="192"/>
      <c r="I347" s="195"/>
      <c r="J347" s="206">
        <f>BK347</f>
        <v>0</v>
      </c>
      <c r="K347" s="192"/>
      <c r="L347" s="197"/>
      <c r="M347" s="198"/>
      <c r="N347" s="199"/>
      <c r="O347" s="199"/>
      <c r="P347" s="200">
        <f>SUM(P348:P357)</f>
        <v>0</v>
      </c>
      <c r="Q347" s="199"/>
      <c r="R347" s="200">
        <f>SUM(R348:R357)</f>
        <v>0.29985060000000002</v>
      </c>
      <c r="S347" s="199"/>
      <c r="T347" s="201">
        <f>SUM(T348:T357)</f>
        <v>0.78100000000000003</v>
      </c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R347" s="202" t="s">
        <v>78</v>
      </c>
      <c r="AT347" s="203" t="s">
        <v>69</v>
      </c>
      <c r="AU347" s="203" t="s">
        <v>78</v>
      </c>
      <c r="AY347" s="202" t="s">
        <v>120</v>
      </c>
      <c r="BK347" s="204">
        <f>SUM(BK348:BK357)</f>
        <v>0</v>
      </c>
    </row>
    <row r="348" s="2" customFormat="1" ht="21.75" customHeight="1">
      <c r="A348" s="41"/>
      <c r="B348" s="42"/>
      <c r="C348" s="207" t="s">
        <v>373</v>
      </c>
      <c r="D348" s="207" t="s">
        <v>122</v>
      </c>
      <c r="E348" s="208" t="s">
        <v>374</v>
      </c>
      <c r="F348" s="209" t="s">
        <v>375</v>
      </c>
      <c r="G348" s="210" t="s">
        <v>148</v>
      </c>
      <c r="H348" s="211">
        <v>17</v>
      </c>
      <c r="I348" s="212"/>
      <c r="J348" s="213">
        <f>ROUND(I348*H348,2)</f>
        <v>0</v>
      </c>
      <c r="K348" s="209" t="s">
        <v>126</v>
      </c>
      <c r="L348" s="47"/>
      <c r="M348" s="214" t="s">
        <v>19</v>
      </c>
      <c r="N348" s="215" t="s">
        <v>41</v>
      </c>
      <c r="O348" s="87"/>
      <c r="P348" s="216">
        <f>O348*H348</f>
        <v>0</v>
      </c>
      <c r="Q348" s="216">
        <v>0</v>
      </c>
      <c r="R348" s="216">
        <f>Q348*H348</f>
        <v>0</v>
      </c>
      <c r="S348" s="216">
        <v>0.043999999999999997</v>
      </c>
      <c r="T348" s="217">
        <f>S348*H348</f>
        <v>0.748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18" t="s">
        <v>127</v>
      </c>
      <c r="AT348" s="218" t="s">
        <v>122</v>
      </c>
      <c r="AU348" s="218" t="s">
        <v>80</v>
      </c>
      <c r="AY348" s="20" t="s">
        <v>120</v>
      </c>
      <c r="BE348" s="219">
        <f>IF(N348="základní",J348,0)</f>
        <v>0</v>
      </c>
      <c r="BF348" s="219">
        <f>IF(N348="snížená",J348,0)</f>
        <v>0</v>
      </c>
      <c r="BG348" s="219">
        <f>IF(N348="zákl. přenesená",J348,0)</f>
        <v>0</v>
      </c>
      <c r="BH348" s="219">
        <f>IF(N348="sníž. přenesená",J348,0)</f>
        <v>0</v>
      </c>
      <c r="BI348" s="219">
        <f>IF(N348="nulová",J348,0)</f>
        <v>0</v>
      </c>
      <c r="BJ348" s="20" t="s">
        <v>78</v>
      </c>
      <c r="BK348" s="219">
        <f>ROUND(I348*H348,2)</f>
        <v>0</v>
      </c>
      <c r="BL348" s="20" t="s">
        <v>127</v>
      </c>
      <c r="BM348" s="218" t="s">
        <v>376</v>
      </c>
    </row>
    <row r="349" s="2" customFormat="1">
      <c r="A349" s="41"/>
      <c r="B349" s="42"/>
      <c r="C349" s="43"/>
      <c r="D349" s="220" t="s">
        <v>129</v>
      </c>
      <c r="E349" s="43"/>
      <c r="F349" s="221" t="s">
        <v>377</v>
      </c>
      <c r="G349" s="43"/>
      <c r="H349" s="43"/>
      <c r="I349" s="222"/>
      <c r="J349" s="43"/>
      <c r="K349" s="43"/>
      <c r="L349" s="47"/>
      <c r="M349" s="223"/>
      <c r="N349" s="224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T349" s="20" t="s">
        <v>129</v>
      </c>
      <c r="AU349" s="20" t="s">
        <v>80</v>
      </c>
    </row>
    <row r="350" s="13" customFormat="1">
      <c r="A350" s="13"/>
      <c r="B350" s="225"/>
      <c r="C350" s="226"/>
      <c r="D350" s="227" t="s">
        <v>131</v>
      </c>
      <c r="E350" s="228" t="s">
        <v>19</v>
      </c>
      <c r="F350" s="229" t="s">
        <v>378</v>
      </c>
      <c r="G350" s="226"/>
      <c r="H350" s="230">
        <v>17</v>
      </c>
      <c r="I350" s="231"/>
      <c r="J350" s="226"/>
      <c r="K350" s="226"/>
      <c r="L350" s="232"/>
      <c r="M350" s="233"/>
      <c r="N350" s="234"/>
      <c r="O350" s="234"/>
      <c r="P350" s="234"/>
      <c r="Q350" s="234"/>
      <c r="R350" s="234"/>
      <c r="S350" s="234"/>
      <c r="T350" s="235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6" t="s">
        <v>131</v>
      </c>
      <c r="AU350" s="236" t="s">
        <v>80</v>
      </c>
      <c r="AV350" s="13" t="s">
        <v>80</v>
      </c>
      <c r="AW350" s="13" t="s">
        <v>32</v>
      </c>
      <c r="AX350" s="13" t="s">
        <v>70</v>
      </c>
      <c r="AY350" s="236" t="s">
        <v>120</v>
      </c>
    </row>
    <row r="351" s="14" customFormat="1">
      <c r="A351" s="14"/>
      <c r="B351" s="237"/>
      <c r="C351" s="238"/>
      <c r="D351" s="227" t="s">
        <v>131</v>
      </c>
      <c r="E351" s="239" t="s">
        <v>19</v>
      </c>
      <c r="F351" s="240" t="s">
        <v>133</v>
      </c>
      <c r="G351" s="238"/>
      <c r="H351" s="241">
        <v>17</v>
      </c>
      <c r="I351" s="242"/>
      <c r="J351" s="238"/>
      <c r="K351" s="238"/>
      <c r="L351" s="243"/>
      <c r="M351" s="244"/>
      <c r="N351" s="245"/>
      <c r="O351" s="245"/>
      <c r="P351" s="245"/>
      <c r="Q351" s="245"/>
      <c r="R351" s="245"/>
      <c r="S351" s="245"/>
      <c r="T351" s="246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47" t="s">
        <v>131</v>
      </c>
      <c r="AU351" s="247" t="s">
        <v>80</v>
      </c>
      <c r="AV351" s="14" t="s">
        <v>127</v>
      </c>
      <c r="AW351" s="14" t="s">
        <v>32</v>
      </c>
      <c r="AX351" s="14" t="s">
        <v>78</v>
      </c>
      <c r="AY351" s="247" t="s">
        <v>120</v>
      </c>
    </row>
    <row r="352" s="2" customFormat="1" ht="16.5" customHeight="1">
      <c r="A352" s="41"/>
      <c r="B352" s="42"/>
      <c r="C352" s="207" t="s">
        <v>379</v>
      </c>
      <c r="D352" s="207" t="s">
        <v>122</v>
      </c>
      <c r="E352" s="208" t="s">
        <v>380</v>
      </c>
      <c r="F352" s="209" t="s">
        <v>381</v>
      </c>
      <c r="G352" s="210" t="s">
        <v>382</v>
      </c>
      <c r="H352" s="211">
        <v>1</v>
      </c>
      <c r="I352" s="212"/>
      <c r="J352" s="213">
        <f>ROUND(I352*H352,2)</f>
        <v>0</v>
      </c>
      <c r="K352" s="209" t="s">
        <v>126</v>
      </c>
      <c r="L352" s="47"/>
      <c r="M352" s="214" t="s">
        <v>19</v>
      </c>
      <c r="N352" s="215" t="s">
        <v>41</v>
      </c>
      <c r="O352" s="87"/>
      <c r="P352" s="216">
        <f>O352*H352</f>
        <v>0</v>
      </c>
      <c r="Q352" s="216">
        <v>0</v>
      </c>
      <c r="R352" s="216">
        <f>Q352*H352</f>
        <v>0</v>
      </c>
      <c r="S352" s="216">
        <v>0.033000000000000002</v>
      </c>
      <c r="T352" s="217">
        <f>S352*H352</f>
        <v>0.033000000000000002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18" t="s">
        <v>127</v>
      </c>
      <c r="AT352" s="218" t="s">
        <v>122</v>
      </c>
      <c r="AU352" s="218" t="s">
        <v>80</v>
      </c>
      <c r="AY352" s="20" t="s">
        <v>120</v>
      </c>
      <c r="BE352" s="219">
        <f>IF(N352="základní",J352,0)</f>
        <v>0</v>
      </c>
      <c r="BF352" s="219">
        <f>IF(N352="snížená",J352,0)</f>
        <v>0</v>
      </c>
      <c r="BG352" s="219">
        <f>IF(N352="zákl. přenesená",J352,0)</f>
        <v>0</v>
      </c>
      <c r="BH352" s="219">
        <f>IF(N352="sníž. přenesená",J352,0)</f>
        <v>0</v>
      </c>
      <c r="BI352" s="219">
        <f>IF(N352="nulová",J352,0)</f>
        <v>0</v>
      </c>
      <c r="BJ352" s="20" t="s">
        <v>78</v>
      </c>
      <c r="BK352" s="219">
        <f>ROUND(I352*H352,2)</f>
        <v>0</v>
      </c>
      <c r="BL352" s="20" t="s">
        <v>127</v>
      </c>
      <c r="BM352" s="218" t="s">
        <v>383</v>
      </c>
    </row>
    <row r="353" s="2" customFormat="1">
      <c r="A353" s="41"/>
      <c r="B353" s="42"/>
      <c r="C353" s="43"/>
      <c r="D353" s="220" t="s">
        <v>129</v>
      </c>
      <c r="E353" s="43"/>
      <c r="F353" s="221" t="s">
        <v>384</v>
      </c>
      <c r="G353" s="43"/>
      <c r="H353" s="43"/>
      <c r="I353" s="222"/>
      <c r="J353" s="43"/>
      <c r="K353" s="43"/>
      <c r="L353" s="47"/>
      <c r="M353" s="223"/>
      <c r="N353" s="224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T353" s="20" t="s">
        <v>129</v>
      </c>
      <c r="AU353" s="20" t="s">
        <v>80</v>
      </c>
    </row>
    <row r="354" s="2" customFormat="1" ht="24.15" customHeight="1">
      <c r="A354" s="41"/>
      <c r="B354" s="42"/>
      <c r="C354" s="207" t="s">
        <v>385</v>
      </c>
      <c r="D354" s="207" t="s">
        <v>122</v>
      </c>
      <c r="E354" s="208" t="s">
        <v>386</v>
      </c>
      <c r="F354" s="209" t="s">
        <v>387</v>
      </c>
      <c r="G354" s="210" t="s">
        <v>180</v>
      </c>
      <c r="H354" s="211">
        <v>0.19600000000000001</v>
      </c>
      <c r="I354" s="212"/>
      <c r="J354" s="213">
        <f>ROUND(I354*H354,2)</f>
        <v>0</v>
      </c>
      <c r="K354" s="209" t="s">
        <v>126</v>
      </c>
      <c r="L354" s="47"/>
      <c r="M354" s="214" t="s">
        <v>19</v>
      </c>
      <c r="N354" s="215" t="s">
        <v>41</v>
      </c>
      <c r="O354" s="87"/>
      <c r="P354" s="216">
        <f>O354*H354</f>
        <v>0</v>
      </c>
      <c r="Q354" s="216">
        <v>1.5298499999999999</v>
      </c>
      <c r="R354" s="216">
        <f>Q354*H354</f>
        <v>0.29985060000000002</v>
      </c>
      <c r="S354" s="216">
        <v>0</v>
      </c>
      <c r="T354" s="217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18" t="s">
        <v>127</v>
      </c>
      <c r="AT354" s="218" t="s">
        <v>122</v>
      </c>
      <c r="AU354" s="218" t="s">
        <v>80</v>
      </c>
      <c r="AY354" s="20" t="s">
        <v>120</v>
      </c>
      <c r="BE354" s="219">
        <f>IF(N354="základní",J354,0)</f>
        <v>0</v>
      </c>
      <c r="BF354" s="219">
        <f>IF(N354="snížená",J354,0)</f>
        <v>0</v>
      </c>
      <c r="BG354" s="219">
        <f>IF(N354="zákl. přenesená",J354,0)</f>
        <v>0</v>
      </c>
      <c r="BH354" s="219">
        <f>IF(N354="sníž. přenesená",J354,0)</f>
        <v>0</v>
      </c>
      <c r="BI354" s="219">
        <f>IF(N354="nulová",J354,0)</f>
        <v>0</v>
      </c>
      <c r="BJ354" s="20" t="s">
        <v>78</v>
      </c>
      <c r="BK354" s="219">
        <f>ROUND(I354*H354,2)</f>
        <v>0</v>
      </c>
      <c r="BL354" s="20" t="s">
        <v>127</v>
      </c>
      <c r="BM354" s="218" t="s">
        <v>388</v>
      </c>
    </row>
    <row r="355" s="2" customFormat="1">
      <c r="A355" s="41"/>
      <c r="B355" s="42"/>
      <c r="C355" s="43"/>
      <c r="D355" s="220" t="s">
        <v>129</v>
      </c>
      <c r="E355" s="43"/>
      <c r="F355" s="221" t="s">
        <v>389</v>
      </c>
      <c r="G355" s="43"/>
      <c r="H355" s="43"/>
      <c r="I355" s="222"/>
      <c r="J355" s="43"/>
      <c r="K355" s="43"/>
      <c r="L355" s="47"/>
      <c r="M355" s="223"/>
      <c r="N355" s="224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20" t="s">
        <v>129</v>
      </c>
      <c r="AU355" s="20" t="s">
        <v>80</v>
      </c>
    </row>
    <row r="356" s="13" customFormat="1">
      <c r="A356" s="13"/>
      <c r="B356" s="225"/>
      <c r="C356" s="226"/>
      <c r="D356" s="227" t="s">
        <v>131</v>
      </c>
      <c r="E356" s="228" t="s">
        <v>19</v>
      </c>
      <c r="F356" s="229" t="s">
        <v>390</v>
      </c>
      <c r="G356" s="226"/>
      <c r="H356" s="230">
        <v>0.19600000000000001</v>
      </c>
      <c r="I356" s="231"/>
      <c r="J356" s="226"/>
      <c r="K356" s="226"/>
      <c r="L356" s="232"/>
      <c r="M356" s="233"/>
      <c r="N356" s="234"/>
      <c r="O356" s="234"/>
      <c r="P356" s="234"/>
      <c r="Q356" s="234"/>
      <c r="R356" s="234"/>
      <c r="S356" s="234"/>
      <c r="T356" s="23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6" t="s">
        <v>131</v>
      </c>
      <c r="AU356" s="236" t="s">
        <v>80</v>
      </c>
      <c r="AV356" s="13" t="s">
        <v>80</v>
      </c>
      <c r="AW356" s="13" t="s">
        <v>32</v>
      </c>
      <c r="AX356" s="13" t="s">
        <v>70</v>
      </c>
      <c r="AY356" s="236" t="s">
        <v>120</v>
      </c>
    </row>
    <row r="357" s="14" customFormat="1">
      <c r="A357" s="14"/>
      <c r="B357" s="237"/>
      <c r="C357" s="238"/>
      <c r="D357" s="227" t="s">
        <v>131</v>
      </c>
      <c r="E357" s="239" t="s">
        <v>19</v>
      </c>
      <c r="F357" s="240" t="s">
        <v>133</v>
      </c>
      <c r="G357" s="238"/>
      <c r="H357" s="241">
        <v>0.19600000000000001</v>
      </c>
      <c r="I357" s="242"/>
      <c r="J357" s="238"/>
      <c r="K357" s="238"/>
      <c r="L357" s="243"/>
      <c r="M357" s="244"/>
      <c r="N357" s="245"/>
      <c r="O357" s="245"/>
      <c r="P357" s="245"/>
      <c r="Q357" s="245"/>
      <c r="R357" s="245"/>
      <c r="S357" s="245"/>
      <c r="T357" s="246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47" t="s">
        <v>131</v>
      </c>
      <c r="AU357" s="247" t="s">
        <v>80</v>
      </c>
      <c r="AV357" s="14" t="s">
        <v>127</v>
      </c>
      <c r="AW357" s="14" t="s">
        <v>32</v>
      </c>
      <c r="AX357" s="14" t="s">
        <v>78</v>
      </c>
      <c r="AY357" s="247" t="s">
        <v>120</v>
      </c>
    </row>
    <row r="358" s="12" customFormat="1" ht="22.8" customHeight="1">
      <c r="A358" s="12"/>
      <c r="B358" s="191"/>
      <c r="C358" s="192"/>
      <c r="D358" s="193" t="s">
        <v>69</v>
      </c>
      <c r="E358" s="205" t="s">
        <v>177</v>
      </c>
      <c r="F358" s="205" t="s">
        <v>391</v>
      </c>
      <c r="G358" s="192"/>
      <c r="H358" s="192"/>
      <c r="I358" s="195"/>
      <c r="J358" s="206">
        <f>BK358</f>
        <v>0</v>
      </c>
      <c r="K358" s="192"/>
      <c r="L358" s="197"/>
      <c r="M358" s="198"/>
      <c r="N358" s="199"/>
      <c r="O358" s="199"/>
      <c r="P358" s="200">
        <f>SUM(P359:P382)</f>
        <v>0</v>
      </c>
      <c r="Q358" s="199"/>
      <c r="R358" s="200">
        <f>SUM(R359:R382)</f>
        <v>0.56280679</v>
      </c>
      <c r="S358" s="199"/>
      <c r="T358" s="201">
        <f>SUM(T359:T382)</f>
        <v>0</v>
      </c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R358" s="202" t="s">
        <v>78</v>
      </c>
      <c r="AT358" s="203" t="s">
        <v>69</v>
      </c>
      <c r="AU358" s="203" t="s">
        <v>78</v>
      </c>
      <c r="AY358" s="202" t="s">
        <v>120</v>
      </c>
      <c r="BK358" s="204">
        <f>SUM(BK359:BK382)</f>
        <v>0</v>
      </c>
    </row>
    <row r="359" s="2" customFormat="1" ht="24.15" customHeight="1">
      <c r="A359" s="41"/>
      <c r="B359" s="42"/>
      <c r="C359" s="207" t="s">
        <v>392</v>
      </c>
      <c r="D359" s="207" t="s">
        <v>122</v>
      </c>
      <c r="E359" s="208" t="s">
        <v>393</v>
      </c>
      <c r="F359" s="209" t="s">
        <v>394</v>
      </c>
      <c r="G359" s="210" t="s">
        <v>148</v>
      </c>
      <c r="H359" s="211">
        <v>4</v>
      </c>
      <c r="I359" s="212"/>
      <c r="J359" s="213">
        <f>ROUND(I359*H359,2)</f>
        <v>0</v>
      </c>
      <c r="K359" s="209" t="s">
        <v>126</v>
      </c>
      <c r="L359" s="47"/>
      <c r="M359" s="214" t="s">
        <v>19</v>
      </c>
      <c r="N359" s="215" t="s">
        <v>41</v>
      </c>
      <c r="O359" s="87"/>
      <c r="P359" s="216">
        <f>O359*H359</f>
        <v>0</v>
      </c>
      <c r="Q359" s="216">
        <v>0.14041999999999999</v>
      </c>
      <c r="R359" s="216">
        <f>Q359*H359</f>
        <v>0.56167999999999996</v>
      </c>
      <c r="S359" s="216">
        <v>0</v>
      </c>
      <c r="T359" s="217">
        <f>S359*H359</f>
        <v>0</v>
      </c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R359" s="218" t="s">
        <v>127</v>
      </c>
      <c r="AT359" s="218" t="s">
        <v>122</v>
      </c>
      <c r="AU359" s="218" t="s">
        <v>80</v>
      </c>
      <c r="AY359" s="20" t="s">
        <v>120</v>
      </c>
      <c r="BE359" s="219">
        <f>IF(N359="základní",J359,0)</f>
        <v>0</v>
      </c>
      <c r="BF359" s="219">
        <f>IF(N359="snížená",J359,0)</f>
        <v>0</v>
      </c>
      <c r="BG359" s="219">
        <f>IF(N359="zákl. přenesená",J359,0)</f>
        <v>0</v>
      </c>
      <c r="BH359" s="219">
        <f>IF(N359="sníž. přenesená",J359,0)</f>
        <v>0</v>
      </c>
      <c r="BI359" s="219">
        <f>IF(N359="nulová",J359,0)</f>
        <v>0</v>
      </c>
      <c r="BJ359" s="20" t="s">
        <v>78</v>
      </c>
      <c r="BK359" s="219">
        <f>ROUND(I359*H359,2)</f>
        <v>0</v>
      </c>
      <c r="BL359" s="20" t="s">
        <v>127</v>
      </c>
      <c r="BM359" s="218" t="s">
        <v>395</v>
      </c>
    </row>
    <row r="360" s="2" customFormat="1">
      <c r="A360" s="41"/>
      <c r="B360" s="42"/>
      <c r="C360" s="43"/>
      <c r="D360" s="220" t="s">
        <v>129</v>
      </c>
      <c r="E360" s="43"/>
      <c r="F360" s="221" t="s">
        <v>396</v>
      </c>
      <c r="G360" s="43"/>
      <c r="H360" s="43"/>
      <c r="I360" s="222"/>
      <c r="J360" s="43"/>
      <c r="K360" s="43"/>
      <c r="L360" s="47"/>
      <c r="M360" s="223"/>
      <c r="N360" s="224"/>
      <c r="O360" s="87"/>
      <c r="P360" s="87"/>
      <c r="Q360" s="87"/>
      <c r="R360" s="87"/>
      <c r="S360" s="87"/>
      <c r="T360" s="88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T360" s="20" t="s">
        <v>129</v>
      </c>
      <c r="AU360" s="20" t="s">
        <v>80</v>
      </c>
    </row>
    <row r="361" s="13" customFormat="1">
      <c r="A361" s="13"/>
      <c r="B361" s="225"/>
      <c r="C361" s="226"/>
      <c r="D361" s="227" t="s">
        <v>131</v>
      </c>
      <c r="E361" s="228" t="s">
        <v>19</v>
      </c>
      <c r="F361" s="229" t="s">
        <v>151</v>
      </c>
      <c r="G361" s="226"/>
      <c r="H361" s="230">
        <v>4</v>
      </c>
      <c r="I361" s="231"/>
      <c r="J361" s="226"/>
      <c r="K361" s="226"/>
      <c r="L361" s="232"/>
      <c r="M361" s="233"/>
      <c r="N361" s="234"/>
      <c r="O361" s="234"/>
      <c r="P361" s="234"/>
      <c r="Q361" s="234"/>
      <c r="R361" s="234"/>
      <c r="S361" s="234"/>
      <c r="T361" s="23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6" t="s">
        <v>131</v>
      </c>
      <c r="AU361" s="236" t="s">
        <v>80</v>
      </c>
      <c r="AV361" s="13" t="s">
        <v>80</v>
      </c>
      <c r="AW361" s="13" t="s">
        <v>32</v>
      </c>
      <c r="AX361" s="13" t="s">
        <v>70</v>
      </c>
      <c r="AY361" s="236" t="s">
        <v>120</v>
      </c>
    </row>
    <row r="362" s="14" customFormat="1">
      <c r="A362" s="14"/>
      <c r="B362" s="237"/>
      <c r="C362" s="238"/>
      <c r="D362" s="227" t="s">
        <v>131</v>
      </c>
      <c r="E362" s="239" t="s">
        <v>19</v>
      </c>
      <c r="F362" s="240" t="s">
        <v>133</v>
      </c>
      <c r="G362" s="238"/>
      <c r="H362" s="241">
        <v>4</v>
      </c>
      <c r="I362" s="242"/>
      <c r="J362" s="238"/>
      <c r="K362" s="238"/>
      <c r="L362" s="243"/>
      <c r="M362" s="244"/>
      <c r="N362" s="245"/>
      <c r="O362" s="245"/>
      <c r="P362" s="245"/>
      <c r="Q362" s="245"/>
      <c r="R362" s="245"/>
      <c r="S362" s="245"/>
      <c r="T362" s="246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7" t="s">
        <v>131</v>
      </c>
      <c r="AU362" s="247" t="s">
        <v>80</v>
      </c>
      <c r="AV362" s="14" t="s">
        <v>127</v>
      </c>
      <c r="AW362" s="14" t="s">
        <v>32</v>
      </c>
      <c r="AX362" s="14" t="s">
        <v>78</v>
      </c>
      <c r="AY362" s="247" t="s">
        <v>120</v>
      </c>
    </row>
    <row r="363" s="2" customFormat="1" ht="21.75" customHeight="1">
      <c r="A363" s="41"/>
      <c r="B363" s="42"/>
      <c r="C363" s="207" t="s">
        <v>397</v>
      </c>
      <c r="D363" s="207" t="s">
        <v>122</v>
      </c>
      <c r="E363" s="208" t="s">
        <v>398</v>
      </c>
      <c r="F363" s="209" t="s">
        <v>399</v>
      </c>
      <c r="G363" s="210" t="s">
        <v>148</v>
      </c>
      <c r="H363" s="211">
        <v>7</v>
      </c>
      <c r="I363" s="212"/>
      <c r="J363" s="213">
        <f>ROUND(I363*H363,2)</f>
        <v>0</v>
      </c>
      <c r="K363" s="209" t="s">
        <v>126</v>
      </c>
      <c r="L363" s="47"/>
      <c r="M363" s="214" t="s">
        <v>19</v>
      </c>
      <c r="N363" s="215" t="s">
        <v>41</v>
      </c>
      <c r="O363" s="87"/>
      <c r="P363" s="216">
        <f>O363*H363</f>
        <v>0</v>
      </c>
      <c r="Q363" s="216">
        <v>4.3699999999999997E-06</v>
      </c>
      <c r="R363" s="216">
        <f>Q363*H363</f>
        <v>3.0589999999999997E-05</v>
      </c>
      <c r="S363" s="216">
        <v>0</v>
      </c>
      <c r="T363" s="217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18" t="s">
        <v>127</v>
      </c>
      <c r="AT363" s="218" t="s">
        <v>122</v>
      </c>
      <c r="AU363" s="218" t="s">
        <v>80</v>
      </c>
      <c r="AY363" s="20" t="s">
        <v>120</v>
      </c>
      <c r="BE363" s="219">
        <f>IF(N363="základní",J363,0)</f>
        <v>0</v>
      </c>
      <c r="BF363" s="219">
        <f>IF(N363="snížená",J363,0)</f>
        <v>0</v>
      </c>
      <c r="BG363" s="219">
        <f>IF(N363="zákl. přenesená",J363,0)</f>
        <v>0</v>
      </c>
      <c r="BH363" s="219">
        <f>IF(N363="sníž. přenesená",J363,0)</f>
        <v>0</v>
      </c>
      <c r="BI363" s="219">
        <f>IF(N363="nulová",J363,0)</f>
        <v>0</v>
      </c>
      <c r="BJ363" s="20" t="s">
        <v>78</v>
      </c>
      <c r="BK363" s="219">
        <f>ROUND(I363*H363,2)</f>
        <v>0</v>
      </c>
      <c r="BL363" s="20" t="s">
        <v>127</v>
      </c>
      <c r="BM363" s="218" t="s">
        <v>400</v>
      </c>
    </row>
    <row r="364" s="2" customFormat="1">
      <c r="A364" s="41"/>
      <c r="B364" s="42"/>
      <c r="C364" s="43"/>
      <c r="D364" s="220" t="s">
        <v>129</v>
      </c>
      <c r="E364" s="43"/>
      <c r="F364" s="221" t="s">
        <v>401</v>
      </c>
      <c r="G364" s="43"/>
      <c r="H364" s="43"/>
      <c r="I364" s="222"/>
      <c r="J364" s="43"/>
      <c r="K364" s="43"/>
      <c r="L364" s="47"/>
      <c r="M364" s="223"/>
      <c r="N364" s="224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T364" s="20" t="s">
        <v>129</v>
      </c>
      <c r="AU364" s="20" t="s">
        <v>80</v>
      </c>
    </row>
    <row r="365" s="13" customFormat="1">
      <c r="A365" s="13"/>
      <c r="B365" s="225"/>
      <c r="C365" s="226"/>
      <c r="D365" s="227" t="s">
        <v>131</v>
      </c>
      <c r="E365" s="228" t="s">
        <v>19</v>
      </c>
      <c r="F365" s="229" t="s">
        <v>402</v>
      </c>
      <c r="G365" s="226"/>
      <c r="H365" s="230">
        <v>7</v>
      </c>
      <c r="I365" s="231"/>
      <c r="J365" s="226"/>
      <c r="K365" s="226"/>
      <c r="L365" s="232"/>
      <c r="M365" s="233"/>
      <c r="N365" s="234"/>
      <c r="O365" s="234"/>
      <c r="P365" s="234"/>
      <c r="Q365" s="234"/>
      <c r="R365" s="234"/>
      <c r="S365" s="234"/>
      <c r="T365" s="235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6" t="s">
        <v>131</v>
      </c>
      <c r="AU365" s="236" t="s">
        <v>80</v>
      </c>
      <c r="AV365" s="13" t="s">
        <v>80</v>
      </c>
      <c r="AW365" s="13" t="s">
        <v>32</v>
      </c>
      <c r="AX365" s="13" t="s">
        <v>70</v>
      </c>
      <c r="AY365" s="236" t="s">
        <v>120</v>
      </c>
    </row>
    <row r="366" s="14" customFormat="1">
      <c r="A366" s="14"/>
      <c r="B366" s="237"/>
      <c r="C366" s="238"/>
      <c r="D366" s="227" t="s">
        <v>131</v>
      </c>
      <c r="E366" s="239" t="s">
        <v>19</v>
      </c>
      <c r="F366" s="240" t="s">
        <v>133</v>
      </c>
      <c r="G366" s="238"/>
      <c r="H366" s="241">
        <v>7</v>
      </c>
      <c r="I366" s="242"/>
      <c r="J366" s="238"/>
      <c r="K366" s="238"/>
      <c r="L366" s="243"/>
      <c r="M366" s="244"/>
      <c r="N366" s="245"/>
      <c r="O366" s="245"/>
      <c r="P366" s="245"/>
      <c r="Q366" s="245"/>
      <c r="R366" s="245"/>
      <c r="S366" s="245"/>
      <c r="T366" s="246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47" t="s">
        <v>131</v>
      </c>
      <c r="AU366" s="247" t="s">
        <v>80</v>
      </c>
      <c r="AV366" s="14" t="s">
        <v>127</v>
      </c>
      <c r="AW366" s="14" t="s">
        <v>32</v>
      </c>
      <c r="AX366" s="14" t="s">
        <v>78</v>
      </c>
      <c r="AY366" s="247" t="s">
        <v>120</v>
      </c>
    </row>
    <row r="367" s="2" customFormat="1" ht="21.75" customHeight="1">
      <c r="A367" s="41"/>
      <c r="B367" s="42"/>
      <c r="C367" s="207" t="s">
        <v>403</v>
      </c>
      <c r="D367" s="207" t="s">
        <v>122</v>
      </c>
      <c r="E367" s="208" t="s">
        <v>404</v>
      </c>
      <c r="F367" s="209" t="s">
        <v>405</v>
      </c>
      <c r="G367" s="210" t="s">
        <v>148</v>
      </c>
      <c r="H367" s="211">
        <v>7</v>
      </c>
      <c r="I367" s="212"/>
      <c r="J367" s="213">
        <f>ROUND(I367*H367,2)</f>
        <v>0</v>
      </c>
      <c r="K367" s="209" t="s">
        <v>126</v>
      </c>
      <c r="L367" s="47"/>
      <c r="M367" s="214" t="s">
        <v>19</v>
      </c>
      <c r="N367" s="215" t="s">
        <v>41</v>
      </c>
      <c r="O367" s="87"/>
      <c r="P367" s="216">
        <f>O367*H367</f>
        <v>0</v>
      </c>
      <c r="Q367" s="216">
        <v>0</v>
      </c>
      <c r="R367" s="216">
        <f>Q367*H367</f>
        <v>0</v>
      </c>
      <c r="S367" s="216">
        <v>0</v>
      </c>
      <c r="T367" s="217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18" t="s">
        <v>127</v>
      </c>
      <c r="AT367" s="218" t="s">
        <v>122</v>
      </c>
      <c r="AU367" s="218" t="s">
        <v>80</v>
      </c>
      <c r="AY367" s="20" t="s">
        <v>120</v>
      </c>
      <c r="BE367" s="219">
        <f>IF(N367="základní",J367,0)</f>
        <v>0</v>
      </c>
      <c r="BF367" s="219">
        <f>IF(N367="snížená",J367,0)</f>
        <v>0</v>
      </c>
      <c r="BG367" s="219">
        <f>IF(N367="zákl. přenesená",J367,0)</f>
        <v>0</v>
      </c>
      <c r="BH367" s="219">
        <f>IF(N367="sníž. přenesená",J367,0)</f>
        <v>0</v>
      </c>
      <c r="BI367" s="219">
        <f>IF(N367="nulová",J367,0)</f>
        <v>0</v>
      </c>
      <c r="BJ367" s="20" t="s">
        <v>78</v>
      </c>
      <c r="BK367" s="219">
        <f>ROUND(I367*H367,2)</f>
        <v>0</v>
      </c>
      <c r="BL367" s="20" t="s">
        <v>127</v>
      </c>
      <c r="BM367" s="218" t="s">
        <v>406</v>
      </c>
    </row>
    <row r="368" s="2" customFormat="1">
      <c r="A368" s="41"/>
      <c r="B368" s="42"/>
      <c r="C368" s="43"/>
      <c r="D368" s="220" t="s">
        <v>129</v>
      </c>
      <c r="E368" s="43"/>
      <c r="F368" s="221" t="s">
        <v>407</v>
      </c>
      <c r="G368" s="43"/>
      <c r="H368" s="43"/>
      <c r="I368" s="222"/>
      <c r="J368" s="43"/>
      <c r="K368" s="43"/>
      <c r="L368" s="47"/>
      <c r="M368" s="223"/>
      <c r="N368" s="224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20" t="s">
        <v>129</v>
      </c>
      <c r="AU368" s="20" t="s">
        <v>80</v>
      </c>
    </row>
    <row r="369" s="2" customFormat="1" ht="24.15" customHeight="1">
      <c r="A369" s="41"/>
      <c r="B369" s="42"/>
      <c r="C369" s="207" t="s">
        <v>408</v>
      </c>
      <c r="D369" s="207" t="s">
        <v>122</v>
      </c>
      <c r="E369" s="208" t="s">
        <v>409</v>
      </c>
      <c r="F369" s="209" t="s">
        <v>410</v>
      </c>
      <c r="G369" s="210" t="s">
        <v>148</v>
      </c>
      <c r="H369" s="211">
        <v>7</v>
      </c>
      <c r="I369" s="212"/>
      <c r="J369" s="213">
        <f>ROUND(I369*H369,2)</f>
        <v>0</v>
      </c>
      <c r="K369" s="209" t="s">
        <v>126</v>
      </c>
      <c r="L369" s="47"/>
      <c r="M369" s="214" t="s">
        <v>19</v>
      </c>
      <c r="N369" s="215" t="s">
        <v>41</v>
      </c>
      <c r="O369" s="87"/>
      <c r="P369" s="216">
        <f>O369*H369</f>
        <v>0</v>
      </c>
      <c r="Q369" s="216">
        <v>0.00015660000000000001</v>
      </c>
      <c r="R369" s="216">
        <f>Q369*H369</f>
        <v>0.0010962000000000001</v>
      </c>
      <c r="S369" s="216">
        <v>0</v>
      </c>
      <c r="T369" s="217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18" t="s">
        <v>127</v>
      </c>
      <c r="AT369" s="218" t="s">
        <v>122</v>
      </c>
      <c r="AU369" s="218" t="s">
        <v>80</v>
      </c>
      <c r="AY369" s="20" t="s">
        <v>120</v>
      </c>
      <c r="BE369" s="219">
        <f>IF(N369="základní",J369,0)</f>
        <v>0</v>
      </c>
      <c r="BF369" s="219">
        <f>IF(N369="snížená",J369,0)</f>
        <v>0</v>
      </c>
      <c r="BG369" s="219">
        <f>IF(N369="zákl. přenesená",J369,0)</f>
        <v>0</v>
      </c>
      <c r="BH369" s="219">
        <f>IF(N369="sníž. přenesená",J369,0)</f>
        <v>0</v>
      </c>
      <c r="BI369" s="219">
        <f>IF(N369="nulová",J369,0)</f>
        <v>0</v>
      </c>
      <c r="BJ369" s="20" t="s">
        <v>78</v>
      </c>
      <c r="BK369" s="219">
        <f>ROUND(I369*H369,2)</f>
        <v>0</v>
      </c>
      <c r="BL369" s="20" t="s">
        <v>127</v>
      </c>
      <c r="BM369" s="218" t="s">
        <v>411</v>
      </c>
    </row>
    <row r="370" s="2" customFormat="1">
      <c r="A370" s="41"/>
      <c r="B370" s="42"/>
      <c r="C370" s="43"/>
      <c r="D370" s="220" t="s">
        <v>129</v>
      </c>
      <c r="E370" s="43"/>
      <c r="F370" s="221" t="s">
        <v>412</v>
      </c>
      <c r="G370" s="43"/>
      <c r="H370" s="43"/>
      <c r="I370" s="222"/>
      <c r="J370" s="43"/>
      <c r="K370" s="43"/>
      <c r="L370" s="47"/>
      <c r="M370" s="223"/>
      <c r="N370" s="224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20" t="s">
        <v>129</v>
      </c>
      <c r="AU370" s="20" t="s">
        <v>80</v>
      </c>
    </row>
    <row r="371" s="2" customFormat="1" ht="16.5" customHeight="1">
      <c r="A371" s="41"/>
      <c r="B371" s="42"/>
      <c r="C371" s="207" t="s">
        <v>413</v>
      </c>
      <c r="D371" s="207" t="s">
        <v>122</v>
      </c>
      <c r="E371" s="208" t="s">
        <v>414</v>
      </c>
      <c r="F371" s="209" t="s">
        <v>415</v>
      </c>
      <c r="G371" s="210" t="s">
        <v>148</v>
      </c>
      <c r="H371" s="211">
        <v>7</v>
      </c>
      <c r="I371" s="212"/>
      <c r="J371" s="213">
        <f>ROUND(I371*H371,2)</f>
        <v>0</v>
      </c>
      <c r="K371" s="209" t="s">
        <v>126</v>
      </c>
      <c r="L371" s="47"/>
      <c r="M371" s="214" t="s">
        <v>19</v>
      </c>
      <c r="N371" s="215" t="s">
        <v>41</v>
      </c>
      <c r="O371" s="87"/>
      <c r="P371" s="216">
        <f>O371*H371</f>
        <v>0</v>
      </c>
      <c r="Q371" s="216">
        <v>0</v>
      </c>
      <c r="R371" s="216">
        <f>Q371*H371</f>
        <v>0</v>
      </c>
      <c r="S371" s="216">
        <v>0</v>
      </c>
      <c r="T371" s="217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18" t="s">
        <v>127</v>
      </c>
      <c r="AT371" s="218" t="s">
        <v>122</v>
      </c>
      <c r="AU371" s="218" t="s">
        <v>80</v>
      </c>
      <c r="AY371" s="20" t="s">
        <v>120</v>
      </c>
      <c r="BE371" s="219">
        <f>IF(N371="základní",J371,0)</f>
        <v>0</v>
      </c>
      <c r="BF371" s="219">
        <f>IF(N371="snížená",J371,0)</f>
        <v>0</v>
      </c>
      <c r="BG371" s="219">
        <f>IF(N371="zákl. přenesená",J371,0)</f>
        <v>0</v>
      </c>
      <c r="BH371" s="219">
        <f>IF(N371="sníž. přenesená",J371,0)</f>
        <v>0</v>
      </c>
      <c r="BI371" s="219">
        <f>IF(N371="nulová",J371,0)</f>
        <v>0</v>
      </c>
      <c r="BJ371" s="20" t="s">
        <v>78</v>
      </c>
      <c r="BK371" s="219">
        <f>ROUND(I371*H371,2)</f>
        <v>0</v>
      </c>
      <c r="BL371" s="20" t="s">
        <v>127</v>
      </c>
      <c r="BM371" s="218" t="s">
        <v>416</v>
      </c>
    </row>
    <row r="372" s="2" customFormat="1">
      <c r="A372" s="41"/>
      <c r="B372" s="42"/>
      <c r="C372" s="43"/>
      <c r="D372" s="220" t="s">
        <v>129</v>
      </c>
      <c r="E372" s="43"/>
      <c r="F372" s="221" t="s">
        <v>417</v>
      </c>
      <c r="G372" s="43"/>
      <c r="H372" s="43"/>
      <c r="I372" s="222"/>
      <c r="J372" s="43"/>
      <c r="K372" s="43"/>
      <c r="L372" s="47"/>
      <c r="M372" s="223"/>
      <c r="N372" s="224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129</v>
      </c>
      <c r="AU372" s="20" t="s">
        <v>80</v>
      </c>
    </row>
    <row r="373" s="13" customFormat="1">
      <c r="A373" s="13"/>
      <c r="B373" s="225"/>
      <c r="C373" s="226"/>
      <c r="D373" s="227" t="s">
        <v>131</v>
      </c>
      <c r="E373" s="228" t="s">
        <v>19</v>
      </c>
      <c r="F373" s="229" t="s">
        <v>402</v>
      </c>
      <c r="G373" s="226"/>
      <c r="H373" s="230">
        <v>7</v>
      </c>
      <c r="I373" s="231"/>
      <c r="J373" s="226"/>
      <c r="K373" s="226"/>
      <c r="L373" s="232"/>
      <c r="M373" s="233"/>
      <c r="N373" s="234"/>
      <c r="O373" s="234"/>
      <c r="P373" s="234"/>
      <c r="Q373" s="234"/>
      <c r="R373" s="234"/>
      <c r="S373" s="234"/>
      <c r="T373" s="235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36" t="s">
        <v>131</v>
      </c>
      <c r="AU373" s="236" t="s">
        <v>80</v>
      </c>
      <c r="AV373" s="13" t="s">
        <v>80</v>
      </c>
      <c r="AW373" s="13" t="s">
        <v>32</v>
      </c>
      <c r="AX373" s="13" t="s">
        <v>70</v>
      </c>
      <c r="AY373" s="236" t="s">
        <v>120</v>
      </c>
    </row>
    <row r="374" s="14" customFormat="1">
      <c r="A374" s="14"/>
      <c r="B374" s="237"/>
      <c r="C374" s="238"/>
      <c r="D374" s="227" t="s">
        <v>131</v>
      </c>
      <c r="E374" s="239" t="s">
        <v>19</v>
      </c>
      <c r="F374" s="240" t="s">
        <v>133</v>
      </c>
      <c r="G374" s="238"/>
      <c r="H374" s="241">
        <v>7</v>
      </c>
      <c r="I374" s="242"/>
      <c r="J374" s="238"/>
      <c r="K374" s="238"/>
      <c r="L374" s="243"/>
      <c r="M374" s="244"/>
      <c r="N374" s="245"/>
      <c r="O374" s="245"/>
      <c r="P374" s="245"/>
      <c r="Q374" s="245"/>
      <c r="R374" s="245"/>
      <c r="S374" s="245"/>
      <c r="T374" s="246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47" t="s">
        <v>131</v>
      </c>
      <c r="AU374" s="247" t="s">
        <v>80</v>
      </c>
      <c r="AV374" s="14" t="s">
        <v>127</v>
      </c>
      <c r="AW374" s="14" t="s">
        <v>32</v>
      </c>
      <c r="AX374" s="14" t="s">
        <v>78</v>
      </c>
      <c r="AY374" s="247" t="s">
        <v>120</v>
      </c>
    </row>
    <row r="375" s="2" customFormat="1" ht="44.25" customHeight="1">
      <c r="A375" s="41"/>
      <c r="B375" s="42"/>
      <c r="C375" s="207" t="s">
        <v>418</v>
      </c>
      <c r="D375" s="207" t="s">
        <v>122</v>
      </c>
      <c r="E375" s="208" t="s">
        <v>419</v>
      </c>
      <c r="F375" s="209" t="s">
        <v>420</v>
      </c>
      <c r="G375" s="210" t="s">
        <v>148</v>
      </c>
      <c r="H375" s="211">
        <v>4</v>
      </c>
      <c r="I375" s="212"/>
      <c r="J375" s="213">
        <f>ROUND(I375*H375,2)</f>
        <v>0</v>
      </c>
      <c r="K375" s="209" t="s">
        <v>126</v>
      </c>
      <c r="L375" s="47"/>
      <c r="M375" s="214" t="s">
        <v>19</v>
      </c>
      <c r="N375" s="215" t="s">
        <v>41</v>
      </c>
      <c r="O375" s="87"/>
      <c r="P375" s="216">
        <f>O375*H375</f>
        <v>0</v>
      </c>
      <c r="Q375" s="216">
        <v>0</v>
      </c>
      <c r="R375" s="216">
        <f>Q375*H375</f>
        <v>0</v>
      </c>
      <c r="S375" s="216">
        <v>0</v>
      </c>
      <c r="T375" s="217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18" t="s">
        <v>127</v>
      </c>
      <c r="AT375" s="218" t="s">
        <v>122</v>
      </c>
      <c r="AU375" s="218" t="s">
        <v>80</v>
      </c>
      <c r="AY375" s="20" t="s">
        <v>120</v>
      </c>
      <c r="BE375" s="219">
        <f>IF(N375="základní",J375,0)</f>
        <v>0</v>
      </c>
      <c r="BF375" s="219">
        <f>IF(N375="snížená",J375,0)</f>
        <v>0</v>
      </c>
      <c r="BG375" s="219">
        <f>IF(N375="zákl. přenesená",J375,0)</f>
        <v>0</v>
      </c>
      <c r="BH375" s="219">
        <f>IF(N375="sníž. přenesená",J375,0)</f>
        <v>0</v>
      </c>
      <c r="BI375" s="219">
        <f>IF(N375="nulová",J375,0)</f>
        <v>0</v>
      </c>
      <c r="BJ375" s="20" t="s">
        <v>78</v>
      </c>
      <c r="BK375" s="219">
        <f>ROUND(I375*H375,2)</f>
        <v>0</v>
      </c>
      <c r="BL375" s="20" t="s">
        <v>127</v>
      </c>
      <c r="BM375" s="218" t="s">
        <v>421</v>
      </c>
    </row>
    <row r="376" s="2" customFormat="1">
      <c r="A376" s="41"/>
      <c r="B376" s="42"/>
      <c r="C376" s="43"/>
      <c r="D376" s="220" t="s">
        <v>129</v>
      </c>
      <c r="E376" s="43"/>
      <c r="F376" s="221" t="s">
        <v>422</v>
      </c>
      <c r="G376" s="43"/>
      <c r="H376" s="43"/>
      <c r="I376" s="222"/>
      <c r="J376" s="43"/>
      <c r="K376" s="43"/>
      <c r="L376" s="47"/>
      <c r="M376" s="223"/>
      <c r="N376" s="224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20" t="s">
        <v>129</v>
      </c>
      <c r="AU376" s="20" t="s">
        <v>80</v>
      </c>
    </row>
    <row r="377" s="13" customFormat="1">
      <c r="A377" s="13"/>
      <c r="B377" s="225"/>
      <c r="C377" s="226"/>
      <c r="D377" s="227" t="s">
        <v>131</v>
      </c>
      <c r="E377" s="228" t="s">
        <v>19</v>
      </c>
      <c r="F377" s="229" t="s">
        <v>151</v>
      </c>
      <c r="G377" s="226"/>
      <c r="H377" s="230">
        <v>4</v>
      </c>
      <c r="I377" s="231"/>
      <c r="J377" s="226"/>
      <c r="K377" s="226"/>
      <c r="L377" s="232"/>
      <c r="M377" s="233"/>
      <c r="N377" s="234"/>
      <c r="O377" s="234"/>
      <c r="P377" s="234"/>
      <c r="Q377" s="234"/>
      <c r="R377" s="234"/>
      <c r="S377" s="234"/>
      <c r="T377" s="235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36" t="s">
        <v>131</v>
      </c>
      <c r="AU377" s="236" t="s">
        <v>80</v>
      </c>
      <c r="AV377" s="13" t="s">
        <v>80</v>
      </c>
      <c r="AW377" s="13" t="s">
        <v>32</v>
      </c>
      <c r="AX377" s="13" t="s">
        <v>70</v>
      </c>
      <c r="AY377" s="236" t="s">
        <v>120</v>
      </c>
    </row>
    <row r="378" s="14" customFormat="1">
      <c r="A378" s="14"/>
      <c r="B378" s="237"/>
      <c r="C378" s="238"/>
      <c r="D378" s="227" t="s">
        <v>131</v>
      </c>
      <c r="E378" s="239" t="s">
        <v>19</v>
      </c>
      <c r="F378" s="240" t="s">
        <v>133</v>
      </c>
      <c r="G378" s="238"/>
      <c r="H378" s="241">
        <v>4</v>
      </c>
      <c r="I378" s="242"/>
      <c r="J378" s="238"/>
      <c r="K378" s="238"/>
      <c r="L378" s="243"/>
      <c r="M378" s="244"/>
      <c r="N378" s="245"/>
      <c r="O378" s="245"/>
      <c r="P378" s="245"/>
      <c r="Q378" s="245"/>
      <c r="R378" s="245"/>
      <c r="S378" s="245"/>
      <c r="T378" s="246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47" t="s">
        <v>131</v>
      </c>
      <c r="AU378" s="247" t="s">
        <v>80</v>
      </c>
      <c r="AV378" s="14" t="s">
        <v>127</v>
      </c>
      <c r="AW378" s="14" t="s">
        <v>32</v>
      </c>
      <c r="AX378" s="14" t="s">
        <v>78</v>
      </c>
      <c r="AY378" s="247" t="s">
        <v>120</v>
      </c>
    </row>
    <row r="379" s="2" customFormat="1" ht="37.8" customHeight="1">
      <c r="A379" s="41"/>
      <c r="B379" s="42"/>
      <c r="C379" s="207" t="s">
        <v>423</v>
      </c>
      <c r="D379" s="207" t="s">
        <v>122</v>
      </c>
      <c r="E379" s="208" t="s">
        <v>424</v>
      </c>
      <c r="F379" s="209" t="s">
        <v>425</v>
      </c>
      <c r="G379" s="210" t="s">
        <v>125</v>
      </c>
      <c r="H379" s="211">
        <v>6</v>
      </c>
      <c r="I379" s="212"/>
      <c r="J379" s="213">
        <f>ROUND(I379*H379,2)</f>
        <v>0</v>
      </c>
      <c r="K379" s="209" t="s">
        <v>126</v>
      </c>
      <c r="L379" s="47"/>
      <c r="M379" s="214" t="s">
        <v>19</v>
      </c>
      <c r="N379" s="215" t="s">
        <v>41</v>
      </c>
      <c r="O379" s="87"/>
      <c r="P379" s="216">
        <f>O379*H379</f>
        <v>0</v>
      </c>
      <c r="Q379" s="216">
        <v>0</v>
      </c>
      <c r="R379" s="216">
        <f>Q379*H379</f>
        <v>0</v>
      </c>
      <c r="S379" s="216">
        <v>0</v>
      </c>
      <c r="T379" s="217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18" t="s">
        <v>127</v>
      </c>
      <c r="AT379" s="218" t="s">
        <v>122</v>
      </c>
      <c r="AU379" s="218" t="s">
        <v>80</v>
      </c>
      <c r="AY379" s="20" t="s">
        <v>120</v>
      </c>
      <c r="BE379" s="219">
        <f>IF(N379="základní",J379,0)</f>
        <v>0</v>
      </c>
      <c r="BF379" s="219">
        <f>IF(N379="snížená",J379,0)</f>
        <v>0</v>
      </c>
      <c r="BG379" s="219">
        <f>IF(N379="zákl. přenesená",J379,0)</f>
        <v>0</v>
      </c>
      <c r="BH379" s="219">
        <f>IF(N379="sníž. přenesená",J379,0)</f>
        <v>0</v>
      </c>
      <c r="BI379" s="219">
        <f>IF(N379="nulová",J379,0)</f>
        <v>0</v>
      </c>
      <c r="BJ379" s="20" t="s">
        <v>78</v>
      </c>
      <c r="BK379" s="219">
        <f>ROUND(I379*H379,2)</f>
        <v>0</v>
      </c>
      <c r="BL379" s="20" t="s">
        <v>127</v>
      </c>
      <c r="BM379" s="218" t="s">
        <v>426</v>
      </c>
    </row>
    <row r="380" s="2" customFormat="1">
      <c r="A380" s="41"/>
      <c r="B380" s="42"/>
      <c r="C380" s="43"/>
      <c r="D380" s="220" t="s">
        <v>129</v>
      </c>
      <c r="E380" s="43"/>
      <c r="F380" s="221" t="s">
        <v>427</v>
      </c>
      <c r="G380" s="43"/>
      <c r="H380" s="43"/>
      <c r="I380" s="222"/>
      <c r="J380" s="43"/>
      <c r="K380" s="43"/>
      <c r="L380" s="47"/>
      <c r="M380" s="223"/>
      <c r="N380" s="224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T380" s="20" t="s">
        <v>129</v>
      </c>
      <c r="AU380" s="20" t="s">
        <v>80</v>
      </c>
    </row>
    <row r="381" s="13" customFormat="1">
      <c r="A381" s="13"/>
      <c r="B381" s="225"/>
      <c r="C381" s="226"/>
      <c r="D381" s="227" t="s">
        <v>131</v>
      </c>
      <c r="E381" s="228" t="s">
        <v>19</v>
      </c>
      <c r="F381" s="229" t="s">
        <v>428</v>
      </c>
      <c r="G381" s="226"/>
      <c r="H381" s="230">
        <v>6</v>
      </c>
      <c r="I381" s="231"/>
      <c r="J381" s="226"/>
      <c r="K381" s="226"/>
      <c r="L381" s="232"/>
      <c r="M381" s="233"/>
      <c r="N381" s="234"/>
      <c r="O381" s="234"/>
      <c r="P381" s="234"/>
      <c r="Q381" s="234"/>
      <c r="R381" s="234"/>
      <c r="S381" s="234"/>
      <c r="T381" s="235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36" t="s">
        <v>131</v>
      </c>
      <c r="AU381" s="236" t="s">
        <v>80</v>
      </c>
      <c r="AV381" s="13" t="s">
        <v>80</v>
      </c>
      <c r="AW381" s="13" t="s">
        <v>32</v>
      </c>
      <c r="AX381" s="13" t="s">
        <v>70</v>
      </c>
      <c r="AY381" s="236" t="s">
        <v>120</v>
      </c>
    </row>
    <row r="382" s="14" customFormat="1">
      <c r="A382" s="14"/>
      <c r="B382" s="237"/>
      <c r="C382" s="238"/>
      <c r="D382" s="227" t="s">
        <v>131</v>
      </c>
      <c r="E382" s="239" t="s">
        <v>19</v>
      </c>
      <c r="F382" s="240" t="s">
        <v>133</v>
      </c>
      <c r="G382" s="238"/>
      <c r="H382" s="241">
        <v>6</v>
      </c>
      <c r="I382" s="242"/>
      <c r="J382" s="238"/>
      <c r="K382" s="238"/>
      <c r="L382" s="243"/>
      <c r="M382" s="244"/>
      <c r="N382" s="245"/>
      <c r="O382" s="245"/>
      <c r="P382" s="245"/>
      <c r="Q382" s="245"/>
      <c r="R382" s="245"/>
      <c r="S382" s="245"/>
      <c r="T382" s="246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47" t="s">
        <v>131</v>
      </c>
      <c r="AU382" s="247" t="s">
        <v>80</v>
      </c>
      <c r="AV382" s="14" t="s">
        <v>127</v>
      </c>
      <c r="AW382" s="14" t="s">
        <v>32</v>
      </c>
      <c r="AX382" s="14" t="s">
        <v>78</v>
      </c>
      <c r="AY382" s="247" t="s">
        <v>120</v>
      </c>
    </row>
    <row r="383" s="12" customFormat="1" ht="22.8" customHeight="1">
      <c r="A383" s="12"/>
      <c r="B383" s="191"/>
      <c r="C383" s="192"/>
      <c r="D383" s="193" t="s">
        <v>69</v>
      </c>
      <c r="E383" s="205" t="s">
        <v>429</v>
      </c>
      <c r="F383" s="205" t="s">
        <v>430</v>
      </c>
      <c r="G383" s="192"/>
      <c r="H383" s="192"/>
      <c r="I383" s="195"/>
      <c r="J383" s="206">
        <f>BK383</f>
        <v>0</v>
      </c>
      <c r="K383" s="192"/>
      <c r="L383" s="197"/>
      <c r="M383" s="198"/>
      <c r="N383" s="199"/>
      <c r="O383" s="199"/>
      <c r="P383" s="200">
        <f>SUM(P384:P410)</f>
        <v>0</v>
      </c>
      <c r="Q383" s="199"/>
      <c r="R383" s="200">
        <f>SUM(R384:R410)</f>
        <v>0</v>
      </c>
      <c r="S383" s="199"/>
      <c r="T383" s="201">
        <f>SUM(T384:T410)</f>
        <v>0</v>
      </c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R383" s="202" t="s">
        <v>78</v>
      </c>
      <c r="AT383" s="203" t="s">
        <v>69</v>
      </c>
      <c r="AU383" s="203" t="s">
        <v>78</v>
      </c>
      <c r="AY383" s="202" t="s">
        <v>120</v>
      </c>
      <c r="BK383" s="204">
        <f>SUM(BK384:BK410)</f>
        <v>0</v>
      </c>
    </row>
    <row r="384" s="2" customFormat="1" ht="24.15" customHeight="1">
      <c r="A384" s="41"/>
      <c r="B384" s="42"/>
      <c r="C384" s="207" t="s">
        <v>431</v>
      </c>
      <c r="D384" s="207" t="s">
        <v>122</v>
      </c>
      <c r="E384" s="208" t="s">
        <v>432</v>
      </c>
      <c r="F384" s="209" t="s">
        <v>433</v>
      </c>
      <c r="G384" s="210" t="s">
        <v>257</v>
      </c>
      <c r="H384" s="211">
        <v>0.78100000000000003</v>
      </c>
      <c r="I384" s="212"/>
      <c r="J384" s="213">
        <f>ROUND(I384*H384,2)</f>
        <v>0</v>
      </c>
      <c r="K384" s="209" t="s">
        <v>126</v>
      </c>
      <c r="L384" s="47"/>
      <c r="M384" s="214" t="s">
        <v>19</v>
      </c>
      <c r="N384" s="215" t="s">
        <v>41</v>
      </c>
      <c r="O384" s="87"/>
      <c r="P384" s="216">
        <f>O384*H384</f>
        <v>0</v>
      </c>
      <c r="Q384" s="216">
        <v>0</v>
      </c>
      <c r="R384" s="216">
        <f>Q384*H384</f>
        <v>0</v>
      </c>
      <c r="S384" s="216">
        <v>0</v>
      </c>
      <c r="T384" s="217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8" t="s">
        <v>127</v>
      </c>
      <c r="AT384" s="218" t="s">
        <v>122</v>
      </c>
      <c r="AU384" s="218" t="s">
        <v>80</v>
      </c>
      <c r="AY384" s="20" t="s">
        <v>120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20" t="s">
        <v>78</v>
      </c>
      <c r="BK384" s="219">
        <f>ROUND(I384*H384,2)</f>
        <v>0</v>
      </c>
      <c r="BL384" s="20" t="s">
        <v>127</v>
      </c>
      <c r="BM384" s="218" t="s">
        <v>434</v>
      </c>
    </row>
    <row r="385" s="2" customFormat="1">
      <c r="A385" s="41"/>
      <c r="B385" s="42"/>
      <c r="C385" s="43"/>
      <c r="D385" s="220" t="s">
        <v>129</v>
      </c>
      <c r="E385" s="43"/>
      <c r="F385" s="221" t="s">
        <v>435</v>
      </c>
      <c r="G385" s="43"/>
      <c r="H385" s="43"/>
      <c r="I385" s="222"/>
      <c r="J385" s="43"/>
      <c r="K385" s="43"/>
      <c r="L385" s="47"/>
      <c r="M385" s="223"/>
      <c r="N385" s="224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129</v>
      </c>
      <c r="AU385" s="20" t="s">
        <v>80</v>
      </c>
    </row>
    <row r="386" s="13" customFormat="1">
      <c r="A386" s="13"/>
      <c r="B386" s="225"/>
      <c r="C386" s="226"/>
      <c r="D386" s="227" t="s">
        <v>131</v>
      </c>
      <c r="E386" s="228" t="s">
        <v>19</v>
      </c>
      <c r="F386" s="229" t="s">
        <v>436</v>
      </c>
      <c r="G386" s="226"/>
      <c r="H386" s="230">
        <v>0.78100000000000003</v>
      </c>
      <c r="I386" s="231"/>
      <c r="J386" s="226"/>
      <c r="K386" s="226"/>
      <c r="L386" s="232"/>
      <c r="M386" s="233"/>
      <c r="N386" s="234"/>
      <c r="O386" s="234"/>
      <c r="P386" s="234"/>
      <c r="Q386" s="234"/>
      <c r="R386" s="234"/>
      <c r="S386" s="234"/>
      <c r="T386" s="23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6" t="s">
        <v>131</v>
      </c>
      <c r="AU386" s="236" t="s">
        <v>80</v>
      </c>
      <c r="AV386" s="13" t="s">
        <v>80</v>
      </c>
      <c r="AW386" s="13" t="s">
        <v>32</v>
      </c>
      <c r="AX386" s="13" t="s">
        <v>78</v>
      </c>
      <c r="AY386" s="236" t="s">
        <v>120</v>
      </c>
    </row>
    <row r="387" s="14" customFormat="1">
      <c r="A387" s="14"/>
      <c r="B387" s="237"/>
      <c r="C387" s="238"/>
      <c r="D387" s="227" t="s">
        <v>131</v>
      </c>
      <c r="E387" s="239" t="s">
        <v>19</v>
      </c>
      <c r="F387" s="240" t="s">
        <v>133</v>
      </c>
      <c r="G387" s="238"/>
      <c r="H387" s="241">
        <v>0.78100000000000003</v>
      </c>
      <c r="I387" s="242"/>
      <c r="J387" s="238"/>
      <c r="K387" s="238"/>
      <c r="L387" s="243"/>
      <c r="M387" s="244"/>
      <c r="N387" s="245"/>
      <c r="O387" s="245"/>
      <c r="P387" s="245"/>
      <c r="Q387" s="245"/>
      <c r="R387" s="245"/>
      <c r="S387" s="245"/>
      <c r="T387" s="246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47" t="s">
        <v>131</v>
      </c>
      <c r="AU387" s="247" t="s">
        <v>80</v>
      </c>
      <c r="AV387" s="14" t="s">
        <v>127</v>
      </c>
      <c r="AW387" s="14" t="s">
        <v>32</v>
      </c>
      <c r="AX387" s="14" t="s">
        <v>70</v>
      </c>
      <c r="AY387" s="247" t="s">
        <v>120</v>
      </c>
    </row>
    <row r="388" s="2" customFormat="1" ht="21.75" customHeight="1">
      <c r="A388" s="41"/>
      <c r="B388" s="42"/>
      <c r="C388" s="207" t="s">
        <v>437</v>
      </c>
      <c r="D388" s="207" t="s">
        <v>122</v>
      </c>
      <c r="E388" s="208" t="s">
        <v>438</v>
      </c>
      <c r="F388" s="209" t="s">
        <v>439</v>
      </c>
      <c r="G388" s="210" t="s">
        <v>257</v>
      </c>
      <c r="H388" s="211">
        <v>0.78100000000000003</v>
      </c>
      <c r="I388" s="212"/>
      <c r="J388" s="213">
        <f>ROUND(I388*H388,2)</f>
        <v>0</v>
      </c>
      <c r="K388" s="209" t="s">
        <v>126</v>
      </c>
      <c r="L388" s="47"/>
      <c r="M388" s="214" t="s">
        <v>19</v>
      </c>
      <c r="N388" s="215" t="s">
        <v>41</v>
      </c>
      <c r="O388" s="87"/>
      <c r="P388" s="216">
        <f>O388*H388</f>
        <v>0</v>
      </c>
      <c r="Q388" s="216">
        <v>0</v>
      </c>
      <c r="R388" s="216">
        <f>Q388*H388</f>
        <v>0</v>
      </c>
      <c r="S388" s="216">
        <v>0</v>
      </c>
      <c r="T388" s="217">
        <f>S388*H388</f>
        <v>0</v>
      </c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R388" s="218" t="s">
        <v>127</v>
      </c>
      <c r="AT388" s="218" t="s">
        <v>122</v>
      </c>
      <c r="AU388" s="218" t="s">
        <v>80</v>
      </c>
      <c r="AY388" s="20" t="s">
        <v>120</v>
      </c>
      <c r="BE388" s="219">
        <f>IF(N388="základní",J388,0)</f>
        <v>0</v>
      </c>
      <c r="BF388" s="219">
        <f>IF(N388="snížená",J388,0)</f>
        <v>0</v>
      </c>
      <c r="BG388" s="219">
        <f>IF(N388="zákl. přenesená",J388,0)</f>
        <v>0</v>
      </c>
      <c r="BH388" s="219">
        <f>IF(N388="sníž. přenesená",J388,0)</f>
        <v>0</v>
      </c>
      <c r="BI388" s="219">
        <f>IF(N388="nulová",J388,0)</f>
        <v>0</v>
      </c>
      <c r="BJ388" s="20" t="s">
        <v>78</v>
      </c>
      <c r="BK388" s="219">
        <f>ROUND(I388*H388,2)</f>
        <v>0</v>
      </c>
      <c r="BL388" s="20" t="s">
        <v>127</v>
      </c>
      <c r="BM388" s="218" t="s">
        <v>440</v>
      </c>
    </row>
    <row r="389" s="2" customFormat="1">
      <c r="A389" s="41"/>
      <c r="B389" s="42"/>
      <c r="C389" s="43"/>
      <c r="D389" s="220" t="s">
        <v>129</v>
      </c>
      <c r="E389" s="43"/>
      <c r="F389" s="221" t="s">
        <v>441</v>
      </c>
      <c r="G389" s="43"/>
      <c r="H389" s="43"/>
      <c r="I389" s="222"/>
      <c r="J389" s="43"/>
      <c r="K389" s="43"/>
      <c r="L389" s="47"/>
      <c r="M389" s="223"/>
      <c r="N389" s="224"/>
      <c r="O389" s="87"/>
      <c r="P389" s="87"/>
      <c r="Q389" s="87"/>
      <c r="R389" s="87"/>
      <c r="S389" s="87"/>
      <c r="T389" s="88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T389" s="20" t="s">
        <v>129</v>
      </c>
      <c r="AU389" s="20" t="s">
        <v>80</v>
      </c>
    </row>
    <row r="390" s="13" customFormat="1">
      <c r="A390" s="13"/>
      <c r="B390" s="225"/>
      <c r="C390" s="226"/>
      <c r="D390" s="227" t="s">
        <v>131</v>
      </c>
      <c r="E390" s="228" t="s">
        <v>19</v>
      </c>
      <c r="F390" s="229" t="s">
        <v>436</v>
      </c>
      <c r="G390" s="226"/>
      <c r="H390" s="230">
        <v>0.78100000000000003</v>
      </c>
      <c r="I390" s="231"/>
      <c r="J390" s="226"/>
      <c r="K390" s="226"/>
      <c r="L390" s="232"/>
      <c r="M390" s="233"/>
      <c r="N390" s="234"/>
      <c r="O390" s="234"/>
      <c r="P390" s="234"/>
      <c r="Q390" s="234"/>
      <c r="R390" s="234"/>
      <c r="S390" s="234"/>
      <c r="T390" s="235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6" t="s">
        <v>131</v>
      </c>
      <c r="AU390" s="236" t="s">
        <v>80</v>
      </c>
      <c r="AV390" s="13" t="s">
        <v>80</v>
      </c>
      <c r="AW390" s="13" t="s">
        <v>32</v>
      </c>
      <c r="AX390" s="13" t="s">
        <v>70</v>
      </c>
      <c r="AY390" s="236" t="s">
        <v>120</v>
      </c>
    </row>
    <row r="391" s="14" customFormat="1">
      <c r="A391" s="14"/>
      <c r="B391" s="237"/>
      <c r="C391" s="238"/>
      <c r="D391" s="227" t="s">
        <v>131</v>
      </c>
      <c r="E391" s="239" t="s">
        <v>19</v>
      </c>
      <c r="F391" s="240" t="s">
        <v>133</v>
      </c>
      <c r="G391" s="238"/>
      <c r="H391" s="241">
        <v>0.78100000000000003</v>
      </c>
      <c r="I391" s="242"/>
      <c r="J391" s="238"/>
      <c r="K391" s="238"/>
      <c r="L391" s="243"/>
      <c r="M391" s="244"/>
      <c r="N391" s="245"/>
      <c r="O391" s="245"/>
      <c r="P391" s="245"/>
      <c r="Q391" s="245"/>
      <c r="R391" s="245"/>
      <c r="S391" s="245"/>
      <c r="T391" s="246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47" t="s">
        <v>131</v>
      </c>
      <c r="AU391" s="247" t="s">
        <v>80</v>
      </c>
      <c r="AV391" s="14" t="s">
        <v>127</v>
      </c>
      <c r="AW391" s="14" t="s">
        <v>32</v>
      </c>
      <c r="AX391" s="14" t="s">
        <v>78</v>
      </c>
      <c r="AY391" s="247" t="s">
        <v>120</v>
      </c>
    </row>
    <row r="392" s="2" customFormat="1" ht="24.15" customHeight="1">
      <c r="A392" s="41"/>
      <c r="B392" s="42"/>
      <c r="C392" s="207" t="s">
        <v>442</v>
      </c>
      <c r="D392" s="207" t="s">
        <v>122</v>
      </c>
      <c r="E392" s="208" t="s">
        <v>443</v>
      </c>
      <c r="F392" s="209" t="s">
        <v>444</v>
      </c>
      <c r="G392" s="210" t="s">
        <v>257</v>
      </c>
      <c r="H392" s="211">
        <v>7.0289999999999999</v>
      </c>
      <c r="I392" s="212"/>
      <c r="J392" s="213">
        <f>ROUND(I392*H392,2)</f>
        <v>0</v>
      </c>
      <c r="K392" s="209" t="s">
        <v>126</v>
      </c>
      <c r="L392" s="47"/>
      <c r="M392" s="214" t="s">
        <v>19</v>
      </c>
      <c r="N392" s="215" t="s">
        <v>41</v>
      </c>
      <c r="O392" s="87"/>
      <c r="P392" s="216">
        <f>O392*H392</f>
        <v>0</v>
      </c>
      <c r="Q392" s="216">
        <v>0</v>
      </c>
      <c r="R392" s="216">
        <f>Q392*H392</f>
        <v>0</v>
      </c>
      <c r="S392" s="216">
        <v>0</v>
      </c>
      <c r="T392" s="217">
        <f>S392*H392</f>
        <v>0</v>
      </c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R392" s="218" t="s">
        <v>127</v>
      </c>
      <c r="AT392" s="218" t="s">
        <v>122</v>
      </c>
      <c r="AU392" s="218" t="s">
        <v>80</v>
      </c>
      <c r="AY392" s="20" t="s">
        <v>120</v>
      </c>
      <c r="BE392" s="219">
        <f>IF(N392="základní",J392,0)</f>
        <v>0</v>
      </c>
      <c r="BF392" s="219">
        <f>IF(N392="snížená",J392,0)</f>
        <v>0</v>
      </c>
      <c r="BG392" s="219">
        <f>IF(N392="zákl. přenesená",J392,0)</f>
        <v>0</v>
      </c>
      <c r="BH392" s="219">
        <f>IF(N392="sníž. přenesená",J392,0)</f>
        <v>0</v>
      </c>
      <c r="BI392" s="219">
        <f>IF(N392="nulová",J392,0)</f>
        <v>0</v>
      </c>
      <c r="BJ392" s="20" t="s">
        <v>78</v>
      </c>
      <c r="BK392" s="219">
        <f>ROUND(I392*H392,2)</f>
        <v>0</v>
      </c>
      <c r="BL392" s="20" t="s">
        <v>127</v>
      </c>
      <c r="BM392" s="218" t="s">
        <v>445</v>
      </c>
    </row>
    <row r="393" s="2" customFormat="1">
      <c r="A393" s="41"/>
      <c r="B393" s="42"/>
      <c r="C393" s="43"/>
      <c r="D393" s="220" t="s">
        <v>129</v>
      </c>
      <c r="E393" s="43"/>
      <c r="F393" s="221" t="s">
        <v>446</v>
      </c>
      <c r="G393" s="43"/>
      <c r="H393" s="43"/>
      <c r="I393" s="222"/>
      <c r="J393" s="43"/>
      <c r="K393" s="43"/>
      <c r="L393" s="47"/>
      <c r="M393" s="223"/>
      <c r="N393" s="224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T393" s="20" t="s">
        <v>129</v>
      </c>
      <c r="AU393" s="20" t="s">
        <v>80</v>
      </c>
    </row>
    <row r="394" s="13" customFormat="1">
      <c r="A394" s="13"/>
      <c r="B394" s="225"/>
      <c r="C394" s="226"/>
      <c r="D394" s="227" t="s">
        <v>131</v>
      </c>
      <c r="E394" s="226"/>
      <c r="F394" s="229" t="s">
        <v>447</v>
      </c>
      <c r="G394" s="226"/>
      <c r="H394" s="230">
        <v>7.0289999999999999</v>
      </c>
      <c r="I394" s="231"/>
      <c r="J394" s="226"/>
      <c r="K394" s="226"/>
      <c r="L394" s="232"/>
      <c r="M394" s="233"/>
      <c r="N394" s="234"/>
      <c r="O394" s="234"/>
      <c r="P394" s="234"/>
      <c r="Q394" s="234"/>
      <c r="R394" s="234"/>
      <c r="S394" s="234"/>
      <c r="T394" s="235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6" t="s">
        <v>131</v>
      </c>
      <c r="AU394" s="236" t="s">
        <v>80</v>
      </c>
      <c r="AV394" s="13" t="s">
        <v>80</v>
      </c>
      <c r="AW394" s="13" t="s">
        <v>4</v>
      </c>
      <c r="AX394" s="13" t="s">
        <v>78</v>
      </c>
      <c r="AY394" s="236" t="s">
        <v>120</v>
      </c>
    </row>
    <row r="395" s="2" customFormat="1" ht="24.15" customHeight="1">
      <c r="A395" s="41"/>
      <c r="B395" s="42"/>
      <c r="C395" s="207" t="s">
        <v>448</v>
      </c>
      <c r="D395" s="207" t="s">
        <v>122</v>
      </c>
      <c r="E395" s="208" t="s">
        <v>449</v>
      </c>
      <c r="F395" s="209" t="s">
        <v>450</v>
      </c>
      <c r="G395" s="210" t="s">
        <v>257</v>
      </c>
      <c r="H395" s="211">
        <v>0.29399999999999998</v>
      </c>
      <c r="I395" s="212"/>
      <c r="J395" s="213">
        <f>ROUND(I395*H395,2)</f>
        <v>0</v>
      </c>
      <c r="K395" s="209" t="s">
        <v>126</v>
      </c>
      <c r="L395" s="47"/>
      <c r="M395" s="214" t="s">
        <v>19</v>
      </c>
      <c r="N395" s="215" t="s">
        <v>41</v>
      </c>
      <c r="O395" s="87"/>
      <c r="P395" s="216">
        <f>O395*H395</f>
        <v>0</v>
      </c>
      <c r="Q395" s="216">
        <v>0</v>
      </c>
      <c r="R395" s="216">
        <f>Q395*H395</f>
        <v>0</v>
      </c>
      <c r="S395" s="216">
        <v>0</v>
      </c>
      <c r="T395" s="217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18" t="s">
        <v>127</v>
      </c>
      <c r="AT395" s="218" t="s">
        <v>122</v>
      </c>
      <c r="AU395" s="218" t="s">
        <v>80</v>
      </c>
      <c r="AY395" s="20" t="s">
        <v>120</v>
      </c>
      <c r="BE395" s="219">
        <f>IF(N395="základní",J395,0)</f>
        <v>0</v>
      </c>
      <c r="BF395" s="219">
        <f>IF(N395="snížená",J395,0)</f>
        <v>0</v>
      </c>
      <c r="BG395" s="219">
        <f>IF(N395="zákl. přenesená",J395,0)</f>
        <v>0</v>
      </c>
      <c r="BH395" s="219">
        <f>IF(N395="sníž. přenesená",J395,0)</f>
        <v>0</v>
      </c>
      <c r="BI395" s="219">
        <f>IF(N395="nulová",J395,0)</f>
        <v>0</v>
      </c>
      <c r="BJ395" s="20" t="s">
        <v>78</v>
      </c>
      <c r="BK395" s="219">
        <f>ROUND(I395*H395,2)</f>
        <v>0</v>
      </c>
      <c r="BL395" s="20" t="s">
        <v>127</v>
      </c>
      <c r="BM395" s="218" t="s">
        <v>451</v>
      </c>
    </row>
    <row r="396" s="2" customFormat="1">
      <c r="A396" s="41"/>
      <c r="B396" s="42"/>
      <c r="C396" s="43"/>
      <c r="D396" s="220" t="s">
        <v>129</v>
      </c>
      <c r="E396" s="43"/>
      <c r="F396" s="221" t="s">
        <v>452</v>
      </c>
      <c r="G396" s="43"/>
      <c r="H396" s="43"/>
      <c r="I396" s="222"/>
      <c r="J396" s="43"/>
      <c r="K396" s="43"/>
      <c r="L396" s="47"/>
      <c r="M396" s="223"/>
      <c r="N396" s="224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20" t="s">
        <v>129</v>
      </c>
      <c r="AU396" s="20" t="s">
        <v>80</v>
      </c>
    </row>
    <row r="397" s="15" customFormat="1">
      <c r="A397" s="15"/>
      <c r="B397" s="248"/>
      <c r="C397" s="249"/>
      <c r="D397" s="227" t="s">
        <v>131</v>
      </c>
      <c r="E397" s="250" t="s">
        <v>19</v>
      </c>
      <c r="F397" s="251" t="s">
        <v>453</v>
      </c>
      <c r="G397" s="249"/>
      <c r="H397" s="250" t="s">
        <v>19</v>
      </c>
      <c r="I397" s="252"/>
      <c r="J397" s="249"/>
      <c r="K397" s="249"/>
      <c r="L397" s="253"/>
      <c r="M397" s="254"/>
      <c r="N397" s="255"/>
      <c r="O397" s="255"/>
      <c r="P397" s="255"/>
      <c r="Q397" s="255"/>
      <c r="R397" s="255"/>
      <c r="S397" s="255"/>
      <c r="T397" s="256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57" t="s">
        <v>131</v>
      </c>
      <c r="AU397" s="257" t="s">
        <v>80</v>
      </c>
      <c r="AV397" s="15" t="s">
        <v>78</v>
      </c>
      <c r="AW397" s="15" t="s">
        <v>32</v>
      </c>
      <c r="AX397" s="15" t="s">
        <v>70</v>
      </c>
      <c r="AY397" s="257" t="s">
        <v>120</v>
      </c>
    </row>
    <row r="398" s="13" customFormat="1">
      <c r="A398" s="13"/>
      <c r="B398" s="225"/>
      <c r="C398" s="226"/>
      <c r="D398" s="227" t="s">
        <v>131</v>
      </c>
      <c r="E398" s="228" t="s">
        <v>19</v>
      </c>
      <c r="F398" s="229" t="s">
        <v>454</v>
      </c>
      <c r="G398" s="226"/>
      <c r="H398" s="230">
        <v>0.29399999999999998</v>
      </c>
      <c r="I398" s="231"/>
      <c r="J398" s="226"/>
      <c r="K398" s="226"/>
      <c r="L398" s="232"/>
      <c r="M398" s="233"/>
      <c r="N398" s="234"/>
      <c r="O398" s="234"/>
      <c r="P398" s="234"/>
      <c r="Q398" s="234"/>
      <c r="R398" s="234"/>
      <c r="S398" s="234"/>
      <c r="T398" s="235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36" t="s">
        <v>131</v>
      </c>
      <c r="AU398" s="236" t="s">
        <v>80</v>
      </c>
      <c r="AV398" s="13" t="s">
        <v>80</v>
      </c>
      <c r="AW398" s="13" t="s">
        <v>32</v>
      </c>
      <c r="AX398" s="13" t="s">
        <v>70</v>
      </c>
      <c r="AY398" s="236" t="s">
        <v>120</v>
      </c>
    </row>
    <row r="399" s="14" customFormat="1">
      <c r="A399" s="14"/>
      <c r="B399" s="237"/>
      <c r="C399" s="238"/>
      <c r="D399" s="227" t="s">
        <v>131</v>
      </c>
      <c r="E399" s="239" t="s">
        <v>19</v>
      </c>
      <c r="F399" s="240" t="s">
        <v>133</v>
      </c>
      <c r="G399" s="238"/>
      <c r="H399" s="241">
        <v>0.29399999999999998</v>
      </c>
      <c r="I399" s="242"/>
      <c r="J399" s="238"/>
      <c r="K399" s="238"/>
      <c r="L399" s="243"/>
      <c r="M399" s="244"/>
      <c r="N399" s="245"/>
      <c r="O399" s="245"/>
      <c r="P399" s="245"/>
      <c r="Q399" s="245"/>
      <c r="R399" s="245"/>
      <c r="S399" s="245"/>
      <c r="T399" s="246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47" t="s">
        <v>131</v>
      </c>
      <c r="AU399" s="247" t="s">
        <v>80</v>
      </c>
      <c r="AV399" s="14" t="s">
        <v>127</v>
      </c>
      <c r="AW399" s="14" t="s">
        <v>32</v>
      </c>
      <c r="AX399" s="14" t="s">
        <v>78</v>
      </c>
      <c r="AY399" s="247" t="s">
        <v>120</v>
      </c>
    </row>
    <row r="400" s="2" customFormat="1" ht="24.15" customHeight="1">
      <c r="A400" s="41"/>
      <c r="B400" s="42"/>
      <c r="C400" s="207" t="s">
        <v>455</v>
      </c>
      <c r="D400" s="207" t="s">
        <v>122</v>
      </c>
      <c r="E400" s="208" t="s">
        <v>456</v>
      </c>
      <c r="F400" s="209" t="s">
        <v>457</v>
      </c>
      <c r="G400" s="210" t="s">
        <v>257</v>
      </c>
      <c r="H400" s="211">
        <v>2.6459999999999999</v>
      </c>
      <c r="I400" s="212"/>
      <c r="J400" s="213">
        <f>ROUND(I400*H400,2)</f>
        <v>0</v>
      </c>
      <c r="K400" s="209" t="s">
        <v>126</v>
      </c>
      <c r="L400" s="47"/>
      <c r="M400" s="214" t="s">
        <v>19</v>
      </c>
      <c r="N400" s="215" t="s">
        <v>41</v>
      </c>
      <c r="O400" s="87"/>
      <c r="P400" s="216">
        <f>O400*H400</f>
        <v>0</v>
      </c>
      <c r="Q400" s="216">
        <v>0</v>
      </c>
      <c r="R400" s="216">
        <f>Q400*H400</f>
        <v>0</v>
      </c>
      <c r="S400" s="216">
        <v>0</v>
      </c>
      <c r="T400" s="217">
        <f>S400*H400</f>
        <v>0</v>
      </c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R400" s="218" t="s">
        <v>127</v>
      </c>
      <c r="AT400" s="218" t="s">
        <v>122</v>
      </c>
      <c r="AU400" s="218" t="s">
        <v>80</v>
      </c>
      <c r="AY400" s="20" t="s">
        <v>120</v>
      </c>
      <c r="BE400" s="219">
        <f>IF(N400="základní",J400,0)</f>
        <v>0</v>
      </c>
      <c r="BF400" s="219">
        <f>IF(N400="snížená",J400,0)</f>
        <v>0</v>
      </c>
      <c r="BG400" s="219">
        <f>IF(N400="zákl. přenesená",J400,0)</f>
        <v>0</v>
      </c>
      <c r="BH400" s="219">
        <f>IF(N400="sníž. přenesená",J400,0)</f>
        <v>0</v>
      </c>
      <c r="BI400" s="219">
        <f>IF(N400="nulová",J400,0)</f>
        <v>0</v>
      </c>
      <c r="BJ400" s="20" t="s">
        <v>78</v>
      </c>
      <c r="BK400" s="219">
        <f>ROUND(I400*H400,2)</f>
        <v>0</v>
      </c>
      <c r="BL400" s="20" t="s">
        <v>127</v>
      </c>
      <c r="BM400" s="218" t="s">
        <v>458</v>
      </c>
    </row>
    <row r="401" s="2" customFormat="1">
      <c r="A401" s="41"/>
      <c r="B401" s="42"/>
      <c r="C401" s="43"/>
      <c r="D401" s="220" t="s">
        <v>129</v>
      </c>
      <c r="E401" s="43"/>
      <c r="F401" s="221" t="s">
        <v>459</v>
      </c>
      <c r="G401" s="43"/>
      <c r="H401" s="43"/>
      <c r="I401" s="222"/>
      <c r="J401" s="43"/>
      <c r="K401" s="43"/>
      <c r="L401" s="47"/>
      <c r="M401" s="223"/>
      <c r="N401" s="224"/>
      <c r="O401" s="87"/>
      <c r="P401" s="87"/>
      <c r="Q401" s="87"/>
      <c r="R401" s="87"/>
      <c r="S401" s="87"/>
      <c r="T401" s="88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T401" s="20" t="s">
        <v>129</v>
      </c>
      <c r="AU401" s="20" t="s">
        <v>80</v>
      </c>
    </row>
    <row r="402" s="15" customFormat="1">
      <c r="A402" s="15"/>
      <c r="B402" s="248"/>
      <c r="C402" s="249"/>
      <c r="D402" s="227" t="s">
        <v>131</v>
      </c>
      <c r="E402" s="250" t="s">
        <v>19</v>
      </c>
      <c r="F402" s="251" t="s">
        <v>453</v>
      </c>
      <c r="G402" s="249"/>
      <c r="H402" s="250" t="s">
        <v>19</v>
      </c>
      <c r="I402" s="252"/>
      <c r="J402" s="249"/>
      <c r="K402" s="249"/>
      <c r="L402" s="253"/>
      <c r="M402" s="254"/>
      <c r="N402" s="255"/>
      <c r="O402" s="255"/>
      <c r="P402" s="255"/>
      <c r="Q402" s="255"/>
      <c r="R402" s="255"/>
      <c r="S402" s="255"/>
      <c r="T402" s="256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57" t="s">
        <v>131</v>
      </c>
      <c r="AU402" s="257" t="s">
        <v>80</v>
      </c>
      <c r="AV402" s="15" t="s">
        <v>78</v>
      </c>
      <c r="AW402" s="15" t="s">
        <v>32</v>
      </c>
      <c r="AX402" s="15" t="s">
        <v>70</v>
      </c>
      <c r="AY402" s="257" t="s">
        <v>120</v>
      </c>
    </row>
    <row r="403" s="13" customFormat="1">
      <c r="A403" s="13"/>
      <c r="B403" s="225"/>
      <c r="C403" s="226"/>
      <c r="D403" s="227" t="s">
        <v>131</v>
      </c>
      <c r="E403" s="228" t="s">
        <v>19</v>
      </c>
      <c r="F403" s="229" t="s">
        <v>454</v>
      </c>
      <c r="G403" s="226"/>
      <c r="H403" s="230">
        <v>0.29399999999999998</v>
      </c>
      <c r="I403" s="231"/>
      <c r="J403" s="226"/>
      <c r="K403" s="226"/>
      <c r="L403" s="232"/>
      <c r="M403" s="233"/>
      <c r="N403" s="234"/>
      <c r="O403" s="234"/>
      <c r="P403" s="234"/>
      <c r="Q403" s="234"/>
      <c r="R403" s="234"/>
      <c r="S403" s="234"/>
      <c r="T403" s="235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36" t="s">
        <v>131</v>
      </c>
      <c r="AU403" s="236" t="s">
        <v>80</v>
      </c>
      <c r="AV403" s="13" t="s">
        <v>80</v>
      </c>
      <c r="AW403" s="13" t="s">
        <v>32</v>
      </c>
      <c r="AX403" s="13" t="s">
        <v>70</v>
      </c>
      <c r="AY403" s="236" t="s">
        <v>120</v>
      </c>
    </row>
    <row r="404" s="14" customFormat="1">
      <c r="A404" s="14"/>
      <c r="B404" s="237"/>
      <c r="C404" s="238"/>
      <c r="D404" s="227" t="s">
        <v>131</v>
      </c>
      <c r="E404" s="239" t="s">
        <v>19</v>
      </c>
      <c r="F404" s="240" t="s">
        <v>133</v>
      </c>
      <c r="G404" s="238"/>
      <c r="H404" s="241">
        <v>0.29399999999999998</v>
      </c>
      <c r="I404" s="242"/>
      <c r="J404" s="238"/>
      <c r="K404" s="238"/>
      <c r="L404" s="243"/>
      <c r="M404" s="244"/>
      <c r="N404" s="245"/>
      <c r="O404" s="245"/>
      <c r="P404" s="245"/>
      <c r="Q404" s="245"/>
      <c r="R404" s="245"/>
      <c r="S404" s="245"/>
      <c r="T404" s="246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47" t="s">
        <v>131</v>
      </c>
      <c r="AU404" s="247" t="s">
        <v>80</v>
      </c>
      <c r="AV404" s="14" t="s">
        <v>127</v>
      </c>
      <c r="AW404" s="14" t="s">
        <v>32</v>
      </c>
      <c r="AX404" s="14" t="s">
        <v>78</v>
      </c>
      <c r="AY404" s="247" t="s">
        <v>120</v>
      </c>
    </row>
    <row r="405" s="13" customFormat="1">
      <c r="A405" s="13"/>
      <c r="B405" s="225"/>
      <c r="C405" s="226"/>
      <c r="D405" s="227" t="s">
        <v>131</v>
      </c>
      <c r="E405" s="226"/>
      <c r="F405" s="229" t="s">
        <v>460</v>
      </c>
      <c r="G405" s="226"/>
      <c r="H405" s="230">
        <v>2.6459999999999999</v>
      </c>
      <c r="I405" s="231"/>
      <c r="J405" s="226"/>
      <c r="K405" s="226"/>
      <c r="L405" s="232"/>
      <c r="M405" s="233"/>
      <c r="N405" s="234"/>
      <c r="O405" s="234"/>
      <c r="P405" s="234"/>
      <c r="Q405" s="234"/>
      <c r="R405" s="234"/>
      <c r="S405" s="234"/>
      <c r="T405" s="235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36" t="s">
        <v>131</v>
      </c>
      <c r="AU405" s="236" t="s">
        <v>80</v>
      </c>
      <c r="AV405" s="13" t="s">
        <v>80</v>
      </c>
      <c r="AW405" s="13" t="s">
        <v>4</v>
      </c>
      <c r="AX405" s="13" t="s">
        <v>78</v>
      </c>
      <c r="AY405" s="236" t="s">
        <v>120</v>
      </c>
    </row>
    <row r="406" s="2" customFormat="1" ht="24.15" customHeight="1">
      <c r="A406" s="41"/>
      <c r="B406" s="42"/>
      <c r="C406" s="207" t="s">
        <v>461</v>
      </c>
      <c r="D406" s="207" t="s">
        <v>122</v>
      </c>
      <c r="E406" s="208" t="s">
        <v>462</v>
      </c>
      <c r="F406" s="209" t="s">
        <v>463</v>
      </c>
      <c r="G406" s="210" t="s">
        <v>257</v>
      </c>
      <c r="H406" s="211">
        <v>0.29399999999999998</v>
      </c>
      <c r="I406" s="212"/>
      <c r="J406" s="213">
        <f>ROUND(I406*H406,2)</f>
        <v>0</v>
      </c>
      <c r="K406" s="209" t="s">
        <v>126</v>
      </c>
      <c r="L406" s="47"/>
      <c r="M406" s="214" t="s">
        <v>19</v>
      </c>
      <c r="N406" s="215" t="s">
        <v>41</v>
      </c>
      <c r="O406" s="87"/>
      <c r="P406" s="216">
        <f>O406*H406</f>
        <v>0</v>
      </c>
      <c r="Q406" s="216">
        <v>0</v>
      </c>
      <c r="R406" s="216">
        <f>Q406*H406</f>
        <v>0</v>
      </c>
      <c r="S406" s="216">
        <v>0</v>
      </c>
      <c r="T406" s="217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18" t="s">
        <v>127</v>
      </c>
      <c r="AT406" s="218" t="s">
        <v>122</v>
      </c>
      <c r="AU406" s="218" t="s">
        <v>80</v>
      </c>
      <c r="AY406" s="20" t="s">
        <v>120</v>
      </c>
      <c r="BE406" s="219">
        <f>IF(N406="základní",J406,0)</f>
        <v>0</v>
      </c>
      <c r="BF406" s="219">
        <f>IF(N406="snížená",J406,0)</f>
        <v>0</v>
      </c>
      <c r="BG406" s="219">
        <f>IF(N406="zákl. přenesená",J406,0)</f>
        <v>0</v>
      </c>
      <c r="BH406" s="219">
        <f>IF(N406="sníž. přenesená",J406,0)</f>
        <v>0</v>
      </c>
      <c r="BI406" s="219">
        <f>IF(N406="nulová",J406,0)</f>
        <v>0</v>
      </c>
      <c r="BJ406" s="20" t="s">
        <v>78</v>
      </c>
      <c r="BK406" s="219">
        <f>ROUND(I406*H406,2)</f>
        <v>0</v>
      </c>
      <c r="BL406" s="20" t="s">
        <v>127</v>
      </c>
      <c r="BM406" s="218" t="s">
        <v>464</v>
      </c>
    </row>
    <row r="407" s="2" customFormat="1">
      <c r="A407" s="41"/>
      <c r="B407" s="42"/>
      <c r="C407" s="43"/>
      <c r="D407" s="220" t="s">
        <v>129</v>
      </c>
      <c r="E407" s="43"/>
      <c r="F407" s="221" t="s">
        <v>465</v>
      </c>
      <c r="G407" s="43"/>
      <c r="H407" s="43"/>
      <c r="I407" s="222"/>
      <c r="J407" s="43"/>
      <c r="K407" s="43"/>
      <c r="L407" s="47"/>
      <c r="M407" s="223"/>
      <c r="N407" s="224"/>
      <c r="O407" s="87"/>
      <c r="P407" s="87"/>
      <c r="Q407" s="87"/>
      <c r="R407" s="87"/>
      <c r="S407" s="87"/>
      <c r="T407" s="88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T407" s="20" t="s">
        <v>129</v>
      </c>
      <c r="AU407" s="20" t="s">
        <v>80</v>
      </c>
    </row>
    <row r="408" s="15" customFormat="1">
      <c r="A408" s="15"/>
      <c r="B408" s="248"/>
      <c r="C408" s="249"/>
      <c r="D408" s="227" t="s">
        <v>131</v>
      </c>
      <c r="E408" s="250" t="s">
        <v>19</v>
      </c>
      <c r="F408" s="251" t="s">
        <v>453</v>
      </c>
      <c r="G408" s="249"/>
      <c r="H408" s="250" t="s">
        <v>19</v>
      </c>
      <c r="I408" s="252"/>
      <c r="J408" s="249"/>
      <c r="K408" s="249"/>
      <c r="L408" s="253"/>
      <c r="M408" s="254"/>
      <c r="N408" s="255"/>
      <c r="O408" s="255"/>
      <c r="P408" s="255"/>
      <c r="Q408" s="255"/>
      <c r="R408" s="255"/>
      <c r="S408" s="255"/>
      <c r="T408" s="256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T408" s="257" t="s">
        <v>131</v>
      </c>
      <c r="AU408" s="257" t="s">
        <v>80</v>
      </c>
      <c r="AV408" s="15" t="s">
        <v>78</v>
      </c>
      <c r="AW408" s="15" t="s">
        <v>32</v>
      </c>
      <c r="AX408" s="15" t="s">
        <v>70</v>
      </c>
      <c r="AY408" s="257" t="s">
        <v>120</v>
      </c>
    </row>
    <row r="409" s="13" customFormat="1">
      <c r="A409" s="13"/>
      <c r="B409" s="225"/>
      <c r="C409" s="226"/>
      <c r="D409" s="227" t="s">
        <v>131</v>
      </c>
      <c r="E409" s="228" t="s">
        <v>19</v>
      </c>
      <c r="F409" s="229" t="s">
        <v>466</v>
      </c>
      <c r="G409" s="226"/>
      <c r="H409" s="230">
        <v>0.29399999999999998</v>
      </c>
      <c r="I409" s="231"/>
      <c r="J409" s="226"/>
      <c r="K409" s="226"/>
      <c r="L409" s="232"/>
      <c r="M409" s="233"/>
      <c r="N409" s="234"/>
      <c r="O409" s="234"/>
      <c r="P409" s="234"/>
      <c r="Q409" s="234"/>
      <c r="R409" s="234"/>
      <c r="S409" s="234"/>
      <c r="T409" s="235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6" t="s">
        <v>131</v>
      </c>
      <c r="AU409" s="236" t="s">
        <v>80</v>
      </c>
      <c r="AV409" s="13" t="s">
        <v>80</v>
      </c>
      <c r="AW409" s="13" t="s">
        <v>32</v>
      </c>
      <c r="AX409" s="13" t="s">
        <v>70</v>
      </c>
      <c r="AY409" s="236" t="s">
        <v>120</v>
      </c>
    </row>
    <row r="410" s="14" customFormat="1">
      <c r="A410" s="14"/>
      <c r="B410" s="237"/>
      <c r="C410" s="238"/>
      <c r="D410" s="227" t="s">
        <v>131</v>
      </c>
      <c r="E410" s="239" t="s">
        <v>19</v>
      </c>
      <c r="F410" s="240" t="s">
        <v>133</v>
      </c>
      <c r="G410" s="238"/>
      <c r="H410" s="241">
        <v>0.29399999999999998</v>
      </c>
      <c r="I410" s="242"/>
      <c r="J410" s="238"/>
      <c r="K410" s="238"/>
      <c r="L410" s="243"/>
      <c r="M410" s="244"/>
      <c r="N410" s="245"/>
      <c r="O410" s="245"/>
      <c r="P410" s="245"/>
      <c r="Q410" s="245"/>
      <c r="R410" s="245"/>
      <c r="S410" s="245"/>
      <c r="T410" s="246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47" t="s">
        <v>131</v>
      </c>
      <c r="AU410" s="247" t="s">
        <v>80</v>
      </c>
      <c r="AV410" s="14" t="s">
        <v>127</v>
      </c>
      <c r="AW410" s="14" t="s">
        <v>32</v>
      </c>
      <c r="AX410" s="14" t="s">
        <v>78</v>
      </c>
      <c r="AY410" s="247" t="s">
        <v>120</v>
      </c>
    </row>
    <row r="411" s="12" customFormat="1" ht="22.8" customHeight="1">
      <c r="A411" s="12"/>
      <c r="B411" s="191"/>
      <c r="C411" s="192"/>
      <c r="D411" s="193" t="s">
        <v>69</v>
      </c>
      <c r="E411" s="205" t="s">
        <v>467</v>
      </c>
      <c r="F411" s="205" t="s">
        <v>468</v>
      </c>
      <c r="G411" s="192"/>
      <c r="H411" s="192"/>
      <c r="I411" s="195"/>
      <c r="J411" s="206">
        <f>BK411</f>
        <v>0</v>
      </c>
      <c r="K411" s="192"/>
      <c r="L411" s="197"/>
      <c r="M411" s="198"/>
      <c r="N411" s="199"/>
      <c r="O411" s="199"/>
      <c r="P411" s="200">
        <f>SUM(P412:P413)</f>
        <v>0</v>
      </c>
      <c r="Q411" s="199"/>
      <c r="R411" s="200">
        <f>SUM(R412:R413)</f>
        <v>0</v>
      </c>
      <c r="S411" s="199"/>
      <c r="T411" s="201">
        <f>SUM(T412:T413)</f>
        <v>0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202" t="s">
        <v>78</v>
      </c>
      <c r="AT411" s="203" t="s">
        <v>69</v>
      </c>
      <c r="AU411" s="203" t="s">
        <v>78</v>
      </c>
      <c r="AY411" s="202" t="s">
        <v>120</v>
      </c>
      <c r="BK411" s="204">
        <f>SUM(BK412:BK413)</f>
        <v>0</v>
      </c>
    </row>
    <row r="412" s="2" customFormat="1" ht="24.15" customHeight="1">
      <c r="A412" s="41"/>
      <c r="B412" s="42"/>
      <c r="C412" s="207" t="s">
        <v>469</v>
      </c>
      <c r="D412" s="207" t="s">
        <v>122</v>
      </c>
      <c r="E412" s="208" t="s">
        <v>470</v>
      </c>
      <c r="F412" s="209" t="s">
        <v>471</v>
      </c>
      <c r="G412" s="210" t="s">
        <v>257</v>
      </c>
      <c r="H412" s="211">
        <v>2.3479999999999999</v>
      </c>
      <c r="I412" s="212"/>
      <c r="J412" s="213">
        <f>ROUND(I412*H412,2)</f>
        <v>0</v>
      </c>
      <c r="K412" s="209" t="s">
        <v>126</v>
      </c>
      <c r="L412" s="47"/>
      <c r="M412" s="214" t="s">
        <v>19</v>
      </c>
      <c r="N412" s="215" t="s">
        <v>41</v>
      </c>
      <c r="O412" s="87"/>
      <c r="P412" s="216">
        <f>O412*H412</f>
        <v>0</v>
      </c>
      <c r="Q412" s="216">
        <v>0</v>
      </c>
      <c r="R412" s="216">
        <f>Q412*H412</f>
        <v>0</v>
      </c>
      <c r="S412" s="216">
        <v>0</v>
      </c>
      <c r="T412" s="217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18" t="s">
        <v>127</v>
      </c>
      <c r="AT412" s="218" t="s">
        <v>122</v>
      </c>
      <c r="AU412" s="218" t="s">
        <v>80</v>
      </c>
      <c r="AY412" s="20" t="s">
        <v>120</v>
      </c>
      <c r="BE412" s="219">
        <f>IF(N412="základní",J412,0)</f>
        <v>0</v>
      </c>
      <c r="BF412" s="219">
        <f>IF(N412="snížená",J412,0)</f>
        <v>0</v>
      </c>
      <c r="BG412" s="219">
        <f>IF(N412="zákl. přenesená",J412,0)</f>
        <v>0</v>
      </c>
      <c r="BH412" s="219">
        <f>IF(N412="sníž. přenesená",J412,0)</f>
        <v>0</v>
      </c>
      <c r="BI412" s="219">
        <f>IF(N412="nulová",J412,0)</f>
        <v>0</v>
      </c>
      <c r="BJ412" s="20" t="s">
        <v>78</v>
      </c>
      <c r="BK412" s="219">
        <f>ROUND(I412*H412,2)</f>
        <v>0</v>
      </c>
      <c r="BL412" s="20" t="s">
        <v>127</v>
      </c>
      <c r="BM412" s="218" t="s">
        <v>472</v>
      </c>
    </row>
    <row r="413" s="2" customFormat="1">
      <c r="A413" s="41"/>
      <c r="B413" s="42"/>
      <c r="C413" s="43"/>
      <c r="D413" s="220" t="s">
        <v>129</v>
      </c>
      <c r="E413" s="43"/>
      <c r="F413" s="221" t="s">
        <v>473</v>
      </c>
      <c r="G413" s="43"/>
      <c r="H413" s="43"/>
      <c r="I413" s="222"/>
      <c r="J413" s="43"/>
      <c r="K413" s="43"/>
      <c r="L413" s="47"/>
      <c r="M413" s="279"/>
      <c r="N413" s="280"/>
      <c r="O413" s="281"/>
      <c r="P413" s="281"/>
      <c r="Q413" s="281"/>
      <c r="R413" s="281"/>
      <c r="S413" s="281"/>
      <c r="T413" s="282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T413" s="20" t="s">
        <v>129</v>
      </c>
      <c r="AU413" s="20" t="s">
        <v>80</v>
      </c>
    </row>
    <row r="414" s="2" customFormat="1" ht="6.96" customHeight="1">
      <c r="A414" s="41"/>
      <c r="B414" s="62"/>
      <c r="C414" s="63"/>
      <c r="D414" s="63"/>
      <c r="E414" s="63"/>
      <c r="F414" s="63"/>
      <c r="G414" s="63"/>
      <c r="H414" s="63"/>
      <c r="I414" s="63"/>
      <c r="J414" s="63"/>
      <c r="K414" s="63"/>
      <c r="L414" s="47"/>
      <c r="M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</row>
  </sheetData>
  <sheetProtection sheet="1" autoFilter="0" formatColumns="0" formatRows="0" objects="1" scenarios="1" spinCount="100000" saltValue="eOasgXsBPeBOjZ+KfrWqJjfLslliNwbJ7bmzMlJGdZI6xct0V9ZPMW3icZ5T5dDLUWdGDIi1iTxun3g2i51hGw==" hashValue="5JDJiIrjUI6fIzNmVcDup2P/Ks5ASPqQYt/jszoeHcWuLCFE0drJaRKp5KDgFz+1CAABVvjZLRbJ2TqQs7uZmg==" algorithmName="SHA-512" password="CC51"/>
  <autoFilter ref="C86:K413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1" r:id="rId1" display="https://podminky.urs.cz/item/CS_URS_2025_02/113106023"/>
    <hyperlink ref="F95" r:id="rId2" display="https://podminky.urs.cz/item/CS_URS_2025_02/113107041"/>
    <hyperlink ref="F99" r:id="rId3" display="https://podminky.urs.cz/item/CS_URS_2025_02/113107522"/>
    <hyperlink ref="F104" r:id="rId4" display="https://podminky.urs.cz/item/CS_URS_2025_02/113202111"/>
    <hyperlink ref="F108" r:id="rId5" display="https://podminky.urs.cz/item/CS_URS_2025_02/119001405"/>
    <hyperlink ref="F113" r:id="rId6" display="https://podminky.urs.cz/item/CS_URS_2025_02/119001406"/>
    <hyperlink ref="F118" r:id="rId7" display="https://podminky.urs.cz/item/CS_URS_2025_02/119001421"/>
    <hyperlink ref="F123" r:id="rId8" display="https://podminky.urs.cz/item/CS_URS_2025_02/121151103"/>
    <hyperlink ref="F127" r:id="rId9" display="https://podminky.urs.cz/item/CS_URS_2025_02/131251202"/>
    <hyperlink ref="F143" r:id="rId10" display="https://podminky.urs.cz/item/CS_URS_2025_02/139001101"/>
    <hyperlink ref="F150" r:id="rId11" display="https://podminky.urs.cz/item/CS_URS_2025_02/141721213"/>
    <hyperlink ref="F154" r:id="rId12" display="https://podminky.urs.cz/item/CS_URS_2025_02/151102201"/>
    <hyperlink ref="F165" r:id="rId13" display="https://podminky.urs.cz/item/CS_URS_2025_02/151102211"/>
    <hyperlink ref="F167" r:id="rId14" display="https://podminky.urs.cz/item/CS_URS_2025_02/151102301"/>
    <hyperlink ref="F178" r:id="rId15" display="https://podminky.urs.cz/item/CS_URS_2025_02/151102311"/>
    <hyperlink ref="F180" r:id="rId16" display="https://podminky.urs.cz/item/CS_URS_2025_02/162251102"/>
    <hyperlink ref="F191" r:id="rId17" display="https://podminky.urs.cz/item/CS_URS_2025_02/162751117"/>
    <hyperlink ref="F209" r:id="rId18" display="https://podminky.urs.cz/item/CS_URS_2025_02/167151101"/>
    <hyperlink ref="F215" r:id="rId19" display="https://podminky.urs.cz/item/CS_URS_2025_02/171201231"/>
    <hyperlink ref="F234" r:id="rId20" display="https://podminky.urs.cz/item/CS_URS_2025_02/171251201"/>
    <hyperlink ref="F240" r:id="rId21" display="https://podminky.urs.cz/item/CS_URS_2025_02/174151101"/>
    <hyperlink ref="F263" r:id="rId22" display="https://podminky.urs.cz/item/CS_URS_2025_02/174151101"/>
    <hyperlink ref="F269" r:id="rId23" display="https://podminky.urs.cz/item/CS_URS_2025_02/174151101"/>
    <hyperlink ref="F281" r:id="rId24" display="https://podminky.urs.cz/item/CS_URS_2025_02/175151101"/>
    <hyperlink ref="F294" r:id="rId25" display="https://podminky.urs.cz/item/CS_URS_2025_02/181111111"/>
    <hyperlink ref="F298" r:id="rId26" display="https://podminky.urs.cz/item/CS_URS_2025_02/181351003"/>
    <hyperlink ref="F302" r:id="rId27" display="https://podminky.urs.cz/item/CS_URS_2025_02/181411141"/>
    <hyperlink ref="F309" r:id="rId28" display="https://podminky.urs.cz/item/CS_URS_2025_02/451541111"/>
    <hyperlink ref="F331" r:id="rId29" display="https://podminky.urs.cz/item/CS_URS_2025_02/564861011"/>
    <hyperlink ref="F336" r:id="rId30" display="https://podminky.urs.cz/item/CS_URS_2025_02/573211112"/>
    <hyperlink ref="F340" r:id="rId31" display="https://podminky.urs.cz/item/CS_URS_2025_02/577144011"/>
    <hyperlink ref="F344" r:id="rId32" display="https://podminky.urs.cz/item/CS_URS_2025_02/596811120"/>
    <hyperlink ref="F349" r:id="rId33" display="https://podminky.urs.cz/item/CS_URS_2025_02/850311811"/>
    <hyperlink ref="F353" r:id="rId34" display="https://podminky.urs.cz/item/CS_URS_2025_02/891247812"/>
    <hyperlink ref="F355" r:id="rId35" display="https://podminky.urs.cz/item/CS_URS_2025_02/899910211"/>
    <hyperlink ref="F360" r:id="rId36" display="https://podminky.urs.cz/item/CS_URS_2025_02/916231213"/>
    <hyperlink ref="F364" r:id="rId37" display="https://podminky.urs.cz/item/CS_URS_2025_02/919112111"/>
    <hyperlink ref="F368" r:id="rId38" display="https://podminky.urs.cz/item/CS_URS_2025_02/919112212"/>
    <hyperlink ref="F370" r:id="rId39" display="https://podminky.urs.cz/item/CS_URS_2025_02/919121111"/>
    <hyperlink ref="F372" r:id="rId40" display="https://podminky.urs.cz/item/CS_URS_2025_02/919735111"/>
    <hyperlink ref="F376" r:id="rId41" display="https://podminky.urs.cz/item/CS_URS_2025_02/979021113"/>
    <hyperlink ref="F380" r:id="rId42" display="https://podminky.urs.cz/item/CS_URS_2025_02/979051121"/>
    <hyperlink ref="F385" r:id="rId43" display="https://podminky.urs.cz/item/CS_URS_2025_02/997013211"/>
    <hyperlink ref="F389" r:id="rId44" display="https://podminky.urs.cz/item/CS_URS_2025_02/997013501"/>
    <hyperlink ref="F393" r:id="rId45" display="https://podminky.urs.cz/item/CS_URS_2025_02/997013509"/>
    <hyperlink ref="F396" r:id="rId46" display="https://podminky.urs.cz/item/CS_URS_2025_02/997221561"/>
    <hyperlink ref="F401" r:id="rId47" display="https://podminky.urs.cz/item/CS_URS_2025_02/997221569"/>
    <hyperlink ref="F407" r:id="rId48" display="https://podminky.urs.cz/item/CS_URS_2025_02/997221875"/>
    <hyperlink ref="F413" r:id="rId49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83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90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UHERSKÉ HRADIŠTĚ, ŠTĚPNICKÁ - REKONSTRUKCE VODOVODNÍHO ŘADU G-17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91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474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17. 8. 2025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ROUND(J84,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ROUND((SUM(BE84:BE201)),  2)</f>
        <v>0</v>
      </c>
      <c r="G33" s="41"/>
      <c r="H33" s="41"/>
      <c r="I33" s="151">
        <v>0.20999999999999999</v>
      </c>
      <c r="J33" s="150">
        <f>ROUND(((SUM(BE84:BE201))*I33),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ROUND((SUM(BF84:BF201)),  2)</f>
        <v>0</v>
      </c>
      <c r="G34" s="41"/>
      <c r="H34" s="41"/>
      <c r="I34" s="151">
        <v>0.12</v>
      </c>
      <c r="J34" s="150">
        <f>ROUND(((SUM(BF84:BF201))*I34),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ROUND((SUM(BG84:BG201)),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ROUND((SUM(BH84:BH201)),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ROUND((SUM(BI84:BI201)),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93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UHERSKÉ HRADIŠTĚ, ŠTĚPNICKÁ - REKONSTRUKCE VODOVODNÍHO ŘADU G-17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91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002 - Výpis materiálu řad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Uherské Hradiště</v>
      </c>
      <c r="G52" s="43"/>
      <c r="H52" s="43"/>
      <c r="I52" s="35" t="s">
        <v>23</v>
      </c>
      <c r="J52" s="75" t="str">
        <f>IF(J12="","",J12)</f>
        <v>17. 8. 2025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94</v>
      </c>
      <c r="D57" s="165"/>
      <c r="E57" s="165"/>
      <c r="F57" s="165"/>
      <c r="G57" s="165"/>
      <c r="H57" s="165"/>
      <c r="I57" s="165"/>
      <c r="J57" s="166" t="s">
        <v>95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96</v>
      </c>
    </row>
    <row r="60" s="9" customFormat="1" ht="24.96" customHeight="1">
      <c r="A60" s="9"/>
      <c r="B60" s="168"/>
      <c r="C60" s="169"/>
      <c r="D60" s="170" t="s">
        <v>475</v>
      </c>
      <c r="E60" s="171"/>
      <c r="F60" s="171"/>
      <c r="G60" s="171"/>
      <c r="H60" s="171"/>
      <c r="I60" s="171"/>
      <c r="J60" s="172">
        <f>J85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476</v>
      </c>
      <c r="E61" s="177"/>
      <c r="F61" s="177"/>
      <c r="G61" s="177"/>
      <c r="H61" s="177"/>
      <c r="I61" s="177"/>
      <c r="J61" s="178">
        <f>J86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477</v>
      </c>
      <c r="E62" s="177"/>
      <c r="F62" s="177"/>
      <c r="G62" s="177"/>
      <c r="H62" s="177"/>
      <c r="I62" s="177"/>
      <c r="J62" s="178">
        <f>J141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478</v>
      </c>
      <c r="E63" s="177"/>
      <c r="F63" s="177"/>
      <c r="G63" s="177"/>
      <c r="H63" s="177"/>
      <c r="I63" s="177"/>
      <c r="J63" s="178">
        <f>J148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104</v>
      </c>
      <c r="E64" s="177"/>
      <c r="F64" s="177"/>
      <c r="G64" s="177"/>
      <c r="H64" s="177"/>
      <c r="I64" s="177"/>
      <c r="J64" s="178">
        <f>J199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105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63" t="str">
        <f>E7</f>
        <v>UHERSKÉ HRADIŠTĚ, ŠTĚPNICKÁ - REKONSTRUKCE VODOVODNÍHO ŘADU G-17</v>
      </c>
      <c r="F74" s="35"/>
      <c r="G74" s="35"/>
      <c r="H74" s="35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91</v>
      </c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002 - Výpis materiálu řad</v>
      </c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21</v>
      </c>
      <c r="D78" s="43"/>
      <c r="E78" s="43"/>
      <c r="F78" s="30" t="str">
        <f>F12</f>
        <v>Uherské Hradiště</v>
      </c>
      <c r="G78" s="43"/>
      <c r="H78" s="43"/>
      <c r="I78" s="35" t="s">
        <v>23</v>
      </c>
      <c r="J78" s="75" t="str">
        <f>IF(J12="","",J12)</f>
        <v>17. 8. 2025</v>
      </c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25</v>
      </c>
      <c r="D80" s="43"/>
      <c r="E80" s="43"/>
      <c r="F80" s="30" t="str">
        <f>E15</f>
        <v xml:space="preserve"> </v>
      </c>
      <c r="G80" s="43"/>
      <c r="H80" s="43"/>
      <c r="I80" s="35" t="s">
        <v>31</v>
      </c>
      <c r="J80" s="39" t="str">
        <f>E21</f>
        <v xml:space="preserve"> 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29</v>
      </c>
      <c r="D81" s="43"/>
      <c r="E81" s="43"/>
      <c r="F81" s="30" t="str">
        <f>IF(E18="","",E18)</f>
        <v>Vyplň údaj</v>
      </c>
      <c r="G81" s="43"/>
      <c r="H81" s="43"/>
      <c r="I81" s="35" t="s">
        <v>33</v>
      </c>
      <c r="J81" s="39" t="str">
        <f>E24</f>
        <v xml:space="preserve"> 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80"/>
      <c r="B83" s="181"/>
      <c r="C83" s="182" t="s">
        <v>106</v>
      </c>
      <c r="D83" s="183" t="s">
        <v>55</v>
      </c>
      <c r="E83" s="183" t="s">
        <v>51</v>
      </c>
      <c r="F83" s="183" t="s">
        <v>52</v>
      </c>
      <c r="G83" s="183" t="s">
        <v>107</v>
      </c>
      <c r="H83" s="183" t="s">
        <v>108</v>
      </c>
      <c r="I83" s="183" t="s">
        <v>109</v>
      </c>
      <c r="J83" s="183" t="s">
        <v>95</v>
      </c>
      <c r="K83" s="184" t="s">
        <v>110</v>
      </c>
      <c r="L83" s="185"/>
      <c r="M83" s="95" t="s">
        <v>19</v>
      </c>
      <c r="N83" s="96" t="s">
        <v>40</v>
      </c>
      <c r="O83" s="96" t="s">
        <v>111</v>
      </c>
      <c r="P83" s="96" t="s">
        <v>112</v>
      </c>
      <c r="Q83" s="96" t="s">
        <v>113</v>
      </c>
      <c r="R83" s="96" t="s">
        <v>114</v>
      </c>
      <c r="S83" s="96" t="s">
        <v>115</v>
      </c>
      <c r="T83" s="97" t="s">
        <v>116</v>
      </c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</row>
    <row r="84" s="2" customFormat="1" ht="22.8" customHeight="1">
      <c r="A84" s="41"/>
      <c r="B84" s="42"/>
      <c r="C84" s="102" t="s">
        <v>117</v>
      </c>
      <c r="D84" s="43"/>
      <c r="E84" s="43"/>
      <c r="F84" s="43"/>
      <c r="G84" s="43"/>
      <c r="H84" s="43"/>
      <c r="I84" s="43"/>
      <c r="J84" s="186">
        <f>BK84</f>
        <v>0</v>
      </c>
      <c r="K84" s="43"/>
      <c r="L84" s="47"/>
      <c r="M84" s="98"/>
      <c r="N84" s="187"/>
      <c r="O84" s="99"/>
      <c r="P84" s="188">
        <f>P85</f>
        <v>0</v>
      </c>
      <c r="Q84" s="99"/>
      <c r="R84" s="188">
        <f>R85</f>
        <v>1.5854986119999999</v>
      </c>
      <c r="S84" s="99"/>
      <c r="T84" s="189">
        <f>T85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69</v>
      </c>
      <c r="AU84" s="20" t="s">
        <v>96</v>
      </c>
      <c r="BK84" s="190">
        <f>BK85</f>
        <v>0</v>
      </c>
    </row>
    <row r="85" s="12" customFormat="1" ht="25.92" customHeight="1">
      <c r="A85" s="12"/>
      <c r="B85" s="191"/>
      <c r="C85" s="192"/>
      <c r="D85" s="193" t="s">
        <v>69</v>
      </c>
      <c r="E85" s="194" t="s">
        <v>118</v>
      </c>
      <c r="F85" s="194" t="s">
        <v>479</v>
      </c>
      <c r="G85" s="192"/>
      <c r="H85" s="192"/>
      <c r="I85" s="195"/>
      <c r="J85" s="196">
        <f>BK85</f>
        <v>0</v>
      </c>
      <c r="K85" s="192"/>
      <c r="L85" s="197"/>
      <c r="M85" s="198"/>
      <c r="N85" s="199"/>
      <c r="O85" s="199"/>
      <c r="P85" s="200">
        <f>P86+P141+P148+P199</f>
        <v>0</v>
      </c>
      <c r="Q85" s="199"/>
      <c r="R85" s="200">
        <f>R86+R141+R148+R199</f>
        <v>1.5854986119999999</v>
      </c>
      <c r="S85" s="199"/>
      <c r="T85" s="201">
        <f>T86+T141+T148+T199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78</v>
      </c>
      <c r="AT85" s="203" t="s">
        <v>69</v>
      </c>
      <c r="AU85" s="203" t="s">
        <v>70</v>
      </c>
      <c r="AY85" s="202" t="s">
        <v>120</v>
      </c>
      <c r="BK85" s="204">
        <f>BK86+BK141+BK148+BK199</f>
        <v>0</v>
      </c>
    </row>
    <row r="86" s="12" customFormat="1" ht="22.8" customHeight="1">
      <c r="A86" s="12"/>
      <c r="B86" s="191"/>
      <c r="C86" s="192"/>
      <c r="D86" s="193" t="s">
        <v>69</v>
      </c>
      <c r="E86" s="205" t="s">
        <v>171</v>
      </c>
      <c r="F86" s="205" t="s">
        <v>480</v>
      </c>
      <c r="G86" s="192"/>
      <c r="H86" s="192"/>
      <c r="I86" s="195"/>
      <c r="J86" s="206">
        <f>BK86</f>
        <v>0</v>
      </c>
      <c r="K86" s="192"/>
      <c r="L86" s="197"/>
      <c r="M86" s="198"/>
      <c r="N86" s="199"/>
      <c r="O86" s="199"/>
      <c r="P86" s="200">
        <f>SUM(P87:P140)</f>
        <v>0</v>
      </c>
      <c r="Q86" s="199"/>
      <c r="R86" s="200">
        <f>SUM(R87:R140)</f>
        <v>1.1745686119999999</v>
      </c>
      <c r="S86" s="199"/>
      <c r="T86" s="201">
        <f>SUM(T87:T140)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2" t="s">
        <v>78</v>
      </c>
      <c r="AT86" s="203" t="s">
        <v>69</v>
      </c>
      <c r="AU86" s="203" t="s">
        <v>78</v>
      </c>
      <c r="AY86" s="202" t="s">
        <v>120</v>
      </c>
      <c r="BK86" s="204">
        <f>SUM(BK87:BK140)</f>
        <v>0</v>
      </c>
    </row>
    <row r="87" s="2" customFormat="1" ht="24.15" customHeight="1">
      <c r="A87" s="41"/>
      <c r="B87" s="42"/>
      <c r="C87" s="207" t="s">
        <v>78</v>
      </c>
      <c r="D87" s="207" t="s">
        <v>122</v>
      </c>
      <c r="E87" s="208" t="s">
        <v>481</v>
      </c>
      <c r="F87" s="209" t="s">
        <v>482</v>
      </c>
      <c r="G87" s="210" t="s">
        <v>382</v>
      </c>
      <c r="H87" s="211">
        <v>2</v>
      </c>
      <c r="I87" s="212"/>
      <c r="J87" s="213">
        <f>ROUND(I87*H87,2)</f>
        <v>0</v>
      </c>
      <c r="K87" s="209" t="s">
        <v>126</v>
      </c>
      <c r="L87" s="47"/>
      <c r="M87" s="214" t="s">
        <v>19</v>
      </c>
      <c r="N87" s="215" t="s">
        <v>41</v>
      </c>
      <c r="O87" s="87"/>
      <c r="P87" s="216">
        <f>O87*H87</f>
        <v>0</v>
      </c>
      <c r="Q87" s="216">
        <v>0.00167</v>
      </c>
      <c r="R87" s="216">
        <f>Q87*H87</f>
        <v>0.0033400000000000001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127</v>
      </c>
      <c r="AT87" s="218" t="s">
        <v>122</v>
      </c>
      <c r="AU87" s="218" t="s">
        <v>80</v>
      </c>
      <c r="AY87" s="20" t="s">
        <v>120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78</v>
      </c>
      <c r="BK87" s="219">
        <f>ROUND(I87*H87,2)</f>
        <v>0</v>
      </c>
      <c r="BL87" s="20" t="s">
        <v>127</v>
      </c>
      <c r="BM87" s="218" t="s">
        <v>483</v>
      </c>
    </row>
    <row r="88" s="2" customFormat="1">
      <c r="A88" s="41"/>
      <c r="B88" s="42"/>
      <c r="C88" s="43"/>
      <c r="D88" s="220" t="s">
        <v>129</v>
      </c>
      <c r="E88" s="43"/>
      <c r="F88" s="221" t="s">
        <v>484</v>
      </c>
      <c r="G88" s="43"/>
      <c r="H88" s="43"/>
      <c r="I88" s="222"/>
      <c r="J88" s="43"/>
      <c r="K88" s="43"/>
      <c r="L88" s="47"/>
      <c r="M88" s="223"/>
      <c r="N88" s="224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129</v>
      </c>
      <c r="AU88" s="20" t="s">
        <v>80</v>
      </c>
    </row>
    <row r="89" s="2" customFormat="1" ht="16.5" customHeight="1">
      <c r="A89" s="41"/>
      <c r="B89" s="42"/>
      <c r="C89" s="269" t="s">
        <v>80</v>
      </c>
      <c r="D89" s="269" t="s">
        <v>290</v>
      </c>
      <c r="E89" s="270" t="s">
        <v>485</v>
      </c>
      <c r="F89" s="271" t="s">
        <v>486</v>
      </c>
      <c r="G89" s="272" t="s">
        <v>382</v>
      </c>
      <c r="H89" s="273">
        <v>1</v>
      </c>
      <c r="I89" s="274"/>
      <c r="J89" s="275">
        <f>ROUND(I89*H89,2)</f>
        <v>0</v>
      </c>
      <c r="K89" s="271" t="s">
        <v>126</v>
      </c>
      <c r="L89" s="276"/>
      <c r="M89" s="277" t="s">
        <v>19</v>
      </c>
      <c r="N89" s="278" t="s">
        <v>41</v>
      </c>
      <c r="O89" s="87"/>
      <c r="P89" s="216">
        <f>O89*H89</f>
        <v>0</v>
      </c>
      <c r="Q89" s="216">
        <v>0.012200000000000001</v>
      </c>
      <c r="R89" s="216">
        <f>Q89*H89</f>
        <v>0.012200000000000001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171</v>
      </c>
      <c r="AT89" s="218" t="s">
        <v>290</v>
      </c>
      <c r="AU89" s="218" t="s">
        <v>80</v>
      </c>
      <c r="AY89" s="20" t="s">
        <v>120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78</v>
      </c>
      <c r="BK89" s="219">
        <f>ROUND(I89*H89,2)</f>
        <v>0</v>
      </c>
      <c r="BL89" s="20" t="s">
        <v>127</v>
      </c>
      <c r="BM89" s="218" t="s">
        <v>487</v>
      </c>
    </row>
    <row r="90" s="2" customFormat="1">
      <c r="A90" s="41"/>
      <c r="B90" s="42"/>
      <c r="C90" s="43"/>
      <c r="D90" s="227" t="s">
        <v>488</v>
      </c>
      <c r="E90" s="43"/>
      <c r="F90" s="283" t="s">
        <v>489</v>
      </c>
      <c r="G90" s="43"/>
      <c r="H90" s="43"/>
      <c r="I90" s="222"/>
      <c r="J90" s="43"/>
      <c r="K90" s="43"/>
      <c r="L90" s="47"/>
      <c r="M90" s="223"/>
      <c r="N90" s="224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488</v>
      </c>
      <c r="AU90" s="20" t="s">
        <v>80</v>
      </c>
    </row>
    <row r="91" s="13" customFormat="1">
      <c r="A91" s="13"/>
      <c r="B91" s="225"/>
      <c r="C91" s="226"/>
      <c r="D91" s="227" t="s">
        <v>131</v>
      </c>
      <c r="E91" s="228" t="s">
        <v>19</v>
      </c>
      <c r="F91" s="229" t="s">
        <v>490</v>
      </c>
      <c r="G91" s="226"/>
      <c r="H91" s="230">
        <v>1</v>
      </c>
      <c r="I91" s="231"/>
      <c r="J91" s="226"/>
      <c r="K91" s="226"/>
      <c r="L91" s="232"/>
      <c r="M91" s="233"/>
      <c r="N91" s="234"/>
      <c r="O91" s="234"/>
      <c r="P91" s="234"/>
      <c r="Q91" s="234"/>
      <c r="R91" s="234"/>
      <c r="S91" s="234"/>
      <c r="T91" s="235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6" t="s">
        <v>131</v>
      </c>
      <c r="AU91" s="236" t="s">
        <v>80</v>
      </c>
      <c r="AV91" s="13" t="s">
        <v>80</v>
      </c>
      <c r="AW91" s="13" t="s">
        <v>32</v>
      </c>
      <c r="AX91" s="13" t="s">
        <v>70</v>
      </c>
      <c r="AY91" s="236" t="s">
        <v>120</v>
      </c>
    </row>
    <row r="92" s="14" customFormat="1">
      <c r="A92" s="14"/>
      <c r="B92" s="237"/>
      <c r="C92" s="238"/>
      <c r="D92" s="227" t="s">
        <v>131</v>
      </c>
      <c r="E92" s="239" t="s">
        <v>19</v>
      </c>
      <c r="F92" s="240" t="s">
        <v>133</v>
      </c>
      <c r="G92" s="238"/>
      <c r="H92" s="241">
        <v>1</v>
      </c>
      <c r="I92" s="242"/>
      <c r="J92" s="238"/>
      <c r="K92" s="238"/>
      <c r="L92" s="243"/>
      <c r="M92" s="244"/>
      <c r="N92" s="245"/>
      <c r="O92" s="245"/>
      <c r="P92" s="245"/>
      <c r="Q92" s="245"/>
      <c r="R92" s="245"/>
      <c r="S92" s="245"/>
      <c r="T92" s="246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47" t="s">
        <v>131</v>
      </c>
      <c r="AU92" s="247" t="s">
        <v>80</v>
      </c>
      <c r="AV92" s="14" t="s">
        <v>127</v>
      </c>
      <c r="AW92" s="14" t="s">
        <v>32</v>
      </c>
      <c r="AX92" s="14" t="s">
        <v>78</v>
      </c>
      <c r="AY92" s="247" t="s">
        <v>120</v>
      </c>
    </row>
    <row r="93" s="2" customFormat="1" ht="16.5" customHeight="1">
      <c r="A93" s="41"/>
      <c r="B93" s="42"/>
      <c r="C93" s="269" t="s">
        <v>139</v>
      </c>
      <c r="D93" s="269" t="s">
        <v>290</v>
      </c>
      <c r="E93" s="270" t="s">
        <v>491</v>
      </c>
      <c r="F93" s="271" t="s">
        <v>492</v>
      </c>
      <c r="G93" s="272" t="s">
        <v>382</v>
      </c>
      <c r="H93" s="273">
        <v>1</v>
      </c>
      <c r="I93" s="274"/>
      <c r="J93" s="275">
        <f>ROUND(I93*H93,2)</f>
        <v>0</v>
      </c>
      <c r="K93" s="271" t="s">
        <v>126</v>
      </c>
      <c r="L93" s="276"/>
      <c r="M93" s="277" t="s">
        <v>19</v>
      </c>
      <c r="N93" s="278" t="s">
        <v>41</v>
      </c>
      <c r="O93" s="87"/>
      <c r="P93" s="216">
        <f>O93*H93</f>
        <v>0</v>
      </c>
      <c r="Q93" s="216">
        <v>0.0112</v>
      </c>
      <c r="R93" s="216">
        <f>Q93*H93</f>
        <v>0.0112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171</v>
      </c>
      <c r="AT93" s="218" t="s">
        <v>290</v>
      </c>
      <c r="AU93" s="218" t="s">
        <v>80</v>
      </c>
      <c r="AY93" s="20" t="s">
        <v>120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78</v>
      </c>
      <c r="BK93" s="219">
        <f>ROUND(I93*H93,2)</f>
        <v>0</v>
      </c>
      <c r="BL93" s="20" t="s">
        <v>127</v>
      </c>
      <c r="BM93" s="218" t="s">
        <v>493</v>
      </c>
    </row>
    <row r="94" s="13" customFormat="1">
      <c r="A94" s="13"/>
      <c r="B94" s="225"/>
      <c r="C94" s="226"/>
      <c r="D94" s="227" t="s">
        <v>131</v>
      </c>
      <c r="E94" s="228" t="s">
        <v>19</v>
      </c>
      <c r="F94" s="229" t="s">
        <v>494</v>
      </c>
      <c r="G94" s="226"/>
      <c r="H94" s="230">
        <v>1</v>
      </c>
      <c r="I94" s="231"/>
      <c r="J94" s="226"/>
      <c r="K94" s="226"/>
      <c r="L94" s="232"/>
      <c r="M94" s="233"/>
      <c r="N94" s="234"/>
      <c r="O94" s="234"/>
      <c r="P94" s="234"/>
      <c r="Q94" s="234"/>
      <c r="R94" s="234"/>
      <c r="S94" s="234"/>
      <c r="T94" s="235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6" t="s">
        <v>131</v>
      </c>
      <c r="AU94" s="236" t="s">
        <v>80</v>
      </c>
      <c r="AV94" s="13" t="s">
        <v>80</v>
      </c>
      <c r="AW94" s="13" t="s">
        <v>32</v>
      </c>
      <c r="AX94" s="13" t="s">
        <v>70</v>
      </c>
      <c r="AY94" s="236" t="s">
        <v>120</v>
      </c>
    </row>
    <row r="95" s="14" customFormat="1">
      <c r="A95" s="14"/>
      <c r="B95" s="237"/>
      <c r="C95" s="238"/>
      <c r="D95" s="227" t="s">
        <v>131</v>
      </c>
      <c r="E95" s="239" t="s">
        <v>19</v>
      </c>
      <c r="F95" s="240" t="s">
        <v>133</v>
      </c>
      <c r="G95" s="238"/>
      <c r="H95" s="241">
        <v>1</v>
      </c>
      <c r="I95" s="242"/>
      <c r="J95" s="238"/>
      <c r="K95" s="238"/>
      <c r="L95" s="243"/>
      <c r="M95" s="244"/>
      <c r="N95" s="245"/>
      <c r="O95" s="245"/>
      <c r="P95" s="245"/>
      <c r="Q95" s="245"/>
      <c r="R95" s="245"/>
      <c r="S95" s="245"/>
      <c r="T95" s="246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47" t="s">
        <v>131</v>
      </c>
      <c r="AU95" s="247" t="s">
        <v>80</v>
      </c>
      <c r="AV95" s="14" t="s">
        <v>127</v>
      </c>
      <c r="AW95" s="14" t="s">
        <v>32</v>
      </c>
      <c r="AX95" s="14" t="s">
        <v>78</v>
      </c>
      <c r="AY95" s="247" t="s">
        <v>120</v>
      </c>
    </row>
    <row r="96" s="2" customFormat="1" ht="24.15" customHeight="1">
      <c r="A96" s="41"/>
      <c r="B96" s="42"/>
      <c r="C96" s="207" t="s">
        <v>127</v>
      </c>
      <c r="D96" s="207" t="s">
        <v>122</v>
      </c>
      <c r="E96" s="208" t="s">
        <v>495</v>
      </c>
      <c r="F96" s="209" t="s">
        <v>496</v>
      </c>
      <c r="G96" s="210" t="s">
        <v>382</v>
      </c>
      <c r="H96" s="211">
        <v>3</v>
      </c>
      <c r="I96" s="212"/>
      <c r="J96" s="213">
        <f>ROUND(I96*H96,2)</f>
        <v>0</v>
      </c>
      <c r="K96" s="209" t="s">
        <v>126</v>
      </c>
      <c r="L96" s="47"/>
      <c r="M96" s="214" t="s">
        <v>19</v>
      </c>
      <c r="N96" s="215" t="s">
        <v>41</v>
      </c>
      <c r="O96" s="87"/>
      <c r="P96" s="216">
        <f>O96*H96</f>
        <v>0</v>
      </c>
      <c r="Q96" s="216">
        <v>0.00167</v>
      </c>
      <c r="R96" s="216">
        <f>Q96*H96</f>
        <v>0.0050100000000000006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127</v>
      </c>
      <c r="AT96" s="218" t="s">
        <v>122</v>
      </c>
      <c r="AU96" s="218" t="s">
        <v>80</v>
      </c>
      <c r="AY96" s="20" t="s">
        <v>120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78</v>
      </c>
      <c r="BK96" s="219">
        <f>ROUND(I96*H96,2)</f>
        <v>0</v>
      </c>
      <c r="BL96" s="20" t="s">
        <v>127</v>
      </c>
      <c r="BM96" s="218" t="s">
        <v>497</v>
      </c>
    </row>
    <row r="97" s="2" customFormat="1">
      <c r="A97" s="41"/>
      <c r="B97" s="42"/>
      <c r="C97" s="43"/>
      <c r="D97" s="220" t="s">
        <v>129</v>
      </c>
      <c r="E97" s="43"/>
      <c r="F97" s="221" t="s">
        <v>498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129</v>
      </c>
      <c r="AU97" s="20" t="s">
        <v>80</v>
      </c>
    </row>
    <row r="98" s="2" customFormat="1" ht="16.5" customHeight="1">
      <c r="A98" s="41"/>
      <c r="B98" s="42"/>
      <c r="C98" s="269" t="s">
        <v>152</v>
      </c>
      <c r="D98" s="269" t="s">
        <v>290</v>
      </c>
      <c r="E98" s="270" t="s">
        <v>499</v>
      </c>
      <c r="F98" s="271" t="s">
        <v>500</v>
      </c>
      <c r="G98" s="272" t="s">
        <v>382</v>
      </c>
      <c r="H98" s="273">
        <v>2</v>
      </c>
      <c r="I98" s="274"/>
      <c r="J98" s="275">
        <f>ROUND(I98*H98,2)</f>
        <v>0</v>
      </c>
      <c r="K98" s="271" t="s">
        <v>126</v>
      </c>
      <c r="L98" s="276"/>
      <c r="M98" s="277" t="s">
        <v>19</v>
      </c>
      <c r="N98" s="278" t="s">
        <v>41</v>
      </c>
      <c r="O98" s="87"/>
      <c r="P98" s="216">
        <f>O98*H98</f>
        <v>0</v>
      </c>
      <c r="Q98" s="216">
        <v>0.0040000000000000001</v>
      </c>
      <c r="R98" s="216">
        <f>Q98*H98</f>
        <v>0.0080000000000000002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171</v>
      </c>
      <c r="AT98" s="218" t="s">
        <v>290</v>
      </c>
      <c r="AU98" s="218" t="s">
        <v>80</v>
      </c>
      <c r="AY98" s="20" t="s">
        <v>120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78</v>
      </c>
      <c r="BK98" s="219">
        <f>ROUND(I98*H98,2)</f>
        <v>0</v>
      </c>
      <c r="BL98" s="20" t="s">
        <v>127</v>
      </c>
      <c r="BM98" s="218" t="s">
        <v>501</v>
      </c>
    </row>
    <row r="99" s="13" customFormat="1">
      <c r="A99" s="13"/>
      <c r="B99" s="225"/>
      <c r="C99" s="226"/>
      <c r="D99" s="227" t="s">
        <v>131</v>
      </c>
      <c r="E99" s="228" t="s">
        <v>19</v>
      </c>
      <c r="F99" s="229" t="s">
        <v>502</v>
      </c>
      <c r="G99" s="226"/>
      <c r="H99" s="230">
        <v>2</v>
      </c>
      <c r="I99" s="231"/>
      <c r="J99" s="226"/>
      <c r="K99" s="226"/>
      <c r="L99" s="232"/>
      <c r="M99" s="233"/>
      <c r="N99" s="234"/>
      <c r="O99" s="234"/>
      <c r="P99" s="234"/>
      <c r="Q99" s="234"/>
      <c r="R99" s="234"/>
      <c r="S99" s="234"/>
      <c r="T99" s="235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6" t="s">
        <v>131</v>
      </c>
      <c r="AU99" s="236" t="s">
        <v>80</v>
      </c>
      <c r="AV99" s="13" t="s">
        <v>80</v>
      </c>
      <c r="AW99" s="13" t="s">
        <v>32</v>
      </c>
      <c r="AX99" s="13" t="s">
        <v>70</v>
      </c>
      <c r="AY99" s="236" t="s">
        <v>120</v>
      </c>
    </row>
    <row r="100" s="14" customFormat="1">
      <c r="A100" s="14"/>
      <c r="B100" s="237"/>
      <c r="C100" s="238"/>
      <c r="D100" s="227" t="s">
        <v>131</v>
      </c>
      <c r="E100" s="239" t="s">
        <v>19</v>
      </c>
      <c r="F100" s="240" t="s">
        <v>133</v>
      </c>
      <c r="G100" s="238"/>
      <c r="H100" s="241">
        <v>2</v>
      </c>
      <c r="I100" s="242"/>
      <c r="J100" s="238"/>
      <c r="K100" s="238"/>
      <c r="L100" s="243"/>
      <c r="M100" s="244"/>
      <c r="N100" s="245"/>
      <c r="O100" s="245"/>
      <c r="P100" s="245"/>
      <c r="Q100" s="245"/>
      <c r="R100" s="245"/>
      <c r="S100" s="245"/>
      <c r="T100" s="246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47" t="s">
        <v>131</v>
      </c>
      <c r="AU100" s="247" t="s">
        <v>80</v>
      </c>
      <c r="AV100" s="14" t="s">
        <v>127</v>
      </c>
      <c r="AW100" s="14" t="s">
        <v>32</v>
      </c>
      <c r="AX100" s="14" t="s">
        <v>78</v>
      </c>
      <c r="AY100" s="247" t="s">
        <v>120</v>
      </c>
    </row>
    <row r="101" s="2" customFormat="1" ht="16.5" customHeight="1">
      <c r="A101" s="41"/>
      <c r="B101" s="42"/>
      <c r="C101" s="269" t="s">
        <v>159</v>
      </c>
      <c r="D101" s="269" t="s">
        <v>290</v>
      </c>
      <c r="E101" s="270" t="s">
        <v>503</v>
      </c>
      <c r="F101" s="271" t="s">
        <v>504</v>
      </c>
      <c r="G101" s="272" t="s">
        <v>382</v>
      </c>
      <c r="H101" s="273">
        <v>1</v>
      </c>
      <c r="I101" s="274"/>
      <c r="J101" s="275">
        <f>ROUND(I101*H101,2)</f>
        <v>0</v>
      </c>
      <c r="K101" s="271" t="s">
        <v>126</v>
      </c>
      <c r="L101" s="276"/>
      <c r="M101" s="277" t="s">
        <v>19</v>
      </c>
      <c r="N101" s="278" t="s">
        <v>41</v>
      </c>
      <c r="O101" s="87"/>
      <c r="P101" s="216">
        <f>O101*H101</f>
        <v>0</v>
      </c>
      <c r="Q101" s="216">
        <v>0.0094999999999999998</v>
      </c>
      <c r="R101" s="216">
        <f>Q101*H101</f>
        <v>0.0094999999999999998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171</v>
      </c>
      <c r="AT101" s="218" t="s">
        <v>290</v>
      </c>
      <c r="AU101" s="218" t="s">
        <v>80</v>
      </c>
      <c r="AY101" s="20" t="s">
        <v>120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78</v>
      </c>
      <c r="BK101" s="219">
        <f>ROUND(I101*H101,2)</f>
        <v>0</v>
      </c>
      <c r="BL101" s="20" t="s">
        <v>127</v>
      </c>
      <c r="BM101" s="218" t="s">
        <v>505</v>
      </c>
    </row>
    <row r="102" s="13" customFormat="1">
      <c r="A102" s="13"/>
      <c r="B102" s="225"/>
      <c r="C102" s="226"/>
      <c r="D102" s="227" t="s">
        <v>131</v>
      </c>
      <c r="E102" s="228" t="s">
        <v>19</v>
      </c>
      <c r="F102" s="229" t="s">
        <v>506</v>
      </c>
      <c r="G102" s="226"/>
      <c r="H102" s="230">
        <v>1</v>
      </c>
      <c r="I102" s="231"/>
      <c r="J102" s="226"/>
      <c r="K102" s="226"/>
      <c r="L102" s="232"/>
      <c r="M102" s="233"/>
      <c r="N102" s="234"/>
      <c r="O102" s="234"/>
      <c r="P102" s="234"/>
      <c r="Q102" s="234"/>
      <c r="R102" s="234"/>
      <c r="S102" s="234"/>
      <c r="T102" s="235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6" t="s">
        <v>131</v>
      </c>
      <c r="AU102" s="236" t="s">
        <v>80</v>
      </c>
      <c r="AV102" s="13" t="s">
        <v>80</v>
      </c>
      <c r="AW102" s="13" t="s">
        <v>32</v>
      </c>
      <c r="AX102" s="13" t="s">
        <v>70</v>
      </c>
      <c r="AY102" s="236" t="s">
        <v>120</v>
      </c>
    </row>
    <row r="103" s="14" customFormat="1">
      <c r="A103" s="14"/>
      <c r="B103" s="237"/>
      <c r="C103" s="238"/>
      <c r="D103" s="227" t="s">
        <v>131</v>
      </c>
      <c r="E103" s="239" t="s">
        <v>19</v>
      </c>
      <c r="F103" s="240" t="s">
        <v>133</v>
      </c>
      <c r="G103" s="238"/>
      <c r="H103" s="241">
        <v>1</v>
      </c>
      <c r="I103" s="242"/>
      <c r="J103" s="238"/>
      <c r="K103" s="238"/>
      <c r="L103" s="243"/>
      <c r="M103" s="244"/>
      <c r="N103" s="245"/>
      <c r="O103" s="245"/>
      <c r="P103" s="245"/>
      <c r="Q103" s="245"/>
      <c r="R103" s="245"/>
      <c r="S103" s="245"/>
      <c r="T103" s="246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47" t="s">
        <v>131</v>
      </c>
      <c r="AU103" s="247" t="s">
        <v>80</v>
      </c>
      <c r="AV103" s="14" t="s">
        <v>127</v>
      </c>
      <c r="AW103" s="14" t="s">
        <v>32</v>
      </c>
      <c r="AX103" s="14" t="s">
        <v>78</v>
      </c>
      <c r="AY103" s="247" t="s">
        <v>120</v>
      </c>
    </row>
    <row r="104" s="2" customFormat="1" ht="24.15" customHeight="1">
      <c r="A104" s="41"/>
      <c r="B104" s="42"/>
      <c r="C104" s="207" t="s">
        <v>165</v>
      </c>
      <c r="D104" s="207" t="s">
        <v>122</v>
      </c>
      <c r="E104" s="208" t="s">
        <v>507</v>
      </c>
      <c r="F104" s="209" t="s">
        <v>508</v>
      </c>
      <c r="G104" s="210" t="s">
        <v>148</v>
      </c>
      <c r="H104" s="211">
        <v>56</v>
      </c>
      <c r="I104" s="212"/>
      <c r="J104" s="213">
        <f>ROUND(I104*H104,2)</f>
        <v>0</v>
      </c>
      <c r="K104" s="209" t="s">
        <v>126</v>
      </c>
      <c r="L104" s="47"/>
      <c r="M104" s="214" t="s">
        <v>19</v>
      </c>
      <c r="N104" s="215" t="s">
        <v>41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127</v>
      </c>
      <c r="AT104" s="218" t="s">
        <v>122</v>
      </c>
      <c r="AU104" s="218" t="s">
        <v>80</v>
      </c>
      <c r="AY104" s="20" t="s">
        <v>120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78</v>
      </c>
      <c r="BK104" s="219">
        <f>ROUND(I104*H104,2)</f>
        <v>0</v>
      </c>
      <c r="BL104" s="20" t="s">
        <v>127</v>
      </c>
      <c r="BM104" s="218" t="s">
        <v>509</v>
      </c>
    </row>
    <row r="105" s="2" customFormat="1">
      <c r="A105" s="41"/>
      <c r="B105" s="42"/>
      <c r="C105" s="43"/>
      <c r="D105" s="220" t="s">
        <v>129</v>
      </c>
      <c r="E105" s="43"/>
      <c r="F105" s="221" t="s">
        <v>510</v>
      </c>
      <c r="G105" s="43"/>
      <c r="H105" s="43"/>
      <c r="I105" s="222"/>
      <c r="J105" s="43"/>
      <c r="K105" s="43"/>
      <c r="L105" s="47"/>
      <c r="M105" s="223"/>
      <c r="N105" s="22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129</v>
      </c>
      <c r="AU105" s="20" t="s">
        <v>80</v>
      </c>
    </row>
    <row r="106" s="13" customFormat="1">
      <c r="A106" s="13"/>
      <c r="B106" s="225"/>
      <c r="C106" s="226"/>
      <c r="D106" s="227" t="s">
        <v>131</v>
      </c>
      <c r="E106" s="228" t="s">
        <v>19</v>
      </c>
      <c r="F106" s="229" t="s">
        <v>511</v>
      </c>
      <c r="G106" s="226"/>
      <c r="H106" s="230">
        <v>56</v>
      </c>
      <c r="I106" s="231"/>
      <c r="J106" s="226"/>
      <c r="K106" s="226"/>
      <c r="L106" s="232"/>
      <c r="M106" s="233"/>
      <c r="N106" s="234"/>
      <c r="O106" s="234"/>
      <c r="P106" s="234"/>
      <c r="Q106" s="234"/>
      <c r="R106" s="234"/>
      <c r="S106" s="234"/>
      <c r="T106" s="235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6" t="s">
        <v>131</v>
      </c>
      <c r="AU106" s="236" t="s">
        <v>80</v>
      </c>
      <c r="AV106" s="13" t="s">
        <v>80</v>
      </c>
      <c r="AW106" s="13" t="s">
        <v>32</v>
      </c>
      <c r="AX106" s="13" t="s">
        <v>70</v>
      </c>
      <c r="AY106" s="236" t="s">
        <v>120</v>
      </c>
    </row>
    <row r="107" s="14" customFormat="1">
      <c r="A107" s="14"/>
      <c r="B107" s="237"/>
      <c r="C107" s="238"/>
      <c r="D107" s="227" t="s">
        <v>131</v>
      </c>
      <c r="E107" s="239" t="s">
        <v>19</v>
      </c>
      <c r="F107" s="240" t="s">
        <v>133</v>
      </c>
      <c r="G107" s="238"/>
      <c r="H107" s="241">
        <v>56</v>
      </c>
      <c r="I107" s="242"/>
      <c r="J107" s="238"/>
      <c r="K107" s="238"/>
      <c r="L107" s="243"/>
      <c r="M107" s="244"/>
      <c r="N107" s="245"/>
      <c r="O107" s="245"/>
      <c r="P107" s="245"/>
      <c r="Q107" s="245"/>
      <c r="R107" s="245"/>
      <c r="S107" s="245"/>
      <c r="T107" s="246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7" t="s">
        <v>131</v>
      </c>
      <c r="AU107" s="247" t="s">
        <v>80</v>
      </c>
      <c r="AV107" s="14" t="s">
        <v>127</v>
      </c>
      <c r="AW107" s="14" t="s">
        <v>32</v>
      </c>
      <c r="AX107" s="14" t="s">
        <v>78</v>
      </c>
      <c r="AY107" s="247" t="s">
        <v>120</v>
      </c>
    </row>
    <row r="108" s="2" customFormat="1" ht="16.5" customHeight="1">
      <c r="A108" s="41"/>
      <c r="B108" s="42"/>
      <c r="C108" s="269" t="s">
        <v>171</v>
      </c>
      <c r="D108" s="269" t="s">
        <v>290</v>
      </c>
      <c r="E108" s="270" t="s">
        <v>512</v>
      </c>
      <c r="F108" s="271" t="s">
        <v>513</v>
      </c>
      <c r="G108" s="272" t="s">
        <v>148</v>
      </c>
      <c r="H108" s="273">
        <v>56.840000000000003</v>
      </c>
      <c r="I108" s="274"/>
      <c r="J108" s="275">
        <f>ROUND(I108*H108,2)</f>
        <v>0</v>
      </c>
      <c r="K108" s="271" t="s">
        <v>126</v>
      </c>
      <c r="L108" s="276"/>
      <c r="M108" s="277" t="s">
        <v>19</v>
      </c>
      <c r="N108" s="278" t="s">
        <v>41</v>
      </c>
      <c r="O108" s="87"/>
      <c r="P108" s="216">
        <f>O108*H108</f>
        <v>0</v>
      </c>
      <c r="Q108" s="216">
        <v>0.0031800000000000001</v>
      </c>
      <c r="R108" s="216">
        <f>Q108*H108</f>
        <v>0.18075120000000003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171</v>
      </c>
      <c r="AT108" s="218" t="s">
        <v>290</v>
      </c>
      <c r="AU108" s="218" t="s">
        <v>80</v>
      </c>
      <c r="AY108" s="20" t="s">
        <v>120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78</v>
      </c>
      <c r="BK108" s="219">
        <f>ROUND(I108*H108,2)</f>
        <v>0</v>
      </c>
      <c r="BL108" s="20" t="s">
        <v>127</v>
      </c>
      <c r="BM108" s="218" t="s">
        <v>514</v>
      </c>
    </row>
    <row r="109" s="2" customFormat="1">
      <c r="A109" s="41"/>
      <c r="B109" s="42"/>
      <c r="C109" s="43"/>
      <c r="D109" s="227" t="s">
        <v>488</v>
      </c>
      <c r="E109" s="43"/>
      <c r="F109" s="283" t="s">
        <v>515</v>
      </c>
      <c r="G109" s="43"/>
      <c r="H109" s="43"/>
      <c r="I109" s="222"/>
      <c r="J109" s="43"/>
      <c r="K109" s="43"/>
      <c r="L109" s="47"/>
      <c r="M109" s="223"/>
      <c r="N109" s="224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488</v>
      </c>
      <c r="AU109" s="20" t="s">
        <v>80</v>
      </c>
    </row>
    <row r="110" s="13" customFormat="1">
      <c r="A110" s="13"/>
      <c r="B110" s="225"/>
      <c r="C110" s="226"/>
      <c r="D110" s="227" t="s">
        <v>131</v>
      </c>
      <c r="E110" s="226"/>
      <c r="F110" s="229" t="s">
        <v>516</v>
      </c>
      <c r="G110" s="226"/>
      <c r="H110" s="230">
        <v>56.840000000000003</v>
      </c>
      <c r="I110" s="231"/>
      <c r="J110" s="226"/>
      <c r="K110" s="226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131</v>
      </c>
      <c r="AU110" s="236" t="s">
        <v>80</v>
      </c>
      <c r="AV110" s="13" t="s">
        <v>80</v>
      </c>
      <c r="AW110" s="13" t="s">
        <v>4</v>
      </c>
      <c r="AX110" s="13" t="s">
        <v>78</v>
      </c>
      <c r="AY110" s="236" t="s">
        <v>120</v>
      </c>
    </row>
    <row r="111" s="2" customFormat="1" ht="24.15" customHeight="1">
      <c r="A111" s="41"/>
      <c r="B111" s="42"/>
      <c r="C111" s="207" t="s">
        <v>177</v>
      </c>
      <c r="D111" s="207" t="s">
        <v>122</v>
      </c>
      <c r="E111" s="208" t="s">
        <v>517</v>
      </c>
      <c r="F111" s="209" t="s">
        <v>518</v>
      </c>
      <c r="G111" s="210" t="s">
        <v>382</v>
      </c>
      <c r="H111" s="211">
        <v>14</v>
      </c>
      <c r="I111" s="212"/>
      <c r="J111" s="213">
        <f>ROUND(I111*H111,2)</f>
        <v>0</v>
      </c>
      <c r="K111" s="209" t="s">
        <v>126</v>
      </c>
      <c r="L111" s="47"/>
      <c r="M111" s="214" t="s">
        <v>19</v>
      </c>
      <c r="N111" s="215" t="s">
        <v>41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127</v>
      </c>
      <c r="AT111" s="218" t="s">
        <v>122</v>
      </c>
      <c r="AU111" s="218" t="s">
        <v>80</v>
      </c>
      <c r="AY111" s="20" t="s">
        <v>120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78</v>
      </c>
      <c r="BK111" s="219">
        <f>ROUND(I111*H111,2)</f>
        <v>0</v>
      </c>
      <c r="BL111" s="20" t="s">
        <v>127</v>
      </c>
      <c r="BM111" s="218" t="s">
        <v>519</v>
      </c>
    </row>
    <row r="112" s="2" customFormat="1">
      <c r="A112" s="41"/>
      <c r="B112" s="42"/>
      <c r="C112" s="43"/>
      <c r="D112" s="220" t="s">
        <v>129</v>
      </c>
      <c r="E112" s="43"/>
      <c r="F112" s="221" t="s">
        <v>520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129</v>
      </c>
      <c r="AU112" s="20" t="s">
        <v>80</v>
      </c>
    </row>
    <row r="113" s="2" customFormat="1" ht="16.5" customHeight="1">
      <c r="A113" s="41"/>
      <c r="B113" s="42"/>
      <c r="C113" s="269" t="s">
        <v>193</v>
      </c>
      <c r="D113" s="269" t="s">
        <v>290</v>
      </c>
      <c r="E113" s="270" t="s">
        <v>521</v>
      </c>
      <c r="F113" s="271" t="s">
        <v>522</v>
      </c>
      <c r="G113" s="272" t="s">
        <v>382</v>
      </c>
      <c r="H113" s="273">
        <v>9</v>
      </c>
      <c r="I113" s="274"/>
      <c r="J113" s="275">
        <f>ROUND(I113*H113,2)</f>
        <v>0</v>
      </c>
      <c r="K113" s="271" t="s">
        <v>126</v>
      </c>
      <c r="L113" s="276"/>
      <c r="M113" s="277" t="s">
        <v>19</v>
      </c>
      <c r="N113" s="278" t="s">
        <v>41</v>
      </c>
      <c r="O113" s="87"/>
      <c r="P113" s="216">
        <f>O113*H113</f>
        <v>0</v>
      </c>
      <c r="Q113" s="216">
        <v>0.00072000000000000005</v>
      </c>
      <c r="R113" s="216">
        <f>Q113*H113</f>
        <v>0.0064800000000000005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171</v>
      </c>
      <c r="AT113" s="218" t="s">
        <v>290</v>
      </c>
      <c r="AU113" s="218" t="s">
        <v>80</v>
      </c>
      <c r="AY113" s="20" t="s">
        <v>120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20" t="s">
        <v>78</v>
      </c>
      <c r="BK113" s="219">
        <f>ROUND(I113*H113,2)</f>
        <v>0</v>
      </c>
      <c r="BL113" s="20" t="s">
        <v>127</v>
      </c>
      <c r="BM113" s="218" t="s">
        <v>523</v>
      </c>
    </row>
    <row r="114" s="13" customFormat="1">
      <c r="A114" s="13"/>
      <c r="B114" s="225"/>
      <c r="C114" s="226"/>
      <c r="D114" s="227" t="s">
        <v>131</v>
      </c>
      <c r="E114" s="228" t="s">
        <v>19</v>
      </c>
      <c r="F114" s="229" t="s">
        <v>524</v>
      </c>
      <c r="G114" s="226"/>
      <c r="H114" s="230">
        <v>9</v>
      </c>
      <c r="I114" s="231"/>
      <c r="J114" s="226"/>
      <c r="K114" s="226"/>
      <c r="L114" s="232"/>
      <c r="M114" s="233"/>
      <c r="N114" s="234"/>
      <c r="O114" s="234"/>
      <c r="P114" s="234"/>
      <c r="Q114" s="234"/>
      <c r="R114" s="234"/>
      <c r="S114" s="234"/>
      <c r="T114" s="235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6" t="s">
        <v>131</v>
      </c>
      <c r="AU114" s="236" t="s">
        <v>80</v>
      </c>
      <c r="AV114" s="13" t="s">
        <v>80</v>
      </c>
      <c r="AW114" s="13" t="s">
        <v>32</v>
      </c>
      <c r="AX114" s="13" t="s">
        <v>70</v>
      </c>
      <c r="AY114" s="236" t="s">
        <v>120</v>
      </c>
    </row>
    <row r="115" s="14" customFormat="1">
      <c r="A115" s="14"/>
      <c r="B115" s="237"/>
      <c r="C115" s="238"/>
      <c r="D115" s="227" t="s">
        <v>131</v>
      </c>
      <c r="E115" s="239" t="s">
        <v>19</v>
      </c>
      <c r="F115" s="240" t="s">
        <v>133</v>
      </c>
      <c r="G115" s="238"/>
      <c r="H115" s="241">
        <v>9</v>
      </c>
      <c r="I115" s="242"/>
      <c r="J115" s="238"/>
      <c r="K115" s="238"/>
      <c r="L115" s="243"/>
      <c r="M115" s="244"/>
      <c r="N115" s="245"/>
      <c r="O115" s="245"/>
      <c r="P115" s="245"/>
      <c r="Q115" s="245"/>
      <c r="R115" s="245"/>
      <c r="S115" s="245"/>
      <c r="T115" s="24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7" t="s">
        <v>131</v>
      </c>
      <c r="AU115" s="247" t="s">
        <v>80</v>
      </c>
      <c r="AV115" s="14" t="s">
        <v>127</v>
      </c>
      <c r="AW115" s="14" t="s">
        <v>32</v>
      </c>
      <c r="AX115" s="14" t="s">
        <v>78</v>
      </c>
      <c r="AY115" s="247" t="s">
        <v>120</v>
      </c>
    </row>
    <row r="116" s="2" customFormat="1" ht="16.5" customHeight="1">
      <c r="A116" s="41"/>
      <c r="B116" s="42"/>
      <c r="C116" s="269" t="s">
        <v>202</v>
      </c>
      <c r="D116" s="269" t="s">
        <v>290</v>
      </c>
      <c r="E116" s="270" t="s">
        <v>525</v>
      </c>
      <c r="F116" s="271" t="s">
        <v>526</v>
      </c>
      <c r="G116" s="272" t="s">
        <v>382</v>
      </c>
      <c r="H116" s="273">
        <v>3</v>
      </c>
      <c r="I116" s="274"/>
      <c r="J116" s="275">
        <f>ROUND(I116*H116,2)</f>
        <v>0</v>
      </c>
      <c r="K116" s="271" t="s">
        <v>126</v>
      </c>
      <c r="L116" s="276"/>
      <c r="M116" s="277" t="s">
        <v>19</v>
      </c>
      <c r="N116" s="278" t="s">
        <v>41</v>
      </c>
      <c r="O116" s="87"/>
      <c r="P116" s="216">
        <f>O116*H116</f>
        <v>0</v>
      </c>
      <c r="Q116" s="216">
        <v>0.0014</v>
      </c>
      <c r="R116" s="216">
        <f>Q116*H116</f>
        <v>0.0041999999999999997</v>
      </c>
      <c r="S116" s="216">
        <v>0</v>
      </c>
      <c r="T116" s="21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8" t="s">
        <v>171</v>
      </c>
      <c r="AT116" s="218" t="s">
        <v>290</v>
      </c>
      <c r="AU116" s="218" t="s">
        <v>80</v>
      </c>
      <c r="AY116" s="20" t="s">
        <v>120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20" t="s">
        <v>78</v>
      </c>
      <c r="BK116" s="219">
        <f>ROUND(I116*H116,2)</f>
        <v>0</v>
      </c>
      <c r="BL116" s="20" t="s">
        <v>127</v>
      </c>
      <c r="BM116" s="218" t="s">
        <v>527</v>
      </c>
    </row>
    <row r="117" s="13" customFormat="1">
      <c r="A117" s="13"/>
      <c r="B117" s="225"/>
      <c r="C117" s="226"/>
      <c r="D117" s="227" t="s">
        <v>131</v>
      </c>
      <c r="E117" s="228" t="s">
        <v>19</v>
      </c>
      <c r="F117" s="229" t="s">
        <v>528</v>
      </c>
      <c r="G117" s="226"/>
      <c r="H117" s="230">
        <v>3</v>
      </c>
      <c r="I117" s="231"/>
      <c r="J117" s="226"/>
      <c r="K117" s="226"/>
      <c r="L117" s="232"/>
      <c r="M117" s="233"/>
      <c r="N117" s="234"/>
      <c r="O117" s="234"/>
      <c r="P117" s="234"/>
      <c r="Q117" s="234"/>
      <c r="R117" s="234"/>
      <c r="S117" s="234"/>
      <c r="T117" s="235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6" t="s">
        <v>131</v>
      </c>
      <c r="AU117" s="236" t="s">
        <v>80</v>
      </c>
      <c r="AV117" s="13" t="s">
        <v>80</v>
      </c>
      <c r="AW117" s="13" t="s">
        <v>32</v>
      </c>
      <c r="AX117" s="13" t="s">
        <v>70</v>
      </c>
      <c r="AY117" s="236" t="s">
        <v>120</v>
      </c>
    </row>
    <row r="118" s="14" customFormat="1">
      <c r="A118" s="14"/>
      <c r="B118" s="237"/>
      <c r="C118" s="238"/>
      <c r="D118" s="227" t="s">
        <v>131</v>
      </c>
      <c r="E118" s="239" t="s">
        <v>19</v>
      </c>
      <c r="F118" s="240" t="s">
        <v>133</v>
      </c>
      <c r="G118" s="238"/>
      <c r="H118" s="241">
        <v>3</v>
      </c>
      <c r="I118" s="242"/>
      <c r="J118" s="238"/>
      <c r="K118" s="238"/>
      <c r="L118" s="243"/>
      <c r="M118" s="244"/>
      <c r="N118" s="245"/>
      <c r="O118" s="245"/>
      <c r="P118" s="245"/>
      <c r="Q118" s="245"/>
      <c r="R118" s="245"/>
      <c r="S118" s="245"/>
      <c r="T118" s="24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7" t="s">
        <v>131</v>
      </c>
      <c r="AU118" s="247" t="s">
        <v>80</v>
      </c>
      <c r="AV118" s="14" t="s">
        <v>127</v>
      </c>
      <c r="AW118" s="14" t="s">
        <v>32</v>
      </c>
      <c r="AX118" s="14" t="s">
        <v>78</v>
      </c>
      <c r="AY118" s="247" t="s">
        <v>120</v>
      </c>
    </row>
    <row r="119" s="2" customFormat="1" ht="16.5" customHeight="1">
      <c r="A119" s="41"/>
      <c r="B119" s="42"/>
      <c r="C119" s="269" t="s">
        <v>8</v>
      </c>
      <c r="D119" s="269" t="s">
        <v>290</v>
      </c>
      <c r="E119" s="270" t="s">
        <v>529</v>
      </c>
      <c r="F119" s="271" t="s">
        <v>530</v>
      </c>
      <c r="G119" s="272" t="s">
        <v>382</v>
      </c>
      <c r="H119" s="273">
        <v>2</v>
      </c>
      <c r="I119" s="274"/>
      <c r="J119" s="275">
        <f>ROUND(I119*H119,2)</f>
        <v>0</v>
      </c>
      <c r="K119" s="271" t="s">
        <v>126</v>
      </c>
      <c r="L119" s="276"/>
      <c r="M119" s="277" t="s">
        <v>19</v>
      </c>
      <c r="N119" s="278" t="s">
        <v>41</v>
      </c>
      <c r="O119" s="87"/>
      <c r="P119" s="216">
        <f>O119*H119</f>
        <v>0</v>
      </c>
      <c r="Q119" s="216">
        <v>0.00072000000000000005</v>
      </c>
      <c r="R119" s="216">
        <f>Q119*H119</f>
        <v>0.0014400000000000001</v>
      </c>
      <c r="S119" s="216">
        <v>0</v>
      </c>
      <c r="T119" s="21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8" t="s">
        <v>171</v>
      </c>
      <c r="AT119" s="218" t="s">
        <v>290</v>
      </c>
      <c r="AU119" s="218" t="s">
        <v>80</v>
      </c>
      <c r="AY119" s="20" t="s">
        <v>120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20" t="s">
        <v>78</v>
      </c>
      <c r="BK119" s="219">
        <f>ROUND(I119*H119,2)</f>
        <v>0</v>
      </c>
      <c r="BL119" s="20" t="s">
        <v>127</v>
      </c>
      <c r="BM119" s="218" t="s">
        <v>531</v>
      </c>
    </row>
    <row r="120" s="13" customFormat="1">
      <c r="A120" s="13"/>
      <c r="B120" s="225"/>
      <c r="C120" s="226"/>
      <c r="D120" s="227" t="s">
        <v>131</v>
      </c>
      <c r="E120" s="228" t="s">
        <v>19</v>
      </c>
      <c r="F120" s="229" t="s">
        <v>532</v>
      </c>
      <c r="G120" s="226"/>
      <c r="H120" s="230">
        <v>2</v>
      </c>
      <c r="I120" s="231"/>
      <c r="J120" s="226"/>
      <c r="K120" s="226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131</v>
      </c>
      <c r="AU120" s="236" t="s">
        <v>80</v>
      </c>
      <c r="AV120" s="13" t="s">
        <v>80</v>
      </c>
      <c r="AW120" s="13" t="s">
        <v>32</v>
      </c>
      <c r="AX120" s="13" t="s">
        <v>70</v>
      </c>
      <c r="AY120" s="236" t="s">
        <v>120</v>
      </c>
    </row>
    <row r="121" s="14" customFormat="1">
      <c r="A121" s="14"/>
      <c r="B121" s="237"/>
      <c r="C121" s="238"/>
      <c r="D121" s="227" t="s">
        <v>131</v>
      </c>
      <c r="E121" s="239" t="s">
        <v>19</v>
      </c>
      <c r="F121" s="240" t="s">
        <v>133</v>
      </c>
      <c r="G121" s="238"/>
      <c r="H121" s="241">
        <v>2</v>
      </c>
      <c r="I121" s="242"/>
      <c r="J121" s="238"/>
      <c r="K121" s="238"/>
      <c r="L121" s="243"/>
      <c r="M121" s="244"/>
      <c r="N121" s="245"/>
      <c r="O121" s="245"/>
      <c r="P121" s="245"/>
      <c r="Q121" s="245"/>
      <c r="R121" s="245"/>
      <c r="S121" s="245"/>
      <c r="T121" s="24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7" t="s">
        <v>131</v>
      </c>
      <c r="AU121" s="247" t="s">
        <v>80</v>
      </c>
      <c r="AV121" s="14" t="s">
        <v>127</v>
      </c>
      <c r="AW121" s="14" t="s">
        <v>32</v>
      </c>
      <c r="AX121" s="14" t="s">
        <v>78</v>
      </c>
      <c r="AY121" s="247" t="s">
        <v>120</v>
      </c>
    </row>
    <row r="122" s="2" customFormat="1" ht="24.15" customHeight="1">
      <c r="A122" s="41"/>
      <c r="B122" s="42"/>
      <c r="C122" s="207" t="s">
        <v>217</v>
      </c>
      <c r="D122" s="207" t="s">
        <v>122</v>
      </c>
      <c r="E122" s="208" t="s">
        <v>533</v>
      </c>
      <c r="F122" s="209" t="s">
        <v>534</v>
      </c>
      <c r="G122" s="210" t="s">
        <v>382</v>
      </c>
      <c r="H122" s="211">
        <v>1</v>
      </c>
      <c r="I122" s="212"/>
      <c r="J122" s="213">
        <f>ROUND(I122*H122,2)</f>
        <v>0</v>
      </c>
      <c r="K122" s="209" t="s">
        <v>126</v>
      </c>
      <c r="L122" s="47"/>
      <c r="M122" s="214" t="s">
        <v>19</v>
      </c>
      <c r="N122" s="215" t="s">
        <v>41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127</v>
      </c>
      <c r="AT122" s="218" t="s">
        <v>122</v>
      </c>
      <c r="AU122" s="218" t="s">
        <v>80</v>
      </c>
      <c r="AY122" s="20" t="s">
        <v>120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78</v>
      </c>
      <c r="BK122" s="219">
        <f>ROUND(I122*H122,2)</f>
        <v>0</v>
      </c>
      <c r="BL122" s="20" t="s">
        <v>127</v>
      </c>
      <c r="BM122" s="218" t="s">
        <v>535</v>
      </c>
    </row>
    <row r="123" s="2" customFormat="1">
      <c r="A123" s="41"/>
      <c r="B123" s="42"/>
      <c r="C123" s="43"/>
      <c r="D123" s="220" t="s">
        <v>129</v>
      </c>
      <c r="E123" s="43"/>
      <c r="F123" s="221" t="s">
        <v>536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129</v>
      </c>
      <c r="AU123" s="20" t="s">
        <v>80</v>
      </c>
    </row>
    <row r="124" s="2" customFormat="1" ht="24.15" customHeight="1">
      <c r="A124" s="41"/>
      <c r="B124" s="42"/>
      <c r="C124" s="269" t="s">
        <v>222</v>
      </c>
      <c r="D124" s="269" t="s">
        <v>290</v>
      </c>
      <c r="E124" s="270" t="s">
        <v>537</v>
      </c>
      <c r="F124" s="271" t="s">
        <v>538</v>
      </c>
      <c r="G124" s="272" t="s">
        <v>382</v>
      </c>
      <c r="H124" s="273">
        <v>1</v>
      </c>
      <c r="I124" s="274"/>
      <c r="J124" s="275">
        <f>ROUND(I124*H124,2)</f>
        <v>0</v>
      </c>
      <c r="K124" s="271" t="s">
        <v>19</v>
      </c>
      <c r="L124" s="276"/>
      <c r="M124" s="277" t="s">
        <v>19</v>
      </c>
      <c r="N124" s="278" t="s">
        <v>41</v>
      </c>
      <c r="O124" s="87"/>
      <c r="P124" s="216">
        <f>O124*H124</f>
        <v>0</v>
      </c>
      <c r="Q124" s="216">
        <v>0.002</v>
      </c>
      <c r="R124" s="216">
        <f>Q124*H124</f>
        <v>0.002</v>
      </c>
      <c r="S124" s="216">
        <v>0</v>
      </c>
      <c r="T124" s="21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18" t="s">
        <v>171</v>
      </c>
      <c r="AT124" s="218" t="s">
        <v>290</v>
      </c>
      <c r="AU124" s="218" t="s">
        <v>80</v>
      </c>
      <c r="AY124" s="20" t="s">
        <v>120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20" t="s">
        <v>78</v>
      </c>
      <c r="BK124" s="219">
        <f>ROUND(I124*H124,2)</f>
        <v>0</v>
      </c>
      <c r="BL124" s="20" t="s">
        <v>127</v>
      </c>
      <c r="BM124" s="218" t="s">
        <v>539</v>
      </c>
    </row>
    <row r="125" s="13" customFormat="1">
      <c r="A125" s="13"/>
      <c r="B125" s="225"/>
      <c r="C125" s="226"/>
      <c r="D125" s="227" t="s">
        <v>131</v>
      </c>
      <c r="E125" s="228" t="s">
        <v>19</v>
      </c>
      <c r="F125" s="229" t="s">
        <v>540</v>
      </c>
      <c r="G125" s="226"/>
      <c r="H125" s="230">
        <v>1</v>
      </c>
      <c r="I125" s="231"/>
      <c r="J125" s="226"/>
      <c r="K125" s="226"/>
      <c r="L125" s="232"/>
      <c r="M125" s="233"/>
      <c r="N125" s="234"/>
      <c r="O125" s="234"/>
      <c r="P125" s="234"/>
      <c r="Q125" s="234"/>
      <c r="R125" s="234"/>
      <c r="S125" s="234"/>
      <c r="T125" s="235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6" t="s">
        <v>131</v>
      </c>
      <c r="AU125" s="236" t="s">
        <v>80</v>
      </c>
      <c r="AV125" s="13" t="s">
        <v>80</v>
      </c>
      <c r="AW125" s="13" t="s">
        <v>32</v>
      </c>
      <c r="AX125" s="13" t="s">
        <v>70</v>
      </c>
      <c r="AY125" s="236" t="s">
        <v>120</v>
      </c>
    </row>
    <row r="126" s="14" customFormat="1">
      <c r="A126" s="14"/>
      <c r="B126" s="237"/>
      <c r="C126" s="238"/>
      <c r="D126" s="227" t="s">
        <v>131</v>
      </c>
      <c r="E126" s="239" t="s">
        <v>19</v>
      </c>
      <c r="F126" s="240" t="s">
        <v>133</v>
      </c>
      <c r="G126" s="238"/>
      <c r="H126" s="241">
        <v>1</v>
      </c>
      <c r="I126" s="242"/>
      <c r="J126" s="238"/>
      <c r="K126" s="238"/>
      <c r="L126" s="243"/>
      <c r="M126" s="244"/>
      <c r="N126" s="245"/>
      <c r="O126" s="245"/>
      <c r="P126" s="245"/>
      <c r="Q126" s="245"/>
      <c r="R126" s="245"/>
      <c r="S126" s="245"/>
      <c r="T126" s="24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7" t="s">
        <v>131</v>
      </c>
      <c r="AU126" s="247" t="s">
        <v>80</v>
      </c>
      <c r="AV126" s="14" t="s">
        <v>127</v>
      </c>
      <c r="AW126" s="14" t="s">
        <v>32</v>
      </c>
      <c r="AX126" s="14" t="s">
        <v>78</v>
      </c>
      <c r="AY126" s="247" t="s">
        <v>120</v>
      </c>
    </row>
    <row r="127" s="2" customFormat="1" ht="16.5" customHeight="1">
      <c r="A127" s="41"/>
      <c r="B127" s="42"/>
      <c r="C127" s="207" t="s">
        <v>227</v>
      </c>
      <c r="D127" s="207" t="s">
        <v>122</v>
      </c>
      <c r="E127" s="208" t="s">
        <v>541</v>
      </c>
      <c r="F127" s="209" t="s">
        <v>542</v>
      </c>
      <c r="G127" s="210" t="s">
        <v>148</v>
      </c>
      <c r="H127" s="211">
        <v>56</v>
      </c>
      <c r="I127" s="212"/>
      <c r="J127" s="213">
        <f>ROUND(I127*H127,2)</f>
        <v>0</v>
      </c>
      <c r="K127" s="209" t="s">
        <v>126</v>
      </c>
      <c r="L127" s="47"/>
      <c r="M127" s="214" t="s">
        <v>19</v>
      </c>
      <c r="N127" s="215" t="s">
        <v>41</v>
      </c>
      <c r="O127" s="87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8" t="s">
        <v>127</v>
      </c>
      <c r="AT127" s="218" t="s">
        <v>122</v>
      </c>
      <c r="AU127" s="218" t="s">
        <v>80</v>
      </c>
      <c r="AY127" s="20" t="s">
        <v>120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20" t="s">
        <v>78</v>
      </c>
      <c r="BK127" s="219">
        <f>ROUND(I127*H127,2)</f>
        <v>0</v>
      </c>
      <c r="BL127" s="20" t="s">
        <v>127</v>
      </c>
      <c r="BM127" s="218" t="s">
        <v>543</v>
      </c>
    </row>
    <row r="128" s="2" customFormat="1">
      <c r="A128" s="41"/>
      <c r="B128" s="42"/>
      <c r="C128" s="43"/>
      <c r="D128" s="220" t="s">
        <v>129</v>
      </c>
      <c r="E128" s="43"/>
      <c r="F128" s="221" t="s">
        <v>544</v>
      </c>
      <c r="G128" s="43"/>
      <c r="H128" s="43"/>
      <c r="I128" s="222"/>
      <c r="J128" s="43"/>
      <c r="K128" s="43"/>
      <c r="L128" s="47"/>
      <c r="M128" s="223"/>
      <c r="N128" s="224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129</v>
      </c>
      <c r="AU128" s="20" t="s">
        <v>80</v>
      </c>
    </row>
    <row r="129" s="2" customFormat="1" ht="16.5" customHeight="1">
      <c r="A129" s="41"/>
      <c r="B129" s="42"/>
      <c r="C129" s="207" t="s">
        <v>232</v>
      </c>
      <c r="D129" s="207" t="s">
        <v>122</v>
      </c>
      <c r="E129" s="208" t="s">
        <v>545</v>
      </c>
      <c r="F129" s="209" t="s">
        <v>546</v>
      </c>
      <c r="G129" s="210" t="s">
        <v>148</v>
      </c>
      <c r="H129" s="211">
        <v>56</v>
      </c>
      <c r="I129" s="212"/>
      <c r="J129" s="213">
        <f>ROUND(I129*H129,2)</f>
        <v>0</v>
      </c>
      <c r="K129" s="209" t="s">
        <v>126</v>
      </c>
      <c r="L129" s="47"/>
      <c r="M129" s="214" t="s">
        <v>19</v>
      </c>
      <c r="N129" s="215" t="s">
        <v>41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127</v>
      </c>
      <c r="AT129" s="218" t="s">
        <v>122</v>
      </c>
      <c r="AU129" s="218" t="s">
        <v>80</v>
      </c>
      <c r="AY129" s="20" t="s">
        <v>120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78</v>
      </c>
      <c r="BK129" s="219">
        <f>ROUND(I129*H129,2)</f>
        <v>0</v>
      </c>
      <c r="BL129" s="20" t="s">
        <v>127</v>
      </c>
      <c r="BM129" s="218" t="s">
        <v>547</v>
      </c>
    </row>
    <row r="130" s="2" customFormat="1">
      <c r="A130" s="41"/>
      <c r="B130" s="42"/>
      <c r="C130" s="43"/>
      <c r="D130" s="220" t="s">
        <v>129</v>
      </c>
      <c r="E130" s="43"/>
      <c r="F130" s="221" t="s">
        <v>548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129</v>
      </c>
      <c r="AU130" s="20" t="s">
        <v>80</v>
      </c>
    </row>
    <row r="131" s="2" customFormat="1" ht="16.5" customHeight="1">
      <c r="A131" s="41"/>
      <c r="B131" s="42"/>
      <c r="C131" s="207" t="s">
        <v>241</v>
      </c>
      <c r="D131" s="207" t="s">
        <v>122</v>
      </c>
      <c r="E131" s="208" t="s">
        <v>549</v>
      </c>
      <c r="F131" s="209" t="s">
        <v>550</v>
      </c>
      <c r="G131" s="210" t="s">
        <v>382</v>
      </c>
      <c r="H131" s="211">
        <v>2</v>
      </c>
      <c r="I131" s="212"/>
      <c r="J131" s="213">
        <f>ROUND(I131*H131,2)</f>
        <v>0</v>
      </c>
      <c r="K131" s="209" t="s">
        <v>126</v>
      </c>
      <c r="L131" s="47"/>
      <c r="M131" s="214" t="s">
        <v>19</v>
      </c>
      <c r="N131" s="215" t="s">
        <v>41</v>
      </c>
      <c r="O131" s="87"/>
      <c r="P131" s="216">
        <f>O131*H131</f>
        <v>0</v>
      </c>
      <c r="Q131" s="216">
        <v>0.45937290600000003</v>
      </c>
      <c r="R131" s="216">
        <f>Q131*H131</f>
        <v>0.91874581200000005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127</v>
      </c>
      <c r="AT131" s="218" t="s">
        <v>122</v>
      </c>
      <c r="AU131" s="218" t="s">
        <v>80</v>
      </c>
      <c r="AY131" s="20" t="s">
        <v>120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78</v>
      </c>
      <c r="BK131" s="219">
        <f>ROUND(I131*H131,2)</f>
        <v>0</v>
      </c>
      <c r="BL131" s="20" t="s">
        <v>127</v>
      </c>
      <c r="BM131" s="218" t="s">
        <v>551</v>
      </c>
    </row>
    <row r="132" s="2" customFormat="1">
      <c r="A132" s="41"/>
      <c r="B132" s="42"/>
      <c r="C132" s="43"/>
      <c r="D132" s="220" t="s">
        <v>129</v>
      </c>
      <c r="E132" s="43"/>
      <c r="F132" s="221" t="s">
        <v>552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129</v>
      </c>
      <c r="AU132" s="20" t="s">
        <v>80</v>
      </c>
    </row>
    <row r="133" s="2" customFormat="1" ht="16.5" customHeight="1">
      <c r="A133" s="41"/>
      <c r="B133" s="42"/>
      <c r="C133" s="207" t="s">
        <v>248</v>
      </c>
      <c r="D133" s="207" t="s">
        <v>122</v>
      </c>
      <c r="E133" s="208" t="s">
        <v>553</v>
      </c>
      <c r="F133" s="209" t="s">
        <v>554</v>
      </c>
      <c r="G133" s="210" t="s">
        <v>382</v>
      </c>
      <c r="H133" s="211">
        <v>1</v>
      </c>
      <c r="I133" s="212"/>
      <c r="J133" s="213">
        <f>ROUND(I133*H133,2)</f>
        <v>0</v>
      </c>
      <c r="K133" s="209" t="s">
        <v>126</v>
      </c>
      <c r="L133" s="47"/>
      <c r="M133" s="214" t="s">
        <v>19</v>
      </c>
      <c r="N133" s="215" t="s">
        <v>41</v>
      </c>
      <c r="O133" s="87"/>
      <c r="P133" s="216">
        <f>O133*H133</f>
        <v>0</v>
      </c>
      <c r="Q133" s="216">
        <v>0.00016000000000000001</v>
      </c>
      <c r="R133" s="216">
        <f>Q133*H133</f>
        <v>0.00016000000000000001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127</v>
      </c>
      <c r="AT133" s="218" t="s">
        <v>122</v>
      </c>
      <c r="AU133" s="218" t="s">
        <v>80</v>
      </c>
      <c r="AY133" s="20" t="s">
        <v>120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78</v>
      </c>
      <c r="BK133" s="219">
        <f>ROUND(I133*H133,2)</f>
        <v>0</v>
      </c>
      <c r="BL133" s="20" t="s">
        <v>127</v>
      </c>
      <c r="BM133" s="218" t="s">
        <v>555</v>
      </c>
    </row>
    <row r="134" s="2" customFormat="1">
      <c r="A134" s="41"/>
      <c r="B134" s="42"/>
      <c r="C134" s="43"/>
      <c r="D134" s="220" t="s">
        <v>129</v>
      </c>
      <c r="E134" s="43"/>
      <c r="F134" s="221" t="s">
        <v>556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129</v>
      </c>
      <c r="AU134" s="20" t="s">
        <v>80</v>
      </c>
    </row>
    <row r="135" s="13" customFormat="1">
      <c r="A135" s="13"/>
      <c r="B135" s="225"/>
      <c r="C135" s="226"/>
      <c r="D135" s="227" t="s">
        <v>131</v>
      </c>
      <c r="E135" s="228" t="s">
        <v>19</v>
      </c>
      <c r="F135" s="229" t="s">
        <v>557</v>
      </c>
      <c r="G135" s="226"/>
      <c r="H135" s="230">
        <v>1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131</v>
      </c>
      <c r="AU135" s="236" t="s">
        <v>80</v>
      </c>
      <c r="AV135" s="13" t="s">
        <v>80</v>
      </c>
      <c r="AW135" s="13" t="s">
        <v>32</v>
      </c>
      <c r="AX135" s="13" t="s">
        <v>70</v>
      </c>
      <c r="AY135" s="236" t="s">
        <v>120</v>
      </c>
    </row>
    <row r="136" s="14" customFormat="1">
      <c r="A136" s="14"/>
      <c r="B136" s="237"/>
      <c r="C136" s="238"/>
      <c r="D136" s="227" t="s">
        <v>131</v>
      </c>
      <c r="E136" s="239" t="s">
        <v>19</v>
      </c>
      <c r="F136" s="240" t="s">
        <v>133</v>
      </c>
      <c r="G136" s="238"/>
      <c r="H136" s="241">
        <v>1</v>
      </c>
      <c r="I136" s="242"/>
      <c r="J136" s="238"/>
      <c r="K136" s="238"/>
      <c r="L136" s="243"/>
      <c r="M136" s="244"/>
      <c r="N136" s="245"/>
      <c r="O136" s="245"/>
      <c r="P136" s="245"/>
      <c r="Q136" s="245"/>
      <c r="R136" s="245"/>
      <c r="S136" s="245"/>
      <c r="T136" s="24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7" t="s">
        <v>131</v>
      </c>
      <c r="AU136" s="247" t="s">
        <v>80</v>
      </c>
      <c r="AV136" s="14" t="s">
        <v>127</v>
      </c>
      <c r="AW136" s="14" t="s">
        <v>32</v>
      </c>
      <c r="AX136" s="14" t="s">
        <v>78</v>
      </c>
      <c r="AY136" s="247" t="s">
        <v>120</v>
      </c>
    </row>
    <row r="137" s="2" customFormat="1" ht="16.5" customHeight="1">
      <c r="A137" s="41"/>
      <c r="B137" s="42"/>
      <c r="C137" s="207" t="s">
        <v>254</v>
      </c>
      <c r="D137" s="207" t="s">
        <v>122</v>
      </c>
      <c r="E137" s="208" t="s">
        <v>558</v>
      </c>
      <c r="F137" s="209" t="s">
        <v>559</v>
      </c>
      <c r="G137" s="210" t="s">
        <v>148</v>
      </c>
      <c r="H137" s="211">
        <v>60</v>
      </c>
      <c r="I137" s="212"/>
      <c r="J137" s="213">
        <f>ROUND(I137*H137,2)</f>
        <v>0</v>
      </c>
      <c r="K137" s="209" t="s">
        <v>126</v>
      </c>
      <c r="L137" s="47"/>
      <c r="M137" s="214" t="s">
        <v>19</v>
      </c>
      <c r="N137" s="215" t="s">
        <v>41</v>
      </c>
      <c r="O137" s="87"/>
      <c r="P137" s="216">
        <f>O137*H137</f>
        <v>0</v>
      </c>
      <c r="Q137" s="216">
        <v>0.00019236000000000001</v>
      </c>
      <c r="R137" s="216">
        <f>Q137*H137</f>
        <v>0.011541600000000001</v>
      </c>
      <c r="S137" s="216">
        <v>0</v>
      </c>
      <c r="T137" s="21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18" t="s">
        <v>127</v>
      </c>
      <c r="AT137" s="218" t="s">
        <v>122</v>
      </c>
      <c r="AU137" s="218" t="s">
        <v>80</v>
      </c>
      <c r="AY137" s="20" t="s">
        <v>120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20" t="s">
        <v>78</v>
      </c>
      <c r="BK137" s="219">
        <f>ROUND(I137*H137,2)</f>
        <v>0</v>
      </c>
      <c r="BL137" s="20" t="s">
        <v>127</v>
      </c>
      <c r="BM137" s="218" t="s">
        <v>560</v>
      </c>
    </row>
    <row r="138" s="2" customFormat="1">
      <c r="A138" s="41"/>
      <c r="B138" s="42"/>
      <c r="C138" s="43"/>
      <c r="D138" s="220" t="s">
        <v>129</v>
      </c>
      <c r="E138" s="43"/>
      <c r="F138" s="221" t="s">
        <v>561</v>
      </c>
      <c r="G138" s="43"/>
      <c r="H138" s="43"/>
      <c r="I138" s="222"/>
      <c r="J138" s="43"/>
      <c r="K138" s="43"/>
      <c r="L138" s="47"/>
      <c r="M138" s="223"/>
      <c r="N138" s="224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129</v>
      </c>
      <c r="AU138" s="20" t="s">
        <v>80</v>
      </c>
    </row>
    <row r="139" s="13" customFormat="1">
      <c r="A139" s="13"/>
      <c r="B139" s="225"/>
      <c r="C139" s="226"/>
      <c r="D139" s="227" t="s">
        <v>131</v>
      </c>
      <c r="E139" s="228" t="s">
        <v>19</v>
      </c>
      <c r="F139" s="229" t="s">
        <v>562</v>
      </c>
      <c r="G139" s="226"/>
      <c r="H139" s="230">
        <v>60</v>
      </c>
      <c r="I139" s="231"/>
      <c r="J139" s="226"/>
      <c r="K139" s="226"/>
      <c r="L139" s="232"/>
      <c r="M139" s="233"/>
      <c r="N139" s="234"/>
      <c r="O139" s="234"/>
      <c r="P139" s="234"/>
      <c r="Q139" s="234"/>
      <c r="R139" s="234"/>
      <c r="S139" s="234"/>
      <c r="T139" s="23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6" t="s">
        <v>131</v>
      </c>
      <c r="AU139" s="236" t="s">
        <v>80</v>
      </c>
      <c r="AV139" s="13" t="s">
        <v>80</v>
      </c>
      <c r="AW139" s="13" t="s">
        <v>32</v>
      </c>
      <c r="AX139" s="13" t="s">
        <v>70</v>
      </c>
      <c r="AY139" s="236" t="s">
        <v>120</v>
      </c>
    </row>
    <row r="140" s="14" customFormat="1">
      <c r="A140" s="14"/>
      <c r="B140" s="237"/>
      <c r="C140" s="238"/>
      <c r="D140" s="227" t="s">
        <v>131</v>
      </c>
      <c r="E140" s="239" t="s">
        <v>19</v>
      </c>
      <c r="F140" s="240" t="s">
        <v>133</v>
      </c>
      <c r="G140" s="238"/>
      <c r="H140" s="241">
        <v>60</v>
      </c>
      <c r="I140" s="242"/>
      <c r="J140" s="238"/>
      <c r="K140" s="238"/>
      <c r="L140" s="243"/>
      <c r="M140" s="244"/>
      <c r="N140" s="245"/>
      <c r="O140" s="245"/>
      <c r="P140" s="245"/>
      <c r="Q140" s="245"/>
      <c r="R140" s="245"/>
      <c r="S140" s="245"/>
      <c r="T140" s="24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7" t="s">
        <v>131</v>
      </c>
      <c r="AU140" s="247" t="s">
        <v>80</v>
      </c>
      <c r="AV140" s="14" t="s">
        <v>127</v>
      </c>
      <c r="AW140" s="14" t="s">
        <v>32</v>
      </c>
      <c r="AX140" s="14" t="s">
        <v>78</v>
      </c>
      <c r="AY140" s="247" t="s">
        <v>120</v>
      </c>
    </row>
    <row r="141" s="12" customFormat="1" ht="22.8" customHeight="1">
      <c r="A141" s="12"/>
      <c r="B141" s="191"/>
      <c r="C141" s="192"/>
      <c r="D141" s="193" t="s">
        <v>69</v>
      </c>
      <c r="E141" s="205" t="s">
        <v>563</v>
      </c>
      <c r="F141" s="205" t="s">
        <v>564</v>
      </c>
      <c r="G141" s="192"/>
      <c r="H141" s="192"/>
      <c r="I141" s="195"/>
      <c r="J141" s="206">
        <f>BK141</f>
        <v>0</v>
      </c>
      <c r="K141" s="192"/>
      <c r="L141" s="197"/>
      <c r="M141" s="198"/>
      <c r="N141" s="199"/>
      <c r="O141" s="199"/>
      <c r="P141" s="200">
        <f>SUM(P142:P147)</f>
        <v>0</v>
      </c>
      <c r="Q141" s="199"/>
      <c r="R141" s="200">
        <f>SUM(R142:R147)</f>
        <v>0.014</v>
      </c>
      <c r="S141" s="199"/>
      <c r="T141" s="201">
        <f>SUM(T142:T147)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2" t="s">
        <v>78</v>
      </c>
      <c r="AT141" s="203" t="s">
        <v>69</v>
      </c>
      <c r="AU141" s="203" t="s">
        <v>78</v>
      </c>
      <c r="AY141" s="202" t="s">
        <v>120</v>
      </c>
      <c r="BK141" s="204">
        <f>SUM(BK142:BK147)</f>
        <v>0</v>
      </c>
    </row>
    <row r="142" s="2" customFormat="1" ht="24.15" customHeight="1">
      <c r="A142" s="41"/>
      <c r="B142" s="42"/>
      <c r="C142" s="207" t="s">
        <v>261</v>
      </c>
      <c r="D142" s="207" t="s">
        <v>122</v>
      </c>
      <c r="E142" s="208" t="s">
        <v>565</v>
      </c>
      <c r="F142" s="209" t="s">
        <v>566</v>
      </c>
      <c r="G142" s="210" t="s">
        <v>382</v>
      </c>
      <c r="H142" s="211">
        <v>4</v>
      </c>
      <c r="I142" s="212"/>
      <c r="J142" s="213">
        <f>ROUND(I142*H142,2)</f>
        <v>0</v>
      </c>
      <c r="K142" s="209" t="s">
        <v>19</v>
      </c>
      <c r="L142" s="47"/>
      <c r="M142" s="214" t="s">
        <v>19</v>
      </c>
      <c r="N142" s="215" t="s">
        <v>41</v>
      </c>
      <c r="O142" s="87"/>
      <c r="P142" s="216">
        <f>O142*H142</f>
        <v>0</v>
      </c>
      <c r="Q142" s="216">
        <v>0.002</v>
      </c>
      <c r="R142" s="216">
        <f>Q142*H142</f>
        <v>0.0080000000000000002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127</v>
      </c>
      <c r="AT142" s="218" t="s">
        <v>122</v>
      </c>
      <c r="AU142" s="218" t="s">
        <v>80</v>
      </c>
      <c r="AY142" s="20" t="s">
        <v>120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78</v>
      </c>
      <c r="BK142" s="219">
        <f>ROUND(I142*H142,2)</f>
        <v>0</v>
      </c>
      <c r="BL142" s="20" t="s">
        <v>127</v>
      </c>
      <c r="BM142" s="218" t="s">
        <v>567</v>
      </c>
    </row>
    <row r="143" s="13" customFormat="1">
      <c r="A143" s="13"/>
      <c r="B143" s="225"/>
      <c r="C143" s="226"/>
      <c r="D143" s="227" t="s">
        <v>131</v>
      </c>
      <c r="E143" s="228" t="s">
        <v>19</v>
      </c>
      <c r="F143" s="229" t="s">
        <v>568</v>
      </c>
      <c r="G143" s="226"/>
      <c r="H143" s="230">
        <v>4</v>
      </c>
      <c r="I143" s="231"/>
      <c r="J143" s="226"/>
      <c r="K143" s="226"/>
      <c r="L143" s="232"/>
      <c r="M143" s="233"/>
      <c r="N143" s="234"/>
      <c r="O143" s="234"/>
      <c r="P143" s="234"/>
      <c r="Q143" s="234"/>
      <c r="R143" s="234"/>
      <c r="S143" s="234"/>
      <c r="T143" s="23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6" t="s">
        <v>131</v>
      </c>
      <c r="AU143" s="236" t="s">
        <v>80</v>
      </c>
      <c r="AV143" s="13" t="s">
        <v>80</v>
      </c>
      <c r="AW143" s="13" t="s">
        <v>32</v>
      </c>
      <c r="AX143" s="13" t="s">
        <v>70</v>
      </c>
      <c r="AY143" s="236" t="s">
        <v>120</v>
      </c>
    </row>
    <row r="144" s="14" customFormat="1">
      <c r="A144" s="14"/>
      <c r="B144" s="237"/>
      <c r="C144" s="238"/>
      <c r="D144" s="227" t="s">
        <v>131</v>
      </c>
      <c r="E144" s="239" t="s">
        <v>19</v>
      </c>
      <c r="F144" s="240" t="s">
        <v>569</v>
      </c>
      <c r="G144" s="238"/>
      <c r="H144" s="241">
        <v>4</v>
      </c>
      <c r="I144" s="242"/>
      <c r="J144" s="238"/>
      <c r="K144" s="238"/>
      <c r="L144" s="243"/>
      <c r="M144" s="244"/>
      <c r="N144" s="245"/>
      <c r="O144" s="245"/>
      <c r="P144" s="245"/>
      <c r="Q144" s="245"/>
      <c r="R144" s="245"/>
      <c r="S144" s="245"/>
      <c r="T144" s="24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7" t="s">
        <v>131</v>
      </c>
      <c r="AU144" s="247" t="s">
        <v>80</v>
      </c>
      <c r="AV144" s="14" t="s">
        <v>127</v>
      </c>
      <c r="AW144" s="14" t="s">
        <v>32</v>
      </c>
      <c r="AX144" s="14" t="s">
        <v>78</v>
      </c>
      <c r="AY144" s="247" t="s">
        <v>120</v>
      </c>
    </row>
    <row r="145" s="2" customFormat="1" ht="24.15" customHeight="1">
      <c r="A145" s="41"/>
      <c r="B145" s="42"/>
      <c r="C145" s="207" t="s">
        <v>7</v>
      </c>
      <c r="D145" s="207" t="s">
        <v>122</v>
      </c>
      <c r="E145" s="208" t="s">
        <v>570</v>
      </c>
      <c r="F145" s="209" t="s">
        <v>571</v>
      </c>
      <c r="G145" s="210" t="s">
        <v>382</v>
      </c>
      <c r="H145" s="211">
        <v>3</v>
      </c>
      <c r="I145" s="212"/>
      <c r="J145" s="213">
        <f>ROUND(I145*H145,2)</f>
        <v>0</v>
      </c>
      <c r="K145" s="209" t="s">
        <v>19</v>
      </c>
      <c r="L145" s="47"/>
      <c r="M145" s="214" t="s">
        <v>19</v>
      </c>
      <c r="N145" s="215" t="s">
        <v>41</v>
      </c>
      <c r="O145" s="87"/>
      <c r="P145" s="216">
        <f>O145*H145</f>
        <v>0</v>
      </c>
      <c r="Q145" s="216">
        <v>0.002</v>
      </c>
      <c r="R145" s="216">
        <f>Q145*H145</f>
        <v>0.0060000000000000001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127</v>
      </c>
      <c r="AT145" s="218" t="s">
        <v>122</v>
      </c>
      <c r="AU145" s="218" t="s">
        <v>80</v>
      </c>
      <c r="AY145" s="20" t="s">
        <v>120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20" t="s">
        <v>78</v>
      </c>
      <c r="BK145" s="219">
        <f>ROUND(I145*H145,2)</f>
        <v>0</v>
      </c>
      <c r="BL145" s="20" t="s">
        <v>127</v>
      </c>
      <c r="BM145" s="218" t="s">
        <v>572</v>
      </c>
    </row>
    <row r="146" s="13" customFormat="1">
      <c r="A146" s="13"/>
      <c r="B146" s="225"/>
      <c r="C146" s="226"/>
      <c r="D146" s="227" t="s">
        <v>131</v>
      </c>
      <c r="E146" s="228" t="s">
        <v>19</v>
      </c>
      <c r="F146" s="229" t="s">
        <v>573</v>
      </c>
      <c r="G146" s="226"/>
      <c r="H146" s="230">
        <v>3</v>
      </c>
      <c r="I146" s="231"/>
      <c r="J146" s="226"/>
      <c r="K146" s="226"/>
      <c r="L146" s="232"/>
      <c r="M146" s="233"/>
      <c r="N146" s="234"/>
      <c r="O146" s="234"/>
      <c r="P146" s="234"/>
      <c r="Q146" s="234"/>
      <c r="R146" s="234"/>
      <c r="S146" s="234"/>
      <c r="T146" s="23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6" t="s">
        <v>131</v>
      </c>
      <c r="AU146" s="236" t="s">
        <v>80</v>
      </c>
      <c r="AV146" s="13" t="s">
        <v>80</v>
      </c>
      <c r="AW146" s="13" t="s">
        <v>32</v>
      </c>
      <c r="AX146" s="13" t="s">
        <v>70</v>
      </c>
      <c r="AY146" s="236" t="s">
        <v>120</v>
      </c>
    </row>
    <row r="147" s="14" customFormat="1">
      <c r="A147" s="14"/>
      <c r="B147" s="237"/>
      <c r="C147" s="238"/>
      <c r="D147" s="227" t="s">
        <v>131</v>
      </c>
      <c r="E147" s="239" t="s">
        <v>19</v>
      </c>
      <c r="F147" s="240" t="s">
        <v>569</v>
      </c>
      <c r="G147" s="238"/>
      <c r="H147" s="241">
        <v>3</v>
      </c>
      <c r="I147" s="242"/>
      <c r="J147" s="238"/>
      <c r="K147" s="238"/>
      <c r="L147" s="243"/>
      <c r="M147" s="244"/>
      <c r="N147" s="245"/>
      <c r="O147" s="245"/>
      <c r="P147" s="245"/>
      <c r="Q147" s="245"/>
      <c r="R147" s="245"/>
      <c r="S147" s="245"/>
      <c r="T147" s="24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7" t="s">
        <v>131</v>
      </c>
      <c r="AU147" s="247" t="s">
        <v>80</v>
      </c>
      <c r="AV147" s="14" t="s">
        <v>127</v>
      </c>
      <c r="AW147" s="14" t="s">
        <v>32</v>
      </c>
      <c r="AX147" s="14" t="s">
        <v>78</v>
      </c>
      <c r="AY147" s="247" t="s">
        <v>120</v>
      </c>
    </row>
    <row r="148" s="12" customFormat="1" ht="22.8" customHeight="1">
      <c r="A148" s="12"/>
      <c r="B148" s="191"/>
      <c r="C148" s="192"/>
      <c r="D148" s="193" t="s">
        <v>69</v>
      </c>
      <c r="E148" s="205" t="s">
        <v>574</v>
      </c>
      <c r="F148" s="205" t="s">
        <v>575</v>
      </c>
      <c r="G148" s="192"/>
      <c r="H148" s="192"/>
      <c r="I148" s="195"/>
      <c r="J148" s="206">
        <f>BK148</f>
        <v>0</v>
      </c>
      <c r="K148" s="192"/>
      <c r="L148" s="197"/>
      <c r="M148" s="198"/>
      <c r="N148" s="199"/>
      <c r="O148" s="199"/>
      <c r="P148" s="200">
        <f>SUM(P149:P198)</f>
        <v>0</v>
      </c>
      <c r="Q148" s="199"/>
      <c r="R148" s="200">
        <f>SUM(R149:R198)</f>
        <v>0.39693000000000001</v>
      </c>
      <c r="S148" s="199"/>
      <c r="T148" s="201">
        <f>SUM(T149:T198)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2" t="s">
        <v>78</v>
      </c>
      <c r="AT148" s="203" t="s">
        <v>69</v>
      </c>
      <c r="AU148" s="203" t="s">
        <v>78</v>
      </c>
      <c r="AY148" s="202" t="s">
        <v>120</v>
      </c>
      <c r="BK148" s="204">
        <f>SUM(BK149:BK198)</f>
        <v>0</v>
      </c>
    </row>
    <row r="149" s="2" customFormat="1" ht="24.15" customHeight="1">
      <c r="A149" s="41"/>
      <c r="B149" s="42"/>
      <c r="C149" s="207" t="s">
        <v>277</v>
      </c>
      <c r="D149" s="207" t="s">
        <v>122</v>
      </c>
      <c r="E149" s="208" t="s">
        <v>576</v>
      </c>
      <c r="F149" s="209" t="s">
        <v>577</v>
      </c>
      <c r="G149" s="210" t="s">
        <v>382</v>
      </c>
      <c r="H149" s="211">
        <v>1</v>
      </c>
      <c r="I149" s="212"/>
      <c r="J149" s="213">
        <f>ROUND(I149*H149,2)</f>
        <v>0</v>
      </c>
      <c r="K149" s="209" t="s">
        <v>126</v>
      </c>
      <c r="L149" s="47"/>
      <c r="M149" s="214" t="s">
        <v>19</v>
      </c>
      <c r="N149" s="215" t="s">
        <v>41</v>
      </c>
      <c r="O149" s="87"/>
      <c r="P149" s="216">
        <f>O149*H149</f>
        <v>0</v>
      </c>
      <c r="Q149" s="216">
        <v>0.0016199999999999999</v>
      </c>
      <c r="R149" s="216">
        <f>Q149*H149</f>
        <v>0.0016199999999999999</v>
      </c>
      <c r="S149" s="216">
        <v>0</v>
      </c>
      <c r="T149" s="21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8" t="s">
        <v>127</v>
      </c>
      <c r="AT149" s="218" t="s">
        <v>122</v>
      </c>
      <c r="AU149" s="218" t="s">
        <v>80</v>
      </c>
      <c r="AY149" s="20" t="s">
        <v>120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20" t="s">
        <v>78</v>
      </c>
      <c r="BK149" s="219">
        <f>ROUND(I149*H149,2)</f>
        <v>0</v>
      </c>
      <c r="BL149" s="20" t="s">
        <v>127</v>
      </c>
      <c r="BM149" s="218" t="s">
        <v>578</v>
      </c>
    </row>
    <row r="150" s="2" customFormat="1">
      <c r="A150" s="41"/>
      <c r="B150" s="42"/>
      <c r="C150" s="43"/>
      <c r="D150" s="220" t="s">
        <v>129</v>
      </c>
      <c r="E150" s="43"/>
      <c r="F150" s="221" t="s">
        <v>579</v>
      </c>
      <c r="G150" s="43"/>
      <c r="H150" s="43"/>
      <c r="I150" s="222"/>
      <c r="J150" s="43"/>
      <c r="K150" s="43"/>
      <c r="L150" s="47"/>
      <c r="M150" s="223"/>
      <c r="N150" s="224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129</v>
      </c>
      <c r="AU150" s="20" t="s">
        <v>80</v>
      </c>
    </row>
    <row r="151" s="13" customFormat="1">
      <c r="A151" s="13"/>
      <c r="B151" s="225"/>
      <c r="C151" s="226"/>
      <c r="D151" s="227" t="s">
        <v>131</v>
      </c>
      <c r="E151" s="228" t="s">
        <v>19</v>
      </c>
      <c r="F151" s="229" t="s">
        <v>580</v>
      </c>
      <c r="G151" s="226"/>
      <c r="H151" s="230">
        <v>1</v>
      </c>
      <c r="I151" s="231"/>
      <c r="J151" s="226"/>
      <c r="K151" s="226"/>
      <c r="L151" s="232"/>
      <c r="M151" s="233"/>
      <c r="N151" s="234"/>
      <c r="O151" s="234"/>
      <c r="P151" s="234"/>
      <c r="Q151" s="234"/>
      <c r="R151" s="234"/>
      <c r="S151" s="234"/>
      <c r="T151" s="23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6" t="s">
        <v>131</v>
      </c>
      <c r="AU151" s="236" t="s">
        <v>80</v>
      </c>
      <c r="AV151" s="13" t="s">
        <v>80</v>
      </c>
      <c r="AW151" s="13" t="s">
        <v>32</v>
      </c>
      <c r="AX151" s="13" t="s">
        <v>70</v>
      </c>
      <c r="AY151" s="236" t="s">
        <v>120</v>
      </c>
    </row>
    <row r="152" s="14" customFormat="1">
      <c r="A152" s="14"/>
      <c r="B152" s="237"/>
      <c r="C152" s="238"/>
      <c r="D152" s="227" t="s">
        <v>131</v>
      </c>
      <c r="E152" s="239" t="s">
        <v>19</v>
      </c>
      <c r="F152" s="240" t="s">
        <v>133</v>
      </c>
      <c r="G152" s="238"/>
      <c r="H152" s="241">
        <v>1</v>
      </c>
      <c r="I152" s="242"/>
      <c r="J152" s="238"/>
      <c r="K152" s="238"/>
      <c r="L152" s="243"/>
      <c r="M152" s="244"/>
      <c r="N152" s="245"/>
      <c r="O152" s="245"/>
      <c r="P152" s="245"/>
      <c r="Q152" s="245"/>
      <c r="R152" s="245"/>
      <c r="S152" s="245"/>
      <c r="T152" s="24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7" t="s">
        <v>131</v>
      </c>
      <c r="AU152" s="247" t="s">
        <v>80</v>
      </c>
      <c r="AV152" s="14" t="s">
        <v>127</v>
      </c>
      <c r="AW152" s="14" t="s">
        <v>32</v>
      </c>
      <c r="AX152" s="14" t="s">
        <v>78</v>
      </c>
      <c r="AY152" s="247" t="s">
        <v>120</v>
      </c>
    </row>
    <row r="153" s="2" customFormat="1" ht="16.5" customHeight="1">
      <c r="A153" s="41"/>
      <c r="B153" s="42"/>
      <c r="C153" s="269" t="s">
        <v>282</v>
      </c>
      <c r="D153" s="269" t="s">
        <v>290</v>
      </c>
      <c r="E153" s="270" t="s">
        <v>581</v>
      </c>
      <c r="F153" s="271" t="s">
        <v>582</v>
      </c>
      <c r="G153" s="272" t="s">
        <v>382</v>
      </c>
      <c r="H153" s="273">
        <v>1</v>
      </c>
      <c r="I153" s="274"/>
      <c r="J153" s="275">
        <f>ROUND(I153*H153,2)</f>
        <v>0</v>
      </c>
      <c r="K153" s="271" t="s">
        <v>126</v>
      </c>
      <c r="L153" s="276"/>
      <c r="M153" s="277" t="s">
        <v>19</v>
      </c>
      <c r="N153" s="278" t="s">
        <v>41</v>
      </c>
      <c r="O153" s="87"/>
      <c r="P153" s="216">
        <f>O153*H153</f>
        <v>0</v>
      </c>
      <c r="Q153" s="216">
        <v>0.017999999999999999</v>
      </c>
      <c r="R153" s="216">
        <f>Q153*H153</f>
        <v>0.017999999999999999</v>
      </c>
      <c r="S153" s="216">
        <v>0</v>
      </c>
      <c r="T153" s="21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18" t="s">
        <v>171</v>
      </c>
      <c r="AT153" s="218" t="s">
        <v>290</v>
      </c>
      <c r="AU153" s="218" t="s">
        <v>80</v>
      </c>
      <c r="AY153" s="20" t="s">
        <v>120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20" t="s">
        <v>78</v>
      </c>
      <c r="BK153" s="219">
        <f>ROUND(I153*H153,2)</f>
        <v>0</v>
      </c>
      <c r="BL153" s="20" t="s">
        <v>127</v>
      </c>
      <c r="BM153" s="218" t="s">
        <v>583</v>
      </c>
    </row>
    <row r="154" s="2" customFormat="1">
      <c r="A154" s="41"/>
      <c r="B154" s="42"/>
      <c r="C154" s="43"/>
      <c r="D154" s="227" t="s">
        <v>488</v>
      </c>
      <c r="E154" s="43"/>
      <c r="F154" s="283" t="s">
        <v>584</v>
      </c>
      <c r="G154" s="43"/>
      <c r="H154" s="43"/>
      <c r="I154" s="222"/>
      <c r="J154" s="43"/>
      <c r="K154" s="43"/>
      <c r="L154" s="47"/>
      <c r="M154" s="223"/>
      <c r="N154" s="22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488</v>
      </c>
      <c r="AU154" s="20" t="s">
        <v>80</v>
      </c>
    </row>
    <row r="155" s="2" customFormat="1" ht="24.15" customHeight="1">
      <c r="A155" s="41"/>
      <c r="B155" s="42"/>
      <c r="C155" s="207" t="s">
        <v>289</v>
      </c>
      <c r="D155" s="207" t="s">
        <v>122</v>
      </c>
      <c r="E155" s="208" t="s">
        <v>585</v>
      </c>
      <c r="F155" s="209" t="s">
        <v>586</v>
      </c>
      <c r="G155" s="210" t="s">
        <v>382</v>
      </c>
      <c r="H155" s="211">
        <v>1</v>
      </c>
      <c r="I155" s="212"/>
      <c r="J155" s="213">
        <f>ROUND(I155*H155,2)</f>
        <v>0</v>
      </c>
      <c r="K155" s="209" t="s">
        <v>126</v>
      </c>
      <c r="L155" s="47"/>
      <c r="M155" s="214" t="s">
        <v>19</v>
      </c>
      <c r="N155" s="215" t="s">
        <v>41</v>
      </c>
      <c r="O155" s="87"/>
      <c r="P155" s="216">
        <f>O155*H155</f>
        <v>0</v>
      </c>
      <c r="Q155" s="216">
        <v>0.00165</v>
      </c>
      <c r="R155" s="216">
        <f>Q155*H155</f>
        <v>0.00165</v>
      </c>
      <c r="S155" s="216">
        <v>0</v>
      </c>
      <c r="T155" s="21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8" t="s">
        <v>127</v>
      </c>
      <c r="AT155" s="218" t="s">
        <v>122</v>
      </c>
      <c r="AU155" s="218" t="s">
        <v>80</v>
      </c>
      <c r="AY155" s="20" t="s">
        <v>120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20" t="s">
        <v>78</v>
      </c>
      <c r="BK155" s="219">
        <f>ROUND(I155*H155,2)</f>
        <v>0</v>
      </c>
      <c r="BL155" s="20" t="s">
        <v>127</v>
      </c>
      <c r="BM155" s="218" t="s">
        <v>587</v>
      </c>
    </row>
    <row r="156" s="2" customFormat="1">
      <c r="A156" s="41"/>
      <c r="B156" s="42"/>
      <c r="C156" s="43"/>
      <c r="D156" s="220" t="s">
        <v>129</v>
      </c>
      <c r="E156" s="43"/>
      <c r="F156" s="221" t="s">
        <v>588</v>
      </c>
      <c r="G156" s="43"/>
      <c r="H156" s="43"/>
      <c r="I156" s="222"/>
      <c r="J156" s="43"/>
      <c r="K156" s="43"/>
      <c r="L156" s="47"/>
      <c r="M156" s="223"/>
      <c r="N156" s="224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129</v>
      </c>
      <c r="AU156" s="20" t="s">
        <v>80</v>
      </c>
    </row>
    <row r="157" s="13" customFormat="1">
      <c r="A157" s="13"/>
      <c r="B157" s="225"/>
      <c r="C157" s="226"/>
      <c r="D157" s="227" t="s">
        <v>131</v>
      </c>
      <c r="E157" s="228" t="s">
        <v>19</v>
      </c>
      <c r="F157" s="229" t="s">
        <v>589</v>
      </c>
      <c r="G157" s="226"/>
      <c r="H157" s="230">
        <v>1</v>
      </c>
      <c r="I157" s="231"/>
      <c r="J157" s="226"/>
      <c r="K157" s="226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131</v>
      </c>
      <c r="AU157" s="236" t="s">
        <v>80</v>
      </c>
      <c r="AV157" s="13" t="s">
        <v>80</v>
      </c>
      <c r="AW157" s="13" t="s">
        <v>32</v>
      </c>
      <c r="AX157" s="13" t="s">
        <v>70</v>
      </c>
      <c r="AY157" s="236" t="s">
        <v>120</v>
      </c>
    </row>
    <row r="158" s="14" customFormat="1">
      <c r="A158" s="14"/>
      <c r="B158" s="237"/>
      <c r="C158" s="238"/>
      <c r="D158" s="227" t="s">
        <v>131</v>
      </c>
      <c r="E158" s="239" t="s">
        <v>19</v>
      </c>
      <c r="F158" s="240" t="s">
        <v>133</v>
      </c>
      <c r="G158" s="238"/>
      <c r="H158" s="241">
        <v>1</v>
      </c>
      <c r="I158" s="242"/>
      <c r="J158" s="238"/>
      <c r="K158" s="238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131</v>
      </c>
      <c r="AU158" s="247" t="s">
        <v>80</v>
      </c>
      <c r="AV158" s="14" t="s">
        <v>127</v>
      </c>
      <c r="AW158" s="14" t="s">
        <v>32</v>
      </c>
      <c r="AX158" s="14" t="s">
        <v>78</v>
      </c>
      <c r="AY158" s="247" t="s">
        <v>120</v>
      </c>
    </row>
    <row r="159" s="2" customFormat="1" ht="16.5" customHeight="1">
      <c r="A159" s="41"/>
      <c r="B159" s="42"/>
      <c r="C159" s="269" t="s">
        <v>295</v>
      </c>
      <c r="D159" s="269" t="s">
        <v>290</v>
      </c>
      <c r="E159" s="270" t="s">
        <v>590</v>
      </c>
      <c r="F159" s="271" t="s">
        <v>591</v>
      </c>
      <c r="G159" s="272" t="s">
        <v>382</v>
      </c>
      <c r="H159" s="273">
        <v>1</v>
      </c>
      <c r="I159" s="274"/>
      <c r="J159" s="275">
        <f>ROUND(I159*H159,2)</f>
        <v>0</v>
      </c>
      <c r="K159" s="271" t="s">
        <v>126</v>
      </c>
      <c r="L159" s="276"/>
      <c r="M159" s="277" t="s">
        <v>19</v>
      </c>
      <c r="N159" s="278" t="s">
        <v>41</v>
      </c>
      <c r="O159" s="87"/>
      <c r="P159" s="216">
        <f>O159*H159</f>
        <v>0</v>
      </c>
      <c r="Q159" s="216">
        <v>0.023</v>
      </c>
      <c r="R159" s="216">
        <f>Q159*H159</f>
        <v>0.023</v>
      </c>
      <c r="S159" s="216">
        <v>0</v>
      </c>
      <c r="T159" s="21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18" t="s">
        <v>171</v>
      </c>
      <c r="AT159" s="218" t="s">
        <v>290</v>
      </c>
      <c r="AU159" s="218" t="s">
        <v>80</v>
      </c>
      <c r="AY159" s="20" t="s">
        <v>120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20" t="s">
        <v>78</v>
      </c>
      <c r="BK159" s="219">
        <f>ROUND(I159*H159,2)</f>
        <v>0</v>
      </c>
      <c r="BL159" s="20" t="s">
        <v>127</v>
      </c>
      <c r="BM159" s="218" t="s">
        <v>592</v>
      </c>
    </row>
    <row r="160" s="2" customFormat="1">
      <c r="A160" s="41"/>
      <c r="B160" s="42"/>
      <c r="C160" s="43"/>
      <c r="D160" s="227" t="s">
        <v>488</v>
      </c>
      <c r="E160" s="43"/>
      <c r="F160" s="283" t="s">
        <v>593</v>
      </c>
      <c r="G160" s="43"/>
      <c r="H160" s="43"/>
      <c r="I160" s="222"/>
      <c r="J160" s="43"/>
      <c r="K160" s="43"/>
      <c r="L160" s="47"/>
      <c r="M160" s="223"/>
      <c r="N160" s="224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488</v>
      </c>
      <c r="AU160" s="20" t="s">
        <v>80</v>
      </c>
    </row>
    <row r="161" s="2" customFormat="1" ht="16.5" customHeight="1">
      <c r="A161" s="41"/>
      <c r="B161" s="42"/>
      <c r="C161" s="207" t="s">
        <v>306</v>
      </c>
      <c r="D161" s="207" t="s">
        <v>122</v>
      </c>
      <c r="E161" s="208" t="s">
        <v>594</v>
      </c>
      <c r="F161" s="209" t="s">
        <v>595</v>
      </c>
      <c r="G161" s="210" t="s">
        <v>382</v>
      </c>
      <c r="H161" s="211">
        <v>1</v>
      </c>
      <c r="I161" s="212"/>
      <c r="J161" s="213">
        <f>ROUND(I161*H161,2)</f>
        <v>0</v>
      </c>
      <c r="K161" s="209" t="s">
        <v>126</v>
      </c>
      <c r="L161" s="47"/>
      <c r="M161" s="214" t="s">
        <v>19</v>
      </c>
      <c r="N161" s="215" t="s">
        <v>41</v>
      </c>
      <c r="O161" s="87"/>
      <c r="P161" s="216">
        <f>O161*H161</f>
        <v>0</v>
      </c>
      <c r="Q161" s="216">
        <v>0.0013600000000000001</v>
      </c>
      <c r="R161" s="216">
        <f>Q161*H161</f>
        <v>0.0013600000000000001</v>
      </c>
      <c r="S161" s="216">
        <v>0</v>
      </c>
      <c r="T161" s="21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8" t="s">
        <v>127</v>
      </c>
      <c r="AT161" s="218" t="s">
        <v>122</v>
      </c>
      <c r="AU161" s="218" t="s">
        <v>80</v>
      </c>
      <c r="AY161" s="20" t="s">
        <v>120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20" t="s">
        <v>78</v>
      </c>
      <c r="BK161" s="219">
        <f>ROUND(I161*H161,2)</f>
        <v>0</v>
      </c>
      <c r="BL161" s="20" t="s">
        <v>127</v>
      </c>
      <c r="BM161" s="218" t="s">
        <v>596</v>
      </c>
    </row>
    <row r="162" s="2" customFormat="1">
      <c r="A162" s="41"/>
      <c r="B162" s="42"/>
      <c r="C162" s="43"/>
      <c r="D162" s="220" t="s">
        <v>129</v>
      </c>
      <c r="E162" s="43"/>
      <c r="F162" s="221" t="s">
        <v>597</v>
      </c>
      <c r="G162" s="43"/>
      <c r="H162" s="43"/>
      <c r="I162" s="222"/>
      <c r="J162" s="43"/>
      <c r="K162" s="43"/>
      <c r="L162" s="47"/>
      <c r="M162" s="223"/>
      <c r="N162" s="224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129</v>
      </c>
      <c r="AU162" s="20" t="s">
        <v>80</v>
      </c>
    </row>
    <row r="163" s="13" customFormat="1">
      <c r="A163" s="13"/>
      <c r="B163" s="225"/>
      <c r="C163" s="226"/>
      <c r="D163" s="227" t="s">
        <v>131</v>
      </c>
      <c r="E163" s="228" t="s">
        <v>19</v>
      </c>
      <c r="F163" s="229" t="s">
        <v>598</v>
      </c>
      <c r="G163" s="226"/>
      <c r="H163" s="230">
        <v>1</v>
      </c>
      <c r="I163" s="231"/>
      <c r="J163" s="226"/>
      <c r="K163" s="226"/>
      <c r="L163" s="232"/>
      <c r="M163" s="233"/>
      <c r="N163" s="234"/>
      <c r="O163" s="234"/>
      <c r="P163" s="234"/>
      <c r="Q163" s="234"/>
      <c r="R163" s="234"/>
      <c r="S163" s="234"/>
      <c r="T163" s="23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6" t="s">
        <v>131</v>
      </c>
      <c r="AU163" s="236" t="s">
        <v>80</v>
      </c>
      <c r="AV163" s="13" t="s">
        <v>80</v>
      </c>
      <c r="AW163" s="13" t="s">
        <v>32</v>
      </c>
      <c r="AX163" s="13" t="s">
        <v>70</v>
      </c>
      <c r="AY163" s="236" t="s">
        <v>120</v>
      </c>
    </row>
    <row r="164" s="14" customFormat="1">
      <c r="A164" s="14"/>
      <c r="B164" s="237"/>
      <c r="C164" s="238"/>
      <c r="D164" s="227" t="s">
        <v>131</v>
      </c>
      <c r="E164" s="239" t="s">
        <v>19</v>
      </c>
      <c r="F164" s="240" t="s">
        <v>133</v>
      </c>
      <c r="G164" s="238"/>
      <c r="H164" s="241">
        <v>1</v>
      </c>
      <c r="I164" s="242"/>
      <c r="J164" s="238"/>
      <c r="K164" s="238"/>
      <c r="L164" s="243"/>
      <c r="M164" s="244"/>
      <c r="N164" s="245"/>
      <c r="O164" s="245"/>
      <c r="P164" s="245"/>
      <c r="Q164" s="245"/>
      <c r="R164" s="245"/>
      <c r="S164" s="245"/>
      <c r="T164" s="24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7" t="s">
        <v>131</v>
      </c>
      <c r="AU164" s="247" t="s">
        <v>80</v>
      </c>
      <c r="AV164" s="14" t="s">
        <v>127</v>
      </c>
      <c r="AW164" s="14" t="s">
        <v>32</v>
      </c>
      <c r="AX164" s="14" t="s">
        <v>78</v>
      </c>
      <c r="AY164" s="247" t="s">
        <v>120</v>
      </c>
    </row>
    <row r="165" s="2" customFormat="1" ht="16.5" customHeight="1">
      <c r="A165" s="41"/>
      <c r="B165" s="42"/>
      <c r="C165" s="269" t="s">
        <v>311</v>
      </c>
      <c r="D165" s="269" t="s">
        <v>290</v>
      </c>
      <c r="E165" s="270" t="s">
        <v>599</v>
      </c>
      <c r="F165" s="271" t="s">
        <v>600</v>
      </c>
      <c r="G165" s="272" t="s">
        <v>382</v>
      </c>
      <c r="H165" s="273">
        <v>1</v>
      </c>
      <c r="I165" s="274"/>
      <c r="J165" s="275">
        <f>ROUND(I165*H165,2)</f>
        <v>0</v>
      </c>
      <c r="K165" s="271" t="s">
        <v>126</v>
      </c>
      <c r="L165" s="276"/>
      <c r="M165" s="277" t="s">
        <v>19</v>
      </c>
      <c r="N165" s="278" t="s">
        <v>41</v>
      </c>
      <c r="O165" s="87"/>
      <c r="P165" s="216">
        <f>O165*H165</f>
        <v>0</v>
      </c>
      <c r="Q165" s="216">
        <v>0.042999999999999997</v>
      </c>
      <c r="R165" s="216">
        <f>Q165*H165</f>
        <v>0.042999999999999997</v>
      </c>
      <c r="S165" s="216">
        <v>0</v>
      </c>
      <c r="T165" s="21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18" t="s">
        <v>171</v>
      </c>
      <c r="AT165" s="218" t="s">
        <v>290</v>
      </c>
      <c r="AU165" s="218" t="s">
        <v>80</v>
      </c>
      <c r="AY165" s="20" t="s">
        <v>120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20" t="s">
        <v>78</v>
      </c>
      <c r="BK165" s="219">
        <f>ROUND(I165*H165,2)</f>
        <v>0</v>
      </c>
      <c r="BL165" s="20" t="s">
        <v>127</v>
      </c>
      <c r="BM165" s="218" t="s">
        <v>601</v>
      </c>
    </row>
    <row r="166" s="2" customFormat="1">
      <c r="A166" s="41"/>
      <c r="B166" s="42"/>
      <c r="C166" s="43"/>
      <c r="D166" s="227" t="s">
        <v>488</v>
      </c>
      <c r="E166" s="43"/>
      <c r="F166" s="283" t="s">
        <v>602</v>
      </c>
      <c r="G166" s="43"/>
      <c r="H166" s="43"/>
      <c r="I166" s="222"/>
      <c r="J166" s="43"/>
      <c r="K166" s="43"/>
      <c r="L166" s="47"/>
      <c r="M166" s="223"/>
      <c r="N166" s="224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488</v>
      </c>
      <c r="AU166" s="20" t="s">
        <v>80</v>
      </c>
    </row>
    <row r="167" s="2" customFormat="1" ht="16.5" customHeight="1">
      <c r="A167" s="41"/>
      <c r="B167" s="42"/>
      <c r="C167" s="269" t="s">
        <v>317</v>
      </c>
      <c r="D167" s="269" t="s">
        <v>290</v>
      </c>
      <c r="E167" s="270" t="s">
        <v>603</v>
      </c>
      <c r="F167" s="271" t="s">
        <v>604</v>
      </c>
      <c r="G167" s="272" t="s">
        <v>382</v>
      </c>
      <c r="H167" s="273">
        <v>1</v>
      </c>
      <c r="I167" s="274"/>
      <c r="J167" s="275">
        <f>ROUND(I167*H167,2)</f>
        <v>0</v>
      </c>
      <c r="K167" s="271" t="s">
        <v>126</v>
      </c>
      <c r="L167" s="276"/>
      <c r="M167" s="277" t="s">
        <v>19</v>
      </c>
      <c r="N167" s="278" t="s">
        <v>41</v>
      </c>
      <c r="O167" s="87"/>
      <c r="P167" s="216">
        <f>O167*H167</f>
        <v>0</v>
      </c>
      <c r="Q167" s="216">
        <v>0.0015</v>
      </c>
      <c r="R167" s="216">
        <f>Q167*H167</f>
        <v>0.0015</v>
      </c>
      <c r="S167" s="216">
        <v>0</v>
      </c>
      <c r="T167" s="21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18" t="s">
        <v>171</v>
      </c>
      <c r="AT167" s="218" t="s">
        <v>290</v>
      </c>
      <c r="AU167" s="218" t="s">
        <v>80</v>
      </c>
      <c r="AY167" s="20" t="s">
        <v>120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20" t="s">
        <v>78</v>
      </c>
      <c r="BK167" s="219">
        <f>ROUND(I167*H167,2)</f>
        <v>0</v>
      </c>
      <c r="BL167" s="20" t="s">
        <v>127</v>
      </c>
      <c r="BM167" s="218" t="s">
        <v>605</v>
      </c>
    </row>
    <row r="168" s="2" customFormat="1" ht="16.5" customHeight="1">
      <c r="A168" s="41"/>
      <c r="B168" s="42"/>
      <c r="C168" s="207" t="s">
        <v>322</v>
      </c>
      <c r="D168" s="207" t="s">
        <v>122</v>
      </c>
      <c r="E168" s="208" t="s">
        <v>606</v>
      </c>
      <c r="F168" s="209" t="s">
        <v>607</v>
      </c>
      <c r="G168" s="210" t="s">
        <v>382</v>
      </c>
      <c r="H168" s="211">
        <v>2</v>
      </c>
      <c r="I168" s="212"/>
      <c r="J168" s="213">
        <f>ROUND(I168*H168,2)</f>
        <v>0</v>
      </c>
      <c r="K168" s="209" t="s">
        <v>19</v>
      </c>
      <c r="L168" s="47"/>
      <c r="M168" s="214" t="s">
        <v>19</v>
      </c>
      <c r="N168" s="215" t="s">
        <v>41</v>
      </c>
      <c r="O168" s="87"/>
      <c r="P168" s="216">
        <f>O168*H168</f>
        <v>0</v>
      </c>
      <c r="Q168" s="216">
        <v>0.040000000000000001</v>
      </c>
      <c r="R168" s="216">
        <f>Q168*H168</f>
        <v>0.080000000000000002</v>
      </c>
      <c r="S168" s="216">
        <v>0</v>
      </c>
      <c r="T168" s="21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127</v>
      </c>
      <c r="AT168" s="218" t="s">
        <v>122</v>
      </c>
      <c r="AU168" s="218" t="s">
        <v>80</v>
      </c>
      <c r="AY168" s="20" t="s">
        <v>120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78</v>
      </c>
      <c r="BK168" s="219">
        <f>ROUND(I168*H168,2)</f>
        <v>0</v>
      </c>
      <c r="BL168" s="20" t="s">
        <v>127</v>
      </c>
      <c r="BM168" s="218" t="s">
        <v>608</v>
      </c>
    </row>
    <row r="169" s="13" customFormat="1">
      <c r="A169" s="13"/>
      <c r="B169" s="225"/>
      <c r="C169" s="226"/>
      <c r="D169" s="227" t="s">
        <v>131</v>
      </c>
      <c r="E169" s="228" t="s">
        <v>19</v>
      </c>
      <c r="F169" s="229" t="s">
        <v>609</v>
      </c>
      <c r="G169" s="226"/>
      <c r="H169" s="230">
        <v>2</v>
      </c>
      <c r="I169" s="231"/>
      <c r="J169" s="226"/>
      <c r="K169" s="226"/>
      <c r="L169" s="232"/>
      <c r="M169" s="233"/>
      <c r="N169" s="234"/>
      <c r="O169" s="234"/>
      <c r="P169" s="234"/>
      <c r="Q169" s="234"/>
      <c r="R169" s="234"/>
      <c r="S169" s="234"/>
      <c r="T169" s="23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6" t="s">
        <v>131</v>
      </c>
      <c r="AU169" s="236" t="s">
        <v>80</v>
      </c>
      <c r="AV169" s="13" t="s">
        <v>80</v>
      </c>
      <c r="AW169" s="13" t="s">
        <v>32</v>
      </c>
      <c r="AX169" s="13" t="s">
        <v>70</v>
      </c>
      <c r="AY169" s="236" t="s">
        <v>120</v>
      </c>
    </row>
    <row r="170" s="14" customFormat="1">
      <c r="A170" s="14"/>
      <c r="B170" s="237"/>
      <c r="C170" s="238"/>
      <c r="D170" s="227" t="s">
        <v>131</v>
      </c>
      <c r="E170" s="239" t="s">
        <v>19</v>
      </c>
      <c r="F170" s="240" t="s">
        <v>133</v>
      </c>
      <c r="G170" s="238"/>
      <c r="H170" s="241">
        <v>2</v>
      </c>
      <c r="I170" s="242"/>
      <c r="J170" s="238"/>
      <c r="K170" s="238"/>
      <c r="L170" s="243"/>
      <c r="M170" s="244"/>
      <c r="N170" s="245"/>
      <c r="O170" s="245"/>
      <c r="P170" s="245"/>
      <c r="Q170" s="245"/>
      <c r="R170" s="245"/>
      <c r="S170" s="245"/>
      <c r="T170" s="24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7" t="s">
        <v>131</v>
      </c>
      <c r="AU170" s="247" t="s">
        <v>80</v>
      </c>
      <c r="AV170" s="14" t="s">
        <v>127</v>
      </c>
      <c r="AW170" s="14" t="s">
        <v>32</v>
      </c>
      <c r="AX170" s="14" t="s">
        <v>78</v>
      </c>
      <c r="AY170" s="247" t="s">
        <v>120</v>
      </c>
    </row>
    <row r="171" s="2" customFormat="1" ht="16.5" customHeight="1">
      <c r="A171" s="41"/>
      <c r="B171" s="42"/>
      <c r="C171" s="269" t="s">
        <v>327</v>
      </c>
      <c r="D171" s="269" t="s">
        <v>290</v>
      </c>
      <c r="E171" s="270" t="s">
        <v>610</v>
      </c>
      <c r="F171" s="271" t="s">
        <v>611</v>
      </c>
      <c r="G171" s="272" t="s">
        <v>382</v>
      </c>
      <c r="H171" s="273">
        <v>2</v>
      </c>
      <c r="I171" s="274"/>
      <c r="J171" s="275">
        <f>ROUND(I171*H171,2)</f>
        <v>0</v>
      </c>
      <c r="K171" s="271" t="s">
        <v>126</v>
      </c>
      <c r="L171" s="276"/>
      <c r="M171" s="277" t="s">
        <v>19</v>
      </c>
      <c r="N171" s="278" t="s">
        <v>41</v>
      </c>
      <c r="O171" s="87"/>
      <c r="P171" s="216">
        <f>O171*H171</f>
        <v>0</v>
      </c>
      <c r="Q171" s="216">
        <v>0.041099999999999998</v>
      </c>
      <c r="R171" s="216">
        <f>Q171*H171</f>
        <v>0.082199999999999995</v>
      </c>
      <c r="S171" s="216">
        <v>0</v>
      </c>
      <c r="T171" s="217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18" t="s">
        <v>171</v>
      </c>
      <c r="AT171" s="218" t="s">
        <v>290</v>
      </c>
      <c r="AU171" s="218" t="s">
        <v>80</v>
      </c>
      <c r="AY171" s="20" t="s">
        <v>120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20" t="s">
        <v>78</v>
      </c>
      <c r="BK171" s="219">
        <f>ROUND(I171*H171,2)</f>
        <v>0</v>
      </c>
      <c r="BL171" s="20" t="s">
        <v>127</v>
      </c>
      <c r="BM171" s="218" t="s">
        <v>612</v>
      </c>
    </row>
    <row r="172" s="2" customFormat="1">
      <c r="A172" s="41"/>
      <c r="B172" s="42"/>
      <c r="C172" s="43"/>
      <c r="D172" s="227" t="s">
        <v>488</v>
      </c>
      <c r="E172" s="43"/>
      <c r="F172" s="283" t="s">
        <v>613</v>
      </c>
      <c r="G172" s="43"/>
      <c r="H172" s="43"/>
      <c r="I172" s="222"/>
      <c r="J172" s="43"/>
      <c r="K172" s="43"/>
      <c r="L172" s="47"/>
      <c r="M172" s="223"/>
      <c r="N172" s="224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488</v>
      </c>
      <c r="AU172" s="20" t="s">
        <v>80</v>
      </c>
    </row>
    <row r="173" s="13" customFormat="1">
      <c r="A173" s="13"/>
      <c r="B173" s="225"/>
      <c r="C173" s="226"/>
      <c r="D173" s="227" t="s">
        <v>131</v>
      </c>
      <c r="E173" s="228" t="s">
        <v>19</v>
      </c>
      <c r="F173" s="229" t="s">
        <v>614</v>
      </c>
      <c r="G173" s="226"/>
      <c r="H173" s="230">
        <v>2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131</v>
      </c>
      <c r="AU173" s="236" t="s">
        <v>80</v>
      </c>
      <c r="AV173" s="13" t="s">
        <v>80</v>
      </c>
      <c r="AW173" s="13" t="s">
        <v>32</v>
      </c>
      <c r="AX173" s="13" t="s">
        <v>70</v>
      </c>
      <c r="AY173" s="236" t="s">
        <v>120</v>
      </c>
    </row>
    <row r="174" s="14" customFormat="1">
      <c r="A174" s="14"/>
      <c r="B174" s="237"/>
      <c r="C174" s="238"/>
      <c r="D174" s="227" t="s">
        <v>131</v>
      </c>
      <c r="E174" s="239" t="s">
        <v>19</v>
      </c>
      <c r="F174" s="240" t="s">
        <v>133</v>
      </c>
      <c r="G174" s="238"/>
      <c r="H174" s="241">
        <v>2</v>
      </c>
      <c r="I174" s="242"/>
      <c r="J174" s="238"/>
      <c r="K174" s="238"/>
      <c r="L174" s="243"/>
      <c r="M174" s="244"/>
      <c r="N174" s="245"/>
      <c r="O174" s="245"/>
      <c r="P174" s="245"/>
      <c r="Q174" s="245"/>
      <c r="R174" s="245"/>
      <c r="S174" s="245"/>
      <c r="T174" s="24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47" t="s">
        <v>131</v>
      </c>
      <c r="AU174" s="247" t="s">
        <v>80</v>
      </c>
      <c r="AV174" s="14" t="s">
        <v>127</v>
      </c>
      <c r="AW174" s="14" t="s">
        <v>32</v>
      </c>
      <c r="AX174" s="14" t="s">
        <v>78</v>
      </c>
      <c r="AY174" s="247" t="s">
        <v>120</v>
      </c>
    </row>
    <row r="175" s="2" customFormat="1" ht="16.5" customHeight="1">
      <c r="A175" s="41"/>
      <c r="B175" s="42"/>
      <c r="C175" s="269" t="s">
        <v>334</v>
      </c>
      <c r="D175" s="269" t="s">
        <v>290</v>
      </c>
      <c r="E175" s="270" t="s">
        <v>615</v>
      </c>
      <c r="F175" s="271" t="s">
        <v>616</v>
      </c>
      <c r="G175" s="272" t="s">
        <v>382</v>
      </c>
      <c r="H175" s="273">
        <v>2</v>
      </c>
      <c r="I175" s="274"/>
      <c r="J175" s="275">
        <f>ROUND(I175*H175,2)</f>
        <v>0</v>
      </c>
      <c r="K175" s="271" t="s">
        <v>126</v>
      </c>
      <c r="L175" s="276"/>
      <c r="M175" s="277" t="s">
        <v>19</v>
      </c>
      <c r="N175" s="278" t="s">
        <v>41</v>
      </c>
      <c r="O175" s="87"/>
      <c r="P175" s="216">
        <f>O175*H175</f>
        <v>0</v>
      </c>
      <c r="Q175" s="216">
        <v>0.00029999999999999997</v>
      </c>
      <c r="R175" s="216">
        <f>Q175*H175</f>
        <v>0.00059999999999999995</v>
      </c>
      <c r="S175" s="216">
        <v>0</v>
      </c>
      <c r="T175" s="21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18" t="s">
        <v>171</v>
      </c>
      <c r="AT175" s="218" t="s">
        <v>290</v>
      </c>
      <c r="AU175" s="218" t="s">
        <v>80</v>
      </c>
      <c r="AY175" s="20" t="s">
        <v>120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20" t="s">
        <v>78</v>
      </c>
      <c r="BK175" s="219">
        <f>ROUND(I175*H175,2)</f>
        <v>0</v>
      </c>
      <c r="BL175" s="20" t="s">
        <v>127</v>
      </c>
      <c r="BM175" s="218" t="s">
        <v>617</v>
      </c>
    </row>
    <row r="176" s="13" customFormat="1">
      <c r="A176" s="13"/>
      <c r="B176" s="225"/>
      <c r="C176" s="226"/>
      <c r="D176" s="227" t="s">
        <v>131</v>
      </c>
      <c r="E176" s="228" t="s">
        <v>19</v>
      </c>
      <c r="F176" s="229" t="s">
        <v>618</v>
      </c>
      <c r="G176" s="226"/>
      <c r="H176" s="230">
        <v>2</v>
      </c>
      <c r="I176" s="231"/>
      <c r="J176" s="226"/>
      <c r="K176" s="226"/>
      <c r="L176" s="232"/>
      <c r="M176" s="233"/>
      <c r="N176" s="234"/>
      <c r="O176" s="234"/>
      <c r="P176" s="234"/>
      <c r="Q176" s="234"/>
      <c r="R176" s="234"/>
      <c r="S176" s="234"/>
      <c r="T176" s="23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6" t="s">
        <v>131</v>
      </c>
      <c r="AU176" s="236" t="s">
        <v>80</v>
      </c>
      <c r="AV176" s="13" t="s">
        <v>80</v>
      </c>
      <c r="AW176" s="13" t="s">
        <v>32</v>
      </c>
      <c r="AX176" s="13" t="s">
        <v>70</v>
      </c>
      <c r="AY176" s="236" t="s">
        <v>120</v>
      </c>
    </row>
    <row r="177" s="14" customFormat="1">
      <c r="A177" s="14"/>
      <c r="B177" s="237"/>
      <c r="C177" s="238"/>
      <c r="D177" s="227" t="s">
        <v>131</v>
      </c>
      <c r="E177" s="239" t="s">
        <v>19</v>
      </c>
      <c r="F177" s="240" t="s">
        <v>133</v>
      </c>
      <c r="G177" s="238"/>
      <c r="H177" s="241">
        <v>2</v>
      </c>
      <c r="I177" s="242"/>
      <c r="J177" s="238"/>
      <c r="K177" s="238"/>
      <c r="L177" s="243"/>
      <c r="M177" s="244"/>
      <c r="N177" s="245"/>
      <c r="O177" s="245"/>
      <c r="P177" s="245"/>
      <c r="Q177" s="245"/>
      <c r="R177" s="245"/>
      <c r="S177" s="245"/>
      <c r="T177" s="246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7" t="s">
        <v>131</v>
      </c>
      <c r="AU177" s="247" t="s">
        <v>80</v>
      </c>
      <c r="AV177" s="14" t="s">
        <v>127</v>
      </c>
      <c r="AW177" s="14" t="s">
        <v>32</v>
      </c>
      <c r="AX177" s="14" t="s">
        <v>78</v>
      </c>
      <c r="AY177" s="247" t="s">
        <v>120</v>
      </c>
    </row>
    <row r="178" s="2" customFormat="1" ht="16.5" customHeight="1">
      <c r="A178" s="41"/>
      <c r="B178" s="42"/>
      <c r="C178" s="207" t="s">
        <v>352</v>
      </c>
      <c r="D178" s="207" t="s">
        <v>122</v>
      </c>
      <c r="E178" s="208" t="s">
        <v>619</v>
      </c>
      <c r="F178" s="209" t="s">
        <v>620</v>
      </c>
      <c r="G178" s="210" t="s">
        <v>382</v>
      </c>
      <c r="H178" s="211">
        <v>1</v>
      </c>
      <c r="I178" s="212"/>
      <c r="J178" s="213">
        <f>ROUND(I178*H178,2)</f>
        <v>0</v>
      </c>
      <c r="K178" s="209" t="s">
        <v>126</v>
      </c>
      <c r="L178" s="47"/>
      <c r="M178" s="214" t="s">
        <v>19</v>
      </c>
      <c r="N178" s="215" t="s">
        <v>41</v>
      </c>
      <c r="O178" s="87"/>
      <c r="P178" s="216">
        <f>O178*H178</f>
        <v>0</v>
      </c>
      <c r="Q178" s="216">
        <v>0.050000000000000003</v>
      </c>
      <c r="R178" s="216">
        <f>Q178*H178</f>
        <v>0.050000000000000003</v>
      </c>
      <c r="S178" s="216">
        <v>0</v>
      </c>
      <c r="T178" s="217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18" t="s">
        <v>127</v>
      </c>
      <c r="AT178" s="218" t="s">
        <v>122</v>
      </c>
      <c r="AU178" s="218" t="s">
        <v>80</v>
      </c>
      <c r="AY178" s="20" t="s">
        <v>120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20" t="s">
        <v>78</v>
      </c>
      <c r="BK178" s="219">
        <f>ROUND(I178*H178,2)</f>
        <v>0</v>
      </c>
      <c r="BL178" s="20" t="s">
        <v>127</v>
      </c>
      <c r="BM178" s="218" t="s">
        <v>621</v>
      </c>
    </row>
    <row r="179" s="2" customFormat="1">
      <c r="A179" s="41"/>
      <c r="B179" s="42"/>
      <c r="C179" s="43"/>
      <c r="D179" s="220" t="s">
        <v>129</v>
      </c>
      <c r="E179" s="43"/>
      <c r="F179" s="221" t="s">
        <v>622</v>
      </c>
      <c r="G179" s="43"/>
      <c r="H179" s="43"/>
      <c r="I179" s="222"/>
      <c r="J179" s="43"/>
      <c r="K179" s="43"/>
      <c r="L179" s="47"/>
      <c r="M179" s="223"/>
      <c r="N179" s="224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129</v>
      </c>
      <c r="AU179" s="20" t="s">
        <v>80</v>
      </c>
    </row>
    <row r="180" s="13" customFormat="1">
      <c r="A180" s="13"/>
      <c r="B180" s="225"/>
      <c r="C180" s="226"/>
      <c r="D180" s="227" t="s">
        <v>131</v>
      </c>
      <c r="E180" s="228" t="s">
        <v>19</v>
      </c>
      <c r="F180" s="229" t="s">
        <v>623</v>
      </c>
      <c r="G180" s="226"/>
      <c r="H180" s="230">
        <v>1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131</v>
      </c>
      <c r="AU180" s="236" t="s">
        <v>80</v>
      </c>
      <c r="AV180" s="13" t="s">
        <v>80</v>
      </c>
      <c r="AW180" s="13" t="s">
        <v>32</v>
      </c>
      <c r="AX180" s="13" t="s">
        <v>70</v>
      </c>
      <c r="AY180" s="236" t="s">
        <v>120</v>
      </c>
    </row>
    <row r="181" s="14" customFormat="1">
      <c r="A181" s="14"/>
      <c r="B181" s="237"/>
      <c r="C181" s="238"/>
      <c r="D181" s="227" t="s">
        <v>131</v>
      </c>
      <c r="E181" s="239" t="s">
        <v>19</v>
      </c>
      <c r="F181" s="240" t="s">
        <v>133</v>
      </c>
      <c r="G181" s="238"/>
      <c r="H181" s="241">
        <v>1</v>
      </c>
      <c r="I181" s="242"/>
      <c r="J181" s="238"/>
      <c r="K181" s="238"/>
      <c r="L181" s="243"/>
      <c r="M181" s="244"/>
      <c r="N181" s="245"/>
      <c r="O181" s="245"/>
      <c r="P181" s="245"/>
      <c r="Q181" s="245"/>
      <c r="R181" s="245"/>
      <c r="S181" s="245"/>
      <c r="T181" s="246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7" t="s">
        <v>131</v>
      </c>
      <c r="AU181" s="247" t="s">
        <v>80</v>
      </c>
      <c r="AV181" s="14" t="s">
        <v>127</v>
      </c>
      <c r="AW181" s="14" t="s">
        <v>32</v>
      </c>
      <c r="AX181" s="14" t="s">
        <v>78</v>
      </c>
      <c r="AY181" s="247" t="s">
        <v>120</v>
      </c>
    </row>
    <row r="182" s="2" customFormat="1" ht="16.5" customHeight="1">
      <c r="A182" s="41"/>
      <c r="B182" s="42"/>
      <c r="C182" s="269" t="s">
        <v>357</v>
      </c>
      <c r="D182" s="269" t="s">
        <v>290</v>
      </c>
      <c r="E182" s="270" t="s">
        <v>624</v>
      </c>
      <c r="F182" s="271" t="s">
        <v>625</v>
      </c>
      <c r="G182" s="272" t="s">
        <v>382</v>
      </c>
      <c r="H182" s="273">
        <v>1</v>
      </c>
      <c r="I182" s="274"/>
      <c r="J182" s="275">
        <f>ROUND(I182*H182,2)</f>
        <v>0</v>
      </c>
      <c r="K182" s="271" t="s">
        <v>126</v>
      </c>
      <c r="L182" s="276"/>
      <c r="M182" s="277" t="s">
        <v>19</v>
      </c>
      <c r="N182" s="278" t="s">
        <v>41</v>
      </c>
      <c r="O182" s="87"/>
      <c r="P182" s="216">
        <f>O182*H182</f>
        <v>0</v>
      </c>
      <c r="Q182" s="216">
        <v>0.029499999999999998</v>
      </c>
      <c r="R182" s="216">
        <f>Q182*H182</f>
        <v>0.029499999999999998</v>
      </c>
      <c r="S182" s="216">
        <v>0</v>
      </c>
      <c r="T182" s="217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18" t="s">
        <v>171</v>
      </c>
      <c r="AT182" s="218" t="s">
        <v>290</v>
      </c>
      <c r="AU182" s="218" t="s">
        <v>80</v>
      </c>
      <c r="AY182" s="20" t="s">
        <v>120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20" t="s">
        <v>78</v>
      </c>
      <c r="BK182" s="219">
        <f>ROUND(I182*H182,2)</f>
        <v>0</v>
      </c>
      <c r="BL182" s="20" t="s">
        <v>127</v>
      </c>
      <c r="BM182" s="218" t="s">
        <v>626</v>
      </c>
    </row>
    <row r="183" s="2" customFormat="1">
      <c r="A183" s="41"/>
      <c r="B183" s="42"/>
      <c r="C183" s="43"/>
      <c r="D183" s="227" t="s">
        <v>488</v>
      </c>
      <c r="E183" s="43"/>
      <c r="F183" s="283" t="s">
        <v>627</v>
      </c>
      <c r="G183" s="43"/>
      <c r="H183" s="43"/>
      <c r="I183" s="222"/>
      <c r="J183" s="43"/>
      <c r="K183" s="43"/>
      <c r="L183" s="47"/>
      <c r="M183" s="223"/>
      <c r="N183" s="224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488</v>
      </c>
      <c r="AU183" s="20" t="s">
        <v>80</v>
      </c>
    </row>
    <row r="184" s="13" customFormat="1">
      <c r="A184" s="13"/>
      <c r="B184" s="225"/>
      <c r="C184" s="226"/>
      <c r="D184" s="227" t="s">
        <v>131</v>
      </c>
      <c r="E184" s="228" t="s">
        <v>19</v>
      </c>
      <c r="F184" s="229" t="s">
        <v>628</v>
      </c>
      <c r="G184" s="226"/>
      <c r="H184" s="230">
        <v>1</v>
      </c>
      <c r="I184" s="231"/>
      <c r="J184" s="226"/>
      <c r="K184" s="226"/>
      <c r="L184" s="232"/>
      <c r="M184" s="233"/>
      <c r="N184" s="234"/>
      <c r="O184" s="234"/>
      <c r="P184" s="234"/>
      <c r="Q184" s="234"/>
      <c r="R184" s="234"/>
      <c r="S184" s="234"/>
      <c r="T184" s="235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6" t="s">
        <v>131</v>
      </c>
      <c r="AU184" s="236" t="s">
        <v>80</v>
      </c>
      <c r="AV184" s="13" t="s">
        <v>80</v>
      </c>
      <c r="AW184" s="13" t="s">
        <v>32</v>
      </c>
      <c r="AX184" s="13" t="s">
        <v>70</v>
      </c>
      <c r="AY184" s="236" t="s">
        <v>120</v>
      </c>
    </row>
    <row r="185" s="14" customFormat="1">
      <c r="A185" s="14"/>
      <c r="B185" s="237"/>
      <c r="C185" s="238"/>
      <c r="D185" s="227" t="s">
        <v>131</v>
      </c>
      <c r="E185" s="239" t="s">
        <v>19</v>
      </c>
      <c r="F185" s="240" t="s">
        <v>133</v>
      </c>
      <c r="G185" s="238"/>
      <c r="H185" s="241">
        <v>1</v>
      </c>
      <c r="I185" s="242"/>
      <c r="J185" s="238"/>
      <c r="K185" s="238"/>
      <c r="L185" s="243"/>
      <c r="M185" s="244"/>
      <c r="N185" s="245"/>
      <c r="O185" s="245"/>
      <c r="P185" s="245"/>
      <c r="Q185" s="245"/>
      <c r="R185" s="245"/>
      <c r="S185" s="245"/>
      <c r="T185" s="246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7" t="s">
        <v>131</v>
      </c>
      <c r="AU185" s="247" t="s">
        <v>80</v>
      </c>
      <c r="AV185" s="14" t="s">
        <v>127</v>
      </c>
      <c r="AW185" s="14" t="s">
        <v>32</v>
      </c>
      <c r="AX185" s="14" t="s">
        <v>78</v>
      </c>
      <c r="AY185" s="247" t="s">
        <v>120</v>
      </c>
    </row>
    <row r="186" s="2" customFormat="1" ht="16.5" customHeight="1">
      <c r="A186" s="41"/>
      <c r="B186" s="42"/>
      <c r="C186" s="269" t="s">
        <v>362</v>
      </c>
      <c r="D186" s="269" t="s">
        <v>290</v>
      </c>
      <c r="E186" s="270" t="s">
        <v>629</v>
      </c>
      <c r="F186" s="271" t="s">
        <v>630</v>
      </c>
      <c r="G186" s="272" t="s">
        <v>382</v>
      </c>
      <c r="H186" s="273">
        <v>1</v>
      </c>
      <c r="I186" s="274"/>
      <c r="J186" s="275">
        <f>ROUND(I186*H186,2)</f>
        <v>0</v>
      </c>
      <c r="K186" s="271" t="s">
        <v>126</v>
      </c>
      <c r="L186" s="276"/>
      <c r="M186" s="277" t="s">
        <v>19</v>
      </c>
      <c r="N186" s="278" t="s">
        <v>41</v>
      </c>
      <c r="O186" s="87"/>
      <c r="P186" s="216">
        <f>O186*H186</f>
        <v>0</v>
      </c>
      <c r="Q186" s="216">
        <v>0.0025000000000000001</v>
      </c>
      <c r="R186" s="216">
        <f>Q186*H186</f>
        <v>0.0025000000000000001</v>
      </c>
      <c r="S186" s="216">
        <v>0</v>
      </c>
      <c r="T186" s="21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18" t="s">
        <v>171</v>
      </c>
      <c r="AT186" s="218" t="s">
        <v>290</v>
      </c>
      <c r="AU186" s="218" t="s">
        <v>80</v>
      </c>
      <c r="AY186" s="20" t="s">
        <v>120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20" t="s">
        <v>78</v>
      </c>
      <c r="BK186" s="219">
        <f>ROUND(I186*H186,2)</f>
        <v>0</v>
      </c>
      <c r="BL186" s="20" t="s">
        <v>127</v>
      </c>
      <c r="BM186" s="218" t="s">
        <v>631</v>
      </c>
    </row>
    <row r="187" s="13" customFormat="1">
      <c r="A187" s="13"/>
      <c r="B187" s="225"/>
      <c r="C187" s="226"/>
      <c r="D187" s="227" t="s">
        <v>131</v>
      </c>
      <c r="E187" s="228" t="s">
        <v>19</v>
      </c>
      <c r="F187" s="229" t="s">
        <v>632</v>
      </c>
      <c r="G187" s="226"/>
      <c r="H187" s="230">
        <v>1</v>
      </c>
      <c r="I187" s="231"/>
      <c r="J187" s="226"/>
      <c r="K187" s="226"/>
      <c r="L187" s="232"/>
      <c r="M187" s="233"/>
      <c r="N187" s="234"/>
      <c r="O187" s="234"/>
      <c r="P187" s="234"/>
      <c r="Q187" s="234"/>
      <c r="R187" s="234"/>
      <c r="S187" s="234"/>
      <c r="T187" s="23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6" t="s">
        <v>131</v>
      </c>
      <c r="AU187" s="236" t="s">
        <v>80</v>
      </c>
      <c r="AV187" s="13" t="s">
        <v>80</v>
      </c>
      <c r="AW187" s="13" t="s">
        <v>32</v>
      </c>
      <c r="AX187" s="13" t="s">
        <v>70</v>
      </c>
      <c r="AY187" s="236" t="s">
        <v>120</v>
      </c>
    </row>
    <row r="188" s="14" customFormat="1">
      <c r="A188" s="14"/>
      <c r="B188" s="237"/>
      <c r="C188" s="238"/>
      <c r="D188" s="227" t="s">
        <v>131</v>
      </c>
      <c r="E188" s="239" t="s">
        <v>19</v>
      </c>
      <c r="F188" s="240" t="s">
        <v>133</v>
      </c>
      <c r="G188" s="238"/>
      <c r="H188" s="241">
        <v>1</v>
      </c>
      <c r="I188" s="242"/>
      <c r="J188" s="238"/>
      <c r="K188" s="238"/>
      <c r="L188" s="243"/>
      <c r="M188" s="244"/>
      <c r="N188" s="245"/>
      <c r="O188" s="245"/>
      <c r="P188" s="245"/>
      <c r="Q188" s="245"/>
      <c r="R188" s="245"/>
      <c r="S188" s="245"/>
      <c r="T188" s="246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7" t="s">
        <v>131</v>
      </c>
      <c r="AU188" s="247" t="s">
        <v>80</v>
      </c>
      <c r="AV188" s="14" t="s">
        <v>127</v>
      </c>
      <c r="AW188" s="14" t="s">
        <v>32</v>
      </c>
      <c r="AX188" s="14" t="s">
        <v>78</v>
      </c>
      <c r="AY188" s="247" t="s">
        <v>120</v>
      </c>
    </row>
    <row r="189" s="2" customFormat="1" ht="16.5" customHeight="1">
      <c r="A189" s="41"/>
      <c r="B189" s="42"/>
      <c r="C189" s="207" t="s">
        <v>367</v>
      </c>
      <c r="D189" s="207" t="s">
        <v>122</v>
      </c>
      <c r="E189" s="208" t="s">
        <v>633</v>
      </c>
      <c r="F189" s="209" t="s">
        <v>634</v>
      </c>
      <c r="G189" s="210" t="s">
        <v>382</v>
      </c>
      <c r="H189" s="211">
        <v>3</v>
      </c>
      <c r="I189" s="212"/>
      <c r="J189" s="213">
        <f>ROUND(I189*H189,2)</f>
        <v>0</v>
      </c>
      <c r="K189" s="209" t="s">
        <v>19</v>
      </c>
      <c r="L189" s="47"/>
      <c r="M189" s="214" t="s">
        <v>19</v>
      </c>
      <c r="N189" s="215" t="s">
        <v>41</v>
      </c>
      <c r="O189" s="87"/>
      <c r="P189" s="216">
        <f>O189*H189</f>
        <v>0</v>
      </c>
      <c r="Q189" s="216">
        <v>0</v>
      </c>
      <c r="R189" s="216">
        <f>Q189*H189</f>
        <v>0</v>
      </c>
      <c r="S189" s="216">
        <v>0</v>
      </c>
      <c r="T189" s="217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18" t="s">
        <v>635</v>
      </c>
      <c r="AT189" s="218" t="s">
        <v>122</v>
      </c>
      <c r="AU189" s="218" t="s">
        <v>80</v>
      </c>
      <c r="AY189" s="20" t="s">
        <v>120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20" t="s">
        <v>78</v>
      </c>
      <c r="BK189" s="219">
        <f>ROUND(I189*H189,2)</f>
        <v>0</v>
      </c>
      <c r="BL189" s="20" t="s">
        <v>635</v>
      </c>
      <c r="BM189" s="218" t="s">
        <v>636</v>
      </c>
    </row>
    <row r="190" s="2" customFormat="1" ht="16.5" customHeight="1">
      <c r="A190" s="41"/>
      <c r="B190" s="42"/>
      <c r="C190" s="207" t="s">
        <v>373</v>
      </c>
      <c r="D190" s="207" t="s">
        <v>122</v>
      </c>
      <c r="E190" s="208" t="s">
        <v>637</v>
      </c>
      <c r="F190" s="209" t="s">
        <v>638</v>
      </c>
      <c r="G190" s="210" t="s">
        <v>382</v>
      </c>
      <c r="H190" s="211">
        <v>2</v>
      </c>
      <c r="I190" s="212"/>
      <c r="J190" s="213">
        <f>ROUND(I190*H190,2)</f>
        <v>0</v>
      </c>
      <c r="K190" s="209" t="s">
        <v>19</v>
      </c>
      <c r="L190" s="47"/>
      <c r="M190" s="214" t="s">
        <v>19</v>
      </c>
      <c r="N190" s="215" t="s">
        <v>41</v>
      </c>
      <c r="O190" s="87"/>
      <c r="P190" s="216">
        <f>O190*H190</f>
        <v>0</v>
      </c>
      <c r="Q190" s="216">
        <v>0.025000000000000001</v>
      </c>
      <c r="R190" s="216">
        <f>Q190*H190</f>
        <v>0.050000000000000003</v>
      </c>
      <c r="S190" s="216">
        <v>0</v>
      </c>
      <c r="T190" s="21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8" t="s">
        <v>127</v>
      </c>
      <c r="AT190" s="218" t="s">
        <v>122</v>
      </c>
      <c r="AU190" s="218" t="s">
        <v>80</v>
      </c>
      <c r="AY190" s="20" t="s">
        <v>120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20" t="s">
        <v>78</v>
      </c>
      <c r="BK190" s="219">
        <f>ROUND(I190*H190,2)</f>
        <v>0</v>
      </c>
      <c r="BL190" s="20" t="s">
        <v>127</v>
      </c>
      <c r="BM190" s="218" t="s">
        <v>639</v>
      </c>
    </row>
    <row r="191" s="13" customFormat="1">
      <c r="A191" s="13"/>
      <c r="B191" s="225"/>
      <c r="C191" s="226"/>
      <c r="D191" s="227" t="s">
        <v>131</v>
      </c>
      <c r="E191" s="228" t="s">
        <v>19</v>
      </c>
      <c r="F191" s="229" t="s">
        <v>640</v>
      </c>
      <c r="G191" s="226"/>
      <c r="H191" s="230">
        <v>2</v>
      </c>
      <c r="I191" s="231"/>
      <c r="J191" s="226"/>
      <c r="K191" s="226"/>
      <c r="L191" s="232"/>
      <c r="M191" s="233"/>
      <c r="N191" s="234"/>
      <c r="O191" s="234"/>
      <c r="P191" s="234"/>
      <c r="Q191" s="234"/>
      <c r="R191" s="234"/>
      <c r="S191" s="234"/>
      <c r="T191" s="23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6" t="s">
        <v>131</v>
      </c>
      <c r="AU191" s="236" t="s">
        <v>80</v>
      </c>
      <c r="AV191" s="13" t="s">
        <v>80</v>
      </c>
      <c r="AW191" s="13" t="s">
        <v>32</v>
      </c>
      <c r="AX191" s="13" t="s">
        <v>70</v>
      </c>
      <c r="AY191" s="236" t="s">
        <v>120</v>
      </c>
    </row>
    <row r="192" s="14" customFormat="1">
      <c r="A192" s="14"/>
      <c r="B192" s="237"/>
      <c r="C192" s="238"/>
      <c r="D192" s="227" t="s">
        <v>131</v>
      </c>
      <c r="E192" s="239" t="s">
        <v>19</v>
      </c>
      <c r="F192" s="240" t="s">
        <v>133</v>
      </c>
      <c r="G192" s="238"/>
      <c r="H192" s="241">
        <v>2</v>
      </c>
      <c r="I192" s="242"/>
      <c r="J192" s="238"/>
      <c r="K192" s="238"/>
      <c r="L192" s="243"/>
      <c r="M192" s="244"/>
      <c r="N192" s="245"/>
      <c r="O192" s="245"/>
      <c r="P192" s="245"/>
      <c r="Q192" s="245"/>
      <c r="R192" s="245"/>
      <c r="S192" s="245"/>
      <c r="T192" s="246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47" t="s">
        <v>131</v>
      </c>
      <c r="AU192" s="247" t="s">
        <v>80</v>
      </c>
      <c r="AV192" s="14" t="s">
        <v>127</v>
      </c>
      <c r="AW192" s="14" t="s">
        <v>32</v>
      </c>
      <c r="AX192" s="14" t="s">
        <v>78</v>
      </c>
      <c r="AY192" s="247" t="s">
        <v>120</v>
      </c>
    </row>
    <row r="193" s="2" customFormat="1" ht="24.15" customHeight="1">
      <c r="A193" s="41"/>
      <c r="B193" s="42"/>
      <c r="C193" s="207" t="s">
        <v>379</v>
      </c>
      <c r="D193" s="207" t="s">
        <v>122</v>
      </c>
      <c r="E193" s="208" t="s">
        <v>641</v>
      </c>
      <c r="F193" s="209" t="s">
        <v>642</v>
      </c>
      <c r="G193" s="210" t="s">
        <v>382</v>
      </c>
      <c r="H193" s="211">
        <v>1</v>
      </c>
      <c r="I193" s="212"/>
      <c r="J193" s="213">
        <f>ROUND(I193*H193,2)</f>
        <v>0</v>
      </c>
      <c r="K193" s="209" t="s">
        <v>19</v>
      </c>
      <c r="L193" s="47"/>
      <c r="M193" s="214" t="s">
        <v>19</v>
      </c>
      <c r="N193" s="215" t="s">
        <v>41</v>
      </c>
      <c r="O193" s="87"/>
      <c r="P193" s="216">
        <f>O193*H193</f>
        <v>0</v>
      </c>
      <c r="Q193" s="216">
        <v>0.0060000000000000001</v>
      </c>
      <c r="R193" s="216">
        <f>Q193*H193</f>
        <v>0.0060000000000000001</v>
      </c>
      <c r="S193" s="216">
        <v>0</v>
      </c>
      <c r="T193" s="21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8" t="s">
        <v>127</v>
      </c>
      <c r="AT193" s="218" t="s">
        <v>122</v>
      </c>
      <c r="AU193" s="218" t="s">
        <v>80</v>
      </c>
      <c r="AY193" s="20" t="s">
        <v>120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20" t="s">
        <v>78</v>
      </c>
      <c r="BK193" s="219">
        <f>ROUND(I193*H193,2)</f>
        <v>0</v>
      </c>
      <c r="BL193" s="20" t="s">
        <v>127</v>
      </c>
      <c r="BM193" s="218" t="s">
        <v>643</v>
      </c>
    </row>
    <row r="194" s="13" customFormat="1">
      <c r="A194" s="13"/>
      <c r="B194" s="225"/>
      <c r="C194" s="226"/>
      <c r="D194" s="227" t="s">
        <v>131</v>
      </c>
      <c r="E194" s="228" t="s">
        <v>19</v>
      </c>
      <c r="F194" s="229" t="s">
        <v>644</v>
      </c>
      <c r="G194" s="226"/>
      <c r="H194" s="230">
        <v>1</v>
      </c>
      <c r="I194" s="231"/>
      <c r="J194" s="226"/>
      <c r="K194" s="226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131</v>
      </c>
      <c r="AU194" s="236" t="s">
        <v>80</v>
      </c>
      <c r="AV194" s="13" t="s">
        <v>80</v>
      </c>
      <c r="AW194" s="13" t="s">
        <v>32</v>
      </c>
      <c r="AX194" s="13" t="s">
        <v>70</v>
      </c>
      <c r="AY194" s="236" t="s">
        <v>120</v>
      </c>
    </row>
    <row r="195" s="14" customFormat="1">
      <c r="A195" s="14"/>
      <c r="B195" s="237"/>
      <c r="C195" s="238"/>
      <c r="D195" s="227" t="s">
        <v>131</v>
      </c>
      <c r="E195" s="239" t="s">
        <v>19</v>
      </c>
      <c r="F195" s="240" t="s">
        <v>133</v>
      </c>
      <c r="G195" s="238"/>
      <c r="H195" s="241">
        <v>1</v>
      </c>
      <c r="I195" s="242"/>
      <c r="J195" s="238"/>
      <c r="K195" s="238"/>
      <c r="L195" s="243"/>
      <c r="M195" s="244"/>
      <c r="N195" s="245"/>
      <c r="O195" s="245"/>
      <c r="P195" s="245"/>
      <c r="Q195" s="245"/>
      <c r="R195" s="245"/>
      <c r="S195" s="245"/>
      <c r="T195" s="246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7" t="s">
        <v>131</v>
      </c>
      <c r="AU195" s="247" t="s">
        <v>80</v>
      </c>
      <c r="AV195" s="14" t="s">
        <v>127</v>
      </c>
      <c r="AW195" s="14" t="s">
        <v>32</v>
      </c>
      <c r="AX195" s="14" t="s">
        <v>78</v>
      </c>
      <c r="AY195" s="247" t="s">
        <v>120</v>
      </c>
    </row>
    <row r="196" s="2" customFormat="1" ht="24.15" customHeight="1">
      <c r="A196" s="41"/>
      <c r="B196" s="42"/>
      <c r="C196" s="207" t="s">
        <v>385</v>
      </c>
      <c r="D196" s="207" t="s">
        <v>122</v>
      </c>
      <c r="E196" s="208" t="s">
        <v>645</v>
      </c>
      <c r="F196" s="209" t="s">
        <v>646</v>
      </c>
      <c r="G196" s="210" t="s">
        <v>382</v>
      </c>
      <c r="H196" s="211">
        <v>1</v>
      </c>
      <c r="I196" s="212"/>
      <c r="J196" s="213">
        <f>ROUND(I196*H196,2)</f>
        <v>0</v>
      </c>
      <c r="K196" s="209" t="s">
        <v>19</v>
      </c>
      <c r="L196" s="47"/>
      <c r="M196" s="214" t="s">
        <v>19</v>
      </c>
      <c r="N196" s="215" t="s">
        <v>41</v>
      </c>
      <c r="O196" s="87"/>
      <c r="P196" s="216">
        <f>O196*H196</f>
        <v>0</v>
      </c>
      <c r="Q196" s="216">
        <v>0.0060000000000000001</v>
      </c>
      <c r="R196" s="216">
        <f>Q196*H196</f>
        <v>0.0060000000000000001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127</v>
      </c>
      <c r="AT196" s="218" t="s">
        <v>122</v>
      </c>
      <c r="AU196" s="218" t="s">
        <v>80</v>
      </c>
      <c r="AY196" s="20" t="s">
        <v>120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20" t="s">
        <v>78</v>
      </c>
      <c r="BK196" s="219">
        <f>ROUND(I196*H196,2)</f>
        <v>0</v>
      </c>
      <c r="BL196" s="20" t="s">
        <v>127</v>
      </c>
      <c r="BM196" s="218" t="s">
        <v>647</v>
      </c>
    </row>
    <row r="197" s="13" customFormat="1">
      <c r="A197" s="13"/>
      <c r="B197" s="225"/>
      <c r="C197" s="226"/>
      <c r="D197" s="227" t="s">
        <v>131</v>
      </c>
      <c r="E197" s="228" t="s">
        <v>19</v>
      </c>
      <c r="F197" s="229" t="s">
        <v>648</v>
      </c>
      <c r="G197" s="226"/>
      <c r="H197" s="230">
        <v>1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131</v>
      </c>
      <c r="AU197" s="236" t="s">
        <v>80</v>
      </c>
      <c r="AV197" s="13" t="s">
        <v>80</v>
      </c>
      <c r="AW197" s="13" t="s">
        <v>32</v>
      </c>
      <c r="AX197" s="13" t="s">
        <v>70</v>
      </c>
      <c r="AY197" s="236" t="s">
        <v>120</v>
      </c>
    </row>
    <row r="198" s="14" customFormat="1">
      <c r="A198" s="14"/>
      <c r="B198" s="237"/>
      <c r="C198" s="238"/>
      <c r="D198" s="227" t="s">
        <v>131</v>
      </c>
      <c r="E198" s="239" t="s">
        <v>19</v>
      </c>
      <c r="F198" s="240" t="s">
        <v>133</v>
      </c>
      <c r="G198" s="238"/>
      <c r="H198" s="241">
        <v>1</v>
      </c>
      <c r="I198" s="242"/>
      <c r="J198" s="238"/>
      <c r="K198" s="238"/>
      <c r="L198" s="243"/>
      <c r="M198" s="244"/>
      <c r="N198" s="245"/>
      <c r="O198" s="245"/>
      <c r="P198" s="245"/>
      <c r="Q198" s="245"/>
      <c r="R198" s="245"/>
      <c r="S198" s="245"/>
      <c r="T198" s="246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7" t="s">
        <v>131</v>
      </c>
      <c r="AU198" s="247" t="s">
        <v>80</v>
      </c>
      <c r="AV198" s="14" t="s">
        <v>127</v>
      </c>
      <c r="AW198" s="14" t="s">
        <v>32</v>
      </c>
      <c r="AX198" s="14" t="s">
        <v>78</v>
      </c>
      <c r="AY198" s="247" t="s">
        <v>120</v>
      </c>
    </row>
    <row r="199" s="12" customFormat="1" ht="22.8" customHeight="1">
      <c r="A199" s="12"/>
      <c r="B199" s="191"/>
      <c r="C199" s="192"/>
      <c r="D199" s="193" t="s">
        <v>69</v>
      </c>
      <c r="E199" s="205" t="s">
        <v>467</v>
      </c>
      <c r="F199" s="205" t="s">
        <v>468</v>
      </c>
      <c r="G199" s="192"/>
      <c r="H199" s="192"/>
      <c r="I199" s="195"/>
      <c r="J199" s="206">
        <f>BK199</f>
        <v>0</v>
      </c>
      <c r="K199" s="192"/>
      <c r="L199" s="197"/>
      <c r="M199" s="198"/>
      <c r="N199" s="199"/>
      <c r="O199" s="199"/>
      <c r="P199" s="200">
        <f>SUM(P200:P201)</f>
        <v>0</v>
      </c>
      <c r="Q199" s="199"/>
      <c r="R199" s="200">
        <f>SUM(R200:R201)</f>
        <v>0</v>
      </c>
      <c r="S199" s="199"/>
      <c r="T199" s="201">
        <f>SUM(T200:T201)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02" t="s">
        <v>78</v>
      </c>
      <c r="AT199" s="203" t="s">
        <v>69</v>
      </c>
      <c r="AU199" s="203" t="s">
        <v>78</v>
      </c>
      <c r="AY199" s="202" t="s">
        <v>120</v>
      </c>
      <c r="BK199" s="204">
        <f>SUM(BK200:BK201)</f>
        <v>0</v>
      </c>
    </row>
    <row r="200" s="2" customFormat="1" ht="24.15" customHeight="1">
      <c r="A200" s="41"/>
      <c r="B200" s="42"/>
      <c r="C200" s="207" t="s">
        <v>392</v>
      </c>
      <c r="D200" s="207" t="s">
        <v>122</v>
      </c>
      <c r="E200" s="208" t="s">
        <v>470</v>
      </c>
      <c r="F200" s="209" t="s">
        <v>471</v>
      </c>
      <c r="G200" s="210" t="s">
        <v>257</v>
      </c>
      <c r="H200" s="211">
        <v>1.585</v>
      </c>
      <c r="I200" s="212"/>
      <c r="J200" s="213">
        <f>ROUND(I200*H200,2)</f>
        <v>0</v>
      </c>
      <c r="K200" s="209" t="s">
        <v>126</v>
      </c>
      <c r="L200" s="47"/>
      <c r="M200" s="214" t="s">
        <v>19</v>
      </c>
      <c r="N200" s="215" t="s">
        <v>41</v>
      </c>
      <c r="O200" s="87"/>
      <c r="P200" s="216">
        <f>O200*H200</f>
        <v>0</v>
      </c>
      <c r="Q200" s="216">
        <v>0</v>
      </c>
      <c r="R200" s="216">
        <f>Q200*H200</f>
        <v>0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127</v>
      </c>
      <c r="AT200" s="218" t="s">
        <v>122</v>
      </c>
      <c r="AU200" s="218" t="s">
        <v>80</v>
      </c>
      <c r="AY200" s="20" t="s">
        <v>120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78</v>
      </c>
      <c r="BK200" s="219">
        <f>ROUND(I200*H200,2)</f>
        <v>0</v>
      </c>
      <c r="BL200" s="20" t="s">
        <v>127</v>
      </c>
      <c r="BM200" s="218" t="s">
        <v>649</v>
      </c>
    </row>
    <row r="201" s="2" customFormat="1">
      <c r="A201" s="41"/>
      <c r="B201" s="42"/>
      <c r="C201" s="43"/>
      <c r="D201" s="220" t="s">
        <v>129</v>
      </c>
      <c r="E201" s="43"/>
      <c r="F201" s="221" t="s">
        <v>473</v>
      </c>
      <c r="G201" s="43"/>
      <c r="H201" s="43"/>
      <c r="I201" s="222"/>
      <c r="J201" s="43"/>
      <c r="K201" s="43"/>
      <c r="L201" s="47"/>
      <c r="M201" s="279"/>
      <c r="N201" s="280"/>
      <c r="O201" s="281"/>
      <c r="P201" s="281"/>
      <c r="Q201" s="281"/>
      <c r="R201" s="281"/>
      <c r="S201" s="281"/>
      <c r="T201" s="282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129</v>
      </c>
      <c r="AU201" s="20" t="s">
        <v>80</v>
      </c>
    </row>
    <row r="202" s="2" customFormat="1" ht="6.96" customHeight="1">
      <c r="A202" s="41"/>
      <c r="B202" s="62"/>
      <c r="C202" s="63"/>
      <c r="D202" s="63"/>
      <c r="E202" s="63"/>
      <c r="F202" s="63"/>
      <c r="G202" s="63"/>
      <c r="H202" s="63"/>
      <c r="I202" s="63"/>
      <c r="J202" s="63"/>
      <c r="K202" s="63"/>
      <c r="L202" s="47"/>
      <c r="M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</row>
  </sheetData>
  <sheetProtection sheet="1" autoFilter="0" formatColumns="0" formatRows="0" objects="1" scenarios="1" spinCount="100000" saltValue="qvsR7fAZa+iaTEa6ElCQWT7zYS8dJg1prbbJQU1XJZ6kPEiVDVQueiUg0dpbXOmN21EIysesjOtzxlEZd9pDYQ==" hashValue="Xytv72jDeKfW1y3J7B8D1LOfjW2UP1LYKrrk/Ox5NlCOdGUZbjHM/jmUFvYOAhQR92ADOMtg1TkfFF70Rnjp+A==" algorithmName="SHA-512" password="CC51"/>
  <autoFilter ref="C83:K201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8" r:id="rId1" display="https://podminky.urs.cz/item/CS_URS_2025_02/857242122"/>
    <hyperlink ref="F97" r:id="rId2" display="https://podminky.urs.cz/item/CS_URS_2025_02/857262122"/>
    <hyperlink ref="F105" r:id="rId3" display="https://podminky.urs.cz/item/CS_URS_2025_02/871251211"/>
    <hyperlink ref="F112" r:id="rId4" display="https://podminky.urs.cz/item/CS_URS_2025_02/877251101"/>
    <hyperlink ref="F123" r:id="rId5" display="https://podminky.urs.cz/item/CS_URS_2025_02/877251113"/>
    <hyperlink ref="F128" r:id="rId6" display="https://podminky.urs.cz/item/CS_URS_2025_02/892271111"/>
    <hyperlink ref="F130" r:id="rId7" display="https://podminky.urs.cz/item/CS_URS_2025_02/892273122"/>
    <hyperlink ref="F132" r:id="rId8" display="https://podminky.urs.cz/item/CS_URS_2025_02/892372111"/>
    <hyperlink ref="F134" r:id="rId9" display="https://podminky.urs.cz/item/CS_URS_2025_02/899713111"/>
    <hyperlink ref="F138" r:id="rId10" display="https://podminky.urs.cz/item/CS_URS_2025_02/899721111"/>
    <hyperlink ref="F150" r:id="rId11" display="https://podminky.urs.cz/item/CS_URS_2025_02/891241112"/>
    <hyperlink ref="F156" r:id="rId12" display="https://podminky.urs.cz/item/CS_URS_2025_02/891261112"/>
    <hyperlink ref="F162" r:id="rId13" display="https://podminky.urs.cz/item/CS_URS_2025_02/891247112"/>
    <hyperlink ref="F179" r:id="rId14" display="https://podminky.urs.cz/item/CS_URS_2025_02/899401113"/>
    <hyperlink ref="F201" r:id="rId15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6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90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UHERSKÉ HRADIŠTĚ, ŠTĚPNICKÁ - REKONSTRUKCE VODOVODNÍHO ŘADU G-17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91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650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17. 8. 2025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ROUND(J83,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ROUND((SUM(BE83:BE176)),  2)</f>
        <v>0</v>
      </c>
      <c r="G33" s="41"/>
      <c r="H33" s="41"/>
      <c r="I33" s="151">
        <v>0.20999999999999999</v>
      </c>
      <c r="J33" s="150">
        <f>ROUND(((SUM(BE83:BE176))*I33),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ROUND((SUM(BF83:BF176)),  2)</f>
        <v>0</v>
      </c>
      <c r="G34" s="41"/>
      <c r="H34" s="41"/>
      <c r="I34" s="151">
        <v>0.12</v>
      </c>
      <c r="J34" s="150">
        <f>ROUND(((SUM(BF83:BF176))*I34),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ROUND((SUM(BG83:BG176)),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ROUND((SUM(BH83:BH176)),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ROUND((SUM(BI83:BI176)),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93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UHERSKÉ HRADIŠTĚ, ŠTĚPNICKÁ - REKONSTRUKCE VODOVODNÍHO ŘADU G-17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91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003 - Výpis materiálu vodovodní přípojky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Uherské Hradiště</v>
      </c>
      <c r="G52" s="43"/>
      <c r="H52" s="43"/>
      <c r="I52" s="35" t="s">
        <v>23</v>
      </c>
      <c r="J52" s="75" t="str">
        <f>IF(J12="","",J12)</f>
        <v>17. 8. 2025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94</v>
      </c>
      <c r="D57" s="165"/>
      <c r="E57" s="165"/>
      <c r="F57" s="165"/>
      <c r="G57" s="165"/>
      <c r="H57" s="165"/>
      <c r="I57" s="165"/>
      <c r="J57" s="166" t="s">
        <v>95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J83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96</v>
      </c>
    </row>
    <row r="60" s="9" customFormat="1" ht="24.96" customHeight="1">
      <c r="A60" s="9"/>
      <c r="B60" s="168"/>
      <c r="C60" s="169"/>
      <c r="D60" s="170" t="s">
        <v>475</v>
      </c>
      <c r="E60" s="171"/>
      <c r="F60" s="171"/>
      <c r="G60" s="171"/>
      <c r="H60" s="171"/>
      <c r="I60" s="171"/>
      <c r="J60" s="172">
        <f>J84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476</v>
      </c>
      <c r="E61" s="177"/>
      <c r="F61" s="177"/>
      <c r="G61" s="177"/>
      <c r="H61" s="177"/>
      <c r="I61" s="177"/>
      <c r="J61" s="178">
        <f>J85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478</v>
      </c>
      <c r="E62" s="177"/>
      <c r="F62" s="177"/>
      <c r="G62" s="177"/>
      <c r="H62" s="177"/>
      <c r="I62" s="177"/>
      <c r="J62" s="178">
        <f>J135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104</v>
      </c>
      <c r="E63" s="177"/>
      <c r="F63" s="177"/>
      <c r="G63" s="177"/>
      <c r="H63" s="177"/>
      <c r="I63" s="177"/>
      <c r="J63" s="178">
        <f>J174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37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6.96" customHeight="1">
      <c r="A65" s="4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9" s="2" customFormat="1" ht="6.96" customHeight="1">
      <c r="A69" s="41"/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4.96" customHeight="1">
      <c r="A70" s="41"/>
      <c r="B70" s="42"/>
      <c r="C70" s="26" t="s">
        <v>105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16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163" t="str">
        <f>E7</f>
        <v>UHERSKÉ HRADIŠTĚ, ŠTĚPNICKÁ - REKONSTRUKCE VODOVODNÍHO ŘADU G-17</v>
      </c>
      <c r="F73" s="35"/>
      <c r="G73" s="35"/>
      <c r="H73" s="35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91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72" t="str">
        <f>E9</f>
        <v>003 - Výpis materiálu vodovodní přípojky</v>
      </c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21</v>
      </c>
      <c r="D77" s="43"/>
      <c r="E77" s="43"/>
      <c r="F77" s="30" t="str">
        <f>F12</f>
        <v>Uherské Hradiště</v>
      </c>
      <c r="G77" s="43"/>
      <c r="H77" s="43"/>
      <c r="I77" s="35" t="s">
        <v>23</v>
      </c>
      <c r="J77" s="75" t="str">
        <f>IF(J12="","",J12)</f>
        <v>17. 8. 2025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5.15" customHeight="1">
      <c r="A79" s="41"/>
      <c r="B79" s="42"/>
      <c r="C79" s="35" t="s">
        <v>25</v>
      </c>
      <c r="D79" s="43"/>
      <c r="E79" s="43"/>
      <c r="F79" s="30" t="str">
        <f>E15</f>
        <v xml:space="preserve"> </v>
      </c>
      <c r="G79" s="43"/>
      <c r="H79" s="43"/>
      <c r="I79" s="35" t="s">
        <v>31</v>
      </c>
      <c r="J79" s="39" t="str">
        <f>E21</f>
        <v xml:space="preserve"> </v>
      </c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29</v>
      </c>
      <c r="D80" s="43"/>
      <c r="E80" s="43"/>
      <c r="F80" s="30" t="str">
        <f>IF(E18="","",E18)</f>
        <v>Vyplň údaj</v>
      </c>
      <c r="G80" s="43"/>
      <c r="H80" s="43"/>
      <c r="I80" s="35" t="s">
        <v>33</v>
      </c>
      <c r="J80" s="39" t="str">
        <f>E24</f>
        <v xml:space="preserve"> 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0.32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1" customFormat="1" ht="29.28" customHeight="1">
      <c r="A82" s="180"/>
      <c r="B82" s="181"/>
      <c r="C82" s="182" t="s">
        <v>106</v>
      </c>
      <c r="D82" s="183" t="s">
        <v>55</v>
      </c>
      <c r="E82" s="183" t="s">
        <v>51</v>
      </c>
      <c r="F82" s="183" t="s">
        <v>52</v>
      </c>
      <c r="G82" s="183" t="s">
        <v>107</v>
      </c>
      <c r="H82" s="183" t="s">
        <v>108</v>
      </c>
      <c r="I82" s="183" t="s">
        <v>109</v>
      </c>
      <c r="J82" s="183" t="s">
        <v>95</v>
      </c>
      <c r="K82" s="184" t="s">
        <v>110</v>
      </c>
      <c r="L82" s="185"/>
      <c r="M82" s="95" t="s">
        <v>19</v>
      </c>
      <c r="N82" s="96" t="s">
        <v>40</v>
      </c>
      <c r="O82" s="96" t="s">
        <v>111</v>
      </c>
      <c r="P82" s="96" t="s">
        <v>112</v>
      </c>
      <c r="Q82" s="96" t="s">
        <v>113</v>
      </c>
      <c r="R82" s="96" t="s">
        <v>114</v>
      </c>
      <c r="S82" s="96" t="s">
        <v>115</v>
      </c>
      <c r="T82" s="97" t="s">
        <v>116</v>
      </c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</row>
    <row r="83" s="2" customFormat="1" ht="22.8" customHeight="1">
      <c r="A83" s="41"/>
      <c r="B83" s="42"/>
      <c r="C83" s="102" t="s">
        <v>117</v>
      </c>
      <c r="D83" s="43"/>
      <c r="E83" s="43"/>
      <c r="F83" s="43"/>
      <c r="G83" s="43"/>
      <c r="H83" s="43"/>
      <c r="I83" s="43"/>
      <c r="J83" s="186">
        <f>BK83</f>
        <v>0</v>
      </c>
      <c r="K83" s="43"/>
      <c r="L83" s="47"/>
      <c r="M83" s="98"/>
      <c r="N83" s="187"/>
      <c r="O83" s="99"/>
      <c r="P83" s="188">
        <f>P84</f>
        <v>0</v>
      </c>
      <c r="Q83" s="99"/>
      <c r="R83" s="188">
        <f>R84</f>
        <v>0.23165240000000001</v>
      </c>
      <c r="S83" s="99"/>
      <c r="T83" s="189">
        <f>T84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69</v>
      </c>
      <c r="AU83" s="20" t="s">
        <v>96</v>
      </c>
      <c r="BK83" s="190">
        <f>BK84</f>
        <v>0</v>
      </c>
    </row>
    <row r="84" s="12" customFormat="1" ht="25.92" customHeight="1">
      <c r="A84" s="12"/>
      <c r="B84" s="191"/>
      <c r="C84" s="192"/>
      <c r="D84" s="193" t="s">
        <v>69</v>
      </c>
      <c r="E84" s="194" t="s">
        <v>118</v>
      </c>
      <c r="F84" s="194" t="s">
        <v>479</v>
      </c>
      <c r="G84" s="192"/>
      <c r="H84" s="192"/>
      <c r="I84" s="195"/>
      <c r="J84" s="196">
        <f>BK84</f>
        <v>0</v>
      </c>
      <c r="K84" s="192"/>
      <c r="L84" s="197"/>
      <c r="M84" s="198"/>
      <c r="N84" s="199"/>
      <c r="O84" s="199"/>
      <c r="P84" s="200">
        <f>P85+P135+P174</f>
        <v>0</v>
      </c>
      <c r="Q84" s="199"/>
      <c r="R84" s="200">
        <f>R85+R135+R174</f>
        <v>0.23165240000000001</v>
      </c>
      <c r="S84" s="199"/>
      <c r="T84" s="201">
        <f>T85+T135+T174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2" t="s">
        <v>78</v>
      </c>
      <c r="AT84" s="203" t="s">
        <v>69</v>
      </c>
      <c r="AU84" s="203" t="s">
        <v>70</v>
      </c>
      <c r="AY84" s="202" t="s">
        <v>120</v>
      </c>
      <c r="BK84" s="204">
        <f>BK85+BK135+BK174</f>
        <v>0</v>
      </c>
    </row>
    <row r="85" s="12" customFormat="1" ht="22.8" customHeight="1">
      <c r="A85" s="12"/>
      <c r="B85" s="191"/>
      <c r="C85" s="192"/>
      <c r="D85" s="193" t="s">
        <v>69</v>
      </c>
      <c r="E85" s="205" t="s">
        <v>171</v>
      </c>
      <c r="F85" s="205" t="s">
        <v>480</v>
      </c>
      <c r="G85" s="192"/>
      <c r="H85" s="192"/>
      <c r="I85" s="195"/>
      <c r="J85" s="206">
        <f>BK85</f>
        <v>0</v>
      </c>
      <c r="K85" s="192"/>
      <c r="L85" s="197"/>
      <c r="M85" s="198"/>
      <c r="N85" s="199"/>
      <c r="O85" s="199"/>
      <c r="P85" s="200">
        <f>SUM(P86:P134)</f>
        <v>0</v>
      </c>
      <c r="Q85" s="199"/>
      <c r="R85" s="200">
        <f>SUM(R86:R134)</f>
        <v>0.0198324</v>
      </c>
      <c r="S85" s="199"/>
      <c r="T85" s="201">
        <f>SUM(T86:T134)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78</v>
      </c>
      <c r="AT85" s="203" t="s">
        <v>69</v>
      </c>
      <c r="AU85" s="203" t="s">
        <v>78</v>
      </c>
      <c r="AY85" s="202" t="s">
        <v>120</v>
      </c>
      <c r="BK85" s="204">
        <f>SUM(BK86:BK134)</f>
        <v>0</v>
      </c>
    </row>
    <row r="86" s="2" customFormat="1" ht="24.15" customHeight="1">
      <c r="A86" s="41"/>
      <c r="B86" s="42"/>
      <c r="C86" s="207" t="s">
        <v>78</v>
      </c>
      <c r="D86" s="207" t="s">
        <v>122</v>
      </c>
      <c r="E86" s="208" t="s">
        <v>651</v>
      </c>
      <c r="F86" s="209" t="s">
        <v>652</v>
      </c>
      <c r="G86" s="210" t="s">
        <v>382</v>
      </c>
      <c r="H86" s="211">
        <v>1</v>
      </c>
      <c r="I86" s="212"/>
      <c r="J86" s="213">
        <f>ROUND(I86*H86,2)</f>
        <v>0</v>
      </c>
      <c r="K86" s="209" t="s">
        <v>126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127</v>
      </c>
      <c r="AT86" s="218" t="s">
        <v>122</v>
      </c>
      <c r="AU86" s="218" t="s">
        <v>80</v>
      </c>
      <c r="AY86" s="20" t="s">
        <v>120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127</v>
      </c>
      <c r="BM86" s="218" t="s">
        <v>653</v>
      </c>
    </row>
    <row r="87" s="2" customFormat="1">
      <c r="A87" s="41"/>
      <c r="B87" s="42"/>
      <c r="C87" s="43"/>
      <c r="D87" s="220" t="s">
        <v>129</v>
      </c>
      <c r="E87" s="43"/>
      <c r="F87" s="221" t="s">
        <v>654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129</v>
      </c>
      <c r="AU87" s="20" t="s">
        <v>80</v>
      </c>
    </row>
    <row r="88" s="2" customFormat="1" ht="16.5" customHeight="1">
      <c r="A88" s="41"/>
      <c r="B88" s="42"/>
      <c r="C88" s="269" t="s">
        <v>80</v>
      </c>
      <c r="D88" s="269" t="s">
        <v>290</v>
      </c>
      <c r="E88" s="270" t="s">
        <v>655</v>
      </c>
      <c r="F88" s="271" t="s">
        <v>656</v>
      </c>
      <c r="G88" s="272" t="s">
        <v>382</v>
      </c>
      <c r="H88" s="273">
        <v>1</v>
      </c>
      <c r="I88" s="274"/>
      <c r="J88" s="275">
        <f>ROUND(I88*H88,2)</f>
        <v>0</v>
      </c>
      <c r="K88" s="271" t="s">
        <v>126</v>
      </c>
      <c r="L88" s="276"/>
      <c r="M88" s="277" t="s">
        <v>19</v>
      </c>
      <c r="N88" s="278" t="s">
        <v>41</v>
      </c>
      <c r="O88" s="87"/>
      <c r="P88" s="216">
        <f>O88*H88</f>
        <v>0</v>
      </c>
      <c r="Q88" s="216">
        <v>0.0054000000000000003</v>
      </c>
      <c r="R88" s="216">
        <f>Q88*H88</f>
        <v>0.0054000000000000003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171</v>
      </c>
      <c r="AT88" s="218" t="s">
        <v>290</v>
      </c>
      <c r="AU88" s="218" t="s">
        <v>80</v>
      </c>
      <c r="AY88" s="20" t="s">
        <v>120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78</v>
      </c>
      <c r="BK88" s="219">
        <f>ROUND(I88*H88,2)</f>
        <v>0</v>
      </c>
      <c r="BL88" s="20" t="s">
        <v>127</v>
      </c>
      <c r="BM88" s="218" t="s">
        <v>657</v>
      </c>
    </row>
    <row r="89" s="2" customFormat="1">
      <c r="A89" s="41"/>
      <c r="B89" s="42"/>
      <c r="C89" s="43"/>
      <c r="D89" s="227" t="s">
        <v>488</v>
      </c>
      <c r="E89" s="43"/>
      <c r="F89" s="283" t="s">
        <v>658</v>
      </c>
      <c r="G89" s="43"/>
      <c r="H89" s="43"/>
      <c r="I89" s="222"/>
      <c r="J89" s="43"/>
      <c r="K89" s="43"/>
      <c r="L89" s="47"/>
      <c r="M89" s="223"/>
      <c r="N89" s="224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488</v>
      </c>
      <c r="AU89" s="20" t="s">
        <v>80</v>
      </c>
    </row>
    <row r="90" s="13" customFormat="1">
      <c r="A90" s="13"/>
      <c r="B90" s="225"/>
      <c r="C90" s="226"/>
      <c r="D90" s="227" t="s">
        <v>131</v>
      </c>
      <c r="E90" s="228" t="s">
        <v>19</v>
      </c>
      <c r="F90" s="229" t="s">
        <v>659</v>
      </c>
      <c r="G90" s="226"/>
      <c r="H90" s="230">
        <v>1</v>
      </c>
      <c r="I90" s="231"/>
      <c r="J90" s="226"/>
      <c r="K90" s="226"/>
      <c r="L90" s="232"/>
      <c r="M90" s="233"/>
      <c r="N90" s="234"/>
      <c r="O90" s="234"/>
      <c r="P90" s="234"/>
      <c r="Q90" s="234"/>
      <c r="R90" s="234"/>
      <c r="S90" s="234"/>
      <c r="T90" s="235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36" t="s">
        <v>131</v>
      </c>
      <c r="AU90" s="236" t="s">
        <v>80</v>
      </c>
      <c r="AV90" s="13" t="s">
        <v>80</v>
      </c>
      <c r="AW90" s="13" t="s">
        <v>32</v>
      </c>
      <c r="AX90" s="13" t="s">
        <v>70</v>
      </c>
      <c r="AY90" s="236" t="s">
        <v>120</v>
      </c>
    </row>
    <row r="91" s="14" customFormat="1">
      <c r="A91" s="14"/>
      <c r="B91" s="237"/>
      <c r="C91" s="238"/>
      <c r="D91" s="227" t="s">
        <v>131</v>
      </c>
      <c r="E91" s="239" t="s">
        <v>19</v>
      </c>
      <c r="F91" s="240" t="s">
        <v>133</v>
      </c>
      <c r="G91" s="238"/>
      <c r="H91" s="241">
        <v>1</v>
      </c>
      <c r="I91" s="242"/>
      <c r="J91" s="238"/>
      <c r="K91" s="238"/>
      <c r="L91" s="243"/>
      <c r="M91" s="244"/>
      <c r="N91" s="245"/>
      <c r="O91" s="245"/>
      <c r="P91" s="245"/>
      <c r="Q91" s="245"/>
      <c r="R91" s="245"/>
      <c r="S91" s="245"/>
      <c r="T91" s="246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T91" s="247" t="s">
        <v>131</v>
      </c>
      <c r="AU91" s="247" t="s">
        <v>80</v>
      </c>
      <c r="AV91" s="14" t="s">
        <v>127</v>
      </c>
      <c r="AW91" s="14" t="s">
        <v>32</v>
      </c>
      <c r="AX91" s="14" t="s">
        <v>78</v>
      </c>
      <c r="AY91" s="247" t="s">
        <v>120</v>
      </c>
    </row>
    <row r="92" s="2" customFormat="1" ht="24.15" customHeight="1">
      <c r="A92" s="41"/>
      <c r="B92" s="42"/>
      <c r="C92" s="207" t="s">
        <v>139</v>
      </c>
      <c r="D92" s="207" t="s">
        <v>122</v>
      </c>
      <c r="E92" s="208" t="s">
        <v>481</v>
      </c>
      <c r="F92" s="209" t="s">
        <v>482</v>
      </c>
      <c r="G92" s="210" t="s">
        <v>382</v>
      </c>
      <c r="H92" s="211">
        <v>2</v>
      </c>
      <c r="I92" s="212"/>
      <c r="J92" s="213">
        <f>ROUND(I92*H92,2)</f>
        <v>0</v>
      </c>
      <c r="K92" s="209" t="s">
        <v>126</v>
      </c>
      <c r="L92" s="47"/>
      <c r="M92" s="214" t="s">
        <v>19</v>
      </c>
      <c r="N92" s="215" t="s">
        <v>41</v>
      </c>
      <c r="O92" s="87"/>
      <c r="P92" s="216">
        <f>O92*H92</f>
        <v>0</v>
      </c>
      <c r="Q92" s="216">
        <v>0.00167</v>
      </c>
      <c r="R92" s="216">
        <f>Q92*H92</f>
        <v>0.0033400000000000001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127</v>
      </c>
      <c r="AT92" s="218" t="s">
        <v>122</v>
      </c>
      <c r="AU92" s="218" t="s">
        <v>80</v>
      </c>
      <c r="AY92" s="20" t="s">
        <v>120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78</v>
      </c>
      <c r="BK92" s="219">
        <f>ROUND(I92*H92,2)</f>
        <v>0</v>
      </c>
      <c r="BL92" s="20" t="s">
        <v>127</v>
      </c>
      <c r="BM92" s="218" t="s">
        <v>660</v>
      </c>
    </row>
    <row r="93" s="2" customFormat="1">
      <c r="A93" s="41"/>
      <c r="B93" s="42"/>
      <c r="C93" s="43"/>
      <c r="D93" s="220" t="s">
        <v>129</v>
      </c>
      <c r="E93" s="43"/>
      <c r="F93" s="221" t="s">
        <v>484</v>
      </c>
      <c r="G93" s="43"/>
      <c r="H93" s="43"/>
      <c r="I93" s="222"/>
      <c r="J93" s="43"/>
      <c r="K93" s="43"/>
      <c r="L93" s="47"/>
      <c r="M93" s="223"/>
      <c r="N93" s="22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129</v>
      </c>
      <c r="AU93" s="20" t="s">
        <v>80</v>
      </c>
    </row>
    <row r="94" s="2" customFormat="1" ht="16.5" customHeight="1">
      <c r="A94" s="41"/>
      <c r="B94" s="42"/>
      <c r="C94" s="269" t="s">
        <v>127</v>
      </c>
      <c r="D94" s="269" t="s">
        <v>290</v>
      </c>
      <c r="E94" s="270" t="s">
        <v>661</v>
      </c>
      <c r="F94" s="271" t="s">
        <v>662</v>
      </c>
      <c r="G94" s="272" t="s">
        <v>382</v>
      </c>
      <c r="H94" s="273">
        <v>2</v>
      </c>
      <c r="I94" s="274"/>
      <c r="J94" s="275">
        <f>ROUND(I94*H94,2)</f>
        <v>0</v>
      </c>
      <c r="K94" s="271" t="s">
        <v>126</v>
      </c>
      <c r="L94" s="276"/>
      <c r="M94" s="277" t="s">
        <v>19</v>
      </c>
      <c r="N94" s="278" t="s">
        <v>41</v>
      </c>
      <c r="O94" s="87"/>
      <c r="P94" s="216">
        <f>O94*H94</f>
        <v>0</v>
      </c>
      <c r="Q94" s="216">
        <v>0.0035999999999999999</v>
      </c>
      <c r="R94" s="216">
        <f>Q94*H94</f>
        <v>0.0071999999999999998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171</v>
      </c>
      <c r="AT94" s="218" t="s">
        <v>290</v>
      </c>
      <c r="AU94" s="218" t="s">
        <v>80</v>
      </c>
      <c r="AY94" s="20" t="s">
        <v>120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78</v>
      </c>
      <c r="BK94" s="219">
        <f>ROUND(I94*H94,2)</f>
        <v>0</v>
      </c>
      <c r="BL94" s="20" t="s">
        <v>127</v>
      </c>
      <c r="BM94" s="218" t="s">
        <v>663</v>
      </c>
    </row>
    <row r="95" s="13" customFormat="1">
      <c r="A95" s="13"/>
      <c r="B95" s="225"/>
      <c r="C95" s="226"/>
      <c r="D95" s="227" t="s">
        <v>131</v>
      </c>
      <c r="E95" s="228" t="s">
        <v>19</v>
      </c>
      <c r="F95" s="229" t="s">
        <v>664</v>
      </c>
      <c r="G95" s="226"/>
      <c r="H95" s="230">
        <v>2</v>
      </c>
      <c r="I95" s="231"/>
      <c r="J95" s="226"/>
      <c r="K95" s="226"/>
      <c r="L95" s="232"/>
      <c r="M95" s="233"/>
      <c r="N95" s="234"/>
      <c r="O95" s="234"/>
      <c r="P95" s="234"/>
      <c r="Q95" s="234"/>
      <c r="R95" s="234"/>
      <c r="S95" s="234"/>
      <c r="T95" s="235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6" t="s">
        <v>131</v>
      </c>
      <c r="AU95" s="236" t="s">
        <v>80</v>
      </c>
      <c r="AV95" s="13" t="s">
        <v>80</v>
      </c>
      <c r="AW95" s="13" t="s">
        <v>32</v>
      </c>
      <c r="AX95" s="13" t="s">
        <v>70</v>
      </c>
      <c r="AY95" s="236" t="s">
        <v>120</v>
      </c>
    </row>
    <row r="96" s="14" customFormat="1">
      <c r="A96" s="14"/>
      <c r="B96" s="237"/>
      <c r="C96" s="238"/>
      <c r="D96" s="227" t="s">
        <v>131</v>
      </c>
      <c r="E96" s="239" t="s">
        <v>19</v>
      </c>
      <c r="F96" s="240" t="s">
        <v>133</v>
      </c>
      <c r="G96" s="238"/>
      <c r="H96" s="241">
        <v>2</v>
      </c>
      <c r="I96" s="242"/>
      <c r="J96" s="238"/>
      <c r="K96" s="238"/>
      <c r="L96" s="243"/>
      <c r="M96" s="244"/>
      <c r="N96" s="245"/>
      <c r="O96" s="245"/>
      <c r="P96" s="245"/>
      <c r="Q96" s="245"/>
      <c r="R96" s="245"/>
      <c r="S96" s="245"/>
      <c r="T96" s="246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47" t="s">
        <v>131</v>
      </c>
      <c r="AU96" s="247" t="s">
        <v>80</v>
      </c>
      <c r="AV96" s="14" t="s">
        <v>127</v>
      </c>
      <c r="AW96" s="14" t="s">
        <v>32</v>
      </c>
      <c r="AX96" s="14" t="s">
        <v>78</v>
      </c>
      <c r="AY96" s="247" t="s">
        <v>120</v>
      </c>
    </row>
    <row r="97" s="2" customFormat="1" ht="24.15" customHeight="1">
      <c r="A97" s="41"/>
      <c r="B97" s="42"/>
      <c r="C97" s="207" t="s">
        <v>152</v>
      </c>
      <c r="D97" s="207" t="s">
        <v>122</v>
      </c>
      <c r="E97" s="208" t="s">
        <v>665</v>
      </c>
      <c r="F97" s="209" t="s">
        <v>666</v>
      </c>
      <c r="G97" s="210" t="s">
        <v>148</v>
      </c>
      <c r="H97" s="211">
        <v>1</v>
      </c>
      <c r="I97" s="212"/>
      <c r="J97" s="213">
        <f>ROUND(I97*H97,2)</f>
        <v>0</v>
      </c>
      <c r="K97" s="209" t="s">
        <v>126</v>
      </c>
      <c r="L97" s="47"/>
      <c r="M97" s="214" t="s">
        <v>19</v>
      </c>
      <c r="N97" s="215" t="s">
        <v>41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127</v>
      </c>
      <c r="AT97" s="218" t="s">
        <v>122</v>
      </c>
      <c r="AU97" s="218" t="s">
        <v>80</v>
      </c>
      <c r="AY97" s="20" t="s">
        <v>120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78</v>
      </c>
      <c r="BK97" s="219">
        <f>ROUND(I97*H97,2)</f>
        <v>0</v>
      </c>
      <c r="BL97" s="20" t="s">
        <v>127</v>
      </c>
      <c r="BM97" s="218" t="s">
        <v>667</v>
      </c>
    </row>
    <row r="98" s="2" customFormat="1">
      <c r="A98" s="41"/>
      <c r="B98" s="42"/>
      <c r="C98" s="43"/>
      <c r="D98" s="220" t="s">
        <v>129</v>
      </c>
      <c r="E98" s="43"/>
      <c r="F98" s="221" t="s">
        <v>668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129</v>
      </c>
      <c r="AU98" s="20" t="s">
        <v>80</v>
      </c>
    </row>
    <row r="99" s="2" customFormat="1" ht="16.5" customHeight="1">
      <c r="A99" s="41"/>
      <c r="B99" s="42"/>
      <c r="C99" s="269" t="s">
        <v>159</v>
      </c>
      <c r="D99" s="269" t="s">
        <v>290</v>
      </c>
      <c r="E99" s="270" t="s">
        <v>669</v>
      </c>
      <c r="F99" s="271" t="s">
        <v>670</v>
      </c>
      <c r="G99" s="272" t="s">
        <v>148</v>
      </c>
      <c r="H99" s="273">
        <v>1.05</v>
      </c>
      <c r="I99" s="274"/>
      <c r="J99" s="275">
        <f>ROUND(I99*H99,2)</f>
        <v>0</v>
      </c>
      <c r="K99" s="271" t="s">
        <v>19</v>
      </c>
      <c r="L99" s="276"/>
      <c r="M99" s="277" t="s">
        <v>19</v>
      </c>
      <c r="N99" s="278" t="s">
        <v>41</v>
      </c>
      <c r="O99" s="87"/>
      <c r="P99" s="216">
        <f>O99*H99</f>
        <v>0</v>
      </c>
      <c r="Q99" s="216">
        <v>0.00050000000000000001</v>
      </c>
      <c r="R99" s="216">
        <f>Q99*H99</f>
        <v>0.00052500000000000008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171</v>
      </c>
      <c r="AT99" s="218" t="s">
        <v>290</v>
      </c>
      <c r="AU99" s="218" t="s">
        <v>80</v>
      </c>
      <c r="AY99" s="20" t="s">
        <v>120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78</v>
      </c>
      <c r="BK99" s="219">
        <f>ROUND(I99*H99,2)</f>
        <v>0</v>
      </c>
      <c r="BL99" s="20" t="s">
        <v>127</v>
      </c>
      <c r="BM99" s="218" t="s">
        <v>671</v>
      </c>
    </row>
    <row r="100" s="2" customFormat="1">
      <c r="A100" s="41"/>
      <c r="B100" s="42"/>
      <c r="C100" s="43"/>
      <c r="D100" s="227" t="s">
        <v>488</v>
      </c>
      <c r="E100" s="43"/>
      <c r="F100" s="283" t="s">
        <v>672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488</v>
      </c>
      <c r="AU100" s="20" t="s">
        <v>80</v>
      </c>
    </row>
    <row r="101" s="13" customFormat="1">
      <c r="A101" s="13"/>
      <c r="B101" s="225"/>
      <c r="C101" s="226"/>
      <c r="D101" s="227" t="s">
        <v>131</v>
      </c>
      <c r="E101" s="228" t="s">
        <v>19</v>
      </c>
      <c r="F101" s="229" t="s">
        <v>673</v>
      </c>
      <c r="G101" s="226"/>
      <c r="H101" s="230">
        <v>1</v>
      </c>
      <c r="I101" s="231"/>
      <c r="J101" s="226"/>
      <c r="K101" s="226"/>
      <c r="L101" s="232"/>
      <c r="M101" s="233"/>
      <c r="N101" s="234"/>
      <c r="O101" s="234"/>
      <c r="P101" s="234"/>
      <c r="Q101" s="234"/>
      <c r="R101" s="234"/>
      <c r="S101" s="234"/>
      <c r="T101" s="235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6" t="s">
        <v>131</v>
      </c>
      <c r="AU101" s="236" t="s">
        <v>80</v>
      </c>
      <c r="AV101" s="13" t="s">
        <v>80</v>
      </c>
      <c r="AW101" s="13" t="s">
        <v>32</v>
      </c>
      <c r="AX101" s="13" t="s">
        <v>70</v>
      </c>
      <c r="AY101" s="236" t="s">
        <v>120</v>
      </c>
    </row>
    <row r="102" s="14" customFormat="1">
      <c r="A102" s="14"/>
      <c r="B102" s="237"/>
      <c r="C102" s="238"/>
      <c r="D102" s="227" t="s">
        <v>131</v>
      </c>
      <c r="E102" s="239" t="s">
        <v>19</v>
      </c>
      <c r="F102" s="240" t="s">
        <v>133</v>
      </c>
      <c r="G102" s="238"/>
      <c r="H102" s="241">
        <v>1</v>
      </c>
      <c r="I102" s="242"/>
      <c r="J102" s="238"/>
      <c r="K102" s="238"/>
      <c r="L102" s="243"/>
      <c r="M102" s="244"/>
      <c r="N102" s="245"/>
      <c r="O102" s="245"/>
      <c r="P102" s="245"/>
      <c r="Q102" s="245"/>
      <c r="R102" s="245"/>
      <c r="S102" s="245"/>
      <c r="T102" s="246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7" t="s">
        <v>131</v>
      </c>
      <c r="AU102" s="247" t="s">
        <v>80</v>
      </c>
      <c r="AV102" s="14" t="s">
        <v>127</v>
      </c>
      <c r="AW102" s="14" t="s">
        <v>32</v>
      </c>
      <c r="AX102" s="14" t="s">
        <v>78</v>
      </c>
      <c r="AY102" s="247" t="s">
        <v>120</v>
      </c>
    </row>
    <row r="103" s="13" customFormat="1">
      <c r="A103" s="13"/>
      <c r="B103" s="225"/>
      <c r="C103" s="226"/>
      <c r="D103" s="227" t="s">
        <v>131</v>
      </c>
      <c r="E103" s="226"/>
      <c r="F103" s="229" t="s">
        <v>674</v>
      </c>
      <c r="G103" s="226"/>
      <c r="H103" s="230">
        <v>1.05</v>
      </c>
      <c r="I103" s="231"/>
      <c r="J103" s="226"/>
      <c r="K103" s="226"/>
      <c r="L103" s="232"/>
      <c r="M103" s="233"/>
      <c r="N103" s="234"/>
      <c r="O103" s="234"/>
      <c r="P103" s="234"/>
      <c r="Q103" s="234"/>
      <c r="R103" s="234"/>
      <c r="S103" s="234"/>
      <c r="T103" s="235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6" t="s">
        <v>131</v>
      </c>
      <c r="AU103" s="236" t="s">
        <v>80</v>
      </c>
      <c r="AV103" s="13" t="s">
        <v>80</v>
      </c>
      <c r="AW103" s="13" t="s">
        <v>4</v>
      </c>
      <c r="AX103" s="13" t="s">
        <v>78</v>
      </c>
      <c r="AY103" s="236" t="s">
        <v>120</v>
      </c>
    </row>
    <row r="104" s="2" customFormat="1" ht="24.15" customHeight="1">
      <c r="A104" s="41"/>
      <c r="B104" s="42"/>
      <c r="C104" s="207" t="s">
        <v>165</v>
      </c>
      <c r="D104" s="207" t="s">
        <v>122</v>
      </c>
      <c r="E104" s="208" t="s">
        <v>675</v>
      </c>
      <c r="F104" s="209" t="s">
        <v>676</v>
      </c>
      <c r="G104" s="210" t="s">
        <v>148</v>
      </c>
      <c r="H104" s="211">
        <v>1</v>
      </c>
      <c r="I104" s="212"/>
      <c r="J104" s="213">
        <f>ROUND(I104*H104,2)</f>
        <v>0</v>
      </c>
      <c r="K104" s="209" t="s">
        <v>126</v>
      </c>
      <c r="L104" s="47"/>
      <c r="M104" s="214" t="s">
        <v>19</v>
      </c>
      <c r="N104" s="215" t="s">
        <v>41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127</v>
      </c>
      <c r="AT104" s="218" t="s">
        <v>122</v>
      </c>
      <c r="AU104" s="218" t="s">
        <v>80</v>
      </c>
      <c r="AY104" s="20" t="s">
        <v>120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78</v>
      </c>
      <c r="BK104" s="219">
        <f>ROUND(I104*H104,2)</f>
        <v>0</v>
      </c>
      <c r="BL104" s="20" t="s">
        <v>127</v>
      </c>
      <c r="BM104" s="218" t="s">
        <v>677</v>
      </c>
    </row>
    <row r="105" s="2" customFormat="1">
      <c r="A105" s="41"/>
      <c r="B105" s="42"/>
      <c r="C105" s="43"/>
      <c r="D105" s="220" t="s">
        <v>129</v>
      </c>
      <c r="E105" s="43"/>
      <c r="F105" s="221" t="s">
        <v>678</v>
      </c>
      <c r="G105" s="43"/>
      <c r="H105" s="43"/>
      <c r="I105" s="222"/>
      <c r="J105" s="43"/>
      <c r="K105" s="43"/>
      <c r="L105" s="47"/>
      <c r="M105" s="223"/>
      <c r="N105" s="22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129</v>
      </c>
      <c r="AU105" s="20" t="s">
        <v>80</v>
      </c>
    </row>
    <row r="106" s="2" customFormat="1" ht="16.5" customHeight="1">
      <c r="A106" s="41"/>
      <c r="B106" s="42"/>
      <c r="C106" s="269" t="s">
        <v>171</v>
      </c>
      <c r="D106" s="269" t="s">
        <v>290</v>
      </c>
      <c r="E106" s="270" t="s">
        <v>679</v>
      </c>
      <c r="F106" s="271" t="s">
        <v>680</v>
      </c>
      <c r="G106" s="272" t="s">
        <v>148</v>
      </c>
      <c r="H106" s="273">
        <v>1.05</v>
      </c>
      <c r="I106" s="274"/>
      <c r="J106" s="275">
        <f>ROUND(I106*H106,2)</f>
        <v>0</v>
      </c>
      <c r="K106" s="271" t="s">
        <v>19</v>
      </c>
      <c r="L106" s="276"/>
      <c r="M106" s="277" t="s">
        <v>19</v>
      </c>
      <c r="N106" s="278" t="s">
        <v>41</v>
      </c>
      <c r="O106" s="87"/>
      <c r="P106" s="216">
        <f>O106*H106</f>
        <v>0</v>
      </c>
      <c r="Q106" s="216">
        <v>0.00050000000000000001</v>
      </c>
      <c r="R106" s="216">
        <f>Q106*H106</f>
        <v>0.00052500000000000008</v>
      </c>
      <c r="S106" s="216">
        <v>0</v>
      </c>
      <c r="T106" s="21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8" t="s">
        <v>171</v>
      </c>
      <c r="AT106" s="218" t="s">
        <v>290</v>
      </c>
      <c r="AU106" s="218" t="s">
        <v>80</v>
      </c>
      <c r="AY106" s="20" t="s">
        <v>120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20" t="s">
        <v>78</v>
      </c>
      <c r="BK106" s="219">
        <f>ROUND(I106*H106,2)</f>
        <v>0</v>
      </c>
      <c r="BL106" s="20" t="s">
        <v>127</v>
      </c>
      <c r="BM106" s="218" t="s">
        <v>681</v>
      </c>
    </row>
    <row r="107" s="2" customFormat="1">
      <c r="A107" s="41"/>
      <c r="B107" s="42"/>
      <c r="C107" s="43"/>
      <c r="D107" s="227" t="s">
        <v>488</v>
      </c>
      <c r="E107" s="43"/>
      <c r="F107" s="283" t="s">
        <v>682</v>
      </c>
      <c r="G107" s="43"/>
      <c r="H107" s="43"/>
      <c r="I107" s="222"/>
      <c r="J107" s="43"/>
      <c r="K107" s="43"/>
      <c r="L107" s="47"/>
      <c r="M107" s="223"/>
      <c r="N107" s="22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488</v>
      </c>
      <c r="AU107" s="20" t="s">
        <v>80</v>
      </c>
    </row>
    <row r="108" s="13" customFormat="1">
      <c r="A108" s="13"/>
      <c r="B108" s="225"/>
      <c r="C108" s="226"/>
      <c r="D108" s="227" t="s">
        <v>131</v>
      </c>
      <c r="E108" s="228" t="s">
        <v>19</v>
      </c>
      <c r="F108" s="229" t="s">
        <v>683</v>
      </c>
      <c r="G108" s="226"/>
      <c r="H108" s="230">
        <v>1</v>
      </c>
      <c r="I108" s="231"/>
      <c r="J108" s="226"/>
      <c r="K108" s="226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131</v>
      </c>
      <c r="AU108" s="236" t="s">
        <v>80</v>
      </c>
      <c r="AV108" s="13" t="s">
        <v>80</v>
      </c>
      <c r="AW108" s="13" t="s">
        <v>32</v>
      </c>
      <c r="AX108" s="13" t="s">
        <v>70</v>
      </c>
      <c r="AY108" s="236" t="s">
        <v>120</v>
      </c>
    </row>
    <row r="109" s="14" customFormat="1">
      <c r="A109" s="14"/>
      <c r="B109" s="237"/>
      <c r="C109" s="238"/>
      <c r="D109" s="227" t="s">
        <v>131</v>
      </c>
      <c r="E109" s="239" t="s">
        <v>19</v>
      </c>
      <c r="F109" s="240" t="s">
        <v>133</v>
      </c>
      <c r="G109" s="238"/>
      <c r="H109" s="241">
        <v>1</v>
      </c>
      <c r="I109" s="242"/>
      <c r="J109" s="238"/>
      <c r="K109" s="238"/>
      <c r="L109" s="243"/>
      <c r="M109" s="244"/>
      <c r="N109" s="245"/>
      <c r="O109" s="245"/>
      <c r="P109" s="245"/>
      <c r="Q109" s="245"/>
      <c r="R109" s="245"/>
      <c r="S109" s="245"/>
      <c r="T109" s="246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7" t="s">
        <v>131</v>
      </c>
      <c r="AU109" s="247" t="s">
        <v>80</v>
      </c>
      <c r="AV109" s="14" t="s">
        <v>127</v>
      </c>
      <c r="AW109" s="14" t="s">
        <v>32</v>
      </c>
      <c r="AX109" s="14" t="s">
        <v>78</v>
      </c>
      <c r="AY109" s="247" t="s">
        <v>120</v>
      </c>
    </row>
    <row r="110" s="13" customFormat="1">
      <c r="A110" s="13"/>
      <c r="B110" s="225"/>
      <c r="C110" s="226"/>
      <c r="D110" s="227" t="s">
        <v>131</v>
      </c>
      <c r="E110" s="226"/>
      <c r="F110" s="229" t="s">
        <v>674</v>
      </c>
      <c r="G110" s="226"/>
      <c r="H110" s="230">
        <v>1.05</v>
      </c>
      <c r="I110" s="231"/>
      <c r="J110" s="226"/>
      <c r="K110" s="226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131</v>
      </c>
      <c r="AU110" s="236" t="s">
        <v>80</v>
      </c>
      <c r="AV110" s="13" t="s">
        <v>80</v>
      </c>
      <c r="AW110" s="13" t="s">
        <v>4</v>
      </c>
      <c r="AX110" s="13" t="s">
        <v>78</v>
      </c>
      <c r="AY110" s="236" t="s">
        <v>120</v>
      </c>
    </row>
    <row r="111" s="2" customFormat="1" ht="21.75" customHeight="1">
      <c r="A111" s="41"/>
      <c r="B111" s="42"/>
      <c r="C111" s="207" t="s">
        <v>177</v>
      </c>
      <c r="D111" s="207" t="s">
        <v>122</v>
      </c>
      <c r="E111" s="208" t="s">
        <v>684</v>
      </c>
      <c r="F111" s="209" t="s">
        <v>685</v>
      </c>
      <c r="G111" s="210" t="s">
        <v>382</v>
      </c>
      <c r="H111" s="211">
        <v>2</v>
      </c>
      <c r="I111" s="212"/>
      <c r="J111" s="213">
        <f>ROUND(I111*H111,2)</f>
        <v>0</v>
      </c>
      <c r="K111" s="209" t="s">
        <v>126</v>
      </c>
      <c r="L111" s="47"/>
      <c r="M111" s="214" t="s">
        <v>19</v>
      </c>
      <c r="N111" s="215" t="s">
        <v>41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127</v>
      </c>
      <c r="AT111" s="218" t="s">
        <v>122</v>
      </c>
      <c r="AU111" s="218" t="s">
        <v>80</v>
      </c>
      <c r="AY111" s="20" t="s">
        <v>120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78</v>
      </c>
      <c r="BK111" s="219">
        <f>ROUND(I111*H111,2)</f>
        <v>0</v>
      </c>
      <c r="BL111" s="20" t="s">
        <v>127</v>
      </c>
      <c r="BM111" s="218" t="s">
        <v>686</v>
      </c>
    </row>
    <row r="112" s="2" customFormat="1">
      <c r="A112" s="41"/>
      <c r="B112" s="42"/>
      <c r="C112" s="43"/>
      <c r="D112" s="220" t="s">
        <v>129</v>
      </c>
      <c r="E112" s="43"/>
      <c r="F112" s="221" t="s">
        <v>687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129</v>
      </c>
      <c r="AU112" s="20" t="s">
        <v>80</v>
      </c>
    </row>
    <row r="113" s="2" customFormat="1" ht="16.5" customHeight="1">
      <c r="A113" s="41"/>
      <c r="B113" s="42"/>
      <c r="C113" s="269" t="s">
        <v>193</v>
      </c>
      <c r="D113" s="269" t="s">
        <v>290</v>
      </c>
      <c r="E113" s="270" t="s">
        <v>688</v>
      </c>
      <c r="F113" s="271" t="s">
        <v>689</v>
      </c>
      <c r="G113" s="272" t="s">
        <v>382</v>
      </c>
      <c r="H113" s="273">
        <v>1</v>
      </c>
      <c r="I113" s="274"/>
      <c r="J113" s="275">
        <f>ROUND(I113*H113,2)</f>
        <v>0</v>
      </c>
      <c r="K113" s="271" t="s">
        <v>126</v>
      </c>
      <c r="L113" s="276"/>
      <c r="M113" s="277" t="s">
        <v>19</v>
      </c>
      <c r="N113" s="278" t="s">
        <v>41</v>
      </c>
      <c r="O113" s="87"/>
      <c r="P113" s="216">
        <f>O113*H113</f>
        <v>0</v>
      </c>
      <c r="Q113" s="216">
        <v>0.00027999999999999998</v>
      </c>
      <c r="R113" s="216">
        <f>Q113*H113</f>
        <v>0.00027999999999999998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171</v>
      </c>
      <c r="AT113" s="218" t="s">
        <v>290</v>
      </c>
      <c r="AU113" s="218" t="s">
        <v>80</v>
      </c>
      <c r="AY113" s="20" t="s">
        <v>120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20" t="s">
        <v>78</v>
      </c>
      <c r="BK113" s="219">
        <f>ROUND(I113*H113,2)</f>
        <v>0</v>
      </c>
      <c r="BL113" s="20" t="s">
        <v>127</v>
      </c>
      <c r="BM113" s="218" t="s">
        <v>690</v>
      </c>
    </row>
    <row r="114" s="13" customFormat="1">
      <c r="A114" s="13"/>
      <c r="B114" s="225"/>
      <c r="C114" s="226"/>
      <c r="D114" s="227" t="s">
        <v>131</v>
      </c>
      <c r="E114" s="228" t="s">
        <v>19</v>
      </c>
      <c r="F114" s="229" t="s">
        <v>691</v>
      </c>
      <c r="G114" s="226"/>
      <c r="H114" s="230">
        <v>1</v>
      </c>
      <c r="I114" s="231"/>
      <c r="J114" s="226"/>
      <c r="K114" s="226"/>
      <c r="L114" s="232"/>
      <c r="M114" s="233"/>
      <c r="N114" s="234"/>
      <c r="O114" s="234"/>
      <c r="P114" s="234"/>
      <c r="Q114" s="234"/>
      <c r="R114" s="234"/>
      <c r="S114" s="234"/>
      <c r="T114" s="235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6" t="s">
        <v>131</v>
      </c>
      <c r="AU114" s="236" t="s">
        <v>80</v>
      </c>
      <c r="AV114" s="13" t="s">
        <v>80</v>
      </c>
      <c r="AW114" s="13" t="s">
        <v>32</v>
      </c>
      <c r="AX114" s="13" t="s">
        <v>70</v>
      </c>
      <c r="AY114" s="236" t="s">
        <v>120</v>
      </c>
    </row>
    <row r="115" s="14" customFormat="1">
      <c r="A115" s="14"/>
      <c r="B115" s="237"/>
      <c r="C115" s="238"/>
      <c r="D115" s="227" t="s">
        <v>131</v>
      </c>
      <c r="E115" s="239" t="s">
        <v>19</v>
      </c>
      <c r="F115" s="240" t="s">
        <v>133</v>
      </c>
      <c r="G115" s="238"/>
      <c r="H115" s="241">
        <v>1</v>
      </c>
      <c r="I115" s="242"/>
      <c r="J115" s="238"/>
      <c r="K115" s="238"/>
      <c r="L115" s="243"/>
      <c r="M115" s="244"/>
      <c r="N115" s="245"/>
      <c r="O115" s="245"/>
      <c r="P115" s="245"/>
      <c r="Q115" s="245"/>
      <c r="R115" s="245"/>
      <c r="S115" s="245"/>
      <c r="T115" s="24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7" t="s">
        <v>131</v>
      </c>
      <c r="AU115" s="247" t="s">
        <v>80</v>
      </c>
      <c r="AV115" s="14" t="s">
        <v>127</v>
      </c>
      <c r="AW115" s="14" t="s">
        <v>32</v>
      </c>
      <c r="AX115" s="14" t="s">
        <v>78</v>
      </c>
      <c r="AY115" s="247" t="s">
        <v>120</v>
      </c>
    </row>
    <row r="116" s="2" customFormat="1" ht="16.5" customHeight="1">
      <c r="A116" s="41"/>
      <c r="B116" s="42"/>
      <c r="C116" s="269" t="s">
        <v>202</v>
      </c>
      <c r="D116" s="269" t="s">
        <v>290</v>
      </c>
      <c r="E116" s="270" t="s">
        <v>692</v>
      </c>
      <c r="F116" s="271" t="s">
        <v>693</v>
      </c>
      <c r="G116" s="272" t="s">
        <v>382</v>
      </c>
      <c r="H116" s="273">
        <v>1</v>
      </c>
      <c r="I116" s="274"/>
      <c r="J116" s="275">
        <f>ROUND(I116*H116,2)</f>
        <v>0</v>
      </c>
      <c r="K116" s="271" t="s">
        <v>126</v>
      </c>
      <c r="L116" s="276"/>
      <c r="M116" s="277" t="s">
        <v>19</v>
      </c>
      <c r="N116" s="278" t="s">
        <v>41</v>
      </c>
      <c r="O116" s="87"/>
      <c r="P116" s="216">
        <f>O116*H116</f>
        <v>0</v>
      </c>
      <c r="Q116" s="216">
        <v>0.00016000000000000001</v>
      </c>
      <c r="R116" s="216">
        <f>Q116*H116</f>
        <v>0.00016000000000000001</v>
      </c>
      <c r="S116" s="216">
        <v>0</v>
      </c>
      <c r="T116" s="21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8" t="s">
        <v>171</v>
      </c>
      <c r="AT116" s="218" t="s">
        <v>290</v>
      </c>
      <c r="AU116" s="218" t="s">
        <v>80</v>
      </c>
      <c r="AY116" s="20" t="s">
        <v>120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20" t="s">
        <v>78</v>
      </c>
      <c r="BK116" s="219">
        <f>ROUND(I116*H116,2)</f>
        <v>0</v>
      </c>
      <c r="BL116" s="20" t="s">
        <v>127</v>
      </c>
      <c r="BM116" s="218" t="s">
        <v>694</v>
      </c>
    </row>
    <row r="117" s="13" customFormat="1">
      <c r="A117" s="13"/>
      <c r="B117" s="225"/>
      <c r="C117" s="226"/>
      <c r="D117" s="227" t="s">
        <v>131</v>
      </c>
      <c r="E117" s="228" t="s">
        <v>19</v>
      </c>
      <c r="F117" s="229" t="s">
        <v>695</v>
      </c>
      <c r="G117" s="226"/>
      <c r="H117" s="230">
        <v>1</v>
      </c>
      <c r="I117" s="231"/>
      <c r="J117" s="226"/>
      <c r="K117" s="226"/>
      <c r="L117" s="232"/>
      <c r="M117" s="233"/>
      <c r="N117" s="234"/>
      <c r="O117" s="234"/>
      <c r="P117" s="234"/>
      <c r="Q117" s="234"/>
      <c r="R117" s="234"/>
      <c r="S117" s="234"/>
      <c r="T117" s="235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6" t="s">
        <v>131</v>
      </c>
      <c r="AU117" s="236" t="s">
        <v>80</v>
      </c>
      <c r="AV117" s="13" t="s">
        <v>80</v>
      </c>
      <c r="AW117" s="13" t="s">
        <v>32</v>
      </c>
      <c r="AX117" s="13" t="s">
        <v>70</v>
      </c>
      <c r="AY117" s="236" t="s">
        <v>120</v>
      </c>
    </row>
    <row r="118" s="14" customFormat="1">
      <c r="A118" s="14"/>
      <c r="B118" s="237"/>
      <c r="C118" s="238"/>
      <c r="D118" s="227" t="s">
        <v>131</v>
      </c>
      <c r="E118" s="239" t="s">
        <v>19</v>
      </c>
      <c r="F118" s="240" t="s">
        <v>133</v>
      </c>
      <c r="G118" s="238"/>
      <c r="H118" s="241">
        <v>1</v>
      </c>
      <c r="I118" s="242"/>
      <c r="J118" s="238"/>
      <c r="K118" s="238"/>
      <c r="L118" s="243"/>
      <c r="M118" s="244"/>
      <c r="N118" s="245"/>
      <c r="O118" s="245"/>
      <c r="P118" s="245"/>
      <c r="Q118" s="245"/>
      <c r="R118" s="245"/>
      <c r="S118" s="245"/>
      <c r="T118" s="24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7" t="s">
        <v>131</v>
      </c>
      <c r="AU118" s="247" t="s">
        <v>80</v>
      </c>
      <c r="AV118" s="14" t="s">
        <v>127</v>
      </c>
      <c r="AW118" s="14" t="s">
        <v>32</v>
      </c>
      <c r="AX118" s="14" t="s">
        <v>78</v>
      </c>
      <c r="AY118" s="247" t="s">
        <v>120</v>
      </c>
    </row>
    <row r="119" s="2" customFormat="1" ht="24.15" customHeight="1">
      <c r="A119" s="41"/>
      <c r="B119" s="42"/>
      <c r="C119" s="207" t="s">
        <v>8</v>
      </c>
      <c r="D119" s="207" t="s">
        <v>122</v>
      </c>
      <c r="E119" s="208" t="s">
        <v>696</v>
      </c>
      <c r="F119" s="209" t="s">
        <v>697</v>
      </c>
      <c r="G119" s="210" t="s">
        <v>382</v>
      </c>
      <c r="H119" s="211">
        <v>4</v>
      </c>
      <c r="I119" s="212"/>
      <c r="J119" s="213">
        <f>ROUND(I119*H119,2)</f>
        <v>0</v>
      </c>
      <c r="K119" s="209" t="s">
        <v>126</v>
      </c>
      <c r="L119" s="47"/>
      <c r="M119" s="214" t="s">
        <v>19</v>
      </c>
      <c r="N119" s="215" t="s">
        <v>41</v>
      </c>
      <c r="O119" s="87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8" t="s">
        <v>127</v>
      </c>
      <c r="AT119" s="218" t="s">
        <v>122</v>
      </c>
      <c r="AU119" s="218" t="s">
        <v>80</v>
      </c>
      <c r="AY119" s="20" t="s">
        <v>120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20" t="s">
        <v>78</v>
      </c>
      <c r="BK119" s="219">
        <f>ROUND(I119*H119,2)</f>
        <v>0</v>
      </c>
      <c r="BL119" s="20" t="s">
        <v>127</v>
      </c>
      <c r="BM119" s="218" t="s">
        <v>698</v>
      </c>
    </row>
    <row r="120" s="2" customFormat="1">
      <c r="A120" s="41"/>
      <c r="B120" s="42"/>
      <c r="C120" s="43"/>
      <c r="D120" s="220" t="s">
        <v>129</v>
      </c>
      <c r="E120" s="43"/>
      <c r="F120" s="221" t="s">
        <v>699</v>
      </c>
      <c r="G120" s="43"/>
      <c r="H120" s="43"/>
      <c r="I120" s="222"/>
      <c r="J120" s="43"/>
      <c r="K120" s="43"/>
      <c r="L120" s="47"/>
      <c r="M120" s="223"/>
      <c r="N120" s="22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129</v>
      </c>
      <c r="AU120" s="20" t="s">
        <v>80</v>
      </c>
    </row>
    <row r="121" s="2" customFormat="1" ht="16.5" customHeight="1">
      <c r="A121" s="41"/>
      <c r="B121" s="42"/>
      <c r="C121" s="269" t="s">
        <v>217</v>
      </c>
      <c r="D121" s="269" t="s">
        <v>290</v>
      </c>
      <c r="E121" s="270" t="s">
        <v>700</v>
      </c>
      <c r="F121" s="271" t="s">
        <v>701</v>
      </c>
      <c r="G121" s="272" t="s">
        <v>382</v>
      </c>
      <c r="H121" s="273">
        <v>2</v>
      </c>
      <c r="I121" s="274"/>
      <c r="J121" s="275">
        <f>ROUND(I121*H121,2)</f>
        <v>0</v>
      </c>
      <c r="K121" s="271" t="s">
        <v>126</v>
      </c>
      <c r="L121" s="276"/>
      <c r="M121" s="277" t="s">
        <v>19</v>
      </c>
      <c r="N121" s="278" t="s">
        <v>41</v>
      </c>
      <c r="O121" s="87"/>
      <c r="P121" s="216">
        <f>O121*H121</f>
        <v>0</v>
      </c>
      <c r="Q121" s="216">
        <v>0.00038999999999999999</v>
      </c>
      <c r="R121" s="216">
        <f>Q121*H121</f>
        <v>0.00077999999999999999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171</v>
      </c>
      <c r="AT121" s="218" t="s">
        <v>290</v>
      </c>
      <c r="AU121" s="218" t="s">
        <v>80</v>
      </c>
      <c r="AY121" s="20" t="s">
        <v>120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78</v>
      </c>
      <c r="BK121" s="219">
        <f>ROUND(I121*H121,2)</f>
        <v>0</v>
      </c>
      <c r="BL121" s="20" t="s">
        <v>127</v>
      </c>
      <c r="BM121" s="218" t="s">
        <v>702</v>
      </c>
    </row>
    <row r="122" s="13" customFormat="1">
      <c r="A122" s="13"/>
      <c r="B122" s="225"/>
      <c r="C122" s="226"/>
      <c r="D122" s="227" t="s">
        <v>131</v>
      </c>
      <c r="E122" s="228" t="s">
        <v>19</v>
      </c>
      <c r="F122" s="229" t="s">
        <v>703</v>
      </c>
      <c r="G122" s="226"/>
      <c r="H122" s="230">
        <v>2</v>
      </c>
      <c r="I122" s="231"/>
      <c r="J122" s="226"/>
      <c r="K122" s="226"/>
      <c r="L122" s="232"/>
      <c r="M122" s="233"/>
      <c r="N122" s="234"/>
      <c r="O122" s="234"/>
      <c r="P122" s="234"/>
      <c r="Q122" s="234"/>
      <c r="R122" s="234"/>
      <c r="S122" s="234"/>
      <c r="T122" s="235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6" t="s">
        <v>131</v>
      </c>
      <c r="AU122" s="236" t="s">
        <v>80</v>
      </c>
      <c r="AV122" s="13" t="s">
        <v>80</v>
      </c>
      <c r="AW122" s="13" t="s">
        <v>32</v>
      </c>
      <c r="AX122" s="13" t="s">
        <v>70</v>
      </c>
      <c r="AY122" s="236" t="s">
        <v>120</v>
      </c>
    </row>
    <row r="123" s="14" customFormat="1">
      <c r="A123" s="14"/>
      <c r="B123" s="237"/>
      <c r="C123" s="238"/>
      <c r="D123" s="227" t="s">
        <v>131</v>
      </c>
      <c r="E123" s="239" t="s">
        <v>19</v>
      </c>
      <c r="F123" s="240" t="s">
        <v>133</v>
      </c>
      <c r="G123" s="238"/>
      <c r="H123" s="241">
        <v>2</v>
      </c>
      <c r="I123" s="242"/>
      <c r="J123" s="238"/>
      <c r="K123" s="238"/>
      <c r="L123" s="243"/>
      <c r="M123" s="244"/>
      <c r="N123" s="245"/>
      <c r="O123" s="245"/>
      <c r="P123" s="245"/>
      <c r="Q123" s="245"/>
      <c r="R123" s="245"/>
      <c r="S123" s="245"/>
      <c r="T123" s="24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7" t="s">
        <v>131</v>
      </c>
      <c r="AU123" s="247" t="s">
        <v>80</v>
      </c>
      <c r="AV123" s="14" t="s">
        <v>127</v>
      </c>
      <c r="AW123" s="14" t="s">
        <v>32</v>
      </c>
      <c r="AX123" s="14" t="s">
        <v>78</v>
      </c>
      <c r="AY123" s="247" t="s">
        <v>120</v>
      </c>
    </row>
    <row r="124" s="2" customFormat="1" ht="16.5" customHeight="1">
      <c r="A124" s="41"/>
      <c r="B124" s="42"/>
      <c r="C124" s="269" t="s">
        <v>222</v>
      </c>
      <c r="D124" s="269" t="s">
        <v>290</v>
      </c>
      <c r="E124" s="270" t="s">
        <v>704</v>
      </c>
      <c r="F124" s="271" t="s">
        <v>705</v>
      </c>
      <c r="G124" s="272" t="s">
        <v>382</v>
      </c>
      <c r="H124" s="273">
        <v>2</v>
      </c>
      <c r="I124" s="274"/>
      <c r="J124" s="275">
        <f>ROUND(I124*H124,2)</f>
        <v>0</v>
      </c>
      <c r="K124" s="271" t="s">
        <v>126</v>
      </c>
      <c r="L124" s="276"/>
      <c r="M124" s="277" t="s">
        <v>19</v>
      </c>
      <c r="N124" s="278" t="s">
        <v>41</v>
      </c>
      <c r="O124" s="87"/>
      <c r="P124" s="216">
        <f>O124*H124</f>
        <v>0</v>
      </c>
      <c r="Q124" s="216">
        <v>0.00048000000000000001</v>
      </c>
      <c r="R124" s="216">
        <f>Q124*H124</f>
        <v>0.00096000000000000002</v>
      </c>
      <c r="S124" s="216">
        <v>0</v>
      </c>
      <c r="T124" s="21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18" t="s">
        <v>171</v>
      </c>
      <c r="AT124" s="218" t="s">
        <v>290</v>
      </c>
      <c r="AU124" s="218" t="s">
        <v>80</v>
      </c>
      <c r="AY124" s="20" t="s">
        <v>120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20" t="s">
        <v>78</v>
      </c>
      <c r="BK124" s="219">
        <f>ROUND(I124*H124,2)</f>
        <v>0</v>
      </c>
      <c r="BL124" s="20" t="s">
        <v>127</v>
      </c>
      <c r="BM124" s="218" t="s">
        <v>706</v>
      </c>
    </row>
    <row r="125" s="13" customFormat="1">
      <c r="A125" s="13"/>
      <c r="B125" s="225"/>
      <c r="C125" s="226"/>
      <c r="D125" s="227" t="s">
        <v>131</v>
      </c>
      <c r="E125" s="228" t="s">
        <v>19</v>
      </c>
      <c r="F125" s="229" t="s">
        <v>707</v>
      </c>
      <c r="G125" s="226"/>
      <c r="H125" s="230">
        <v>2</v>
      </c>
      <c r="I125" s="231"/>
      <c r="J125" s="226"/>
      <c r="K125" s="226"/>
      <c r="L125" s="232"/>
      <c r="M125" s="233"/>
      <c r="N125" s="234"/>
      <c r="O125" s="234"/>
      <c r="P125" s="234"/>
      <c r="Q125" s="234"/>
      <c r="R125" s="234"/>
      <c r="S125" s="234"/>
      <c r="T125" s="235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6" t="s">
        <v>131</v>
      </c>
      <c r="AU125" s="236" t="s">
        <v>80</v>
      </c>
      <c r="AV125" s="13" t="s">
        <v>80</v>
      </c>
      <c r="AW125" s="13" t="s">
        <v>32</v>
      </c>
      <c r="AX125" s="13" t="s">
        <v>70</v>
      </c>
      <c r="AY125" s="236" t="s">
        <v>120</v>
      </c>
    </row>
    <row r="126" s="14" customFormat="1">
      <c r="A126" s="14"/>
      <c r="B126" s="237"/>
      <c r="C126" s="238"/>
      <c r="D126" s="227" t="s">
        <v>131</v>
      </c>
      <c r="E126" s="239" t="s">
        <v>19</v>
      </c>
      <c r="F126" s="240" t="s">
        <v>133</v>
      </c>
      <c r="G126" s="238"/>
      <c r="H126" s="241">
        <v>2</v>
      </c>
      <c r="I126" s="242"/>
      <c r="J126" s="238"/>
      <c r="K126" s="238"/>
      <c r="L126" s="243"/>
      <c r="M126" s="244"/>
      <c r="N126" s="245"/>
      <c r="O126" s="245"/>
      <c r="P126" s="245"/>
      <c r="Q126" s="245"/>
      <c r="R126" s="245"/>
      <c r="S126" s="245"/>
      <c r="T126" s="24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7" t="s">
        <v>131</v>
      </c>
      <c r="AU126" s="247" t="s">
        <v>80</v>
      </c>
      <c r="AV126" s="14" t="s">
        <v>127</v>
      </c>
      <c r="AW126" s="14" t="s">
        <v>32</v>
      </c>
      <c r="AX126" s="14" t="s">
        <v>78</v>
      </c>
      <c r="AY126" s="247" t="s">
        <v>120</v>
      </c>
    </row>
    <row r="127" s="2" customFormat="1" ht="16.5" customHeight="1">
      <c r="A127" s="41"/>
      <c r="B127" s="42"/>
      <c r="C127" s="207" t="s">
        <v>227</v>
      </c>
      <c r="D127" s="207" t="s">
        <v>122</v>
      </c>
      <c r="E127" s="208" t="s">
        <v>708</v>
      </c>
      <c r="F127" s="209" t="s">
        <v>709</v>
      </c>
      <c r="G127" s="210" t="s">
        <v>148</v>
      </c>
      <c r="H127" s="211">
        <v>2</v>
      </c>
      <c r="I127" s="212"/>
      <c r="J127" s="213">
        <f>ROUND(I127*H127,2)</f>
        <v>0</v>
      </c>
      <c r="K127" s="209" t="s">
        <v>126</v>
      </c>
      <c r="L127" s="47"/>
      <c r="M127" s="214" t="s">
        <v>19</v>
      </c>
      <c r="N127" s="215" t="s">
        <v>41</v>
      </c>
      <c r="O127" s="87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8" t="s">
        <v>127</v>
      </c>
      <c r="AT127" s="218" t="s">
        <v>122</v>
      </c>
      <c r="AU127" s="218" t="s">
        <v>80</v>
      </c>
      <c r="AY127" s="20" t="s">
        <v>120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20" t="s">
        <v>78</v>
      </c>
      <c r="BK127" s="219">
        <f>ROUND(I127*H127,2)</f>
        <v>0</v>
      </c>
      <c r="BL127" s="20" t="s">
        <v>127</v>
      </c>
      <c r="BM127" s="218" t="s">
        <v>710</v>
      </c>
    </row>
    <row r="128" s="2" customFormat="1">
      <c r="A128" s="41"/>
      <c r="B128" s="42"/>
      <c r="C128" s="43"/>
      <c r="D128" s="220" t="s">
        <v>129</v>
      </c>
      <c r="E128" s="43"/>
      <c r="F128" s="221" t="s">
        <v>711</v>
      </c>
      <c r="G128" s="43"/>
      <c r="H128" s="43"/>
      <c r="I128" s="222"/>
      <c r="J128" s="43"/>
      <c r="K128" s="43"/>
      <c r="L128" s="47"/>
      <c r="M128" s="223"/>
      <c r="N128" s="224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129</v>
      </c>
      <c r="AU128" s="20" t="s">
        <v>80</v>
      </c>
    </row>
    <row r="129" s="2" customFormat="1" ht="16.5" customHeight="1">
      <c r="A129" s="41"/>
      <c r="B129" s="42"/>
      <c r="C129" s="207" t="s">
        <v>232</v>
      </c>
      <c r="D129" s="207" t="s">
        <v>122</v>
      </c>
      <c r="E129" s="208" t="s">
        <v>712</v>
      </c>
      <c r="F129" s="209" t="s">
        <v>713</v>
      </c>
      <c r="G129" s="210" t="s">
        <v>148</v>
      </c>
      <c r="H129" s="211">
        <v>2</v>
      </c>
      <c r="I129" s="212"/>
      <c r="J129" s="213">
        <f>ROUND(I129*H129,2)</f>
        <v>0</v>
      </c>
      <c r="K129" s="209" t="s">
        <v>126</v>
      </c>
      <c r="L129" s="47"/>
      <c r="M129" s="214" t="s">
        <v>19</v>
      </c>
      <c r="N129" s="215" t="s">
        <v>41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127</v>
      </c>
      <c r="AT129" s="218" t="s">
        <v>122</v>
      </c>
      <c r="AU129" s="218" t="s">
        <v>80</v>
      </c>
      <c r="AY129" s="20" t="s">
        <v>120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78</v>
      </c>
      <c r="BK129" s="219">
        <f>ROUND(I129*H129,2)</f>
        <v>0</v>
      </c>
      <c r="BL129" s="20" t="s">
        <v>127</v>
      </c>
      <c r="BM129" s="218" t="s">
        <v>714</v>
      </c>
    </row>
    <row r="130" s="2" customFormat="1">
      <c r="A130" s="41"/>
      <c r="B130" s="42"/>
      <c r="C130" s="43"/>
      <c r="D130" s="220" t="s">
        <v>129</v>
      </c>
      <c r="E130" s="43"/>
      <c r="F130" s="221" t="s">
        <v>715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129</v>
      </c>
      <c r="AU130" s="20" t="s">
        <v>80</v>
      </c>
    </row>
    <row r="131" s="2" customFormat="1" ht="16.5" customHeight="1">
      <c r="A131" s="41"/>
      <c r="B131" s="42"/>
      <c r="C131" s="207" t="s">
        <v>241</v>
      </c>
      <c r="D131" s="207" t="s">
        <v>122</v>
      </c>
      <c r="E131" s="208" t="s">
        <v>716</v>
      </c>
      <c r="F131" s="209" t="s">
        <v>717</v>
      </c>
      <c r="G131" s="210" t="s">
        <v>382</v>
      </c>
      <c r="H131" s="211">
        <v>2</v>
      </c>
      <c r="I131" s="212"/>
      <c r="J131" s="213">
        <f>ROUND(I131*H131,2)</f>
        <v>0</v>
      </c>
      <c r="K131" s="209" t="s">
        <v>126</v>
      </c>
      <c r="L131" s="47"/>
      <c r="M131" s="214" t="s">
        <v>19</v>
      </c>
      <c r="N131" s="215" t="s">
        <v>41</v>
      </c>
      <c r="O131" s="87"/>
      <c r="P131" s="216">
        <f>O131*H131</f>
        <v>0</v>
      </c>
      <c r="Q131" s="216">
        <v>0.00033119999999999997</v>
      </c>
      <c r="R131" s="216">
        <f>Q131*H131</f>
        <v>0.00066239999999999995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127</v>
      </c>
      <c r="AT131" s="218" t="s">
        <v>122</v>
      </c>
      <c r="AU131" s="218" t="s">
        <v>80</v>
      </c>
      <c r="AY131" s="20" t="s">
        <v>120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78</v>
      </c>
      <c r="BK131" s="219">
        <f>ROUND(I131*H131,2)</f>
        <v>0</v>
      </c>
      <c r="BL131" s="20" t="s">
        <v>127</v>
      </c>
      <c r="BM131" s="218" t="s">
        <v>718</v>
      </c>
    </row>
    <row r="132" s="2" customFormat="1">
      <c r="A132" s="41"/>
      <c r="B132" s="42"/>
      <c r="C132" s="43"/>
      <c r="D132" s="220" t="s">
        <v>129</v>
      </c>
      <c r="E132" s="43"/>
      <c r="F132" s="221" t="s">
        <v>719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129</v>
      </c>
      <c r="AU132" s="20" t="s">
        <v>80</v>
      </c>
    </row>
    <row r="133" s="13" customFormat="1">
      <c r="A133" s="13"/>
      <c r="B133" s="225"/>
      <c r="C133" s="226"/>
      <c r="D133" s="227" t="s">
        <v>131</v>
      </c>
      <c r="E133" s="228" t="s">
        <v>19</v>
      </c>
      <c r="F133" s="229" t="s">
        <v>720</v>
      </c>
      <c r="G133" s="226"/>
      <c r="H133" s="230">
        <v>2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131</v>
      </c>
      <c r="AU133" s="236" t="s">
        <v>80</v>
      </c>
      <c r="AV133" s="13" t="s">
        <v>80</v>
      </c>
      <c r="AW133" s="13" t="s">
        <v>32</v>
      </c>
      <c r="AX133" s="13" t="s">
        <v>70</v>
      </c>
      <c r="AY133" s="236" t="s">
        <v>120</v>
      </c>
    </row>
    <row r="134" s="14" customFormat="1">
      <c r="A134" s="14"/>
      <c r="B134" s="237"/>
      <c r="C134" s="238"/>
      <c r="D134" s="227" t="s">
        <v>131</v>
      </c>
      <c r="E134" s="239" t="s">
        <v>19</v>
      </c>
      <c r="F134" s="240" t="s">
        <v>133</v>
      </c>
      <c r="G134" s="238"/>
      <c r="H134" s="241">
        <v>2</v>
      </c>
      <c r="I134" s="242"/>
      <c r="J134" s="238"/>
      <c r="K134" s="238"/>
      <c r="L134" s="243"/>
      <c r="M134" s="244"/>
      <c r="N134" s="245"/>
      <c r="O134" s="245"/>
      <c r="P134" s="245"/>
      <c r="Q134" s="245"/>
      <c r="R134" s="245"/>
      <c r="S134" s="245"/>
      <c r="T134" s="24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7" t="s">
        <v>131</v>
      </c>
      <c r="AU134" s="247" t="s">
        <v>80</v>
      </c>
      <c r="AV134" s="14" t="s">
        <v>127</v>
      </c>
      <c r="AW134" s="14" t="s">
        <v>32</v>
      </c>
      <c r="AX134" s="14" t="s">
        <v>78</v>
      </c>
      <c r="AY134" s="247" t="s">
        <v>120</v>
      </c>
    </row>
    <row r="135" s="12" customFormat="1" ht="22.8" customHeight="1">
      <c r="A135" s="12"/>
      <c r="B135" s="191"/>
      <c r="C135" s="192"/>
      <c r="D135" s="193" t="s">
        <v>69</v>
      </c>
      <c r="E135" s="205" t="s">
        <v>574</v>
      </c>
      <c r="F135" s="205" t="s">
        <v>575</v>
      </c>
      <c r="G135" s="192"/>
      <c r="H135" s="192"/>
      <c r="I135" s="195"/>
      <c r="J135" s="206">
        <f>BK135</f>
        <v>0</v>
      </c>
      <c r="K135" s="192"/>
      <c r="L135" s="197"/>
      <c r="M135" s="198"/>
      <c r="N135" s="199"/>
      <c r="O135" s="199"/>
      <c r="P135" s="200">
        <f>SUM(P136:P173)</f>
        <v>0</v>
      </c>
      <c r="Q135" s="199"/>
      <c r="R135" s="200">
        <f>SUM(R136:R173)</f>
        <v>0.21182000000000001</v>
      </c>
      <c r="S135" s="199"/>
      <c r="T135" s="201">
        <f>SUM(T136:T173)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2" t="s">
        <v>78</v>
      </c>
      <c r="AT135" s="203" t="s">
        <v>69</v>
      </c>
      <c r="AU135" s="203" t="s">
        <v>78</v>
      </c>
      <c r="AY135" s="202" t="s">
        <v>120</v>
      </c>
      <c r="BK135" s="204">
        <f>SUM(BK136:BK173)</f>
        <v>0</v>
      </c>
    </row>
    <row r="136" s="2" customFormat="1" ht="24.15" customHeight="1">
      <c r="A136" s="41"/>
      <c r="B136" s="42"/>
      <c r="C136" s="207" t="s">
        <v>248</v>
      </c>
      <c r="D136" s="207" t="s">
        <v>122</v>
      </c>
      <c r="E136" s="208" t="s">
        <v>576</v>
      </c>
      <c r="F136" s="209" t="s">
        <v>577</v>
      </c>
      <c r="G136" s="210" t="s">
        <v>382</v>
      </c>
      <c r="H136" s="211">
        <v>1</v>
      </c>
      <c r="I136" s="212"/>
      <c r="J136" s="213">
        <f>ROUND(I136*H136,2)</f>
        <v>0</v>
      </c>
      <c r="K136" s="209" t="s">
        <v>126</v>
      </c>
      <c r="L136" s="47"/>
      <c r="M136" s="214" t="s">
        <v>19</v>
      </c>
      <c r="N136" s="215" t="s">
        <v>41</v>
      </c>
      <c r="O136" s="87"/>
      <c r="P136" s="216">
        <f>O136*H136</f>
        <v>0</v>
      </c>
      <c r="Q136" s="216">
        <v>0.0016199999999999999</v>
      </c>
      <c r="R136" s="216">
        <f>Q136*H136</f>
        <v>0.0016199999999999999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127</v>
      </c>
      <c r="AT136" s="218" t="s">
        <v>122</v>
      </c>
      <c r="AU136" s="218" t="s">
        <v>80</v>
      </c>
      <c r="AY136" s="20" t="s">
        <v>120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20" t="s">
        <v>78</v>
      </c>
      <c r="BK136" s="219">
        <f>ROUND(I136*H136,2)</f>
        <v>0</v>
      </c>
      <c r="BL136" s="20" t="s">
        <v>127</v>
      </c>
      <c r="BM136" s="218" t="s">
        <v>721</v>
      </c>
    </row>
    <row r="137" s="2" customFormat="1">
      <c r="A137" s="41"/>
      <c r="B137" s="42"/>
      <c r="C137" s="43"/>
      <c r="D137" s="220" t="s">
        <v>129</v>
      </c>
      <c r="E137" s="43"/>
      <c r="F137" s="221" t="s">
        <v>579</v>
      </c>
      <c r="G137" s="43"/>
      <c r="H137" s="43"/>
      <c r="I137" s="222"/>
      <c r="J137" s="43"/>
      <c r="K137" s="43"/>
      <c r="L137" s="47"/>
      <c r="M137" s="223"/>
      <c r="N137" s="22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129</v>
      </c>
      <c r="AU137" s="20" t="s">
        <v>80</v>
      </c>
    </row>
    <row r="138" s="13" customFormat="1">
      <c r="A138" s="13"/>
      <c r="B138" s="225"/>
      <c r="C138" s="226"/>
      <c r="D138" s="227" t="s">
        <v>131</v>
      </c>
      <c r="E138" s="228" t="s">
        <v>19</v>
      </c>
      <c r="F138" s="229" t="s">
        <v>722</v>
      </c>
      <c r="G138" s="226"/>
      <c r="H138" s="230">
        <v>1</v>
      </c>
      <c r="I138" s="231"/>
      <c r="J138" s="226"/>
      <c r="K138" s="226"/>
      <c r="L138" s="232"/>
      <c r="M138" s="233"/>
      <c r="N138" s="234"/>
      <c r="O138" s="234"/>
      <c r="P138" s="234"/>
      <c r="Q138" s="234"/>
      <c r="R138" s="234"/>
      <c r="S138" s="234"/>
      <c r="T138" s="23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6" t="s">
        <v>131</v>
      </c>
      <c r="AU138" s="236" t="s">
        <v>80</v>
      </c>
      <c r="AV138" s="13" t="s">
        <v>80</v>
      </c>
      <c r="AW138" s="13" t="s">
        <v>32</v>
      </c>
      <c r="AX138" s="13" t="s">
        <v>70</v>
      </c>
      <c r="AY138" s="236" t="s">
        <v>120</v>
      </c>
    </row>
    <row r="139" s="14" customFormat="1">
      <c r="A139" s="14"/>
      <c r="B139" s="237"/>
      <c r="C139" s="238"/>
      <c r="D139" s="227" t="s">
        <v>131</v>
      </c>
      <c r="E139" s="239" t="s">
        <v>19</v>
      </c>
      <c r="F139" s="240" t="s">
        <v>133</v>
      </c>
      <c r="G139" s="238"/>
      <c r="H139" s="241">
        <v>1</v>
      </c>
      <c r="I139" s="242"/>
      <c r="J139" s="238"/>
      <c r="K139" s="238"/>
      <c r="L139" s="243"/>
      <c r="M139" s="244"/>
      <c r="N139" s="245"/>
      <c r="O139" s="245"/>
      <c r="P139" s="245"/>
      <c r="Q139" s="245"/>
      <c r="R139" s="245"/>
      <c r="S139" s="245"/>
      <c r="T139" s="24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7" t="s">
        <v>131</v>
      </c>
      <c r="AU139" s="247" t="s">
        <v>80</v>
      </c>
      <c r="AV139" s="14" t="s">
        <v>127</v>
      </c>
      <c r="AW139" s="14" t="s">
        <v>32</v>
      </c>
      <c r="AX139" s="14" t="s">
        <v>78</v>
      </c>
      <c r="AY139" s="247" t="s">
        <v>120</v>
      </c>
    </row>
    <row r="140" s="2" customFormat="1" ht="16.5" customHeight="1">
      <c r="A140" s="41"/>
      <c r="B140" s="42"/>
      <c r="C140" s="269" t="s">
        <v>254</v>
      </c>
      <c r="D140" s="269" t="s">
        <v>290</v>
      </c>
      <c r="E140" s="270" t="s">
        <v>581</v>
      </c>
      <c r="F140" s="271" t="s">
        <v>582</v>
      </c>
      <c r="G140" s="272" t="s">
        <v>382</v>
      </c>
      <c r="H140" s="273">
        <v>1</v>
      </c>
      <c r="I140" s="274"/>
      <c r="J140" s="275">
        <f>ROUND(I140*H140,2)</f>
        <v>0</v>
      </c>
      <c r="K140" s="271" t="s">
        <v>126</v>
      </c>
      <c r="L140" s="276"/>
      <c r="M140" s="277" t="s">
        <v>19</v>
      </c>
      <c r="N140" s="278" t="s">
        <v>41</v>
      </c>
      <c r="O140" s="87"/>
      <c r="P140" s="216">
        <f>O140*H140</f>
        <v>0</v>
      </c>
      <c r="Q140" s="216">
        <v>0.017999999999999999</v>
      </c>
      <c r="R140" s="216">
        <f>Q140*H140</f>
        <v>0.017999999999999999</v>
      </c>
      <c r="S140" s="216">
        <v>0</v>
      </c>
      <c r="T140" s="21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18" t="s">
        <v>171</v>
      </c>
      <c r="AT140" s="218" t="s">
        <v>290</v>
      </c>
      <c r="AU140" s="218" t="s">
        <v>80</v>
      </c>
      <c r="AY140" s="20" t="s">
        <v>120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20" t="s">
        <v>78</v>
      </c>
      <c r="BK140" s="219">
        <f>ROUND(I140*H140,2)</f>
        <v>0</v>
      </c>
      <c r="BL140" s="20" t="s">
        <v>127</v>
      </c>
      <c r="BM140" s="218" t="s">
        <v>723</v>
      </c>
    </row>
    <row r="141" s="2" customFormat="1">
      <c r="A141" s="41"/>
      <c r="B141" s="42"/>
      <c r="C141" s="43"/>
      <c r="D141" s="227" t="s">
        <v>488</v>
      </c>
      <c r="E141" s="43"/>
      <c r="F141" s="283" t="s">
        <v>584</v>
      </c>
      <c r="G141" s="43"/>
      <c r="H141" s="43"/>
      <c r="I141" s="222"/>
      <c r="J141" s="43"/>
      <c r="K141" s="43"/>
      <c r="L141" s="47"/>
      <c r="M141" s="223"/>
      <c r="N141" s="224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488</v>
      </c>
      <c r="AU141" s="20" t="s">
        <v>80</v>
      </c>
    </row>
    <row r="142" s="2" customFormat="1" ht="16.5" customHeight="1">
      <c r="A142" s="41"/>
      <c r="B142" s="42"/>
      <c r="C142" s="207" t="s">
        <v>261</v>
      </c>
      <c r="D142" s="207" t="s">
        <v>122</v>
      </c>
      <c r="E142" s="208" t="s">
        <v>724</v>
      </c>
      <c r="F142" s="209" t="s">
        <v>725</v>
      </c>
      <c r="G142" s="210" t="s">
        <v>382</v>
      </c>
      <c r="H142" s="211">
        <v>1</v>
      </c>
      <c r="I142" s="212"/>
      <c r="J142" s="213">
        <f>ROUND(I142*H142,2)</f>
        <v>0</v>
      </c>
      <c r="K142" s="209" t="s">
        <v>126</v>
      </c>
      <c r="L142" s="47"/>
      <c r="M142" s="214" t="s">
        <v>19</v>
      </c>
      <c r="N142" s="215" t="s">
        <v>41</v>
      </c>
      <c r="O142" s="87"/>
      <c r="P142" s="216">
        <f>O142*H142</f>
        <v>0</v>
      </c>
      <c r="Q142" s="216">
        <v>0.040000000000000001</v>
      </c>
      <c r="R142" s="216">
        <f>Q142*H142</f>
        <v>0.040000000000000001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127</v>
      </c>
      <c r="AT142" s="218" t="s">
        <v>122</v>
      </c>
      <c r="AU142" s="218" t="s">
        <v>80</v>
      </c>
      <c r="AY142" s="20" t="s">
        <v>120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78</v>
      </c>
      <c r="BK142" s="219">
        <f>ROUND(I142*H142,2)</f>
        <v>0</v>
      </c>
      <c r="BL142" s="20" t="s">
        <v>127</v>
      </c>
      <c r="BM142" s="218" t="s">
        <v>726</v>
      </c>
    </row>
    <row r="143" s="2" customFormat="1">
      <c r="A143" s="41"/>
      <c r="B143" s="42"/>
      <c r="C143" s="43"/>
      <c r="D143" s="220" t="s">
        <v>129</v>
      </c>
      <c r="E143" s="43"/>
      <c r="F143" s="221" t="s">
        <v>727</v>
      </c>
      <c r="G143" s="43"/>
      <c r="H143" s="43"/>
      <c r="I143" s="222"/>
      <c r="J143" s="43"/>
      <c r="K143" s="43"/>
      <c r="L143" s="47"/>
      <c r="M143" s="223"/>
      <c r="N143" s="22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129</v>
      </c>
      <c r="AU143" s="20" t="s">
        <v>80</v>
      </c>
    </row>
    <row r="144" s="13" customFormat="1">
      <c r="A144" s="13"/>
      <c r="B144" s="225"/>
      <c r="C144" s="226"/>
      <c r="D144" s="227" t="s">
        <v>131</v>
      </c>
      <c r="E144" s="228" t="s">
        <v>19</v>
      </c>
      <c r="F144" s="229" t="s">
        <v>728</v>
      </c>
      <c r="G144" s="226"/>
      <c r="H144" s="230">
        <v>1</v>
      </c>
      <c r="I144" s="231"/>
      <c r="J144" s="226"/>
      <c r="K144" s="226"/>
      <c r="L144" s="232"/>
      <c r="M144" s="233"/>
      <c r="N144" s="234"/>
      <c r="O144" s="234"/>
      <c r="P144" s="234"/>
      <c r="Q144" s="234"/>
      <c r="R144" s="234"/>
      <c r="S144" s="234"/>
      <c r="T144" s="23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6" t="s">
        <v>131</v>
      </c>
      <c r="AU144" s="236" t="s">
        <v>80</v>
      </c>
      <c r="AV144" s="13" t="s">
        <v>80</v>
      </c>
      <c r="AW144" s="13" t="s">
        <v>32</v>
      </c>
      <c r="AX144" s="13" t="s">
        <v>70</v>
      </c>
      <c r="AY144" s="236" t="s">
        <v>120</v>
      </c>
    </row>
    <row r="145" s="14" customFormat="1">
      <c r="A145" s="14"/>
      <c r="B145" s="237"/>
      <c r="C145" s="238"/>
      <c r="D145" s="227" t="s">
        <v>131</v>
      </c>
      <c r="E145" s="239" t="s">
        <v>19</v>
      </c>
      <c r="F145" s="240" t="s">
        <v>133</v>
      </c>
      <c r="G145" s="238"/>
      <c r="H145" s="241">
        <v>1</v>
      </c>
      <c r="I145" s="242"/>
      <c r="J145" s="238"/>
      <c r="K145" s="238"/>
      <c r="L145" s="243"/>
      <c r="M145" s="244"/>
      <c r="N145" s="245"/>
      <c r="O145" s="245"/>
      <c r="P145" s="245"/>
      <c r="Q145" s="245"/>
      <c r="R145" s="245"/>
      <c r="S145" s="245"/>
      <c r="T145" s="24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7" t="s">
        <v>131</v>
      </c>
      <c r="AU145" s="247" t="s">
        <v>80</v>
      </c>
      <c r="AV145" s="14" t="s">
        <v>127</v>
      </c>
      <c r="AW145" s="14" t="s">
        <v>32</v>
      </c>
      <c r="AX145" s="14" t="s">
        <v>78</v>
      </c>
      <c r="AY145" s="247" t="s">
        <v>120</v>
      </c>
    </row>
    <row r="146" s="2" customFormat="1" ht="16.5" customHeight="1">
      <c r="A146" s="41"/>
      <c r="B146" s="42"/>
      <c r="C146" s="269" t="s">
        <v>7</v>
      </c>
      <c r="D146" s="269" t="s">
        <v>290</v>
      </c>
      <c r="E146" s="270" t="s">
        <v>729</v>
      </c>
      <c r="F146" s="271" t="s">
        <v>730</v>
      </c>
      <c r="G146" s="272" t="s">
        <v>382</v>
      </c>
      <c r="H146" s="273">
        <v>1</v>
      </c>
      <c r="I146" s="274"/>
      <c r="J146" s="275">
        <f>ROUND(I146*H146,2)</f>
        <v>0</v>
      </c>
      <c r="K146" s="271" t="s">
        <v>126</v>
      </c>
      <c r="L146" s="276"/>
      <c r="M146" s="277" t="s">
        <v>19</v>
      </c>
      <c r="N146" s="278" t="s">
        <v>41</v>
      </c>
      <c r="O146" s="87"/>
      <c r="P146" s="216">
        <f>O146*H146</f>
        <v>0</v>
      </c>
      <c r="Q146" s="216">
        <v>0.0079000000000000008</v>
      </c>
      <c r="R146" s="216">
        <f>Q146*H146</f>
        <v>0.0079000000000000008</v>
      </c>
      <c r="S146" s="216">
        <v>0</v>
      </c>
      <c r="T146" s="21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18" t="s">
        <v>171</v>
      </c>
      <c r="AT146" s="218" t="s">
        <v>290</v>
      </c>
      <c r="AU146" s="218" t="s">
        <v>80</v>
      </c>
      <c r="AY146" s="20" t="s">
        <v>120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20" t="s">
        <v>78</v>
      </c>
      <c r="BK146" s="219">
        <f>ROUND(I146*H146,2)</f>
        <v>0</v>
      </c>
      <c r="BL146" s="20" t="s">
        <v>127</v>
      </c>
      <c r="BM146" s="218" t="s">
        <v>731</v>
      </c>
    </row>
    <row r="147" s="13" customFormat="1">
      <c r="A147" s="13"/>
      <c r="B147" s="225"/>
      <c r="C147" s="226"/>
      <c r="D147" s="227" t="s">
        <v>131</v>
      </c>
      <c r="E147" s="228" t="s">
        <v>19</v>
      </c>
      <c r="F147" s="229" t="s">
        <v>732</v>
      </c>
      <c r="G147" s="226"/>
      <c r="H147" s="230">
        <v>1</v>
      </c>
      <c r="I147" s="231"/>
      <c r="J147" s="226"/>
      <c r="K147" s="226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131</v>
      </c>
      <c r="AU147" s="236" t="s">
        <v>80</v>
      </c>
      <c r="AV147" s="13" t="s">
        <v>80</v>
      </c>
      <c r="AW147" s="13" t="s">
        <v>32</v>
      </c>
      <c r="AX147" s="13" t="s">
        <v>70</v>
      </c>
      <c r="AY147" s="236" t="s">
        <v>120</v>
      </c>
    </row>
    <row r="148" s="14" customFormat="1">
      <c r="A148" s="14"/>
      <c r="B148" s="237"/>
      <c r="C148" s="238"/>
      <c r="D148" s="227" t="s">
        <v>131</v>
      </c>
      <c r="E148" s="239" t="s">
        <v>19</v>
      </c>
      <c r="F148" s="240" t="s">
        <v>133</v>
      </c>
      <c r="G148" s="238"/>
      <c r="H148" s="241">
        <v>1</v>
      </c>
      <c r="I148" s="242"/>
      <c r="J148" s="238"/>
      <c r="K148" s="238"/>
      <c r="L148" s="243"/>
      <c r="M148" s="244"/>
      <c r="N148" s="245"/>
      <c r="O148" s="245"/>
      <c r="P148" s="245"/>
      <c r="Q148" s="245"/>
      <c r="R148" s="245"/>
      <c r="S148" s="245"/>
      <c r="T148" s="24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7" t="s">
        <v>131</v>
      </c>
      <c r="AU148" s="247" t="s">
        <v>80</v>
      </c>
      <c r="AV148" s="14" t="s">
        <v>127</v>
      </c>
      <c r="AW148" s="14" t="s">
        <v>32</v>
      </c>
      <c r="AX148" s="14" t="s">
        <v>78</v>
      </c>
      <c r="AY148" s="247" t="s">
        <v>120</v>
      </c>
    </row>
    <row r="149" s="2" customFormat="1" ht="16.5" customHeight="1">
      <c r="A149" s="41"/>
      <c r="B149" s="42"/>
      <c r="C149" s="269" t="s">
        <v>277</v>
      </c>
      <c r="D149" s="269" t="s">
        <v>290</v>
      </c>
      <c r="E149" s="270" t="s">
        <v>733</v>
      </c>
      <c r="F149" s="271" t="s">
        <v>734</v>
      </c>
      <c r="G149" s="272" t="s">
        <v>382</v>
      </c>
      <c r="H149" s="273">
        <v>1</v>
      </c>
      <c r="I149" s="274"/>
      <c r="J149" s="275">
        <f>ROUND(I149*H149,2)</f>
        <v>0</v>
      </c>
      <c r="K149" s="271" t="s">
        <v>126</v>
      </c>
      <c r="L149" s="276"/>
      <c r="M149" s="277" t="s">
        <v>19</v>
      </c>
      <c r="N149" s="278" t="s">
        <v>41</v>
      </c>
      <c r="O149" s="87"/>
      <c r="P149" s="216">
        <f>O149*H149</f>
        <v>0</v>
      </c>
      <c r="Q149" s="216">
        <v>0.00089999999999999998</v>
      </c>
      <c r="R149" s="216">
        <f>Q149*H149</f>
        <v>0.00089999999999999998</v>
      </c>
      <c r="S149" s="216">
        <v>0</v>
      </c>
      <c r="T149" s="21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8" t="s">
        <v>171</v>
      </c>
      <c r="AT149" s="218" t="s">
        <v>290</v>
      </c>
      <c r="AU149" s="218" t="s">
        <v>80</v>
      </c>
      <c r="AY149" s="20" t="s">
        <v>120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20" t="s">
        <v>78</v>
      </c>
      <c r="BK149" s="219">
        <f>ROUND(I149*H149,2)</f>
        <v>0</v>
      </c>
      <c r="BL149" s="20" t="s">
        <v>127</v>
      </c>
      <c r="BM149" s="218" t="s">
        <v>735</v>
      </c>
    </row>
    <row r="150" s="13" customFormat="1">
      <c r="A150" s="13"/>
      <c r="B150" s="225"/>
      <c r="C150" s="226"/>
      <c r="D150" s="227" t="s">
        <v>131</v>
      </c>
      <c r="E150" s="228" t="s">
        <v>19</v>
      </c>
      <c r="F150" s="229" t="s">
        <v>736</v>
      </c>
      <c r="G150" s="226"/>
      <c r="H150" s="230">
        <v>1</v>
      </c>
      <c r="I150" s="231"/>
      <c r="J150" s="226"/>
      <c r="K150" s="226"/>
      <c r="L150" s="232"/>
      <c r="M150" s="233"/>
      <c r="N150" s="234"/>
      <c r="O150" s="234"/>
      <c r="P150" s="234"/>
      <c r="Q150" s="234"/>
      <c r="R150" s="234"/>
      <c r="S150" s="234"/>
      <c r="T150" s="23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6" t="s">
        <v>131</v>
      </c>
      <c r="AU150" s="236" t="s">
        <v>80</v>
      </c>
      <c r="AV150" s="13" t="s">
        <v>80</v>
      </c>
      <c r="AW150" s="13" t="s">
        <v>32</v>
      </c>
      <c r="AX150" s="13" t="s">
        <v>70</v>
      </c>
      <c r="AY150" s="236" t="s">
        <v>120</v>
      </c>
    </row>
    <row r="151" s="14" customFormat="1">
      <c r="A151" s="14"/>
      <c r="B151" s="237"/>
      <c r="C151" s="238"/>
      <c r="D151" s="227" t="s">
        <v>131</v>
      </c>
      <c r="E151" s="239" t="s">
        <v>19</v>
      </c>
      <c r="F151" s="240" t="s">
        <v>133</v>
      </c>
      <c r="G151" s="238"/>
      <c r="H151" s="241">
        <v>1</v>
      </c>
      <c r="I151" s="242"/>
      <c r="J151" s="238"/>
      <c r="K151" s="238"/>
      <c r="L151" s="243"/>
      <c r="M151" s="244"/>
      <c r="N151" s="245"/>
      <c r="O151" s="245"/>
      <c r="P151" s="245"/>
      <c r="Q151" s="245"/>
      <c r="R151" s="245"/>
      <c r="S151" s="245"/>
      <c r="T151" s="24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7" t="s">
        <v>131</v>
      </c>
      <c r="AU151" s="247" t="s">
        <v>80</v>
      </c>
      <c r="AV151" s="14" t="s">
        <v>127</v>
      </c>
      <c r="AW151" s="14" t="s">
        <v>32</v>
      </c>
      <c r="AX151" s="14" t="s">
        <v>78</v>
      </c>
      <c r="AY151" s="247" t="s">
        <v>120</v>
      </c>
    </row>
    <row r="152" s="2" customFormat="1" ht="16.5" customHeight="1">
      <c r="A152" s="41"/>
      <c r="B152" s="42"/>
      <c r="C152" s="207" t="s">
        <v>282</v>
      </c>
      <c r="D152" s="207" t="s">
        <v>122</v>
      </c>
      <c r="E152" s="208" t="s">
        <v>606</v>
      </c>
      <c r="F152" s="209" t="s">
        <v>607</v>
      </c>
      <c r="G152" s="210" t="s">
        <v>382</v>
      </c>
      <c r="H152" s="211">
        <v>1</v>
      </c>
      <c r="I152" s="212"/>
      <c r="J152" s="213">
        <f>ROUND(I152*H152,2)</f>
        <v>0</v>
      </c>
      <c r="K152" s="209" t="s">
        <v>19</v>
      </c>
      <c r="L152" s="47"/>
      <c r="M152" s="214" t="s">
        <v>19</v>
      </c>
      <c r="N152" s="215" t="s">
        <v>41</v>
      </c>
      <c r="O152" s="87"/>
      <c r="P152" s="216">
        <f>O152*H152</f>
        <v>0</v>
      </c>
      <c r="Q152" s="216">
        <v>0.040000000000000001</v>
      </c>
      <c r="R152" s="216">
        <f>Q152*H152</f>
        <v>0.040000000000000001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127</v>
      </c>
      <c r="AT152" s="218" t="s">
        <v>122</v>
      </c>
      <c r="AU152" s="218" t="s">
        <v>80</v>
      </c>
      <c r="AY152" s="20" t="s">
        <v>120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20" t="s">
        <v>78</v>
      </c>
      <c r="BK152" s="219">
        <f>ROUND(I152*H152,2)</f>
        <v>0</v>
      </c>
      <c r="BL152" s="20" t="s">
        <v>127</v>
      </c>
      <c r="BM152" s="218" t="s">
        <v>737</v>
      </c>
    </row>
    <row r="153" s="13" customFormat="1">
      <c r="A153" s="13"/>
      <c r="B153" s="225"/>
      <c r="C153" s="226"/>
      <c r="D153" s="227" t="s">
        <v>131</v>
      </c>
      <c r="E153" s="228" t="s">
        <v>19</v>
      </c>
      <c r="F153" s="229" t="s">
        <v>738</v>
      </c>
      <c r="G153" s="226"/>
      <c r="H153" s="230">
        <v>1</v>
      </c>
      <c r="I153" s="231"/>
      <c r="J153" s="226"/>
      <c r="K153" s="226"/>
      <c r="L153" s="232"/>
      <c r="M153" s="233"/>
      <c r="N153" s="234"/>
      <c r="O153" s="234"/>
      <c r="P153" s="234"/>
      <c r="Q153" s="234"/>
      <c r="R153" s="234"/>
      <c r="S153" s="234"/>
      <c r="T153" s="23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6" t="s">
        <v>131</v>
      </c>
      <c r="AU153" s="236" t="s">
        <v>80</v>
      </c>
      <c r="AV153" s="13" t="s">
        <v>80</v>
      </c>
      <c r="AW153" s="13" t="s">
        <v>32</v>
      </c>
      <c r="AX153" s="13" t="s">
        <v>70</v>
      </c>
      <c r="AY153" s="236" t="s">
        <v>120</v>
      </c>
    </row>
    <row r="154" s="14" customFormat="1">
      <c r="A154" s="14"/>
      <c r="B154" s="237"/>
      <c r="C154" s="238"/>
      <c r="D154" s="227" t="s">
        <v>131</v>
      </c>
      <c r="E154" s="239" t="s">
        <v>19</v>
      </c>
      <c r="F154" s="240" t="s">
        <v>133</v>
      </c>
      <c r="G154" s="238"/>
      <c r="H154" s="241">
        <v>1</v>
      </c>
      <c r="I154" s="242"/>
      <c r="J154" s="238"/>
      <c r="K154" s="238"/>
      <c r="L154" s="243"/>
      <c r="M154" s="244"/>
      <c r="N154" s="245"/>
      <c r="O154" s="245"/>
      <c r="P154" s="245"/>
      <c r="Q154" s="245"/>
      <c r="R154" s="245"/>
      <c r="S154" s="245"/>
      <c r="T154" s="24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7" t="s">
        <v>131</v>
      </c>
      <c r="AU154" s="247" t="s">
        <v>80</v>
      </c>
      <c r="AV154" s="14" t="s">
        <v>127</v>
      </c>
      <c r="AW154" s="14" t="s">
        <v>32</v>
      </c>
      <c r="AX154" s="14" t="s">
        <v>78</v>
      </c>
      <c r="AY154" s="247" t="s">
        <v>120</v>
      </c>
    </row>
    <row r="155" s="2" customFormat="1" ht="16.5" customHeight="1">
      <c r="A155" s="41"/>
      <c r="B155" s="42"/>
      <c r="C155" s="269" t="s">
        <v>289</v>
      </c>
      <c r="D155" s="269" t="s">
        <v>290</v>
      </c>
      <c r="E155" s="270" t="s">
        <v>610</v>
      </c>
      <c r="F155" s="271" t="s">
        <v>611</v>
      </c>
      <c r="G155" s="272" t="s">
        <v>382</v>
      </c>
      <c r="H155" s="273">
        <v>1</v>
      </c>
      <c r="I155" s="274"/>
      <c r="J155" s="275">
        <f>ROUND(I155*H155,2)</f>
        <v>0</v>
      </c>
      <c r="K155" s="271" t="s">
        <v>126</v>
      </c>
      <c r="L155" s="276"/>
      <c r="M155" s="277" t="s">
        <v>19</v>
      </c>
      <c r="N155" s="278" t="s">
        <v>41</v>
      </c>
      <c r="O155" s="87"/>
      <c r="P155" s="216">
        <f>O155*H155</f>
        <v>0</v>
      </c>
      <c r="Q155" s="216">
        <v>0.041099999999999998</v>
      </c>
      <c r="R155" s="216">
        <f>Q155*H155</f>
        <v>0.041099999999999998</v>
      </c>
      <c r="S155" s="216">
        <v>0</v>
      </c>
      <c r="T155" s="21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8" t="s">
        <v>171</v>
      </c>
      <c r="AT155" s="218" t="s">
        <v>290</v>
      </c>
      <c r="AU155" s="218" t="s">
        <v>80</v>
      </c>
      <c r="AY155" s="20" t="s">
        <v>120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20" t="s">
        <v>78</v>
      </c>
      <c r="BK155" s="219">
        <f>ROUND(I155*H155,2)</f>
        <v>0</v>
      </c>
      <c r="BL155" s="20" t="s">
        <v>127</v>
      </c>
      <c r="BM155" s="218" t="s">
        <v>739</v>
      </c>
    </row>
    <row r="156" s="2" customFormat="1">
      <c r="A156" s="41"/>
      <c r="B156" s="42"/>
      <c r="C156" s="43"/>
      <c r="D156" s="227" t="s">
        <v>488</v>
      </c>
      <c r="E156" s="43"/>
      <c r="F156" s="283" t="s">
        <v>613</v>
      </c>
      <c r="G156" s="43"/>
      <c r="H156" s="43"/>
      <c r="I156" s="222"/>
      <c r="J156" s="43"/>
      <c r="K156" s="43"/>
      <c r="L156" s="47"/>
      <c r="M156" s="223"/>
      <c r="N156" s="224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488</v>
      </c>
      <c r="AU156" s="20" t="s">
        <v>80</v>
      </c>
    </row>
    <row r="157" s="13" customFormat="1">
      <c r="A157" s="13"/>
      <c r="B157" s="225"/>
      <c r="C157" s="226"/>
      <c r="D157" s="227" t="s">
        <v>131</v>
      </c>
      <c r="E157" s="228" t="s">
        <v>19</v>
      </c>
      <c r="F157" s="229" t="s">
        <v>740</v>
      </c>
      <c r="G157" s="226"/>
      <c r="H157" s="230">
        <v>1</v>
      </c>
      <c r="I157" s="231"/>
      <c r="J157" s="226"/>
      <c r="K157" s="226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131</v>
      </c>
      <c r="AU157" s="236" t="s">
        <v>80</v>
      </c>
      <c r="AV157" s="13" t="s">
        <v>80</v>
      </c>
      <c r="AW157" s="13" t="s">
        <v>32</v>
      </c>
      <c r="AX157" s="13" t="s">
        <v>70</v>
      </c>
      <c r="AY157" s="236" t="s">
        <v>120</v>
      </c>
    </row>
    <row r="158" s="14" customFormat="1">
      <c r="A158" s="14"/>
      <c r="B158" s="237"/>
      <c r="C158" s="238"/>
      <c r="D158" s="227" t="s">
        <v>131</v>
      </c>
      <c r="E158" s="239" t="s">
        <v>19</v>
      </c>
      <c r="F158" s="240" t="s">
        <v>133</v>
      </c>
      <c r="G158" s="238"/>
      <c r="H158" s="241">
        <v>1</v>
      </c>
      <c r="I158" s="242"/>
      <c r="J158" s="238"/>
      <c r="K158" s="238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131</v>
      </c>
      <c r="AU158" s="247" t="s">
        <v>80</v>
      </c>
      <c r="AV158" s="14" t="s">
        <v>127</v>
      </c>
      <c r="AW158" s="14" t="s">
        <v>32</v>
      </c>
      <c r="AX158" s="14" t="s">
        <v>78</v>
      </c>
      <c r="AY158" s="247" t="s">
        <v>120</v>
      </c>
    </row>
    <row r="159" s="2" customFormat="1" ht="16.5" customHeight="1">
      <c r="A159" s="41"/>
      <c r="B159" s="42"/>
      <c r="C159" s="269" t="s">
        <v>295</v>
      </c>
      <c r="D159" s="269" t="s">
        <v>290</v>
      </c>
      <c r="E159" s="270" t="s">
        <v>615</v>
      </c>
      <c r="F159" s="271" t="s">
        <v>616</v>
      </c>
      <c r="G159" s="272" t="s">
        <v>382</v>
      </c>
      <c r="H159" s="273">
        <v>1</v>
      </c>
      <c r="I159" s="274"/>
      <c r="J159" s="275">
        <f>ROUND(I159*H159,2)</f>
        <v>0</v>
      </c>
      <c r="K159" s="271" t="s">
        <v>126</v>
      </c>
      <c r="L159" s="276"/>
      <c r="M159" s="277" t="s">
        <v>19</v>
      </c>
      <c r="N159" s="278" t="s">
        <v>41</v>
      </c>
      <c r="O159" s="87"/>
      <c r="P159" s="216">
        <f>O159*H159</f>
        <v>0</v>
      </c>
      <c r="Q159" s="216">
        <v>0.00029999999999999997</v>
      </c>
      <c r="R159" s="216">
        <f>Q159*H159</f>
        <v>0.00029999999999999997</v>
      </c>
      <c r="S159" s="216">
        <v>0</v>
      </c>
      <c r="T159" s="21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18" t="s">
        <v>171</v>
      </c>
      <c r="AT159" s="218" t="s">
        <v>290</v>
      </c>
      <c r="AU159" s="218" t="s">
        <v>80</v>
      </c>
      <c r="AY159" s="20" t="s">
        <v>120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20" t="s">
        <v>78</v>
      </c>
      <c r="BK159" s="219">
        <f>ROUND(I159*H159,2)</f>
        <v>0</v>
      </c>
      <c r="BL159" s="20" t="s">
        <v>127</v>
      </c>
      <c r="BM159" s="218" t="s">
        <v>741</v>
      </c>
    </row>
    <row r="160" s="13" customFormat="1">
      <c r="A160" s="13"/>
      <c r="B160" s="225"/>
      <c r="C160" s="226"/>
      <c r="D160" s="227" t="s">
        <v>131</v>
      </c>
      <c r="E160" s="228" t="s">
        <v>19</v>
      </c>
      <c r="F160" s="229" t="s">
        <v>742</v>
      </c>
      <c r="G160" s="226"/>
      <c r="H160" s="230">
        <v>1</v>
      </c>
      <c r="I160" s="231"/>
      <c r="J160" s="226"/>
      <c r="K160" s="226"/>
      <c r="L160" s="232"/>
      <c r="M160" s="233"/>
      <c r="N160" s="234"/>
      <c r="O160" s="234"/>
      <c r="P160" s="234"/>
      <c r="Q160" s="234"/>
      <c r="R160" s="234"/>
      <c r="S160" s="234"/>
      <c r="T160" s="23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6" t="s">
        <v>131</v>
      </c>
      <c r="AU160" s="236" t="s">
        <v>80</v>
      </c>
      <c r="AV160" s="13" t="s">
        <v>80</v>
      </c>
      <c r="AW160" s="13" t="s">
        <v>32</v>
      </c>
      <c r="AX160" s="13" t="s">
        <v>70</v>
      </c>
      <c r="AY160" s="236" t="s">
        <v>120</v>
      </c>
    </row>
    <row r="161" s="14" customFormat="1">
      <c r="A161" s="14"/>
      <c r="B161" s="237"/>
      <c r="C161" s="238"/>
      <c r="D161" s="227" t="s">
        <v>131</v>
      </c>
      <c r="E161" s="239" t="s">
        <v>19</v>
      </c>
      <c r="F161" s="240" t="s">
        <v>133</v>
      </c>
      <c r="G161" s="238"/>
      <c r="H161" s="241">
        <v>1</v>
      </c>
      <c r="I161" s="242"/>
      <c r="J161" s="238"/>
      <c r="K161" s="238"/>
      <c r="L161" s="243"/>
      <c r="M161" s="244"/>
      <c r="N161" s="245"/>
      <c r="O161" s="245"/>
      <c r="P161" s="245"/>
      <c r="Q161" s="245"/>
      <c r="R161" s="245"/>
      <c r="S161" s="245"/>
      <c r="T161" s="24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7" t="s">
        <v>131</v>
      </c>
      <c r="AU161" s="247" t="s">
        <v>80</v>
      </c>
      <c r="AV161" s="14" t="s">
        <v>127</v>
      </c>
      <c r="AW161" s="14" t="s">
        <v>32</v>
      </c>
      <c r="AX161" s="14" t="s">
        <v>78</v>
      </c>
      <c r="AY161" s="247" t="s">
        <v>120</v>
      </c>
    </row>
    <row r="162" s="2" customFormat="1" ht="16.5" customHeight="1">
      <c r="A162" s="41"/>
      <c r="B162" s="42"/>
      <c r="C162" s="207" t="s">
        <v>306</v>
      </c>
      <c r="D162" s="207" t="s">
        <v>122</v>
      </c>
      <c r="E162" s="208" t="s">
        <v>633</v>
      </c>
      <c r="F162" s="209" t="s">
        <v>634</v>
      </c>
      <c r="G162" s="210" t="s">
        <v>382</v>
      </c>
      <c r="H162" s="211">
        <v>2</v>
      </c>
      <c r="I162" s="212"/>
      <c r="J162" s="213">
        <f>ROUND(I162*H162,2)</f>
        <v>0</v>
      </c>
      <c r="K162" s="209" t="s">
        <v>19</v>
      </c>
      <c r="L162" s="47"/>
      <c r="M162" s="214" t="s">
        <v>19</v>
      </c>
      <c r="N162" s="215" t="s">
        <v>41</v>
      </c>
      <c r="O162" s="87"/>
      <c r="P162" s="216">
        <f>O162*H162</f>
        <v>0</v>
      </c>
      <c r="Q162" s="216">
        <v>0</v>
      </c>
      <c r="R162" s="216">
        <f>Q162*H162</f>
        <v>0</v>
      </c>
      <c r="S162" s="216">
        <v>0</v>
      </c>
      <c r="T162" s="217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18" t="s">
        <v>635</v>
      </c>
      <c r="AT162" s="218" t="s">
        <v>122</v>
      </c>
      <c r="AU162" s="218" t="s">
        <v>80</v>
      </c>
      <c r="AY162" s="20" t="s">
        <v>120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20" t="s">
        <v>78</v>
      </c>
      <c r="BK162" s="219">
        <f>ROUND(I162*H162,2)</f>
        <v>0</v>
      </c>
      <c r="BL162" s="20" t="s">
        <v>635</v>
      </c>
      <c r="BM162" s="218" t="s">
        <v>743</v>
      </c>
    </row>
    <row r="163" s="2" customFormat="1" ht="16.5" customHeight="1">
      <c r="A163" s="41"/>
      <c r="B163" s="42"/>
      <c r="C163" s="207" t="s">
        <v>311</v>
      </c>
      <c r="D163" s="207" t="s">
        <v>122</v>
      </c>
      <c r="E163" s="208" t="s">
        <v>637</v>
      </c>
      <c r="F163" s="209" t="s">
        <v>638</v>
      </c>
      <c r="G163" s="210" t="s">
        <v>382</v>
      </c>
      <c r="H163" s="211">
        <v>2</v>
      </c>
      <c r="I163" s="212"/>
      <c r="J163" s="213">
        <f>ROUND(I163*H163,2)</f>
        <v>0</v>
      </c>
      <c r="K163" s="209" t="s">
        <v>19</v>
      </c>
      <c r="L163" s="47"/>
      <c r="M163" s="214" t="s">
        <v>19</v>
      </c>
      <c r="N163" s="215" t="s">
        <v>41</v>
      </c>
      <c r="O163" s="87"/>
      <c r="P163" s="216">
        <f>O163*H163</f>
        <v>0</v>
      </c>
      <c r="Q163" s="216">
        <v>0.025000000000000001</v>
      </c>
      <c r="R163" s="216">
        <f>Q163*H163</f>
        <v>0.050000000000000003</v>
      </c>
      <c r="S163" s="216">
        <v>0</v>
      </c>
      <c r="T163" s="21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8" t="s">
        <v>127</v>
      </c>
      <c r="AT163" s="218" t="s">
        <v>122</v>
      </c>
      <c r="AU163" s="218" t="s">
        <v>80</v>
      </c>
      <c r="AY163" s="20" t="s">
        <v>120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20" t="s">
        <v>78</v>
      </c>
      <c r="BK163" s="219">
        <f>ROUND(I163*H163,2)</f>
        <v>0</v>
      </c>
      <c r="BL163" s="20" t="s">
        <v>127</v>
      </c>
      <c r="BM163" s="218" t="s">
        <v>744</v>
      </c>
    </row>
    <row r="164" s="13" customFormat="1">
      <c r="A164" s="13"/>
      <c r="B164" s="225"/>
      <c r="C164" s="226"/>
      <c r="D164" s="227" t="s">
        <v>131</v>
      </c>
      <c r="E164" s="228" t="s">
        <v>19</v>
      </c>
      <c r="F164" s="229" t="s">
        <v>745</v>
      </c>
      <c r="G164" s="226"/>
      <c r="H164" s="230">
        <v>2</v>
      </c>
      <c r="I164" s="231"/>
      <c r="J164" s="226"/>
      <c r="K164" s="226"/>
      <c r="L164" s="232"/>
      <c r="M164" s="233"/>
      <c r="N164" s="234"/>
      <c r="O164" s="234"/>
      <c r="P164" s="234"/>
      <c r="Q164" s="234"/>
      <c r="R164" s="234"/>
      <c r="S164" s="234"/>
      <c r="T164" s="23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6" t="s">
        <v>131</v>
      </c>
      <c r="AU164" s="236" t="s">
        <v>80</v>
      </c>
      <c r="AV164" s="13" t="s">
        <v>80</v>
      </c>
      <c r="AW164" s="13" t="s">
        <v>32</v>
      </c>
      <c r="AX164" s="13" t="s">
        <v>70</v>
      </c>
      <c r="AY164" s="236" t="s">
        <v>120</v>
      </c>
    </row>
    <row r="165" s="14" customFormat="1">
      <c r="A165" s="14"/>
      <c r="B165" s="237"/>
      <c r="C165" s="238"/>
      <c r="D165" s="227" t="s">
        <v>131</v>
      </c>
      <c r="E165" s="239" t="s">
        <v>19</v>
      </c>
      <c r="F165" s="240" t="s">
        <v>133</v>
      </c>
      <c r="G165" s="238"/>
      <c r="H165" s="241">
        <v>2</v>
      </c>
      <c r="I165" s="242"/>
      <c r="J165" s="238"/>
      <c r="K165" s="238"/>
      <c r="L165" s="243"/>
      <c r="M165" s="244"/>
      <c r="N165" s="245"/>
      <c r="O165" s="245"/>
      <c r="P165" s="245"/>
      <c r="Q165" s="245"/>
      <c r="R165" s="245"/>
      <c r="S165" s="245"/>
      <c r="T165" s="24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7" t="s">
        <v>131</v>
      </c>
      <c r="AU165" s="247" t="s">
        <v>80</v>
      </c>
      <c r="AV165" s="14" t="s">
        <v>127</v>
      </c>
      <c r="AW165" s="14" t="s">
        <v>32</v>
      </c>
      <c r="AX165" s="14" t="s">
        <v>78</v>
      </c>
      <c r="AY165" s="247" t="s">
        <v>120</v>
      </c>
    </row>
    <row r="166" s="2" customFormat="1" ht="24.15" customHeight="1">
      <c r="A166" s="41"/>
      <c r="B166" s="42"/>
      <c r="C166" s="207" t="s">
        <v>317</v>
      </c>
      <c r="D166" s="207" t="s">
        <v>122</v>
      </c>
      <c r="E166" s="208" t="s">
        <v>746</v>
      </c>
      <c r="F166" s="209" t="s">
        <v>747</v>
      </c>
      <c r="G166" s="210" t="s">
        <v>382</v>
      </c>
      <c r="H166" s="211">
        <v>1</v>
      </c>
      <c r="I166" s="212"/>
      <c r="J166" s="213">
        <f>ROUND(I166*H166,2)</f>
        <v>0</v>
      </c>
      <c r="K166" s="209" t="s">
        <v>19</v>
      </c>
      <c r="L166" s="47"/>
      <c r="M166" s="214" t="s">
        <v>19</v>
      </c>
      <c r="N166" s="215" t="s">
        <v>41</v>
      </c>
      <c r="O166" s="87"/>
      <c r="P166" s="216">
        <f>O166*H166</f>
        <v>0</v>
      </c>
      <c r="Q166" s="216">
        <v>0.0060000000000000001</v>
      </c>
      <c r="R166" s="216">
        <f>Q166*H166</f>
        <v>0.0060000000000000001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127</v>
      </c>
      <c r="AT166" s="218" t="s">
        <v>122</v>
      </c>
      <c r="AU166" s="218" t="s">
        <v>80</v>
      </c>
      <c r="AY166" s="20" t="s">
        <v>120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20" t="s">
        <v>78</v>
      </c>
      <c r="BK166" s="219">
        <f>ROUND(I166*H166,2)</f>
        <v>0</v>
      </c>
      <c r="BL166" s="20" t="s">
        <v>127</v>
      </c>
      <c r="BM166" s="218" t="s">
        <v>748</v>
      </c>
    </row>
    <row r="167" s="2" customFormat="1">
      <c r="A167" s="41"/>
      <c r="B167" s="42"/>
      <c r="C167" s="43"/>
      <c r="D167" s="227" t="s">
        <v>488</v>
      </c>
      <c r="E167" s="43"/>
      <c r="F167" s="283" t="s">
        <v>749</v>
      </c>
      <c r="G167" s="43"/>
      <c r="H167" s="43"/>
      <c r="I167" s="222"/>
      <c r="J167" s="43"/>
      <c r="K167" s="43"/>
      <c r="L167" s="47"/>
      <c r="M167" s="223"/>
      <c r="N167" s="22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488</v>
      </c>
      <c r="AU167" s="20" t="s">
        <v>80</v>
      </c>
    </row>
    <row r="168" s="13" customFormat="1">
      <c r="A168" s="13"/>
      <c r="B168" s="225"/>
      <c r="C168" s="226"/>
      <c r="D168" s="227" t="s">
        <v>131</v>
      </c>
      <c r="E168" s="228" t="s">
        <v>19</v>
      </c>
      <c r="F168" s="229" t="s">
        <v>750</v>
      </c>
      <c r="G168" s="226"/>
      <c r="H168" s="230">
        <v>1</v>
      </c>
      <c r="I168" s="231"/>
      <c r="J168" s="226"/>
      <c r="K168" s="226"/>
      <c r="L168" s="232"/>
      <c r="M168" s="233"/>
      <c r="N168" s="234"/>
      <c r="O168" s="234"/>
      <c r="P168" s="234"/>
      <c r="Q168" s="234"/>
      <c r="R168" s="234"/>
      <c r="S168" s="234"/>
      <c r="T168" s="23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6" t="s">
        <v>131</v>
      </c>
      <c r="AU168" s="236" t="s">
        <v>80</v>
      </c>
      <c r="AV168" s="13" t="s">
        <v>80</v>
      </c>
      <c r="AW168" s="13" t="s">
        <v>32</v>
      </c>
      <c r="AX168" s="13" t="s">
        <v>70</v>
      </c>
      <c r="AY168" s="236" t="s">
        <v>120</v>
      </c>
    </row>
    <row r="169" s="14" customFormat="1">
      <c r="A169" s="14"/>
      <c r="B169" s="237"/>
      <c r="C169" s="238"/>
      <c r="D169" s="227" t="s">
        <v>131</v>
      </c>
      <c r="E169" s="239" t="s">
        <v>19</v>
      </c>
      <c r="F169" s="240" t="s">
        <v>133</v>
      </c>
      <c r="G169" s="238"/>
      <c r="H169" s="241">
        <v>1</v>
      </c>
      <c r="I169" s="242"/>
      <c r="J169" s="238"/>
      <c r="K169" s="238"/>
      <c r="L169" s="243"/>
      <c r="M169" s="244"/>
      <c r="N169" s="245"/>
      <c r="O169" s="245"/>
      <c r="P169" s="245"/>
      <c r="Q169" s="245"/>
      <c r="R169" s="245"/>
      <c r="S169" s="245"/>
      <c r="T169" s="24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7" t="s">
        <v>131</v>
      </c>
      <c r="AU169" s="247" t="s">
        <v>80</v>
      </c>
      <c r="AV169" s="14" t="s">
        <v>127</v>
      </c>
      <c r="AW169" s="14" t="s">
        <v>32</v>
      </c>
      <c r="AX169" s="14" t="s">
        <v>78</v>
      </c>
      <c r="AY169" s="247" t="s">
        <v>120</v>
      </c>
    </row>
    <row r="170" s="2" customFormat="1" ht="24.15" customHeight="1">
      <c r="A170" s="41"/>
      <c r="B170" s="42"/>
      <c r="C170" s="207" t="s">
        <v>322</v>
      </c>
      <c r="D170" s="207" t="s">
        <v>122</v>
      </c>
      <c r="E170" s="208" t="s">
        <v>751</v>
      </c>
      <c r="F170" s="209" t="s">
        <v>752</v>
      </c>
      <c r="G170" s="210" t="s">
        <v>382</v>
      </c>
      <c r="H170" s="211">
        <v>1</v>
      </c>
      <c r="I170" s="212"/>
      <c r="J170" s="213">
        <f>ROUND(I170*H170,2)</f>
        <v>0</v>
      </c>
      <c r="K170" s="209" t="s">
        <v>19</v>
      </c>
      <c r="L170" s="47"/>
      <c r="M170" s="214" t="s">
        <v>19</v>
      </c>
      <c r="N170" s="215" t="s">
        <v>41</v>
      </c>
      <c r="O170" s="87"/>
      <c r="P170" s="216">
        <f>O170*H170</f>
        <v>0</v>
      </c>
      <c r="Q170" s="216">
        <v>0.0060000000000000001</v>
      </c>
      <c r="R170" s="216">
        <f>Q170*H170</f>
        <v>0.0060000000000000001</v>
      </c>
      <c r="S170" s="216">
        <v>0</v>
      </c>
      <c r="T170" s="21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18" t="s">
        <v>127</v>
      </c>
      <c r="AT170" s="218" t="s">
        <v>122</v>
      </c>
      <c r="AU170" s="218" t="s">
        <v>80</v>
      </c>
      <c r="AY170" s="20" t="s">
        <v>120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20" t="s">
        <v>78</v>
      </c>
      <c r="BK170" s="219">
        <f>ROUND(I170*H170,2)</f>
        <v>0</v>
      </c>
      <c r="BL170" s="20" t="s">
        <v>127</v>
      </c>
      <c r="BM170" s="218" t="s">
        <v>753</v>
      </c>
    </row>
    <row r="171" s="2" customFormat="1">
      <c r="A171" s="41"/>
      <c r="B171" s="42"/>
      <c r="C171" s="43"/>
      <c r="D171" s="227" t="s">
        <v>488</v>
      </c>
      <c r="E171" s="43"/>
      <c r="F171" s="283" t="s">
        <v>754</v>
      </c>
      <c r="G171" s="43"/>
      <c r="H171" s="43"/>
      <c r="I171" s="222"/>
      <c r="J171" s="43"/>
      <c r="K171" s="43"/>
      <c r="L171" s="47"/>
      <c r="M171" s="223"/>
      <c r="N171" s="224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488</v>
      </c>
      <c r="AU171" s="20" t="s">
        <v>80</v>
      </c>
    </row>
    <row r="172" s="13" customFormat="1">
      <c r="A172" s="13"/>
      <c r="B172" s="225"/>
      <c r="C172" s="226"/>
      <c r="D172" s="227" t="s">
        <v>131</v>
      </c>
      <c r="E172" s="228" t="s">
        <v>19</v>
      </c>
      <c r="F172" s="229" t="s">
        <v>755</v>
      </c>
      <c r="G172" s="226"/>
      <c r="H172" s="230">
        <v>1</v>
      </c>
      <c r="I172" s="231"/>
      <c r="J172" s="226"/>
      <c r="K172" s="226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131</v>
      </c>
      <c r="AU172" s="236" t="s">
        <v>80</v>
      </c>
      <c r="AV172" s="13" t="s">
        <v>80</v>
      </c>
      <c r="AW172" s="13" t="s">
        <v>32</v>
      </c>
      <c r="AX172" s="13" t="s">
        <v>70</v>
      </c>
      <c r="AY172" s="236" t="s">
        <v>120</v>
      </c>
    </row>
    <row r="173" s="14" customFormat="1">
      <c r="A173" s="14"/>
      <c r="B173" s="237"/>
      <c r="C173" s="238"/>
      <c r="D173" s="227" t="s">
        <v>131</v>
      </c>
      <c r="E173" s="239" t="s">
        <v>19</v>
      </c>
      <c r="F173" s="240" t="s">
        <v>133</v>
      </c>
      <c r="G173" s="238"/>
      <c r="H173" s="241">
        <v>1</v>
      </c>
      <c r="I173" s="242"/>
      <c r="J173" s="238"/>
      <c r="K173" s="238"/>
      <c r="L173" s="243"/>
      <c r="M173" s="244"/>
      <c r="N173" s="245"/>
      <c r="O173" s="245"/>
      <c r="P173" s="245"/>
      <c r="Q173" s="245"/>
      <c r="R173" s="245"/>
      <c r="S173" s="245"/>
      <c r="T173" s="24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7" t="s">
        <v>131</v>
      </c>
      <c r="AU173" s="247" t="s">
        <v>80</v>
      </c>
      <c r="AV173" s="14" t="s">
        <v>127</v>
      </c>
      <c r="AW173" s="14" t="s">
        <v>32</v>
      </c>
      <c r="AX173" s="14" t="s">
        <v>78</v>
      </c>
      <c r="AY173" s="247" t="s">
        <v>120</v>
      </c>
    </row>
    <row r="174" s="12" customFormat="1" ht="22.8" customHeight="1">
      <c r="A174" s="12"/>
      <c r="B174" s="191"/>
      <c r="C174" s="192"/>
      <c r="D174" s="193" t="s">
        <v>69</v>
      </c>
      <c r="E174" s="205" t="s">
        <v>467</v>
      </c>
      <c r="F174" s="205" t="s">
        <v>468</v>
      </c>
      <c r="G174" s="192"/>
      <c r="H174" s="192"/>
      <c r="I174" s="195"/>
      <c r="J174" s="206">
        <f>BK174</f>
        <v>0</v>
      </c>
      <c r="K174" s="192"/>
      <c r="L174" s="197"/>
      <c r="M174" s="198"/>
      <c r="N174" s="199"/>
      <c r="O174" s="199"/>
      <c r="P174" s="200">
        <f>SUM(P175:P176)</f>
        <v>0</v>
      </c>
      <c r="Q174" s="199"/>
      <c r="R174" s="200">
        <f>SUM(R175:R176)</f>
        <v>0</v>
      </c>
      <c r="S174" s="199"/>
      <c r="T174" s="201">
        <f>SUM(T175:T176)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2" t="s">
        <v>78</v>
      </c>
      <c r="AT174" s="203" t="s">
        <v>69</v>
      </c>
      <c r="AU174" s="203" t="s">
        <v>78</v>
      </c>
      <c r="AY174" s="202" t="s">
        <v>120</v>
      </c>
      <c r="BK174" s="204">
        <f>SUM(BK175:BK176)</f>
        <v>0</v>
      </c>
    </row>
    <row r="175" s="2" customFormat="1" ht="24.15" customHeight="1">
      <c r="A175" s="41"/>
      <c r="B175" s="42"/>
      <c r="C175" s="207" t="s">
        <v>327</v>
      </c>
      <c r="D175" s="207" t="s">
        <v>122</v>
      </c>
      <c r="E175" s="208" t="s">
        <v>470</v>
      </c>
      <c r="F175" s="209" t="s">
        <v>471</v>
      </c>
      <c r="G175" s="210" t="s">
        <v>257</v>
      </c>
      <c r="H175" s="211">
        <v>0.23200000000000001</v>
      </c>
      <c r="I175" s="212"/>
      <c r="J175" s="213">
        <f>ROUND(I175*H175,2)</f>
        <v>0</v>
      </c>
      <c r="K175" s="209" t="s">
        <v>126</v>
      </c>
      <c r="L175" s="47"/>
      <c r="M175" s="214" t="s">
        <v>19</v>
      </c>
      <c r="N175" s="215" t="s">
        <v>41</v>
      </c>
      <c r="O175" s="87"/>
      <c r="P175" s="216">
        <f>O175*H175</f>
        <v>0</v>
      </c>
      <c r="Q175" s="216">
        <v>0</v>
      </c>
      <c r="R175" s="216">
        <f>Q175*H175</f>
        <v>0</v>
      </c>
      <c r="S175" s="216">
        <v>0</v>
      </c>
      <c r="T175" s="21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18" t="s">
        <v>127</v>
      </c>
      <c r="AT175" s="218" t="s">
        <v>122</v>
      </c>
      <c r="AU175" s="218" t="s">
        <v>80</v>
      </c>
      <c r="AY175" s="20" t="s">
        <v>120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20" t="s">
        <v>78</v>
      </c>
      <c r="BK175" s="219">
        <f>ROUND(I175*H175,2)</f>
        <v>0</v>
      </c>
      <c r="BL175" s="20" t="s">
        <v>127</v>
      </c>
      <c r="BM175" s="218" t="s">
        <v>756</v>
      </c>
    </row>
    <row r="176" s="2" customFormat="1">
      <c r="A176" s="41"/>
      <c r="B176" s="42"/>
      <c r="C176" s="43"/>
      <c r="D176" s="220" t="s">
        <v>129</v>
      </c>
      <c r="E176" s="43"/>
      <c r="F176" s="221" t="s">
        <v>473</v>
      </c>
      <c r="G176" s="43"/>
      <c r="H176" s="43"/>
      <c r="I176" s="222"/>
      <c r="J176" s="43"/>
      <c r="K176" s="43"/>
      <c r="L176" s="47"/>
      <c r="M176" s="279"/>
      <c r="N176" s="280"/>
      <c r="O176" s="281"/>
      <c r="P176" s="281"/>
      <c r="Q176" s="281"/>
      <c r="R176" s="281"/>
      <c r="S176" s="281"/>
      <c r="T176" s="282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129</v>
      </c>
      <c r="AU176" s="20" t="s">
        <v>80</v>
      </c>
    </row>
    <row r="177" s="2" customFormat="1" ht="6.96" customHeight="1">
      <c r="A177" s="41"/>
      <c r="B177" s="62"/>
      <c r="C177" s="63"/>
      <c r="D177" s="63"/>
      <c r="E177" s="63"/>
      <c r="F177" s="63"/>
      <c r="G177" s="63"/>
      <c r="H177" s="63"/>
      <c r="I177" s="63"/>
      <c r="J177" s="63"/>
      <c r="K177" s="63"/>
      <c r="L177" s="47"/>
      <c r="M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</row>
  </sheetData>
  <sheetProtection sheet="1" autoFilter="0" formatColumns="0" formatRows="0" objects="1" scenarios="1" spinCount="100000" saltValue="hmctJ9DQ3biqoZxTeiw817AqS251qGImMlDsTK+2xWAO0E27Lx7k5PI8tk4Wrd3EhyOy+Pa50tEsZ6lWK2340Q==" hashValue="jopWa3gpW+tpJuQjWsJXdmUBRRNxaEPUQH3kwBypH0v7NJf6GYpe8QFLI5RnkdZA2br2A8ZFOlj9EjcAo6QJZw==" algorithmName="SHA-512" password="CC51"/>
  <autoFilter ref="C82:K176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5_02/857241131"/>
    <hyperlink ref="F93" r:id="rId2" display="https://podminky.urs.cz/item/CS_URS_2025_02/857242122"/>
    <hyperlink ref="F98" r:id="rId3" display="https://podminky.urs.cz/item/CS_URS_2025_02/871161141"/>
    <hyperlink ref="F105" r:id="rId4" display="https://podminky.urs.cz/item/CS_URS_2025_02/871241141"/>
    <hyperlink ref="F112" r:id="rId5" display="https://podminky.urs.cz/item/CS_URS_2025_02/877162001"/>
    <hyperlink ref="F120" r:id="rId6" display="https://podminky.urs.cz/item/CS_URS_2025_02/877241101"/>
    <hyperlink ref="F128" r:id="rId7" display="https://podminky.urs.cz/item/CS_URS_2025_02/892233122"/>
    <hyperlink ref="F130" r:id="rId8" display="https://podminky.urs.cz/item/CS_URS_2025_02/892241111"/>
    <hyperlink ref="F132" r:id="rId9" display="https://podminky.urs.cz/item/CS_URS_2025_02/899712111"/>
    <hyperlink ref="F137" r:id="rId10" display="https://podminky.urs.cz/item/CS_URS_2025_02/891241112"/>
    <hyperlink ref="F143" r:id="rId11" display="https://podminky.urs.cz/item/CS_URS_2025_02/899401111"/>
    <hyperlink ref="F176" r:id="rId12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3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90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UHERSKÉ HRADIŠTĚ, ŠTĚPNICKÁ - REKONSTRUKCE VODOVODNÍHO ŘADU G-17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91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757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17. 8. 2025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ROUND((SUM(BE80:BE105)),  2)</f>
        <v>0</v>
      </c>
      <c r="G33" s="41"/>
      <c r="H33" s="41"/>
      <c r="I33" s="151">
        <v>0.20999999999999999</v>
      </c>
      <c r="J33" s="150">
        <f>ROUND(((SUM(BE80:BE105))*I33),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ROUND((SUM(BF80:BF105)),  2)</f>
        <v>0</v>
      </c>
      <c r="G34" s="41"/>
      <c r="H34" s="41"/>
      <c r="I34" s="151">
        <v>0.12</v>
      </c>
      <c r="J34" s="150">
        <f>ROUND(((SUM(BF80:BF105))*I34),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ROUND((SUM(BG80:BG105)),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ROUND((SUM(BH80:BH105)),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ROUND((SUM(BI80:BI105)),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93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UHERSKÉ HRADIŠTĚ, ŠTĚPNICKÁ - REKONSTRUKCE VODOVODNÍHO ŘADU G-17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91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004 - Vedlejší a ostatní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Uherské Hradiště</v>
      </c>
      <c r="G52" s="43"/>
      <c r="H52" s="43"/>
      <c r="I52" s="35" t="s">
        <v>23</v>
      </c>
      <c r="J52" s="75" t="str">
        <f>IF(J12="","",J12)</f>
        <v>17. 8. 2025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94</v>
      </c>
      <c r="D57" s="165"/>
      <c r="E57" s="165"/>
      <c r="F57" s="165"/>
      <c r="G57" s="165"/>
      <c r="H57" s="165"/>
      <c r="I57" s="165"/>
      <c r="J57" s="166" t="s">
        <v>95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96</v>
      </c>
    </row>
    <row r="60" s="9" customFormat="1" ht="24.96" customHeight="1">
      <c r="A60" s="9"/>
      <c r="B60" s="168"/>
      <c r="C60" s="169"/>
      <c r="D60" s="170" t="s">
        <v>758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105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UHERSKÉ HRADIŠTĚ, ŠTĚPNICKÁ - REKONSTRUKCE VODOVODNÍHO ŘADU G-17</v>
      </c>
      <c r="F70" s="35"/>
      <c r="G70" s="35"/>
      <c r="H70" s="35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91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004 - Vedlejší a ostatní náklady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>Uherské Hradiště</v>
      </c>
      <c r="G74" s="43"/>
      <c r="H74" s="43"/>
      <c r="I74" s="35" t="s">
        <v>23</v>
      </c>
      <c r="J74" s="75" t="str">
        <f>IF(J12="","",J12)</f>
        <v>17. 8. 2025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5" t="s">
        <v>25</v>
      </c>
      <c r="D76" s="43"/>
      <c r="E76" s="43"/>
      <c r="F76" s="30" t="str">
        <f>E15</f>
        <v xml:space="preserve"> </v>
      </c>
      <c r="G76" s="43"/>
      <c r="H76" s="43"/>
      <c r="I76" s="35" t="s">
        <v>31</v>
      </c>
      <c r="J76" s="39" t="str">
        <f>E21</f>
        <v xml:space="preserve"> 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29</v>
      </c>
      <c r="D77" s="43"/>
      <c r="E77" s="43"/>
      <c r="F77" s="30" t="str">
        <f>IF(E18="","",E18)</f>
        <v>Vyplň údaj</v>
      </c>
      <c r="G77" s="43"/>
      <c r="H77" s="43"/>
      <c r="I77" s="35" t="s">
        <v>33</v>
      </c>
      <c r="J77" s="39" t="str">
        <f>E24</f>
        <v xml:space="preserve"> 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106</v>
      </c>
      <c r="D79" s="183" t="s">
        <v>55</v>
      </c>
      <c r="E79" s="183" t="s">
        <v>51</v>
      </c>
      <c r="F79" s="183" t="s">
        <v>52</v>
      </c>
      <c r="G79" s="183" t="s">
        <v>107</v>
      </c>
      <c r="H79" s="183" t="s">
        <v>108</v>
      </c>
      <c r="I79" s="183" t="s">
        <v>109</v>
      </c>
      <c r="J79" s="183" t="s">
        <v>95</v>
      </c>
      <c r="K79" s="184" t="s">
        <v>110</v>
      </c>
      <c r="L79" s="185"/>
      <c r="M79" s="95" t="s">
        <v>19</v>
      </c>
      <c r="N79" s="96" t="s">
        <v>40</v>
      </c>
      <c r="O79" s="96" t="s">
        <v>111</v>
      </c>
      <c r="P79" s="96" t="s">
        <v>112</v>
      </c>
      <c r="Q79" s="96" t="s">
        <v>113</v>
      </c>
      <c r="R79" s="96" t="s">
        <v>114</v>
      </c>
      <c r="S79" s="96" t="s">
        <v>115</v>
      </c>
      <c r="T79" s="97" t="s">
        <v>116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117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69</v>
      </c>
      <c r="AU80" s="20" t="s">
        <v>96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69</v>
      </c>
      <c r="E81" s="194" t="s">
        <v>759</v>
      </c>
      <c r="F81" s="194" t="s">
        <v>760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SUM(P82:P105)</f>
        <v>0</v>
      </c>
      <c r="Q81" s="199"/>
      <c r="R81" s="200">
        <f>SUM(R82:R105)</f>
        <v>0</v>
      </c>
      <c r="S81" s="199"/>
      <c r="T81" s="201">
        <f>SUM(T82:T105)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78</v>
      </c>
      <c r="AT81" s="203" t="s">
        <v>69</v>
      </c>
      <c r="AU81" s="203" t="s">
        <v>70</v>
      </c>
      <c r="AY81" s="202" t="s">
        <v>120</v>
      </c>
      <c r="BK81" s="204">
        <f>SUM(BK82:BK105)</f>
        <v>0</v>
      </c>
    </row>
    <row r="82" s="2" customFormat="1" ht="21.75" customHeight="1">
      <c r="A82" s="41"/>
      <c r="B82" s="42"/>
      <c r="C82" s="207" t="s">
        <v>78</v>
      </c>
      <c r="D82" s="207" t="s">
        <v>122</v>
      </c>
      <c r="E82" s="208" t="s">
        <v>761</v>
      </c>
      <c r="F82" s="209" t="s">
        <v>762</v>
      </c>
      <c r="G82" s="210" t="s">
        <v>763</v>
      </c>
      <c r="H82" s="211">
        <v>1</v>
      </c>
      <c r="I82" s="212"/>
      <c r="J82" s="213">
        <f>ROUND(I82*H82,2)</f>
        <v>0</v>
      </c>
      <c r="K82" s="209" t="s">
        <v>19</v>
      </c>
      <c r="L82" s="47"/>
      <c r="M82" s="214" t="s">
        <v>19</v>
      </c>
      <c r="N82" s="215" t="s">
        <v>41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127</v>
      </c>
      <c r="AT82" s="218" t="s">
        <v>122</v>
      </c>
      <c r="AU82" s="218" t="s">
        <v>78</v>
      </c>
      <c r="AY82" s="20" t="s">
        <v>120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20" t="s">
        <v>78</v>
      </c>
      <c r="BK82" s="219">
        <f>ROUND(I82*H82,2)</f>
        <v>0</v>
      </c>
      <c r="BL82" s="20" t="s">
        <v>127</v>
      </c>
      <c r="BM82" s="218" t="s">
        <v>764</v>
      </c>
    </row>
    <row r="83" s="2" customFormat="1" ht="16.5" customHeight="1">
      <c r="A83" s="41"/>
      <c r="B83" s="42"/>
      <c r="C83" s="207" t="s">
        <v>80</v>
      </c>
      <c r="D83" s="207" t="s">
        <v>122</v>
      </c>
      <c r="E83" s="208" t="s">
        <v>765</v>
      </c>
      <c r="F83" s="209" t="s">
        <v>766</v>
      </c>
      <c r="G83" s="210" t="s">
        <v>763</v>
      </c>
      <c r="H83" s="211">
        <v>1</v>
      </c>
      <c r="I83" s="212"/>
      <c r="J83" s="213">
        <f>ROUND(I83*H83,2)</f>
        <v>0</v>
      </c>
      <c r="K83" s="209" t="s">
        <v>19</v>
      </c>
      <c r="L83" s="47"/>
      <c r="M83" s="214" t="s">
        <v>19</v>
      </c>
      <c r="N83" s="215" t="s">
        <v>41</v>
      </c>
      <c r="O83" s="87"/>
      <c r="P83" s="216">
        <f>O83*H83</f>
        <v>0</v>
      </c>
      <c r="Q83" s="216">
        <v>0</v>
      </c>
      <c r="R83" s="216">
        <f>Q83*H83</f>
        <v>0</v>
      </c>
      <c r="S83" s="216">
        <v>0</v>
      </c>
      <c r="T83" s="217">
        <f>S83*H83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R83" s="218" t="s">
        <v>127</v>
      </c>
      <c r="AT83" s="218" t="s">
        <v>122</v>
      </c>
      <c r="AU83" s="218" t="s">
        <v>78</v>
      </c>
      <c r="AY83" s="20" t="s">
        <v>120</v>
      </c>
      <c r="BE83" s="219">
        <f>IF(N83="základní",J83,0)</f>
        <v>0</v>
      </c>
      <c r="BF83" s="219">
        <f>IF(N83="snížená",J83,0)</f>
        <v>0</v>
      </c>
      <c r="BG83" s="219">
        <f>IF(N83="zákl. přenesená",J83,0)</f>
        <v>0</v>
      </c>
      <c r="BH83" s="219">
        <f>IF(N83="sníž. přenesená",J83,0)</f>
        <v>0</v>
      </c>
      <c r="BI83" s="219">
        <f>IF(N83="nulová",J83,0)</f>
        <v>0</v>
      </c>
      <c r="BJ83" s="20" t="s">
        <v>78</v>
      </c>
      <c r="BK83" s="219">
        <f>ROUND(I83*H83,2)</f>
        <v>0</v>
      </c>
      <c r="BL83" s="20" t="s">
        <v>127</v>
      </c>
      <c r="BM83" s="218" t="s">
        <v>767</v>
      </c>
    </row>
    <row r="84" s="2" customFormat="1" ht="16.5" customHeight="1">
      <c r="A84" s="41"/>
      <c r="B84" s="42"/>
      <c r="C84" s="207" t="s">
        <v>139</v>
      </c>
      <c r="D84" s="207" t="s">
        <v>122</v>
      </c>
      <c r="E84" s="208" t="s">
        <v>768</v>
      </c>
      <c r="F84" s="209" t="s">
        <v>769</v>
      </c>
      <c r="G84" s="210" t="s">
        <v>763</v>
      </c>
      <c r="H84" s="211">
        <v>1</v>
      </c>
      <c r="I84" s="212"/>
      <c r="J84" s="213">
        <f>ROUND(I84*H84,2)</f>
        <v>0</v>
      </c>
      <c r="K84" s="209" t="s">
        <v>19</v>
      </c>
      <c r="L84" s="47"/>
      <c r="M84" s="214" t="s">
        <v>19</v>
      </c>
      <c r="N84" s="215" t="s">
        <v>41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127</v>
      </c>
      <c r="AT84" s="218" t="s">
        <v>122</v>
      </c>
      <c r="AU84" s="218" t="s">
        <v>78</v>
      </c>
      <c r="AY84" s="20" t="s">
        <v>120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78</v>
      </c>
      <c r="BK84" s="219">
        <f>ROUND(I84*H84,2)</f>
        <v>0</v>
      </c>
      <c r="BL84" s="20" t="s">
        <v>127</v>
      </c>
      <c r="BM84" s="218" t="s">
        <v>770</v>
      </c>
    </row>
    <row r="85" s="2" customFormat="1" ht="16.5" customHeight="1">
      <c r="A85" s="41"/>
      <c r="B85" s="42"/>
      <c r="C85" s="207" t="s">
        <v>127</v>
      </c>
      <c r="D85" s="207" t="s">
        <v>122</v>
      </c>
      <c r="E85" s="208" t="s">
        <v>771</v>
      </c>
      <c r="F85" s="209" t="s">
        <v>772</v>
      </c>
      <c r="G85" s="210" t="s">
        <v>763</v>
      </c>
      <c r="H85" s="211">
        <v>1</v>
      </c>
      <c r="I85" s="212"/>
      <c r="J85" s="213">
        <f>ROUND(I85*H85,2)</f>
        <v>0</v>
      </c>
      <c r="K85" s="209" t="s">
        <v>19</v>
      </c>
      <c r="L85" s="47"/>
      <c r="M85" s="214" t="s">
        <v>19</v>
      </c>
      <c r="N85" s="215" t="s">
        <v>41</v>
      </c>
      <c r="O85" s="87"/>
      <c r="P85" s="216">
        <f>O85*H85</f>
        <v>0</v>
      </c>
      <c r="Q85" s="216">
        <v>0</v>
      </c>
      <c r="R85" s="216">
        <f>Q85*H85</f>
        <v>0</v>
      </c>
      <c r="S85" s="216">
        <v>0</v>
      </c>
      <c r="T85" s="217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8" t="s">
        <v>127</v>
      </c>
      <c r="AT85" s="218" t="s">
        <v>122</v>
      </c>
      <c r="AU85" s="218" t="s">
        <v>78</v>
      </c>
      <c r="AY85" s="20" t="s">
        <v>120</v>
      </c>
      <c r="BE85" s="219">
        <f>IF(N85="základní",J85,0)</f>
        <v>0</v>
      </c>
      <c r="BF85" s="219">
        <f>IF(N85="snížená",J85,0)</f>
        <v>0</v>
      </c>
      <c r="BG85" s="219">
        <f>IF(N85="zákl. přenesená",J85,0)</f>
        <v>0</v>
      </c>
      <c r="BH85" s="219">
        <f>IF(N85="sníž. přenesená",J85,0)</f>
        <v>0</v>
      </c>
      <c r="BI85" s="219">
        <f>IF(N85="nulová",J85,0)</f>
        <v>0</v>
      </c>
      <c r="BJ85" s="20" t="s">
        <v>78</v>
      </c>
      <c r="BK85" s="219">
        <f>ROUND(I85*H85,2)</f>
        <v>0</v>
      </c>
      <c r="BL85" s="20" t="s">
        <v>127</v>
      </c>
      <c r="BM85" s="218" t="s">
        <v>773</v>
      </c>
    </row>
    <row r="86" s="2" customFormat="1" ht="16.5" customHeight="1">
      <c r="A86" s="41"/>
      <c r="B86" s="42"/>
      <c r="C86" s="207" t="s">
        <v>152</v>
      </c>
      <c r="D86" s="207" t="s">
        <v>122</v>
      </c>
      <c r="E86" s="208" t="s">
        <v>774</v>
      </c>
      <c r="F86" s="209" t="s">
        <v>775</v>
      </c>
      <c r="G86" s="210" t="s">
        <v>763</v>
      </c>
      <c r="H86" s="211">
        <v>1</v>
      </c>
      <c r="I86" s="212"/>
      <c r="J86" s="213">
        <f>ROUND(I86*H86,2)</f>
        <v>0</v>
      </c>
      <c r="K86" s="209" t="s">
        <v>19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127</v>
      </c>
      <c r="AT86" s="218" t="s">
        <v>122</v>
      </c>
      <c r="AU86" s="218" t="s">
        <v>78</v>
      </c>
      <c r="AY86" s="20" t="s">
        <v>120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127</v>
      </c>
      <c r="BM86" s="218" t="s">
        <v>776</v>
      </c>
    </row>
    <row r="87" s="2" customFormat="1" ht="16.5" customHeight="1">
      <c r="A87" s="41"/>
      <c r="B87" s="42"/>
      <c r="C87" s="207" t="s">
        <v>159</v>
      </c>
      <c r="D87" s="207" t="s">
        <v>122</v>
      </c>
      <c r="E87" s="208" t="s">
        <v>777</v>
      </c>
      <c r="F87" s="209" t="s">
        <v>778</v>
      </c>
      <c r="G87" s="210" t="s">
        <v>763</v>
      </c>
      <c r="H87" s="211">
        <v>1</v>
      </c>
      <c r="I87" s="212"/>
      <c r="J87" s="213">
        <f>ROUND(I87*H87,2)</f>
        <v>0</v>
      </c>
      <c r="K87" s="209" t="s">
        <v>19</v>
      </c>
      <c r="L87" s="47"/>
      <c r="M87" s="214" t="s">
        <v>19</v>
      </c>
      <c r="N87" s="215" t="s">
        <v>41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127</v>
      </c>
      <c r="AT87" s="218" t="s">
        <v>122</v>
      </c>
      <c r="AU87" s="218" t="s">
        <v>78</v>
      </c>
      <c r="AY87" s="20" t="s">
        <v>120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78</v>
      </c>
      <c r="BK87" s="219">
        <f>ROUND(I87*H87,2)</f>
        <v>0</v>
      </c>
      <c r="BL87" s="20" t="s">
        <v>127</v>
      </c>
      <c r="BM87" s="218" t="s">
        <v>779</v>
      </c>
    </row>
    <row r="88" s="2" customFormat="1" ht="16.5" customHeight="1">
      <c r="A88" s="41"/>
      <c r="B88" s="42"/>
      <c r="C88" s="207" t="s">
        <v>165</v>
      </c>
      <c r="D88" s="207" t="s">
        <v>122</v>
      </c>
      <c r="E88" s="208" t="s">
        <v>780</v>
      </c>
      <c r="F88" s="209" t="s">
        <v>781</v>
      </c>
      <c r="G88" s="210" t="s">
        <v>763</v>
      </c>
      <c r="H88" s="211">
        <v>1</v>
      </c>
      <c r="I88" s="212"/>
      <c r="J88" s="213">
        <f>ROUND(I88*H88,2)</f>
        <v>0</v>
      </c>
      <c r="K88" s="209" t="s">
        <v>19</v>
      </c>
      <c r="L88" s="47"/>
      <c r="M88" s="214" t="s">
        <v>19</v>
      </c>
      <c r="N88" s="215" t="s">
        <v>41</v>
      </c>
      <c r="O88" s="87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127</v>
      </c>
      <c r="AT88" s="218" t="s">
        <v>122</v>
      </c>
      <c r="AU88" s="218" t="s">
        <v>78</v>
      </c>
      <c r="AY88" s="20" t="s">
        <v>120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78</v>
      </c>
      <c r="BK88" s="219">
        <f>ROUND(I88*H88,2)</f>
        <v>0</v>
      </c>
      <c r="BL88" s="20" t="s">
        <v>127</v>
      </c>
      <c r="BM88" s="218" t="s">
        <v>782</v>
      </c>
    </row>
    <row r="89" s="2" customFormat="1" ht="16.5" customHeight="1">
      <c r="A89" s="41"/>
      <c r="B89" s="42"/>
      <c r="C89" s="207" t="s">
        <v>171</v>
      </c>
      <c r="D89" s="207" t="s">
        <v>122</v>
      </c>
      <c r="E89" s="208" t="s">
        <v>783</v>
      </c>
      <c r="F89" s="209" t="s">
        <v>784</v>
      </c>
      <c r="G89" s="210" t="s">
        <v>763</v>
      </c>
      <c r="H89" s="211">
        <v>1</v>
      </c>
      <c r="I89" s="212"/>
      <c r="J89" s="213">
        <f>ROUND(I89*H89,2)</f>
        <v>0</v>
      </c>
      <c r="K89" s="209" t="s">
        <v>19</v>
      </c>
      <c r="L89" s="47"/>
      <c r="M89" s="214" t="s">
        <v>19</v>
      </c>
      <c r="N89" s="215" t="s">
        <v>41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127</v>
      </c>
      <c r="AT89" s="218" t="s">
        <v>122</v>
      </c>
      <c r="AU89" s="218" t="s">
        <v>78</v>
      </c>
      <c r="AY89" s="20" t="s">
        <v>120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78</v>
      </c>
      <c r="BK89" s="219">
        <f>ROUND(I89*H89,2)</f>
        <v>0</v>
      </c>
      <c r="BL89" s="20" t="s">
        <v>127</v>
      </c>
      <c r="BM89" s="218" t="s">
        <v>785</v>
      </c>
    </row>
    <row r="90" s="2" customFormat="1" ht="33" customHeight="1">
      <c r="A90" s="41"/>
      <c r="B90" s="42"/>
      <c r="C90" s="207" t="s">
        <v>177</v>
      </c>
      <c r="D90" s="207" t="s">
        <v>122</v>
      </c>
      <c r="E90" s="208" t="s">
        <v>786</v>
      </c>
      <c r="F90" s="209" t="s">
        <v>787</v>
      </c>
      <c r="G90" s="210" t="s">
        <v>763</v>
      </c>
      <c r="H90" s="211">
        <v>1</v>
      </c>
      <c r="I90" s="212"/>
      <c r="J90" s="213">
        <f>ROUND(I90*H90,2)</f>
        <v>0</v>
      </c>
      <c r="K90" s="209" t="s">
        <v>19</v>
      </c>
      <c r="L90" s="47"/>
      <c r="M90" s="214" t="s">
        <v>19</v>
      </c>
      <c r="N90" s="215" t="s">
        <v>41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127</v>
      </c>
      <c r="AT90" s="218" t="s">
        <v>122</v>
      </c>
      <c r="AU90" s="218" t="s">
        <v>78</v>
      </c>
      <c r="AY90" s="20" t="s">
        <v>120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78</v>
      </c>
      <c r="BK90" s="219">
        <f>ROUND(I90*H90,2)</f>
        <v>0</v>
      </c>
      <c r="BL90" s="20" t="s">
        <v>127</v>
      </c>
      <c r="BM90" s="218" t="s">
        <v>788</v>
      </c>
    </row>
    <row r="91" s="2" customFormat="1" ht="24.15" customHeight="1">
      <c r="A91" s="41"/>
      <c r="B91" s="42"/>
      <c r="C91" s="207" t="s">
        <v>193</v>
      </c>
      <c r="D91" s="207" t="s">
        <v>122</v>
      </c>
      <c r="E91" s="208" t="s">
        <v>789</v>
      </c>
      <c r="F91" s="209" t="s">
        <v>790</v>
      </c>
      <c r="G91" s="210" t="s">
        <v>763</v>
      </c>
      <c r="H91" s="211">
        <v>1</v>
      </c>
      <c r="I91" s="212"/>
      <c r="J91" s="213">
        <f>ROUND(I91*H91,2)</f>
        <v>0</v>
      </c>
      <c r="K91" s="209" t="s">
        <v>19</v>
      </c>
      <c r="L91" s="47"/>
      <c r="M91" s="214" t="s">
        <v>19</v>
      </c>
      <c r="N91" s="215" t="s">
        <v>41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127</v>
      </c>
      <c r="AT91" s="218" t="s">
        <v>122</v>
      </c>
      <c r="AU91" s="218" t="s">
        <v>78</v>
      </c>
      <c r="AY91" s="20" t="s">
        <v>120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78</v>
      </c>
      <c r="BK91" s="219">
        <f>ROUND(I91*H91,2)</f>
        <v>0</v>
      </c>
      <c r="BL91" s="20" t="s">
        <v>127</v>
      </c>
      <c r="BM91" s="218" t="s">
        <v>791</v>
      </c>
    </row>
    <row r="92" s="2" customFormat="1" ht="24.15" customHeight="1">
      <c r="A92" s="41"/>
      <c r="B92" s="42"/>
      <c r="C92" s="207" t="s">
        <v>202</v>
      </c>
      <c r="D92" s="207" t="s">
        <v>122</v>
      </c>
      <c r="E92" s="208" t="s">
        <v>792</v>
      </c>
      <c r="F92" s="209" t="s">
        <v>793</v>
      </c>
      <c r="G92" s="210" t="s">
        <v>763</v>
      </c>
      <c r="H92" s="211">
        <v>1</v>
      </c>
      <c r="I92" s="212"/>
      <c r="J92" s="213">
        <f>ROUND(I92*H92,2)</f>
        <v>0</v>
      </c>
      <c r="K92" s="209" t="s">
        <v>19</v>
      </c>
      <c r="L92" s="47"/>
      <c r="M92" s="214" t="s">
        <v>19</v>
      </c>
      <c r="N92" s="215" t="s">
        <v>41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127</v>
      </c>
      <c r="AT92" s="218" t="s">
        <v>122</v>
      </c>
      <c r="AU92" s="218" t="s">
        <v>78</v>
      </c>
      <c r="AY92" s="20" t="s">
        <v>120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78</v>
      </c>
      <c r="BK92" s="219">
        <f>ROUND(I92*H92,2)</f>
        <v>0</v>
      </c>
      <c r="BL92" s="20" t="s">
        <v>127</v>
      </c>
      <c r="BM92" s="218" t="s">
        <v>794</v>
      </c>
    </row>
    <row r="93" s="2" customFormat="1" ht="16.5" customHeight="1">
      <c r="A93" s="41"/>
      <c r="B93" s="42"/>
      <c r="C93" s="207" t="s">
        <v>8</v>
      </c>
      <c r="D93" s="207" t="s">
        <v>122</v>
      </c>
      <c r="E93" s="208" t="s">
        <v>795</v>
      </c>
      <c r="F93" s="209" t="s">
        <v>796</v>
      </c>
      <c r="G93" s="210" t="s">
        <v>763</v>
      </c>
      <c r="H93" s="211">
        <v>1</v>
      </c>
      <c r="I93" s="212"/>
      <c r="J93" s="213">
        <f>ROUND(I93*H93,2)</f>
        <v>0</v>
      </c>
      <c r="K93" s="209" t="s">
        <v>19</v>
      </c>
      <c r="L93" s="47"/>
      <c r="M93" s="214" t="s">
        <v>19</v>
      </c>
      <c r="N93" s="215" t="s">
        <v>41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127</v>
      </c>
      <c r="AT93" s="218" t="s">
        <v>122</v>
      </c>
      <c r="AU93" s="218" t="s">
        <v>78</v>
      </c>
      <c r="AY93" s="20" t="s">
        <v>120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78</v>
      </c>
      <c r="BK93" s="219">
        <f>ROUND(I93*H93,2)</f>
        <v>0</v>
      </c>
      <c r="BL93" s="20" t="s">
        <v>127</v>
      </c>
      <c r="BM93" s="218" t="s">
        <v>797</v>
      </c>
    </row>
    <row r="94" s="2" customFormat="1" ht="16.5" customHeight="1">
      <c r="A94" s="41"/>
      <c r="B94" s="42"/>
      <c r="C94" s="207" t="s">
        <v>217</v>
      </c>
      <c r="D94" s="207" t="s">
        <v>122</v>
      </c>
      <c r="E94" s="208" t="s">
        <v>798</v>
      </c>
      <c r="F94" s="209" t="s">
        <v>799</v>
      </c>
      <c r="G94" s="210" t="s">
        <v>763</v>
      </c>
      <c r="H94" s="211">
        <v>1</v>
      </c>
      <c r="I94" s="212"/>
      <c r="J94" s="213">
        <f>ROUND(I94*H94,2)</f>
        <v>0</v>
      </c>
      <c r="K94" s="209" t="s">
        <v>19</v>
      </c>
      <c r="L94" s="47"/>
      <c r="M94" s="214" t="s">
        <v>19</v>
      </c>
      <c r="N94" s="215" t="s">
        <v>41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127</v>
      </c>
      <c r="AT94" s="218" t="s">
        <v>122</v>
      </c>
      <c r="AU94" s="218" t="s">
        <v>78</v>
      </c>
      <c r="AY94" s="20" t="s">
        <v>120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78</v>
      </c>
      <c r="BK94" s="219">
        <f>ROUND(I94*H94,2)</f>
        <v>0</v>
      </c>
      <c r="BL94" s="20" t="s">
        <v>127</v>
      </c>
      <c r="BM94" s="218" t="s">
        <v>800</v>
      </c>
    </row>
    <row r="95" s="2" customFormat="1" ht="16.5" customHeight="1">
      <c r="A95" s="41"/>
      <c r="B95" s="42"/>
      <c r="C95" s="207" t="s">
        <v>222</v>
      </c>
      <c r="D95" s="207" t="s">
        <v>122</v>
      </c>
      <c r="E95" s="208" t="s">
        <v>801</v>
      </c>
      <c r="F95" s="209" t="s">
        <v>802</v>
      </c>
      <c r="G95" s="210" t="s">
        <v>763</v>
      </c>
      <c r="H95" s="211">
        <v>1</v>
      </c>
      <c r="I95" s="212"/>
      <c r="J95" s="213">
        <f>ROUND(I95*H95,2)</f>
        <v>0</v>
      </c>
      <c r="K95" s="209" t="s">
        <v>19</v>
      </c>
      <c r="L95" s="47"/>
      <c r="M95" s="214" t="s">
        <v>19</v>
      </c>
      <c r="N95" s="215" t="s">
        <v>41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127</v>
      </c>
      <c r="AT95" s="218" t="s">
        <v>122</v>
      </c>
      <c r="AU95" s="218" t="s">
        <v>78</v>
      </c>
      <c r="AY95" s="20" t="s">
        <v>120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78</v>
      </c>
      <c r="BK95" s="219">
        <f>ROUND(I95*H95,2)</f>
        <v>0</v>
      </c>
      <c r="BL95" s="20" t="s">
        <v>127</v>
      </c>
      <c r="BM95" s="218" t="s">
        <v>803</v>
      </c>
    </row>
    <row r="96" s="2" customFormat="1" ht="16.5" customHeight="1">
      <c r="A96" s="41"/>
      <c r="B96" s="42"/>
      <c r="C96" s="207" t="s">
        <v>227</v>
      </c>
      <c r="D96" s="207" t="s">
        <v>122</v>
      </c>
      <c r="E96" s="208" t="s">
        <v>804</v>
      </c>
      <c r="F96" s="209" t="s">
        <v>805</v>
      </c>
      <c r="G96" s="210" t="s">
        <v>763</v>
      </c>
      <c r="H96" s="211">
        <v>1</v>
      </c>
      <c r="I96" s="212"/>
      <c r="J96" s="213">
        <f>ROUND(I96*H96,2)</f>
        <v>0</v>
      </c>
      <c r="K96" s="209" t="s">
        <v>19</v>
      </c>
      <c r="L96" s="47"/>
      <c r="M96" s="214" t="s">
        <v>19</v>
      </c>
      <c r="N96" s="215" t="s">
        <v>41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127</v>
      </c>
      <c r="AT96" s="218" t="s">
        <v>122</v>
      </c>
      <c r="AU96" s="218" t="s">
        <v>78</v>
      </c>
      <c r="AY96" s="20" t="s">
        <v>120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78</v>
      </c>
      <c r="BK96" s="219">
        <f>ROUND(I96*H96,2)</f>
        <v>0</v>
      </c>
      <c r="BL96" s="20" t="s">
        <v>127</v>
      </c>
      <c r="BM96" s="218" t="s">
        <v>806</v>
      </c>
    </row>
    <row r="97" s="2" customFormat="1" ht="24.15" customHeight="1">
      <c r="A97" s="41"/>
      <c r="B97" s="42"/>
      <c r="C97" s="207" t="s">
        <v>232</v>
      </c>
      <c r="D97" s="207" t="s">
        <v>122</v>
      </c>
      <c r="E97" s="208" t="s">
        <v>807</v>
      </c>
      <c r="F97" s="209" t="s">
        <v>808</v>
      </c>
      <c r="G97" s="210" t="s">
        <v>763</v>
      </c>
      <c r="H97" s="211">
        <v>1</v>
      </c>
      <c r="I97" s="212"/>
      <c r="J97" s="213">
        <f>ROUND(I97*H97,2)</f>
        <v>0</v>
      </c>
      <c r="K97" s="209" t="s">
        <v>19</v>
      </c>
      <c r="L97" s="47"/>
      <c r="M97" s="214" t="s">
        <v>19</v>
      </c>
      <c r="N97" s="215" t="s">
        <v>41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127</v>
      </c>
      <c r="AT97" s="218" t="s">
        <v>122</v>
      </c>
      <c r="AU97" s="218" t="s">
        <v>78</v>
      </c>
      <c r="AY97" s="20" t="s">
        <v>120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78</v>
      </c>
      <c r="BK97" s="219">
        <f>ROUND(I97*H97,2)</f>
        <v>0</v>
      </c>
      <c r="BL97" s="20" t="s">
        <v>127</v>
      </c>
      <c r="BM97" s="218" t="s">
        <v>809</v>
      </c>
    </row>
    <row r="98" s="2" customFormat="1" ht="24.15" customHeight="1">
      <c r="A98" s="41"/>
      <c r="B98" s="42"/>
      <c r="C98" s="207" t="s">
        <v>241</v>
      </c>
      <c r="D98" s="207" t="s">
        <v>122</v>
      </c>
      <c r="E98" s="208" t="s">
        <v>810</v>
      </c>
      <c r="F98" s="209" t="s">
        <v>811</v>
      </c>
      <c r="G98" s="210" t="s">
        <v>763</v>
      </c>
      <c r="H98" s="211">
        <v>1</v>
      </c>
      <c r="I98" s="212"/>
      <c r="J98" s="213">
        <f>ROUND(I98*H98,2)</f>
        <v>0</v>
      </c>
      <c r="K98" s="209" t="s">
        <v>19</v>
      </c>
      <c r="L98" s="47"/>
      <c r="M98" s="214" t="s">
        <v>19</v>
      </c>
      <c r="N98" s="215" t="s">
        <v>41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127</v>
      </c>
      <c r="AT98" s="218" t="s">
        <v>122</v>
      </c>
      <c r="AU98" s="218" t="s">
        <v>78</v>
      </c>
      <c r="AY98" s="20" t="s">
        <v>120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78</v>
      </c>
      <c r="BK98" s="219">
        <f>ROUND(I98*H98,2)</f>
        <v>0</v>
      </c>
      <c r="BL98" s="20" t="s">
        <v>127</v>
      </c>
      <c r="BM98" s="218" t="s">
        <v>812</v>
      </c>
    </row>
    <row r="99" s="2" customFormat="1" ht="16.5" customHeight="1">
      <c r="A99" s="41"/>
      <c r="B99" s="42"/>
      <c r="C99" s="207" t="s">
        <v>248</v>
      </c>
      <c r="D99" s="207" t="s">
        <v>122</v>
      </c>
      <c r="E99" s="208" t="s">
        <v>813</v>
      </c>
      <c r="F99" s="209" t="s">
        <v>814</v>
      </c>
      <c r="G99" s="210" t="s">
        <v>763</v>
      </c>
      <c r="H99" s="211">
        <v>1</v>
      </c>
      <c r="I99" s="212"/>
      <c r="J99" s="213">
        <f>ROUND(I99*H99,2)</f>
        <v>0</v>
      </c>
      <c r="K99" s="209" t="s">
        <v>19</v>
      </c>
      <c r="L99" s="47"/>
      <c r="M99" s="214" t="s">
        <v>19</v>
      </c>
      <c r="N99" s="215" t="s">
        <v>41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127</v>
      </c>
      <c r="AT99" s="218" t="s">
        <v>122</v>
      </c>
      <c r="AU99" s="218" t="s">
        <v>78</v>
      </c>
      <c r="AY99" s="20" t="s">
        <v>120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78</v>
      </c>
      <c r="BK99" s="219">
        <f>ROUND(I99*H99,2)</f>
        <v>0</v>
      </c>
      <c r="BL99" s="20" t="s">
        <v>127</v>
      </c>
      <c r="BM99" s="218" t="s">
        <v>815</v>
      </c>
    </row>
    <row r="100" s="2" customFormat="1" ht="24.15" customHeight="1">
      <c r="A100" s="41"/>
      <c r="B100" s="42"/>
      <c r="C100" s="207" t="s">
        <v>254</v>
      </c>
      <c r="D100" s="207" t="s">
        <v>122</v>
      </c>
      <c r="E100" s="208" t="s">
        <v>816</v>
      </c>
      <c r="F100" s="209" t="s">
        <v>817</v>
      </c>
      <c r="G100" s="210" t="s">
        <v>763</v>
      </c>
      <c r="H100" s="211">
        <v>1</v>
      </c>
      <c r="I100" s="212"/>
      <c r="J100" s="213">
        <f>ROUND(I100*H100,2)</f>
        <v>0</v>
      </c>
      <c r="K100" s="209" t="s">
        <v>19</v>
      </c>
      <c r="L100" s="47"/>
      <c r="M100" s="214" t="s">
        <v>19</v>
      </c>
      <c r="N100" s="215" t="s">
        <v>41</v>
      </c>
      <c r="O100" s="87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8" t="s">
        <v>127</v>
      </c>
      <c r="AT100" s="218" t="s">
        <v>122</v>
      </c>
      <c r="AU100" s="218" t="s">
        <v>78</v>
      </c>
      <c r="AY100" s="20" t="s">
        <v>120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20" t="s">
        <v>78</v>
      </c>
      <c r="BK100" s="219">
        <f>ROUND(I100*H100,2)</f>
        <v>0</v>
      </c>
      <c r="BL100" s="20" t="s">
        <v>127</v>
      </c>
      <c r="BM100" s="218" t="s">
        <v>818</v>
      </c>
    </row>
    <row r="101" s="2" customFormat="1">
      <c r="A101" s="41"/>
      <c r="B101" s="42"/>
      <c r="C101" s="43"/>
      <c r="D101" s="227" t="s">
        <v>488</v>
      </c>
      <c r="E101" s="43"/>
      <c r="F101" s="283" t="s">
        <v>819</v>
      </c>
      <c r="G101" s="43"/>
      <c r="H101" s="43"/>
      <c r="I101" s="222"/>
      <c r="J101" s="43"/>
      <c r="K101" s="43"/>
      <c r="L101" s="47"/>
      <c r="M101" s="223"/>
      <c r="N101" s="22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488</v>
      </c>
      <c r="AU101" s="20" t="s">
        <v>78</v>
      </c>
    </row>
    <row r="102" s="2" customFormat="1" ht="33" customHeight="1">
      <c r="A102" s="41"/>
      <c r="B102" s="42"/>
      <c r="C102" s="207" t="s">
        <v>261</v>
      </c>
      <c r="D102" s="207" t="s">
        <v>122</v>
      </c>
      <c r="E102" s="208" t="s">
        <v>820</v>
      </c>
      <c r="F102" s="209" t="s">
        <v>821</v>
      </c>
      <c r="G102" s="210" t="s">
        <v>763</v>
      </c>
      <c r="H102" s="211">
        <v>1</v>
      </c>
      <c r="I102" s="212"/>
      <c r="J102" s="213">
        <f>ROUND(I102*H102,2)</f>
        <v>0</v>
      </c>
      <c r="K102" s="209" t="s">
        <v>19</v>
      </c>
      <c r="L102" s="47"/>
      <c r="M102" s="214" t="s">
        <v>19</v>
      </c>
      <c r="N102" s="215" t="s">
        <v>41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127</v>
      </c>
      <c r="AT102" s="218" t="s">
        <v>122</v>
      </c>
      <c r="AU102" s="218" t="s">
        <v>78</v>
      </c>
      <c r="AY102" s="20" t="s">
        <v>120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78</v>
      </c>
      <c r="BK102" s="219">
        <f>ROUND(I102*H102,2)</f>
        <v>0</v>
      </c>
      <c r="BL102" s="20" t="s">
        <v>127</v>
      </c>
      <c r="BM102" s="218" t="s">
        <v>822</v>
      </c>
    </row>
    <row r="103" s="2" customFormat="1" ht="16.5" customHeight="1">
      <c r="A103" s="41"/>
      <c r="B103" s="42"/>
      <c r="C103" s="207" t="s">
        <v>7</v>
      </c>
      <c r="D103" s="207" t="s">
        <v>122</v>
      </c>
      <c r="E103" s="208" t="s">
        <v>823</v>
      </c>
      <c r="F103" s="209" t="s">
        <v>824</v>
      </c>
      <c r="G103" s="210" t="s">
        <v>763</v>
      </c>
      <c r="H103" s="211">
        <v>1</v>
      </c>
      <c r="I103" s="212"/>
      <c r="J103" s="213">
        <f>ROUND(I103*H103,2)</f>
        <v>0</v>
      </c>
      <c r="K103" s="209" t="s">
        <v>19</v>
      </c>
      <c r="L103" s="47"/>
      <c r="M103" s="214" t="s">
        <v>19</v>
      </c>
      <c r="N103" s="215" t="s">
        <v>41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127</v>
      </c>
      <c r="AT103" s="218" t="s">
        <v>122</v>
      </c>
      <c r="AU103" s="218" t="s">
        <v>78</v>
      </c>
      <c r="AY103" s="20" t="s">
        <v>120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78</v>
      </c>
      <c r="BK103" s="219">
        <f>ROUND(I103*H103,2)</f>
        <v>0</v>
      </c>
      <c r="BL103" s="20" t="s">
        <v>127</v>
      </c>
      <c r="BM103" s="218" t="s">
        <v>825</v>
      </c>
    </row>
    <row r="104" s="2" customFormat="1" ht="16.5" customHeight="1">
      <c r="A104" s="41"/>
      <c r="B104" s="42"/>
      <c r="C104" s="207" t="s">
        <v>277</v>
      </c>
      <c r="D104" s="207" t="s">
        <v>122</v>
      </c>
      <c r="E104" s="208" t="s">
        <v>826</v>
      </c>
      <c r="F104" s="209" t="s">
        <v>827</v>
      </c>
      <c r="G104" s="210" t="s">
        <v>763</v>
      </c>
      <c r="H104" s="211">
        <v>1</v>
      </c>
      <c r="I104" s="212"/>
      <c r="J104" s="213">
        <f>ROUND(I104*H104,2)</f>
        <v>0</v>
      </c>
      <c r="K104" s="209" t="s">
        <v>19</v>
      </c>
      <c r="L104" s="47"/>
      <c r="M104" s="214" t="s">
        <v>19</v>
      </c>
      <c r="N104" s="215" t="s">
        <v>41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127</v>
      </c>
      <c r="AT104" s="218" t="s">
        <v>122</v>
      </c>
      <c r="AU104" s="218" t="s">
        <v>78</v>
      </c>
      <c r="AY104" s="20" t="s">
        <v>120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78</v>
      </c>
      <c r="BK104" s="219">
        <f>ROUND(I104*H104,2)</f>
        <v>0</v>
      </c>
      <c r="BL104" s="20" t="s">
        <v>127</v>
      </c>
      <c r="BM104" s="218" t="s">
        <v>828</v>
      </c>
    </row>
    <row r="105" s="2" customFormat="1" ht="24.15" customHeight="1">
      <c r="A105" s="41"/>
      <c r="B105" s="42"/>
      <c r="C105" s="207" t="s">
        <v>282</v>
      </c>
      <c r="D105" s="207" t="s">
        <v>122</v>
      </c>
      <c r="E105" s="208" t="s">
        <v>829</v>
      </c>
      <c r="F105" s="209" t="s">
        <v>830</v>
      </c>
      <c r="G105" s="210" t="s">
        <v>763</v>
      </c>
      <c r="H105" s="211">
        <v>1</v>
      </c>
      <c r="I105" s="212"/>
      <c r="J105" s="213">
        <f>ROUND(I105*H105,2)</f>
        <v>0</v>
      </c>
      <c r="K105" s="209" t="s">
        <v>19</v>
      </c>
      <c r="L105" s="47"/>
      <c r="M105" s="284" t="s">
        <v>19</v>
      </c>
      <c r="N105" s="285" t="s">
        <v>41</v>
      </c>
      <c r="O105" s="281"/>
      <c r="P105" s="286">
        <f>O105*H105</f>
        <v>0</v>
      </c>
      <c r="Q105" s="286">
        <v>0</v>
      </c>
      <c r="R105" s="286">
        <f>Q105*H105</f>
        <v>0</v>
      </c>
      <c r="S105" s="286">
        <v>0</v>
      </c>
      <c r="T105" s="28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127</v>
      </c>
      <c r="AT105" s="218" t="s">
        <v>122</v>
      </c>
      <c r="AU105" s="218" t="s">
        <v>78</v>
      </c>
      <c r="AY105" s="20" t="s">
        <v>120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78</v>
      </c>
      <c r="BK105" s="219">
        <f>ROUND(I105*H105,2)</f>
        <v>0</v>
      </c>
      <c r="BL105" s="20" t="s">
        <v>127</v>
      </c>
      <c r="BM105" s="218" t="s">
        <v>831</v>
      </c>
    </row>
    <row r="106" s="2" customFormat="1" ht="6.96" customHeight="1">
      <c r="A106" s="41"/>
      <c r="B106" s="62"/>
      <c r="C106" s="63"/>
      <c r="D106" s="63"/>
      <c r="E106" s="63"/>
      <c r="F106" s="63"/>
      <c r="G106" s="63"/>
      <c r="H106" s="63"/>
      <c r="I106" s="63"/>
      <c r="J106" s="63"/>
      <c r="K106" s="63"/>
      <c r="L106" s="47"/>
      <c r="M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</sheetData>
  <sheetProtection sheet="1" autoFilter="0" formatColumns="0" formatRows="0" objects="1" scenarios="1" spinCount="100000" saltValue="0SvaOjxXZvyxK8oPDMyEERt6jT/lPak/UXQGQUrWOFeYR1Yw6YjMARW3bn5G1j+7e07yVVhIAmwHN2d62y2rpw==" hashValue="zmLVKvR4Lqyackg5QeV2QLKGynY7c1QifBGVL/PhSydqbLkzsmBBDvNppEQYOmnV1v9ZKK2wAaGe1kq0uatj3w==" algorithmName="SHA-512" password="CC51"/>
  <autoFilter ref="C79:K105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88" customWidth="1"/>
    <col min="2" max="2" width="1.667969" style="288" customWidth="1"/>
    <col min="3" max="4" width="5" style="288" customWidth="1"/>
    <col min="5" max="5" width="11.66016" style="288" customWidth="1"/>
    <col min="6" max="6" width="9.160156" style="288" customWidth="1"/>
    <col min="7" max="7" width="5" style="288" customWidth="1"/>
    <col min="8" max="8" width="77.83203" style="288" customWidth="1"/>
    <col min="9" max="10" width="20" style="288" customWidth="1"/>
    <col min="11" max="11" width="1.667969" style="288" customWidth="1"/>
  </cols>
  <sheetData>
    <row r="1" s="1" customFormat="1" ht="37.5" customHeight="1"/>
    <row r="2" s="1" customFormat="1" ht="7.5" customHeight="1">
      <c r="B2" s="289"/>
      <c r="C2" s="290"/>
      <c r="D2" s="290"/>
      <c r="E2" s="290"/>
      <c r="F2" s="290"/>
      <c r="G2" s="290"/>
      <c r="H2" s="290"/>
      <c r="I2" s="290"/>
      <c r="J2" s="290"/>
      <c r="K2" s="291"/>
    </row>
    <row r="3" s="17" customFormat="1" ht="45" customHeight="1">
      <c r="B3" s="292"/>
      <c r="C3" s="293" t="s">
        <v>832</v>
      </c>
      <c r="D3" s="293"/>
      <c r="E3" s="293"/>
      <c r="F3" s="293"/>
      <c r="G3" s="293"/>
      <c r="H3" s="293"/>
      <c r="I3" s="293"/>
      <c r="J3" s="293"/>
      <c r="K3" s="294"/>
    </row>
    <row r="4" s="1" customFormat="1" ht="25.5" customHeight="1">
      <c r="B4" s="295"/>
      <c r="C4" s="296" t="s">
        <v>833</v>
      </c>
      <c r="D4" s="296"/>
      <c r="E4" s="296"/>
      <c r="F4" s="296"/>
      <c r="G4" s="296"/>
      <c r="H4" s="296"/>
      <c r="I4" s="296"/>
      <c r="J4" s="296"/>
      <c r="K4" s="297"/>
    </row>
    <row r="5" s="1" customFormat="1" ht="5.25" customHeight="1">
      <c r="B5" s="295"/>
      <c r="C5" s="298"/>
      <c r="D5" s="298"/>
      <c r="E5" s="298"/>
      <c r="F5" s="298"/>
      <c r="G5" s="298"/>
      <c r="H5" s="298"/>
      <c r="I5" s="298"/>
      <c r="J5" s="298"/>
      <c r="K5" s="297"/>
    </row>
    <row r="6" s="1" customFormat="1" ht="15" customHeight="1">
      <c r="B6" s="295"/>
      <c r="C6" s="299" t="s">
        <v>834</v>
      </c>
      <c r="D6" s="299"/>
      <c r="E6" s="299"/>
      <c r="F6" s="299"/>
      <c r="G6" s="299"/>
      <c r="H6" s="299"/>
      <c r="I6" s="299"/>
      <c r="J6" s="299"/>
      <c r="K6" s="297"/>
    </row>
    <row r="7" s="1" customFormat="1" ht="15" customHeight="1">
      <c r="B7" s="300"/>
      <c r="C7" s="299" t="s">
        <v>835</v>
      </c>
      <c r="D7" s="299"/>
      <c r="E7" s="299"/>
      <c r="F7" s="299"/>
      <c r="G7" s="299"/>
      <c r="H7" s="299"/>
      <c r="I7" s="299"/>
      <c r="J7" s="299"/>
      <c r="K7" s="297"/>
    </row>
    <row r="8" s="1" customFormat="1" ht="12.75" customHeight="1">
      <c r="B8" s="300"/>
      <c r="C8" s="299"/>
      <c r="D8" s="299"/>
      <c r="E8" s="299"/>
      <c r="F8" s="299"/>
      <c r="G8" s="299"/>
      <c r="H8" s="299"/>
      <c r="I8" s="299"/>
      <c r="J8" s="299"/>
      <c r="K8" s="297"/>
    </row>
    <row r="9" s="1" customFormat="1" ht="15" customHeight="1">
      <c r="B9" s="300"/>
      <c r="C9" s="299" t="s">
        <v>836</v>
      </c>
      <c r="D9" s="299"/>
      <c r="E9" s="299"/>
      <c r="F9" s="299"/>
      <c r="G9" s="299"/>
      <c r="H9" s="299"/>
      <c r="I9" s="299"/>
      <c r="J9" s="299"/>
      <c r="K9" s="297"/>
    </row>
    <row r="10" s="1" customFormat="1" ht="15" customHeight="1">
      <c r="B10" s="300"/>
      <c r="C10" s="299"/>
      <c r="D10" s="299" t="s">
        <v>837</v>
      </c>
      <c r="E10" s="299"/>
      <c r="F10" s="299"/>
      <c r="G10" s="299"/>
      <c r="H10" s="299"/>
      <c r="I10" s="299"/>
      <c r="J10" s="299"/>
      <c r="K10" s="297"/>
    </row>
    <row r="11" s="1" customFormat="1" ht="15" customHeight="1">
      <c r="B11" s="300"/>
      <c r="C11" s="301"/>
      <c r="D11" s="299" t="s">
        <v>838</v>
      </c>
      <c r="E11" s="299"/>
      <c r="F11" s="299"/>
      <c r="G11" s="299"/>
      <c r="H11" s="299"/>
      <c r="I11" s="299"/>
      <c r="J11" s="299"/>
      <c r="K11" s="297"/>
    </row>
    <row r="12" s="1" customFormat="1" ht="15" customHeight="1">
      <c r="B12" s="300"/>
      <c r="C12" s="301"/>
      <c r="D12" s="299"/>
      <c r="E12" s="299"/>
      <c r="F12" s="299"/>
      <c r="G12" s="299"/>
      <c r="H12" s="299"/>
      <c r="I12" s="299"/>
      <c r="J12" s="299"/>
      <c r="K12" s="297"/>
    </row>
    <row r="13" s="1" customFormat="1" ht="15" customHeight="1">
      <c r="B13" s="300"/>
      <c r="C13" s="301"/>
      <c r="D13" s="302" t="s">
        <v>839</v>
      </c>
      <c r="E13" s="299"/>
      <c r="F13" s="299"/>
      <c r="G13" s="299"/>
      <c r="H13" s="299"/>
      <c r="I13" s="299"/>
      <c r="J13" s="299"/>
      <c r="K13" s="297"/>
    </row>
    <row r="14" s="1" customFormat="1" ht="12.75" customHeight="1">
      <c r="B14" s="300"/>
      <c r="C14" s="301"/>
      <c r="D14" s="301"/>
      <c r="E14" s="301"/>
      <c r="F14" s="301"/>
      <c r="G14" s="301"/>
      <c r="H14" s="301"/>
      <c r="I14" s="301"/>
      <c r="J14" s="301"/>
      <c r="K14" s="297"/>
    </row>
    <row r="15" s="1" customFormat="1" ht="15" customHeight="1">
      <c r="B15" s="300"/>
      <c r="C15" s="301"/>
      <c r="D15" s="299" t="s">
        <v>840</v>
      </c>
      <c r="E15" s="299"/>
      <c r="F15" s="299"/>
      <c r="G15" s="299"/>
      <c r="H15" s="299"/>
      <c r="I15" s="299"/>
      <c r="J15" s="299"/>
      <c r="K15" s="297"/>
    </row>
    <row r="16" s="1" customFormat="1" ht="15" customHeight="1">
      <c r="B16" s="300"/>
      <c r="C16" s="301"/>
      <c r="D16" s="299" t="s">
        <v>841</v>
      </c>
      <c r="E16" s="299"/>
      <c r="F16" s="299"/>
      <c r="G16" s="299"/>
      <c r="H16" s="299"/>
      <c r="I16" s="299"/>
      <c r="J16" s="299"/>
      <c r="K16" s="297"/>
    </row>
    <row r="17" s="1" customFormat="1" ht="15" customHeight="1">
      <c r="B17" s="300"/>
      <c r="C17" s="301"/>
      <c r="D17" s="299" t="s">
        <v>842</v>
      </c>
      <c r="E17" s="299"/>
      <c r="F17" s="299"/>
      <c r="G17" s="299"/>
      <c r="H17" s="299"/>
      <c r="I17" s="299"/>
      <c r="J17" s="299"/>
      <c r="K17" s="297"/>
    </row>
    <row r="18" s="1" customFormat="1" ht="15" customHeight="1">
      <c r="B18" s="300"/>
      <c r="C18" s="301"/>
      <c r="D18" s="301"/>
      <c r="E18" s="303" t="s">
        <v>77</v>
      </c>
      <c r="F18" s="299" t="s">
        <v>843</v>
      </c>
      <c r="G18" s="299"/>
      <c r="H18" s="299"/>
      <c r="I18" s="299"/>
      <c r="J18" s="299"/>
      <c r="K18" s="297"/>
    </row>
    <row r="19" s="1" customFormat="1" ht="15" customHeight="1">
      <c r="B19" s="300"/>
      <c r="C19" s="301"/>
      <c r="D19" s="301"/>
      <c r="E19" s="303" t="s">
        <v>844</v>
      </c>
      <c r="F19" s="299" t="s">
        <v>845</v>
      </c>
      <c r="G19" s="299"/>
      <c r="H19" s="299"/>
      <c r="I19" s="299"/>
      <c r="J19" s="299"/>
      <c r="K19" s="297"/>
    </row>
    <row r="20" s="1" customFormat="1" ht="15" customHeight="1">
      <c r="B20" s="300"/>
      <c r="C20" s="301"/>
      <c r="D20" s="301"/>
      <c r="E20" s="303" t="s">
        <v>846</v>
      </c>
      <c r="F20" s="299" t="s">
        <v>847</v>
      </c>
      <c r="G20" s="299"/>
      <c r="H20" s="299"/>
      <c r="I20" s="299"/>
      <c r="J20" s="299"/>
      <c r="K20" s="297"/>
    </row>
    <row r="21" s="1" customFormat="1" ht="15" customHeight="1">
      <c r="B21" s="300"/>
      <c r="C21" s="301"/>
      <c r="D21" s="301"/>
      <c r="E21" s="303" t="s">
        <v>848</v>
      </c>
      <c r="F21" s="299" t="s">
        <v>88</v>
      </c>
      <c r="G21" s="299"/>
      <c r="H21" s="299"/>
      <c r="I21" s="299"/>
      <c r="J21" s="299"/>
      <c r="K21" s="297"/>
    </row>
    <row r="22" s="1" customFormat="1" ht="15" customHeight="1">
      <c r="B22" s="300"/>
      <c r="C22" s="301"/>
      <c r="D22" s="301"/>
      <c r="E22" s="303" t="s">
        <v>849</v>
      </c>
      <c r="F22" s="299" t="s">
        <v>850</v>
      </c>
      <c r="G22" s="299"/>
      <c r="H22" s="299"/>
      <c r="I22" s="299"/>
      <c r="J22" s="299"/>
      <c r="K22" s="297"/>
    </row>
    <row r="23" s="1" customFormat="1" ht="15" customHeight="1">
      <c r="B23" s="300"/>
      <c r="C23" s="301"/>
      <c r="D23" s="301"/>
      <c r="E23" s="303" t="s">
        <v>851</v>
      </c>
      <c r="F23" s="299" t="s">
        <v>852</v>
      </c>
      <c r="G23" s="299"/>
      <c r="H23" s="299"/>
      <c r="I23" s="299"/>
      <c r="J23" s="299"/>
      <c r="K23" s="297"/>
    </row>
    <row r="24" s="1" customFormat="1" ht="12.75" customHeight="1">
      <c r="B24" s="300"/>
      <c r="C24" s="301"/>
      <c r="D24" s="301"/>
      <c r="E24" s="301"/>
      <c r="F24" s="301"/>
      <c r="G24" s="301"/>
      <c r="H24" s="301"/>
      <c r="I24" s="301"/>
      <c r="J24" s="301"/>
      <c r="K24" s="297"/>
    </row>
    <row r="25" s="1" customFormat="1" ht="15" customHeight="1">
      <c r="B25" s="300"/>
      <c r="C25" s="299" t="s">
        <v>853</v>
      </c>
      <c r="D25" s="299"/>
      <c r="E25" s="299"/>
      <c r="F25" s="299"/>
      <c r="G25" s="299"/>
      <c r="H25" s="299"/>
      <c r="I25" s="299"/>
      <c r="J25" s="299"/>
      <c r="K25" s="297"/>
    </row>
    <row r="26" s="1" customFormat="1" ht="15" customHeight="1">
      <c r="B26" s="300"/>
      <c r="C26" s="299" t="s">
        <v>854</v>
      </c>
      <c r="D26" s="299"/>
      <c r="E26" s="299"/>
      <c r="F26" s="299"/>
      <c r="G26" s="299"/>
      <c r="H26" s="299"/>
      <c r="I26" s="299"/>
      <c r="J26" s="299"/>
      <c r="K26" s="297"/>
    </row>
    <row r="27" s="1" customFormat="1" ht="15" customHeight="1">
      <c r="B27" s="300"/>
      <c r="C27" s="299"/>
      <c r="D27" s="299" t="s">
        <v>855</v>
      </c>
      <c r="E27" s="299"/>
      <c r="F27" s="299"/>
      <c r="G27" s="299"/>
      <c r="H27" s="299"/>
      <c r="I27" s="299"/>
      <c r="J27" s="299"/>
      <c r="K27" s="297"/>
    </row>
    <row r="28" s="1" customFormat="1" ht="15" customHeight="1">
      <c r="B28" s="300"/>
      <c r="C28" s="301"/>
      <c r="D28" s="299" t="s">
        <v>856</v>
      </c>
      <c r="E28" s="299"/>
      <c r="F28" s="299"/>
      <c r="G28" s="299"/>
      <c r="H28" s="299"/>
      <c r="I28" s="299"/>
      <c r="J28" s="299"/>
      <c r="K28" s="297"/>
    </row>
    <row r="29" s="1" customFormat="1" ht="12.75" customHeight="1">
      <c r="B29" s="300"/>
      <c r="C29" s="301"/>
      <c r="D29" s="301"/>
      <c r="E29" s="301"/>
      <c r="F29" s="301"/>
      <c r="G29" s="301"/>
      <c r="H29" s="301"/>
      <c r="I29" s="301"/>
      <c r="J29" s="301"/>
      <c r="K29" s="297"/>
    </row>
    <row r="30" s="1" customFormat="1" ht="15" customHeight="1">
      <c r="B30" s="300"/>
      <c r="C30" s="301"/>
      <c r="D30" s="299" t="s">
        <v>857</v>
      </c>
      <c r="E30" s="299"/>
      <c r="F30" s="299"/>
      <c r="G30" s="299"/>
      <c r="H30" s="299"/>
      <c r="I30" s="299"/>
      <c r="J30" s="299"/>
      <c r="K30" s="297"/>
    </row>
    <row r="31" s="1" customFormat="1" ht="15" customHeight="1">
      <c r="B31" s="300"/>
      <c r="C31" s="301"/>
      <c r="D31" s="299" t="s">
        <v>858</v>
      </c>
      <c r="E31" s="299"/>
      <c r="F31" s="299"/>
      <c r="G31" s="299"/>
      <c r="H31" s="299"/>
      <c r="I31" s="299"/>
      <c r="J31" s="299"/>
      <c r="K31" s="297"/>
    </row>
    <row r="32" s="1" customFormat="1" ht="12.75" customHeight="1">
      <c r="B32" s="300"/>
      <c r="C32" s="301"/>
      <c r="D32" s="301"/>
      <c r="E32" s="301"/>
      <c r="F32" s="301"/>
      <c r="G32" s="301"/>
      <c r="H32" s="301"/>
      <c r="I32" s="301"/>
      <c r="J32" s="301"/>
      <c r="K32" s="297"/>
    </row>
    <row r="33" s="1" customFormat="1" ht="15" customHeight="1">
      <c r="B33" s="300"/>
      <c r="C33" s="301"/>
      <c r="D33" s="299" t="s">
        <v>859</v>
      </c>
      <c r="E33" s="299"/>
      <c r="F33" s="299"/>
      <c r="G33" s="299"/>
      <c r="H33" s="299"/>
      <c r="I33" s="299"/>
      <c r="J33" s="299"/>
      <c r="K33" s="297"/>
    </row>
    <row r="34" s="1" customFormat="1" ht="15" customHeight="1">
      <c r="B34" s="300"/>
      <c r="C34" s="301"/>
      <c r="D34" s="299" t="s">
        <v>860</v>
      </c>
      <c r="E34" s="299"/>
      <c r="F34" s="299"/>
      <c r="G34" s="299"/>
      <c r="H34" s="299"/>
      <c r="I34" s="299"/>
      <c r="J34" s="299"/>
      <c r="K34" s="297"/>
    </row>
    <row r="35" s="1" customFormat="1" ht="15" customHeight="1">
      <c r="B35" s="300"/>
      <c r="C35" s="301"/>
      <c r="D35" s="299" t="s">
        <v>861</v>
      </c>
      <c r="E35" s="299"/>
      <c r="F35" s="299"/>
      <c r="G35" s="299"/>
      <c r="H35" s="299"/>
      <c r="I35" s="299"/>
      <c r="J35" s="299"/>
      <c r="K35" s="297"/>
    </row>
    <row r="36" s="1" customFormat="1" ht="15" customHeight="1">
      <c r="B36" s="300"/>
      <c r="C36" s="301"/>
      <c r="D36" s="299"/>
      <c r="E36" s="302" t="s">
        <v>106</v>
      </c>
      <c r="F36" s="299"/>
      <c r="G36" s="299" t="s">
        <v>862</v>
      </c>
      <c r="H36" s="299"/>
      <c r="I36" s="299"/>
      <c r="J36" s="299"/>
      <c r="K36" s="297"/>
    </row>
    <row r="37" s="1" customFormat="1" ht="30.75" customHeight="1">
      <c r="B37" s="300"/>
      <c r="C37" s="301"/>
      <c r="D37" s="299"/>
      <c r="E37" s="302" t="s">
        <v>863</v>
      </c>
      <c r="F37" s="299"/>
      <c r="G37" s="299" t="s">
        <v>864</v>
      </c>
      <c r="H37" s="299"/>
      <c r="I37" s="299"/>
      <c r="J37" s="299"/>
      <c r="K37" s="297"/>
    </row>
    <row r="38" s="1" customFormat="1" ht="15" customHeight="1">
      <c r="B38" s="300"/>
      <c r="C38" s="301"/>
      <c r="D38" s="299"/>
      <c r="E38" s="302" t="s">
        <v>51</v>
      </c>
      <c r="F38" s="299"/>
      <c r="G38" s="299" t="s">
        <v>865</v>
      </c>
      <c r="H38" s="299"/>
      <c r="I38" s="299"/>
      <c r="J38" s="299"/>
      <c r="K38" s="297"/>
    </row>
    <row r="39" s="1" customFormat="1" ht="15" customHeight="1">
      <c r="B39" s="300"/>
      <c r="C39" s="301"/>
      <c r="D39" s="299"/>
      <c r="E39" s="302" t="s">
        <v>52</v>
      </c>
      <c r="F39" s="299"/>
      <c r="G39" s="299" t="s">
        <v>866</v>
      </c>
      <c r="H39" s="299"/>
      <c r="I39" s="299"/>
      <c r="J39" s="299"/>
      <c r="K39" s="297"/>
    </row>
    <row r="40" s="1" customFormat="1" ht="15" customHeight="1">
      <c r="B40" s="300"/>
      <c r="C40" s="301"/>
      <c r="D40" s="299"/>
      <c r="E40" s="302" t="s">
        <v>107</v>
      </c>
      <c r="F40" s="299"/>
      <c r="G40" s="299" t="s">
        <v>867</v>
      </c>
      <c r="H40" s="299"/>
      <c r="I40" s="299"/>
      <c r="J40" s="299"/>
      <c r="K40" s="297"/>
    </row>
    <row r="41" s="1" customFormat="1" ht="15" customHeight="1">
      <c r="B41" s="300"/>
      <c r="C41" s="301"/>
      <c r="D41" s="299"/>
      <c r="E41" s="302" t="s">
        <v>108</v>
      </c>
      <c r="F41" s="299"/>
      <c r="G41" s="299" t="s">
        <v>868</v>
      </c>
      <c r="H41" s="299"/>
      <c r="I41" s="299"/>
      <c r="J41" s="299"/>
      <c r="K41" s="297"/>
    </row>
    <row r="42" s="1" customFormat="1" ht="15" customHeight="1">
      <c r="B42" s="300"/>
      <c r="C42" s="301"/>
      <c r="D42" s="299"/>
      <c r="E42" s="302" t="s">
        <v>869</v>
      </c>
      <c r="F42" s="299"/>
      <c r="G42" s="299" t="s">
        <v>870</v>
      </c>
      <c r="H42" s="299"/>
      <c r="I42" s="299"/>
      <c r="J42" s="299"/>
      <c r="K42" s="297"/>
    </row>
    <row r="43" s="1" customFormat="1" ht="15" customHeight="1">
      <c r="B43" s="300"/>
      <c r="C43" s="301"/>
      <c r="D43" s="299"/>
      <c r="E43" s="302"/>
      <c r="F43" s="299"/>
      <c r="G43" s="299" t="s">
        <v>871</v>
      </c>
      <c r="H43" s="299"/>
      <c r="I43" s="299"/>
      <c r="J43" s="299"/>
      <c r="K43" s="297"/>
    </row>
    <row r="44" s="1" customFormat="1" ht="15" customHeight="1">
      <c r="B44" s="300"/>
      <c r="C44" s="301"/>
      <c r="D44" s="299"/>
      <c r="E44" s="302" t="s">
        <v>872</v>
      </c>
      <c r="F44" s="299"/>
      <c r="G44" s="299" t="s">
        <v>873</v>
      </c>
      <c r="H44" s="299"/>
      <c r="I44" s="299"/>
      <c r="J44" s="299"/>
      <c r="K44" s="297"/>
    </row>
    <row r="45" s="1" customFormat="1" ht="15" customHeight="1">
      <c r="B45" s="300"/>
      <c r="C45" s="301"/>
      <c r="D45" s="299"/>
      <c r="E45" s="302" t="s">
        <v>110</v>
      </c>
      <c r="F45" s="299"/>
      <c r="G45" s="299" t="s">
        <v>874</v>
      </c>
      <c r="H45" s="299"/>
      <c r="I45" s="299"/>
      <c r="J45" s="299"/>
      <c r="K45" s="297"/>
    </row>
    <row r="46" s="1" customFormat="1" ht="12.75" customHeight="1">
      <c r="B46" s="300"/>
      <c r="C46" s="301"/>
      <c r="D46" s="299"/>
      <c r="E46" s="299"/>
      <c r="F46" s="299"/>
      <c r="G46" s="299"/>
      <c r="H46" s="299"/>
      <c r="I46" s="299"/>
      <c r="J46" s="299"/>
      <c r="K46" s="297"/>
    </row>
    <row r="47" s="1" customFormat="1" ht="15" customHeight="1">
      <c r="B47" s="300"/>
      <c r="C47" s="301"/>
      <c r="D47" s="299" t="s">
        <v>875</v>
      </c>
      <c r="E47" s="299"/>
      <c r="F47" s="299"/>
      <c r="G47" s="299"/>
      <c r="H47" s="299"/>
      <c r="I47" s="299"/>
      <c r="J47" s="299"/>
      <c r="K47" s="297"/>
    </row>
    <row r="48" s="1" customFormat="1" ht="15" customHeight="1">
      <c r="B48" s="300"/>
      <c r="C48" s="301"/>
      <c r="D48" s="301"/>
      <c r="E48" s="299" t="s">
        <v>876</v>
      </c>
      <c r="F48" s="299"/>
      <c r="G48" s="299"/>
      <c r="H48" s="299"/>
      <c r="I48" s="299"/>
      <c r="J48" s="299"/>
      <c r="K48" s="297"/>
    </row>
    <row r="49" s="1" customFormat="1" ht="15" customHeight="1">
      <c r="B49" s="300"/>
      <c r="C49" s="301"/>
      <c r="D49" s="301"/>
      <c r="E49" s="299" t="s">
        <v>877</v>
      </c>
      <c r="F49" s="299"/>
      <c r="G49" s="299"/>
      <c r="H49" s="299"/>
      <c r="I49" s="299"/>
      <c r="J49" s="299"/>
      <c r="K49" s="297"/>
    </row>
    <row r="50" s="1" customFormat="1" ht="15" customHeight="1">
      <c r="B50" s="300"/>
      <c r="C50" s="301"/>
      <c r="D50" s="301"/>
      <c r="E50" s="299" t="s">
        <v>878</v>
      </c>
      <c r="F50" s="299"/>
      <c r="G50" s="299"/>
      <c r="H50" s="299"/>
      <c r="I50" s="299"/>
      <c r="J50" s="299"/>
      <c r="K50" s="297"/>
    </row>
    <row r="51" s="1" customFormat="1" ht="15" customHeight="1">
      <c r="B51" s="300"/>
      <c r="C51" s="301"/>
      <c r="D51" s="299" t="s">
        <v>879</v>
      </c>
      <c r="E51" s="299"/>
      <c r="F51" s="299"/>
      <c r="G51" s="299"/>
      <c r="H51" s="299"/>
      <c r="I51" s="299"/>
      <c r="J51" s="299"/>
      <c r="K51" s="297"/>
    </row>
    <row r="52" s="1" customFormat="1" ht="25.5" customHeight="1">
      <c r="B52" s="295"/>
      <c r="C52" s="296" t="s">
        <v>880</v>
      </c>
      <c r="D52" s="296"/>
      <c r="E52" s="296"/>
      <c r="F52" s="296"/>
      <c r="G52" s="296"/>
      <c r="H52" s="296"/>
      <c r="I52" s="296"/>
      <c r="J52" s="296"/>
      <c r="K52" s="297"/>
    </row>
    <row r="53" s="1" customFormat="1" ht="5.25" customHeight="1">
      <c r="B53" s="295"/>
      <c r="C53" s="298"/>
      <c r="D53" s="298"/>
      <c r="E53" s="298"/>
      <c r="F53" s="298"/>
      <c r="G53" s="298"/>
      <c r="H53" s="298"/>
      <c r="I53" s="298"/>
      <c r="J53" s="298"/>
      <c r="K53" s="297"/>
    </row>
    <row r="54" s="1" customFormat="1" ht="15" customHeight="1">
      <c r="B54" s="295"/>
      <c r="C54" s="299" t="s">
        <v>881</v>
      </c>
      <c r="D54" s="299"/>
      <c r="E54" s="299"/>
      <c r="F54" s="299"/>
      <c r="G54" s="299"/>
      <c r="H54" s="299"/>
      <c r="I54" s="299"/>
      <c r="J54" s="299"/>
      <c r="K54" s="297"/>
    </row>
    <row r="55" s="1" customFormat="1" ht="15" customHeight="1">
      <c r="B55" s="295"/>
      <c r="C55" s="299" t="s">
        <v>882</v>
      </c>
      <c r="D55" s="299"/>
      <c r="E55" s="299"/>
      <c r="F55" s="299"/>
      <c r="G55" s="299"/>
      <c r="H55" s="299"/>
      <c r="I55" s="299"/>
      <c r="J55" s="299"/>
      <c r="K55" s="297"/>
    </row>
    <row r="56" s="1" customFormat="1" ht="12.75" customHeight="1">
      <c r="B56" s="295"/>
      <c r="C56" s="299"/>
      <c r="D56" s="299"/>
      <c r="E56" s="299"/>
      <c r="F56" s="299"/>
      <c r="G56" s="299"/>
      <c r="H56" s="299"/>
      <c r="I56" s="299"/>
      <c r="J56" s="299"/>
      <c r="K56" s="297"/>
    </row>
    <row r="57" s="1" customFormat="1" ht="15" customHeight="1">
      <c r="B57" s="295"/>
      <c r="C57" s="299" t="s">
        <v>883</v>
      </c>
      <c r="D57" s="299"/>
      <c r="E57" s="299"/>
      <c r="F57" s="299"/>
      <c r="G57" s="299"/>
      <c r="H57" s="299"/>
      <c r="I57" s="299"/>
      <c r="J57" s="299"/>
      <c r="K57" s="297"/>
    </row>
    <row r="58" s="1" customFormat="1" ht="15" customHeight="1">
      <c r="B58" s="295"/>
      <c r="C58" s="301"/>
      <c r="D58" s="299" t="s">
        <v>884</v>
      </c>
      <c r="E58" s="299"/>
      <c r="F58" s="299"/>
      <c r="G58" s="299"/>
      <c r="H58" s="299"/>
      <c r="I58" s="299"/>
      <c r="J58" s="299"/>
      <c r="K58" s="297"/>
    </row>
    <row r="59" s="1" customFormat="1" ht="15" customHeight="1">
      <c r="B59" s="295"/>
      <c r="C59" s="301"/>
      <c r="D59" s="299" t="s">
        <v>885</v>
      </c>
      <c r="E59" s="299"/>
      <c r="F59" s="299"/>
      <c r="G59" s="299"/>
      <c r="H59" s="299"/>
      <c r="I59" s="299"/>
      <c r="J59" s="299"/>
      <c r="K59" s="297"/>
    </row>
    <row r="60" s="1" customFormat="1" ht="15" customHeight="1">
      <c r="B60" s="295"/>
      <c r="C60" s="301"/>
      <c r="D60" s="299" t="s">
        <v>886</v>
      </c>
      <c r="E60" s="299"/>
      <c r="F60" s="299"/>
      <c r="G60" s="299"/>
      <c r="H60" s="299"/>
      <c r="I60" s="299"/>
      <c r="J60" s="299"/>
      <c r="K60" s="297"/>
    </row>
    <row r="61" s="1" customFormat="1" ht="15" customHeight="1">
      <c r="B61" s="295"/>
      <c r="C61" s="301"/>
      <c r="D61" s="299" t="s">
        <v>887</v>
      </c>
      <c r="E61" s="299"/>
      <c r="F61" s="299"/>
      <c r="G61" s="299"/>
      <c r="H61" s="299"/>
      <c r="I61" s="299"/>
      <c r="J61" s="299"/>
      <c r="K61" s="297"/>
    </row>
    <row r="62" s="1" customFormat="1" ht="15" customHeight="1">
      <c r="B62" s="295"/>
      <c r="C62" s="301"/>
      <c r="D62" s="304" t="s">
        <v>888</v>
      </c>
      <c r="E62" s="304"/>
      <c r="F62" s="304"/>
      <c r="G62" s="304"/>
      <c r="H62" s="304"/>
      <c r="I62" s="304"/>
      <c r="J62" s="304"/>
      <c r="K62" s="297"/>
    </row>
    <row r="63" s="1" customFormat="1" ht="15" customHeight="1">
      <c r="B63" s="295"/>
      <c r="C63" s="301"/>
      <c r="D63" s="299" t="s">
        <v>889</v>
      </c>
      <c r="E63" s="299"/>
      <c r="F63" s="299"/>
      <c r="G63" s="299"/>
      <c r="H63" s="299"/>
      <c r="I63" s="299"/>
      <c r="J63" s="299"/>
      <c r="K63" s="297"/>
    </row>
    <row r="64" s="1" customFormat="1" ht="12.75" customHeight="1">
      <c r="B64" s="295"/>
      <c r="C64" s="301"/>
      <c r="D64" s="301"/>
      <c r="E64" s="305"/>
      <c r="F64" s="301"/>
      <c r="G64" s="301"/>
      <c r="H64" s="301"/>
      <c r="I64" s="301"/>
      <c r="J64" s="301"/>
      <c r="K64" s="297"/>
    </row>
    <row r="65" s="1" customFormat="1" ht="15" customHeight="1">
      <c r="B65" s="295"/>
      <c r="C65" s="301"/>
      <c r="D65" s="299" t="s">
        <v>890</v>
      </c>
      <c r="E65" s="299"/>
      <c r="F65" s="299"/>
      <c r="G65" s="299"/>
      <c r="H65" s="299"/>
      <c r="I65" s="299"/>
      <c r="J65" s="299"/>
      <c r="K65" s="297"/>
    </row>
    <row r="66" s="1" customFormat="1" ht="15" customHeight="1">
      <c r="B66" s="295"/>
      <c r="C66" s="301"/>
      <c r="D66" s="304" t="s">
        <v>891</v>
      </c>
      <c r="E66" s="304"/>
      <c r="F66" s="304"/>
      <c r="G66" s="304"/>
      <c r="H66" s="304"/>
      <c r="I66" s="304"/>
      <c r="J66" s="304"/>
      <c r="K66" s="297"/>
    </row>
    <row r="67" s="1" customFormat="1" ht="15" customHeight="1">
      <c r="B67" s="295"/>
      <c r="C67" s="301"/>
      <c r="D67" s="299" t="s">
        <v>892</v>
      </c>
      <c r="E67" s="299"/>
      <c r="F67" s="299"/>
      <c r="G67" s="299"/>
      <c r="H67" s="299"/>
      <c r="I67" s="299"/>
      <c r="J67" s="299"/>
      <c r="K67" s="297"/>
    </row>
    <row r="68" s="1" customFormat="1" ht="15" customHeight="1">
      <c r="B68" s="295"/>
      <c r="C68" s="301"/>
      <c r="D68" s="299" t="s">
        <v>893</v>
      </c>
      <c r="E68" s="299"/>
      <c r="F68" s="299"/>
      <c r="G68" s="299"/>
      <c r="H68" s="299"/>
      <c r="I68" s="299"/>
      <c r="J68" s="299"/>
      <c r="K68" s="297"/>
    </row>
    <row r="69" s="1" customFormat="1" ht="15" customHeight="1">
      <c r="B69" s="295"/>
      <c r="C69" s="301"/>
      <c r="D69" s="299" t="s">
        <v>894</v>
      </c>
      <c r="E69" s="299"/>
      <c r="F69" s="299"/>
      <c r="G69" s="299"/>
      <c r="H69" s="299"/>
      <c r="I69" s="299"/>
      <c r="J69" s="299"/>
      <c r="K69" s="297"/>
    </row>
    <row r="70" s="1" customFormat="1" ht="15" customHeight="1">
      <c r="B70" s="295"/>
      <c r="C70" s="301"/>
      <c r="D70" s="299" t="s">
        <v>895</v>
      </c>
      <c r="E70" s="299"/>
      <c r="F70" s="299"/>
      <c r="G70" s="299"/>
      <c r="H70" s="299"/>
      <c r="I70" s="299"/>
      <c r="J70" s="299"/>
      <c r="K70" s="297"/>
    </row>
    <row r="71" s="1" customFormat="1" ht="12.75" customHeight="1">
      <c r="B71" s="306"/>
      <c r="C71" s="307"/>
      <c r="D71" s="307"/>
      <c r="E71" s="307"/>
      <c r="F71" s="307"/>
      <c r="G71" s="307"/>
      <c r="H71" s="307"/>
      <c r="I71" s="307"/>
      <c r="J71" s="307"/>
      <c r="K71" s="308"/>
    </row>
    <row r="72" s="1" customFormat="1" ht="18.75" customHeight="1">
      <c r="B72" s="309"/>
      <c r="C72" s="309"/>
      <c r="D72" s="309"/>
      <c r="E72" s="309"/>
      <c r="F72" s="309"/>
      <c r="G72" s="309"/>
      <c r="H72" s="309"/>
      <c r="I72" s="309"/>
      <c r="J72" s="309"/>
      <c r="K72" s="310"/>
    </row>
    <row r="73" s="1" customFormat="1" ht="18.75" customHeight="1">
      <c r="B73" s="310"/>
      <c r="C73" s="310"/>
      <c r="D73" s="310"/>
      <c r="E73" s="310"/>
      <c r="F73" s="310"/>
      <c r="G73" s="310"/>
      <c r="H73" s="310"/>
      <c r="I73" s="310"/>
      <c r="J73" s="310"/>
      <c r="K73" s="310"/>
    </row>
    <row r="74" s="1" customFormat="1" ht="7.5" customHeight="1">
      <c r="B74" s="311"/>
      <c r="C74" s="312"/>
      <c r="D74" s="312"/>
      <c r="E74" s="312"/>
      <c r="F74" s="312"/>
      <c r="G74" s="312"/>
      <c r="H74" s="312"/>
      <c r="I74" s="312"/>
      <c r="J74" s="312"/>
      <c r="K74" s="313"/>
    </row>
    <row r="75" s="1" customFormat="1" ht="45" customHeight="1">
      <c r="B75" s="314"/>
      <c r="C75" s="315" t="s">
        <v>896</v>
      </c>
      <c r="D75" s="315"/>
      <c r="E75" s="315"/>
      <c r="F75" s="315"/>
      <c r="G75" s="315"/>
      <c r="H75" s="315"/>
      <c r="I75" s="315"/>
      <c r="J75" s="315"/>
      <c r="K75" s="316"/>
    </row>
    <row r="76" s="1" customFormat="1" ht="17.25" customHeight="1">
      <c r="B76" s="314"/>
      <c r="C76" s="317" t="s">
        <v>897</v>
      </c>
      <c r="D76" s="317"/>
      <c r="E76" s="317"/>
      <c r="F76" s="317" t="s">
        <v>898</v>
      </c>
      <c r="G76" s="318"/>
      <c r="H76" s="317" t="s">
        <v>52</v>
      </c>
      <c r="I76" s="317" t="s">
        <v>55</v>
      </c>
      <c r="J76" s="317" t="s">
        <v>899</v>
      </c>
      <c r="K76" s="316"/>
    </row>
    <row r="77" s="1" customFormat="1" ht="17.25" customHeight="1">
      <c r="B77" s="314"/>
      <c r="C77" s="319" t="s">
        <v>900</v>
      </c>
      <c r="D77" s="319"/>
      <c r="E77" s="319"/>
      <c r="F77" s="320" t="s">
        <v>901</v>
      </c>
      <c r="G77" s="321"/>
      <c r="H77" s="319"/>
      <c r="I77" s="319"/>
      <c r="J77" s="319" t="s">
        <v>902</v>
      </c>
      <c r="K77" s="316"/>
    </row>
    <row r="78" s="1" customFormat="1" ht="5.25" customHeight="1">
      <c r="B78" s="314"/>
      <c r="C78" s="322"/>
      <c r="D78" s="322"/>
      <c r="E78" s="322"/>
      <c r="F78" s="322"/>
      <c r="G78" s="323"/>
      <c r="H78" s="322"/>
      <c r="I78" s="322"/>
      <c r="J78" s="322"/>
      <c r="K78" s="316"/>
    </row>
    <row r="79" s="1" customFormat="1" ht="15" customHeight="1">
      <c r="B79" s="314"/>
      <c r="C79" s="302" t="s">
        <v>51</v>
      </c>
      <c r="D79" s="324"/>
      <c r="E79" s="324"/>
      <c r="F79" s="325" t="s">
        <v>903</v>
      </c>
      <c r="G79" s="326"/>
      <c r="H79" s="302" t="s">
        <v>904</v>
      </c>
      <c r="I79" s="302" t="s">
        <v>905</v>
      </c>
      <c r="J79" s="302">
        <v>20</v>
      </c>
      <c r="K79" s="316"/>
    </row>
    <row r="80" s="1" customFormat="1" ht="15" customHeight="1">
      <c r="B80" s="314"/>
      <c r="C80" s="302" t="s">
        <v>906</v>
      </c>
      <c r="D80" s="302"/>
      <c r="E80" s="302"/>
      <c r="F80" s="325" t="s">
        <v>903</v>
      </c>
      <c r="G80" s="326"/>
      <c r="H80" s="302" t="s">
        <v>907</v>
      </c>
      <c r="I80" s="302" t="s">
        <v>905</v>
      </c>
      <c r="J80" s="302">
        <v>120</v>
      </c>
      <c r="K80" s="316"/>
    </row>
    <row r="81" s="1" customFormat="1" ht="15" customHeight="1">
      <c r="B81" s="327"/>
      <c r="C81" s="302" t="s">
        <v>908</v>
      </c>
      <c r="D81" s="302"/>
      <c r="E81" s="302"/>
      <c r="F81" s="325" t="s">
        <v>909</v>
      </c>
      <c r="G81" s="326"/>
      <c r="H81" s="302" t="s">
        <v>910</v>
      </c>
      <c r="I81" s="302" t="s">
        <v>905</v>
      </c>
      <c r="J81" s="302">
        <v>50</v>
      </c>
      <c r="K81" s="316"/>
    </row>
    <row r="82" s="1" customFormat="1" ht="15" customHeight="1">
      <c r="B82" s="327"/>
      <c r="C82" s="302" t="s">
        <v>911</v>
      </c>
      <c r="D82" s="302"/>
      <c r="E82" s="302"/>
      <c r="F82" s="325" t="s">
        <v>903</v>
      </c>
      <c r="G82" s="326"/>
      <c r="H82" s="302" t="s">
        <v>912</v>
      </c>
      <c r="I82" s="302" t="s">
        <v>913</v>
      </c>
      <c r="J82" s="302"/>
      <c r="K82" s="316"/>
    </row>
    <row r="83" s="1" customFormat="1" ht="15" customHeight="1">
      <c r="B83" s="327"/>
      <c r="C83" s="328" t="s">
        <v>914</v>
      </c>
      <c r="D83" s="328"/>
      <c r="E83" s="328"/>
      <c r="F83" s="329" t="s">
        <v>909</v>
      </c>
      <c r="G83" s="328"/>
      <c r="H83" s="328" t="s">
        <v>915</v>
      </c>
      <c r="I83" s="328" t="s">
        <v>905</v>
      </c>
      <c r="J83" s="328">
        <v>15</v>
      </c>
      <c r="K83" s="316"/>
    </row>
    <row r="84" s="1" customFormat="1" ht="15" customHeight="1">
      <c r="B84" s="327"/>
      <c r="C84" s="328" t="s">
        <v>916</v>
      </c>
      <c r="D84" s="328"/>
      <c r="E84" s="328"/>
      <c r="F84" s="329" t="s">
        <v>909</v>
      </c>
      <c r="G84" s="328"/>
      <c r="H84" s="328" t="s">
        <v>917</v>
      </c>
      <c r="I84" s="328" t="s">
        <v>905</v>
      </c>
      <c r="J84" s="328">
        <v>15</v>
      </c>
      <c r="K84" s="316"/>
    </row>
    <row r="85" s="1" customFormat="1" ht="15" customHeight="1">
      <c r="B85" s="327"/>
      <c r="C85" s="328" t="s">
        <v>918</v>
      </c>
      <c r="D85" s="328"/>
      <c r="E85" s="328"/>
      <c r="F85" s="329" t="s">
        <v>909</v>
      </c>
      <c r="G85" s="328"/>
      <c r="H85" s="328" t="s">
        <v>919</v>
      </c>
      <c r="I85" s="328" t="s">
        <v>905</v>
      </c>
      <c r="J85" s="328">
        <v>20</v>
      </c>
      <c r="K85" s="316"/>
    </row>
    <row r="86" s="1" customFormat="1" ht="15" customHeight="1">
      <c r="B86" s="327"/>
      <c r="C86" s="328" t="s">
        <v>920</v>
      </c>
      <c r="D86" s="328"/>
      <c r="E86" s="328"/>
      <c r="F86" s="329" t="s">
        <v>909</v>
      </c>
      <c r="G86" s="328"/>
      <c r="H86" s="328" t="s">
        <v>921</v>
      </c>
      <c r="I86" s="328" t="s">
        <v>905</v>
      </c>
      <c r="J86" s="328">
        <v>20</v>
      </c>
      <c r="K86" s="316"/>
    </row>
    <row r="87" s="1" customFormat="1" ht="15" customHeight="1">
      <c r="B87" s="327"/>
      <c r="C87" s="302" t="s">
        <v>922</v>
      </c>
      <c r="D87" s="302"/>
      <c r="E87" s="302"/>
      <c r="F87" s="325" t="s">
        <v>909</v>
      </c>
      <c r="G87" s="326"/>
      <c r="H87" s="302" t="s">
        <v>923</v>
      </c>
      <c r="I87" s="302" t="s">
        <v>905</v>
      </c>
      <c r="J87" s="302">
        <v>50</v>
      </c>
      <c r="K87" s="316"/>
    </row>
    <row r="88" s="1" customFormat="1" ht="15" customHeight="1">
      <c r="B88" s="327"/>
      <c r="C88" s="302" t="s">
        <v>924</v>
      </c>
      <c r="D88" s="302"/>
      <c r="E88" s="302"/>
      <c r="F88" s="325" t="s">
        <v>909</v>
      </c>
      <c r="G88" s="326"/>
      <c r="H88" s="302" t="s">
        <v>925</v>
      </c>
      <c r="I88" s="302" t="s">
        <v>905</v>
      </c>
      <c r="J88" s="302">
        <v>20</v>
      </c>
      <c r="K88" s="316"/>
    </row>
    <row r="89" s="1" customFormat="1" ht="15" customHeight="1">
      <c r="B89" s="327"/>
      <c r="C89" s="302" t="s">
        <v>926</v>
      </c>
      <c r="D89" s="302"/>
      <c r="E89" s="302"/>
      <c r="F89" s="325" t="s">
        <v>909</v>
      </c>
      <c r="G89" s="326"/>
      <c r="H89" s="302" t="s">
        <v>927</v>
      </c>
      <c r="I89" s="302" t="s">
        <v>905</v>
      </c>
      <c r="J89" s="302">
        <v>20</v>
      </c>
      <c r="K89" s="316"/>
    </row>
    <row r="90" s="1" customFormat="1" ht="15" customHeight="1">
      <c r="B90" s="327"/>
      <c r="C90" s="302" t="s">
        <v>928</v>
      </c>
      <c r="D90" s="302"/>
      <c r="E90" s="302"/>
      <c r="F90" s="325" t="s">
        <v>909</v>
      </c>
      <c r="G90" s="326"/>
      <c r="H90" s="302" t="s">
        <v>929</v>
      </c>
      <c r="I90" s="302" t="s">
        <v>905</v>
      </c>
      <c r="J90" s="302">
        <v>50</v>
      </c>
      <c r="K90" s="316"/>
    </row>
    <row r="91" s="1" customFormat="1" ht="15" customHeight="1">
      <c r="B91" s="327"/>
      <c r="C91" s="302" t="s">
        <v>930</v>
      </c>
      <c r="D91" s="302"/>
      <c r="E91" s="302"/>
      <c r="F91" s="325" t="s">
        <v>909</v>
      </c>
      <c r="G91" s="326"/>
      <c r="H91" s="302" t="s">
        <v>930</v>
      </c>
      <c r="I91" s="302" t="s">
        <v>905</v>
      </c>
      <c r="J91" s="302">
        <v>50</v>
      </c>
      <c r="K91" s="316"/>
    </row>
    <row r="92" s="1" customFormat="1" ht="15" customHeight="1">
      <c r="B92" s="327"/>
      <c r="C92" s="302" t="s">
        <v>931</v>
      </c>
      <c r="D92" s="302"/>
      <c r="E92" s="302"/>
      <c r="F92" s="325" t="s">
        <v>909</v>
      </c>
      <c r="G92" s="326"/>
      <c r="H92" s="302" t="s">
        <v>932</v>
      </c>
      <c r="I92" s="302" t="s">
        <v>905</v>
      </c>
      <c r="J92" s="302">
        <v>255</v>
      </c>
      <c r="K92" s="316"/>
    </row>
    <row r="93" s="1" customFormat="1" ht="15" customHeight="1">
      <c r="B93" s="327"/>
      <c r="C93" s="302" t="s">
        <v>933</v>
      </c>
      <c r="D93" s="302"/>
      <c r="E93" s="302"/>
      <c r="F93" s="325" t="s">
        <v>903</v>
      </c>
      <c r="G93" s="326"/>
      <c r="H93" s="302" t="s">
        <v>934</v>
      </c>
      <c r="I93" s="302" t="s">
        <v>935</v>
      </c>
      <c r="J93" s="302"/>
      <c r="K93" s="316"/>
    </row>
    <row r="94" s="1" customFormat="1" ht="15" customHeight="1">
      <c r="B94" s="327"/>
      <c r="C94" s="302" t="s">
        <v>936</v>
      </c>
      <c r="D94" s="302"/>
      <c r="E94" s="302"/>
      <c r="F94" s="325" t="s">
        <v>903</v>
      </c>
      <c r="G94" s="326"/>
      <c r="H94" s="302" t="s">
        <v>937</v>
      </c>
      <c r="I94" s="302" t="s">
        <v>938</v>
      </c>
      <c r="J94" s="302"/>
      <c r="K94" s="316"/>
    </row>
    <row r="95" s="1" customFormat="1" ht="15" customHeight="1">
      <c r="B95" s="327"/>
      <c r="C95" s="302" t="s">
        <v>939</v>
      </c>
      <c r="D95" s="302"/>
      <c r="E95" s="302"/>
      <c r="F95" s="325" t="s">
        <v>903</v>
      </c>
      <c r="G95" s="326"/>
      <c r="H95" s="302" t="s">
        <v>939</v>
      </c>
      <c r="I95" s="302" t="s">
        <v>938</v>
      </c>
      <c r="J95" s="302"/>
      <c r="K95" s="316"/>
    </row>
    <row r="96" s="1" customFormat="1" ht="15" customHeight="1">
      <c r="B96" s="327"/>
      <c r="C96" s="302" t="s">
        <v>36</v>
      </c>
      <c r="D96" s="302"/>
      <c r="E96" s="302"/>
      <c r="F96" s="325" t="s">
        <v>903</v>
      </c>
      <c r="G96" s="326"/>
      <c r="H96" s="302" t="s">
        <v>940</v>
      </c>
      <c r="I96" s="302" t="s">
        <v>938</v>
      </c>
      <c r="J96" s="302"/>
      <c r="K96" s="316"/>
    </row>
    <row r="97" s="1" customFormat="1" ht="15" customHeight="1">
      <c r="B97" s="327"/>
      <c r="C97" s="302" t="s">
        <v>46</v>
      </c>
      <c r="D97" s="302"/>
      <c r="E97" s="302"/>
      <c r="F97" s="325" t="s">
        <v>903</v>
      </c>
      <c r="G97" s="326"/>
      <c r="H97" s="302" t="s">
        <v>941</v>
      </c>
      <c r="I97" s="302" t="s">
        <v>938</v>
      </c>
      <c r="J97" s="302"/>
      <c r="K97" s="316"/>
    </row>
    <row r="98" s="1" customFormat="1" ht="15" customHeight="1">
      <c r="B98" s="330"/>
      <c r="C98" s="331"/>
      <c r="D98" s="331"/>
      <c r="E98" s="331"/>
      <c r="F98" s="331"/>
      <c r="G98" s="331"/>
      <c r="H98" s="331"/>
      <c r="I98" s="331"/>
      <c r="J98" s="331"/>
      <c r="K98" s="332"/>
    </row>
    <row r="99" s="1" customFormat="1" ht="18.75" customHeight="1">
      <c r="B99" s="333"/>
      <c r="C99" s="334"/>
      <c r="D99" s="334"/>
      <c r="E99" s="334"/>
      <c r="F99" s="334"/>
      <c r="G99" s="334"/>
      <c r="H99" s="334"/>
      <c r="I99" s="334"/>
      <c r="J99" s="334"/>
      <c r="K99" s="333"/>
    </row>
    <row r="100" s="1" customFormat="1" ht="18.75" customHeight="1">
      <c r="B100" s="310"/>
      <c r="C100" s="310"/>
      <c r="D100" s="310"/>
      <c r="E100" s="310"/>
      <c r="F100" s="310"/>
      <c r="G100" s="310"/>
      <c r="H100" s="310"/>
      <c r="I100" s="310"/>
      <c r="J100" s="310"/>
      <c r="K100" s="310"/>
    </row>
    <row r="101" s="1" customFormat="1" ht="7.5" customHeight="1">
      <c r="B101" s="311"/>
      <c r="C101" s="312"/>
      <c r="D101" s="312"/>
      <c r="E101" s="312"/>
      <c r="F101" s="312"/>
      <c r="G101" s="312"/>
      <c r="H101" s="312"/>
      <c r="I101" s="312"/>
      <c r="J101" s="312"/>
      <c r="K101" s="313"/>
    </row>
    <row r="102" s="1" customFormat="1" ht="45" customHeight="1">
      <c r="B102" s="314"/>
      <c r="C102" s="315" t="s">
        <v>942</v>
      </c>
      <c r="D102" s="315"/>
      <c r="E102" s="315"/>
      <c r="F102" s="315"/>
      <c r="G102" s="315"/>
      <c r="H102" s="315"/>
      <c r="I102" s="315"/>
      <c r="J102" s="315"/>
      <c r="K102" s="316"/>
    </row>
    <row r="103" s="1" customFormat="1" ht="17.25" customHeight="1">
      <c r="B103" s="314"/>
      <c r="C103" s="317" t="s">
        <v>897</v>
      </c>
      <c r="D103" s="317"/>
      <c r="E103" s="317"/>
      <c r="F103" s="317" t="s">
        <v>898</v>
      </c>
      <c r="G103" s="318"/>
      <c r="H103" s="317" t="s">
        <v>52</v>
      </c>
      <c r="I103" s="317" t="s">
        <v>55</v>
      </c>
      <c r="J103" s="317" t="s">
        <v>899</v>
      </c>
      <c r="K103" s="316"/>
    </row>
    <row r="104" s="1" customFormat="1" ht="17.25" customHeight="1">
      <c r="B104" s="314"/>
      <c r="C104" s="319" t="s">
        <v>900</v>
      </c>
      <c r="D104" s="319"/>
      <c r="E104" s="319"/>
      <c r="F104" s="320" t="s">
        <v>901</v>
      </c>
      <c r="G104" s="321"/>
      <c r="H104" s="319"/>
      <c r="I104" s="319"/>
      <c r="J104" s="319" t="s">
        <v>902</v>
      </c>
      <c r="K104" s="316"/>
    </row>
    <row r="105" s="1" customFormat="1" ht="5.25" customHeight="1">
      <c r="B105" s="314"/>
      <c r="C105" s="317"/>
      <c r="D105" s="317"/>
      <c r="E105" s="317"/>
      <c r="F105" s="317"/>
      <c r="G105" s="335"/>
      <c r="H105" s="317"/>
      <c r="I105" s="317"/>
      <c r="J105" s="317"/>
      <c r="K105" s="316"/>
    </row>
    <row r="106" s="1" customFormat="1" ht="15" customHeight="1">
      <c r="B106" s="314"/>
      <c r="C106" s="302" t="s">
        <v>51</v>
      </c>
      <c r="D106" s="324"/>
      <c r="E106" s="324"/>
      <c r="F106" s="325" t="s">
        <v>903</v>
      </c>
      <c r="G106" s="302"/>
      <c r="H106" s="302" t="s">
        <v>943</v>
      </c>
      <c r="I106" s="302" t="s">
        <v>905</v>
      </c>
      <c r="J106" s="302">
        <v>20</v>
      </c>
      <c r="K106" s="316"/>
    </row>
    <row r="107" s="1" customFormat="1" ht="15" customHeight="1">
      <c r="B107" s="314"/>
      <c r="C107" s="302" t="s">
        <v>906</v>
      </c>
      <c r="D107" s="302"/>
      <c r="E107" s="302"/>
      <c r="F107" s="325" t="s">
        <v>903</v>
      </c>
      <c r="G107" s="302"/>
      <c r="H107" s="302" t="s">
        <v>943</v>
      </c>
      <c r="I107" s="302" t="s">
        <v>905</v>
      </c>
      <c r="J107" s="302">
        <v>120</v>
      </c>
      <c r="K107" s="316"/>
    </row>
    <row r="108" s="1" customFormat="1" ht="15" customHeight="1">
      <c r="B108" s="327"/>
      <c r="C108" s="302" t="s">
        <v>908</v>
      </c>
      <c r="D108" s="302"/>
      <c r="E108" s="302"/>
      <c r="F108" s="325" t="s">
        <v>909</v>
      </c>
      <c r="G108" s="302"/>
      <c r="H108" s="302" t="s">
        <v>943</v>
      </c>
      <c r="I108" s="302" t="s">
        <v>905</v>
      </c>
      <c r="J108" s="302">
        <v>50</v>
      </c>
      <c r="K108" s="316"/>
    </row>
    <row r="109" s="1" customFormat="1" ht="15" customHeight="1">
      <c r="B109" s="327"/>
      <c r="C109" s="302" t="s">
        <v>911</v>
      </c>
      <c r="D109" s="302"/>
      <c r="E109" s="302"/>
      <c r="F109" s="325" t="s">
        <v>903</v>
      </c>
      <c r="G109" s="302"/>
      <c r="H109" s="302" t="s">
        <v>943</v>
      </c>
      <c r="I109" s="302" t="s">
        <v>913</v>
      </c>
      <c r="J109" s="302"/>
      <c r="K109" s="316"/>
    </row>
    <row r="110" s="1" customFormat="1" ht="15" customHeight="1">
      <c r="B110" s="327"/>
      <c r="C110" s="302" t="s">
        <v>922</v>
      </c>
      <c r="D110" s="302"/>
      <c r="E110" s="302"/>
      <c r="F110" s="325" t="s">
        <v>909</v>
      </c>
      <c r="G110" s="302"/>
      <c r="H110" s="302" t="s">
        <v>943</v>
      </c>
      <c r="I110" s="302" t="s">
        <v>905</v>
      </c>
      <c r="J110" s="302">
        <v>50</v>
      </c>
      <c r="K110" s="316"/>
    </row>
    <row r="111" s="1" customFormat="1" ht="15" customHeight="1">
      <c r="B111" s="327"/>
      <c r="C111" s="302" t="s">
        <v>930</v>
      </c>
      <c r="D111" s="302"/>
      <c r="E111" s="302"/>
      <c r="F111" s="325" t="s">
        <v>909</v>
      </c>
      <c r="G111" s="302"/>
      <c r="H111" s="302" t="s">
        <v>943</v>
      </c>
      <c r="I111" s="302" t="s">
        <v>905</v>
      </c>
      <c r="J111" s="302">
        <v>50</v>
      </c>
      <c r="K111" s="316"/>
    </row>
    <row r="112" s="1" customFormat="1" ht="15" customHeight="1">
      <c r="B112" s="327"/>
      <c r="C112" s="302" t="s">
        <v>928</v>
      </c>
      <c r="D112" s="302"/>
      <c r="E112" s="302"/>
      <c r="F112" s="325" t="s">
        <v>909</v>
      </c>
      <c r="G112" s="302"/>
      <c r="H112" s="302" t="s">
        <v>943</v>
      </c>
      <c r="I112" s="302" t="s">
        <v>905</v>
      </c>
      <c r="J112" s="302">
        <v>50</v>
      </c>
      <c r="K112" s="316"/>
    </row>
    <row r="113" s="1" customFormat="1" ht="15" customHeight="1">
      <c r="B113" s="327"/>
      <c r="C113" s="302" t="s">
        <v>51</v>
      </c>
      <c r="D113" s="302"/>
      <c r="E113" s="302"/>
      <c r="F113" s="325" t="s">
        <v>903</v>
      </c>
      <c r="G113" s="302"/>
      <c r="H113" s="302" t="s">
        <v>944</v>
      </c>
      <c r="I113" s="302" t="s">
        <v>905</v>
      </c>
      <c r="J113" s="302">
        <v>20</v>
      </c>
      <c r="K113" s="316"/>
    </row>
    <row r="114" s="1" customFormat="1" ht="15" customHeight="1">
      <c r="B114" s="327"/>
      <c r="C114" s="302" t="s">
        <v>945</v>
      </c>
      <c r="D114" s="302"/>
      <c r="E114" s="302"/>
      <c r="F114" s="325" t="s">
        <v>903</v>
      </c>
      <c r="G114" s="302"/>
      <c r="H114" s="302" t="s">
        <v>946</v>
      </c>
      <c r="I114" s="302" t="s">
        <v>905</v>
      </c>
      <c r="J114" s="302">
        <v>120</v>
      </c>
      <c r="K114" s="316"/>
    </row>
    <row r="115" s="1" customFormat="1" ht="15" customHeight="1">
      <c r="B115" s="327"/>
      <c r="C115" s="302" t="s">
        <v>36</v>
      </c>
      <c r="D115" s="302"/>
      <c r="E115" s="302"/>
      <c r="F115" s="325" t="s">
        <v>903</v>
      </c>
      <c r="G115" s="302"/>
      <c r="H115" s="302" t="s">
        <v>947</v>
      </c>
      <c r="I115" s="302" t="s">
        <v>938</v>
      </c>
      <c r="J115" s="302"/>
      <c r="K115" s="316"/>
    </row>
    <row r="116" s="1" customFormat="1" ht="15" customHeight="1">
      <c r="B116" s="327"/>
      <c r="C116" s="302" t="s">
        <v>46</v>
      </c>
      <c r="D116" s="302"/>
      <c r="E116" s="302"/>
      <c r="F116" s="325" t="s">
        <v>903</v>
      </c>
      <c r="G116" s="302"/>
      <c r="H116" s="302" t="s">
        <v>948</v>
      </c>
      <c r="I116" s="302" t="s">
        <v>938</v>
      </c>
      <c r="J116" s="302"/>
      <c r="K116" s="316"/>
    </row>
    <row r="117" s="1" customFormat="1" ht="15" customHeight="1">
      <c r="B117" s="327"/>
      <c r="C117" s="302" t="s">
        <v>55</v>
      </c>
      <c r="D117" s="302"/>
      <c r="E117" s="302"/>
      <c r="F117" s="325" t="s">
        <v>903</v>
      </c>
      <c r="G117" s="302"/>
      <c r="H117" s="302" t="s">
        <v>949</v>
      </c>
      <c r="I117" s="302" t="s">
        <v>950</v>
      </c>
      <c r="J117" s="302"/>
      <c r="K117" s="316"/>
    </row>
    <row r="118" s="1" customFormat="1" ht="15" customHeight="1">
      <c r="B118" s="330"/>
      <c r="C118" s="336"/>
      <c r="D118" s="336"/>
      <c r="E118" s="336"/>
      <c r="F118" s="336"/>
      <c r="G118" s="336"/>
      <c r="H118" s="336"/>
      <c r="I118" s="336"/>
      <c r="J118" s="336"/>
      <c r="K118" s="332"/>
    </row>
    <row r="119" s="1" customFormat="1" ht="18.75" customHeight="1">
      <c r="B119" s="337"/>
      <c r="C119" s="338"/>
      <c r="D119" s="338"/>
      <c r="E119" s="338"/>
      <c r="F119" s="339"/>
      <c r="G119" s="338"/>
      <c r="H119" s="338"/>
      <c r="I119" s="338"/>
      <c r="J119" s="338"/>
      <c r="K119" s="337"/>
    </row>
    <row r="120" s="1" customFormat="1" ht="18.75" customHeight="1">
      <c r="B120" s="310"/>
      <c r="C120" s="310"/>
      <c r="D120" s="310"/>
      <c r="E120" s="310"/>
      <c r="F120" s="310"/>
      <c r="G120" s="310"/>
      <c r="H120" s="310"/>
      <c r="I120" s="310"/>
      <c r="J120" s="310"/>
      <c r="K120" s="310"/>
    </row>
    <row r="121" s="1" customFormat="1" ht="7.5" customHeight="1">
      <c r="B121" s="340"/>
      <c r="C121" s="341"/>
      <c r="D121" s="341"/>
      <c r="E121" s="341"/>
      <c r="F121" s="341"/>
      <c r="G121" s="341"/>
      <c r="H121" s="341"/>
      <c r="I121" s="341"/>
      <c r="J121" s="341"/>
      <c r="K121" s="342"/>
    </row>
    <row r="122" s="1" customFormat="1" ht="45" customHeight="1">
      <c r="B122" s="343"/>
      <c r="C122" s="293" t="s">
        <v>951</v>
      </c>
      <c r="D122" s="293"/>
      <c r="E122" s="293"/>
      <c r="F122" s="293"/>
      <c r="G122" s="293"/>
      <c r="H122" s="293"/>
      <c r="I122" s="293"/>
      <c r="J122" s="293"/>
      <c r="K122" s="344"/>
    </row>
    <row r="123" s="1" customFormat="1" ht="17.25" customHeight="1">
      <c r="B123" s="345"/>
      <c r="C123" s="317" t="s">
        <v>897</v>
      </c>
      <c r="D123" s="317"/>
      <c r="E123" s="317"/>
      <c r="F123" s="317" t="s">
        <v>898</v>
      </c>
      <c r="G123" s="318"/>
      <c r="H123" s="317" t="s">
        <v>52</v>
      </c>
      <c r="I123" s="317" t="s">
        <v>55</v>
      </c>
      <c r="J123" s="317" t="s">
        <v>899</v>
      </c>
      <c r="K123" s="346"/>
    </row>
    <row r="124" s="1" customFormat="1" ht="17.25" customHeight="1">
      <c r="B124" s="345"/>
      <c r="C124" s="319" t="s">
        <v>900</v>
      </c>
      <c r="D124" s="319"/>
      <c r="E124" s="319"/>
      <c r="F124" s="320" t="s">
        <v>901</v>
      </c>
      <c r="G124" s="321"/>
      <c r="H124" s="319"/>
      <c r="I124" s="319"/>
      <c r="J124" s="319" t="s">
        <v>902</v>
      </c>
      <c r="K124" s="346"/>
    </row>
    <row r="125" s="1" customFormat="1" ht="5.25" customHeight="1">
      <c r="B125" s="347"/>
      <c r="C125" s="322"/>
      <c r="D125" s="322"/>
      <c r="E125" s="322"/>
      <c r="F125" s="322"/>
      <c r="G125" s="348"/>
      <c r="H125" s="322"/>
      <c r="I125" s="322"/>
      <c r="J125" s="322"/>
      <c r="K125" s="349"/>
    </row>
    <row r="126" s="1" customFormat="1" ht="15" customHeight="1">
      <c r="B126" s="347"/>
      <c r="C126" s="302" t="s">
        <v>906</v>
      </c>
      <c r="D126" s="324"/>
      <c r="E126" s="324"/>
      <c r="F126" s="325" t="s">
        <v>903</v>
      </c>
      <c r="G126" s="302"/>
      <c r="H126" s="302" t="s">
        <v>943</v>
      </c>
      <c r="I126" s="302" t="s">
        <v>905</v>
      </c>
      <c r="J126" s="302">
        <v>120</v>
      </c>
      <c r="K126" s="350"/>
    </row>
    <row r="127" s="1" customFormat="1" ht="15" customHeight="1">
      <c r="B127" s="347"/>
      <c r="C127" s="302" t="s">
        <v>952</v>
      </c>
      <c r="D127" s="302"/>
      <c r="E127" s="302"/>
      <c r="F127" s="325" t="s">
        <v>903</v>
      </c>
      <c r="G127" s="302"/>
      <c r="H127" s="302" t="s">
        <v>953</v>
      </c>
      <c r="I127" s="302" t="s">
        <v>905</v>
      </c>
      <c r="J127" s="302" t="s">
        <v>954</v>
      </c>
      <c r="K127" s="350"/>
    </row>
    <row r="128" s="1" customFormat="1" ht="15" customHeight="1">
      <c r="B128" s="347"/>
      <c r="C128" s="302" t="s">
        <v>851</v>
      </c>
      <c r="D128" s="302"/>
      <c r="E128" s="302"/>
      <c r="F128" s="325" t="s">
        <v>903</v>
      </c>
      <c r="G128" s="302"/>
      <c r="H128" s="302" t="s">
        <v>955</v>
      </c>
      <c r="I128" s="302" t="s">
        <v>905</v>
      </c>
      <c r="J128" s="302" t="s">
        <v>954</v>
      </c>
      <c r="K128" s="350"/>
    </row>
    <row r="129" s="1" customFormat="1" ht="15" customHeight="1">
      <c r="B129" s="347"/>
      <c r="C129" s="302" t="s">
        <v>914</v>
      </c>
      <c r="D129" s="302"/>
      <c r="E129" s="302"/>
      <c r="F129" s="325" t="s">
        <v>909</v>
      </c>
      <c r="G129" s="302"/>
      <c r="H129" s="302" t="s">
        <v>915</v>
      </c>
      <c r="I129" s="302" t="s">
        <v>905</v>
      </c>
      <c r="J129" s="302">
        <v>15</v>
      </c>
      <c r="K129" s="350"/>
    </row>
    <row r="130" s="1" customFormat="1" ht="15" customHeight="1">
      <c r="B130" s="347"/>
      <c r="C130" s="328" t="s">
        <v>916</v>
      </c>
      <c r="D130" s="328"/>
      <c r="E130" s="328"/>
      <c r="F130" s="329" t="s">
        <v>909</v>
      </c>
      <c r="G130" s="328"/>
      <c r="H130" s="328" t="s">
        <v>917</v>
      </c>
      <c r="I130" s="328" t="s">
        <v>905</v>
      </c>
      <c r="J130" s="328">
        <v>15</v>
      </c>
      <c r="K130" s="350"/>
    </row>
    <row r="131" s="1" customFormat="1" ht="15" customHeight="1">
      <c r="B131" s="347"/>
      <c r="C131" s="328" t="s">
        <v>918</v>
      </c>
      <c r="D131" s="328"/>
      <c r="E131" s="328"/>
      <c r="F131" s="329" t="s">
        <v>909</v>
      </c>
      <c r="G131" s="328"/>
      <c r="H131" s="328" t="s">
        <v>919</v>
      </c>
      <c r="I131" s="328" t="s">
        <v>905</v>
      </c>
      <c r="J131" s="328">
        <v>20</v>
      </c>
      <c r="K131" s="350"/>
    </row>
    <row r="132" s="1" customFormat="1" ht="15" customHeight="1">
      <c r="B132" s="347"/>
      <c r="C132" s="328" t="s">
        <v>920</v>
      </c>
      <c r="D132" s="328"/>
      <c r="E132" s="328"/>
      <c r="F132" s="329" t="s">
        <v>909</v>
      </c>
      <c r="G132" s="328"/>
      <c r="H132" s="328" t="s">
        <v>921</v>
      </c>
      <c r="I132" s="328" t="s">
        <v>905</v>
      </c>
      <c r="J132" s="328">
        <v>20</v>
      </c>
      <c r="K132" s="350"/>
    </row>
    <row r="133" s="1" customFormat="1" ht="15" customHeight="1">
      <c r="B133" s="347"/>
      <c r="C133" s="302" t="s">
        <v>908</v>
      </c>
      <c r="D133" s="302"/>
      <c r="E133" s="302"/>
      <c r="F133" s="325" t="s">
        <v>909</v>
      </c>
      <c r="G133" s="302"/>
      <c r="H133" s="302" t="s">
        <v>943</v>
      </c>
      <c r="I133" s="302" t="s">
        <v>905</v>
      </c>
      <c r="J133" s="302">
        <v>50</v>
      </c>
      <c r="K133" s="350"/>
    </row>
    <row r="134" s="1" customFormat="1" ht="15" customHeight="1">
      <c r="B134" s="347"/>
      <c r="C134" s="302" t="s">
        <v>922</v>
      </c>
      <c r="D134" s="302"/>
      <c r="E134" s="302"/>
      <c r="F134" s="325" t="s">
        <v>909</v>
      </c>
      <c r="G134" s="302"/>
      <c r="H134" s="302" t="s">
        <v>943</v>
      </c>
      <c r="I134" s="302" t="s">
        <v>905</v>
      </c>
      <c r="J134" s="302">
        <v>50</v>
      </c>
      <c r="K134" s="350"/>
    </row>
    <row r="135" s="1" customFormat="1" ht="15" customHeight="1">
      <c r="B135" s="347"/>
      <c r="C135" s="302" t="s">
        <v>928</v>
      </c>
      <c r="D135" s="302"/>
      <c r="E135" s="302"/>
      <c r="F135" s="325" t="s">
        <v>909</v>
      </c>
      <c r="G135" s="302"/>
      <c r="H135" s="302" t="s">
        <v>943</v>
      </c>
      <c r="I135" s="302" t="s">
        <v>905</v>
      </c>
      <c r="J135" s="302">
        <v>50</v>
      </c>
      <c r="K135" s="350"/>
    </row>
    <row r="136" s="1" customFormat="1" ht="15" customHeight="1">
      <c r="B136" s="347"/>
      <c r="C136" s="302" t="s">
        <v>930</v>
      </c>
      <c r="D136" s="302"/>
      <c r="E136" s="302"/>
      <c r="F136" s="325" t="s">
        <v>909</v>
      </c>
      <c r="G136" s="302"/>
      <c r="H136" s="302" t="s">
        <v>943</v>
      </c>
      <c r="I136" s="302" t="s">
        <v>905</v>
      </c>
      <c r="J136" s="302">
        <v>50</v>
      </c>
      <c r="K136" s="350"/>
    </row>
    <row r="137" s="1" customFormat="1" ht="15" customHeight="1">
      <c r="B137" s="347"/>
      <c r="C137" s="302" t="s">
        <v>931</v>
      </c>
      <c r="D137" s="302"/>
      <c r="E137" s="302"/>
      <c r="F137" s="325" t="s">
        <v>909</v>
      </c>
      <c r="G137" s="302"/>
      <c r="H137" s="302" t="s">
        <v>956</v>
      </c>
      <c r="I137" s="302" t="s">
        <v>905</v>
      </c>
      <c r="J137" s="302">
        <v>255</v>
      </c>
      <c r="K137" s="350"/>
    </row>
    <row r="138" s="1" customFormat="1" ht="15" customHeight="1">
      <c r="B138" s="347"/>
      <c r="C138" s="302" t="s">
        <v>933</v>
      </c>
      <c r="D138" s="302"/>
      <c r="E138" s="302"/>
      <c r="F138" s="325" t="s">
        <v>903</v>
      </c>
      <c r="G138" s="302"/>
      <c r="H138" s="302" t="s">
        <v>957</v>
      </c>
      <c r="I138" s="302" t="s">
        <v>935</v>
      </c>
      <c r="J138" s="302"/>
      <c r="K138" s="350"/>
    </row>
    <row r="139" s="1" customFormat="1" ht="15" customHeight="1">
      <c r="B139" s="347"/>
      <c r="C139" s="302" t="s">
        <v>936</v>
      </c>
      <c r="D139" s="302"/>
      <c r="E139" s="302"/>
      <c r="F139" s="325" t="s">
        <v>903</v>
      </c>
      <c r="G139" s="302"/>
      <c r="H139" s="302" t="s">
        <v>958</v>
      </c>
      <c r="I139" s="302" t="s">
        <v>938</v>
      </c>
      <c r="J139" s="302"/>
      <c r="K139" s="350"/>
    </row>
    <row r="140" s="1" customFormat="1" ht="15" customHeight="1">
      <c r="B140" s="347"/>
      <c r="C140" s="302" t="s">
        <v>939</v>
      </c>
      <c r="D140" s="302"/>
      <c r="E140" s="302"/>
      <c r="F140" s="325" t="s">
        <v>903</v>
      </c>
      <c r="G140" s="302"/>
      <c r="H140" s="302" t="s">
        <v>939</v>
      </c>
      <c r="I140" s="302" t="s">
        <v>938</v>
      </c>
      <c r="J140" s="302"/>
      <c r="K140" s="350"/>
    </row>
    <row r="141" s="1" customFormat="1" ht="15" customHeight="1">
      <c r="B141" s="347"/>
      <c r="C141" s="302" t="s">
        <v>36</v>
      </c>
      <c r="D141" s="302"/>
      <c r="E141" s="302"/>
      <c r="F141" s="325" t="s">
        <v>903</v>
      </c>
      <c r="G141" s="302"/>
      <c r="H141" s="302" t="s">
        <v>959</v>
      </c>
      <c r="I141" s="302" t="s">
        <v>938</v>
      </c>
      <c r="J141" s="302"/>
      <c r="K141" s="350"/>
    </row>
    <row r="142" s="1" customFormat="1" ht="15" customHeight="1">
      <c r="B142" s="347"/>
      <c r="C142" s="302" t="s">
        <v>960</v>
      </c>
      <c r="D142" s="302"/>
      <c r="E142" s="302"/>
      <c r="F142" s="325" t="s">
        <v>903</v>
      </c>
      <c r="G142" s="302"/>
      <c r="H142" s="302" t="s">
        <v>961</v>
      </c>
      <c r="I142" s="302" t="s">
        <v>938</v>
      </c>
      <c r="J142" s="302"/>
      <c r="K142" s="350"/>
    </row>
    <row r="143" s="1" customFormat="1" ht="15" customHeight="1">
      <c r="B143" s="351"/>
      <c r="C143" s="352"/>
      <c r="D143" s="352"/>
      <c r="E143" s="352"/>
      <c r="F143" s="352"/>
      <c r="G143" s="352"/>
      <c r="H143" s="352"/>
      <c r="I143" s="352"/>
      <c r="J143" s="352"/>
      <c r="K143" s="353"/>
    </row>
    <row r="144" s="1" customFormat="1" ht="18.75" customHeight="1">
      <c r="B144" s="338"/>
      <c r="C144" s="338"/>
      <c r="D144" s="338"/>
      <c r="E144" s="338"/>
      <c r="F144" s="339"/>
      <c r="G144" s="338"/>
      <c r="H144" s="338"/>
      <c r="I144" s="338"/>
      <c r="J144" s="338"/>
      <c r="K144" s="338"/>
    </row>
    <row r="145" s="1" customFormat="1" ht="18.75" customHeight="1"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</row>
    <row r="146" s="1" customFormat="1" ht="7.5" customHeight="1">
      <c r="B146" s="311"/>
      <c r="C146" s="312"/>
      <c r="D146" s="312"/>
      <c r="E146" s="312"/>
      <c r="F146" s="312"/>
      <c r="G146" s="312"/>
      <c r="H146" s="312"/>
      <c r="I146" s="312"/>
      <c r="J146" s="312"/>
      <c r="K146" s="313"/>
    </row>
    <row r="147" s="1" customFormat="1" ht="45" customHeight="1">
      <c r="B147" s="314"/>
      <c r="C147" s="315" t="s">
        <v>962</v>
      </c>
      <c r="D147" s="315"/>
      <c r="E147" s="315"/>
      <c r="F147" s="315"/>
      <c r="G147" s="315"/>
      <c r="H147" s="315"/>
      <c r="I147" s="315"/>
      <c r="J147" s="315"/>
      <c r="K147" s="316"/>
    </row>
    <row r="148" s="1" customFormat="1" ht="17.25" customHeight="1">
      <c r="B148" s="314"/>
      <c r="C148" s="317" t="s">
        <v>897</v>
      </c>
      <c r="D148" s="317"/>
      <c r="E148" s="317"/>
      <c r="F148" s="317" t="s">
        <v>898</v>
      </c>
      <c r="G148" s="318"/>
      <c r="H148" s="317" t="s">
        <v>52</v>
      </c>
      <c r="I148" s="317" t="s">
        <v>55</v>
      </c>
      <c r="J148" s="317" t="s">
        <v>899</v>
      </c>
      <c r="K148" s="316"/>
    </row>
    <row r="149" s="1" customFormat="1" ht="17.25" customHeight="1">
      <c r="B149" s="314"/>
      <c r="C149" s="319" t="s">
        <v>900</v>
      </c>
      <c r="D149" s="319"/>
      <c r="E149" s="319"/>
      <c r="F149" s="320" t="s">
        <v>901</v>
      </c>
      <c r="G149" s="321"/>
      <c r="H149" s="319"/>
      <c r="I149" s="319"/>
      <c r="J149" s="319" t="s">
        <v>902</v>
      </c>
      <c r="K149" s="316"/>
    </row>
    <row r="150" s="1" customFormat="1" ht="5.25" customHeight="1">
      <c r="B150" s="327"/>
      <c r="C150" s="322"/>
      <c r="D150" s="322"/>
      <c r="E150" s="322"/>
      <c r="F150" s="322"/>
      <c r="G150" s="323"/>
      <c r="H150" s="322"/>
      <c r="I150" s="322"/>
      <c r="J150" s="322"/>
      <c r="K150" s="350"/>
    </row>
    <row r="151" s="1" customFormat="1" ht="15" customHeight="1">
      <c r="B151" s="327"/>
      <c r="C151" s="354" t="s">
        <v>906</v>
      </c>
      <c r="D151" s="302"/>
      <c r="E151" s="302"/>
      <c r="F151" s="355" t="s">
        <v>903</v>
      </c>
      <c r="G151" s="302"/>
      <c r="H151" s="354" t="s">
        <v>943</v>
      </c>
      <c r="I151" s="354" t="s">
        <v>905</v>
      </c>
      <c r="J151" s="354">
        <v>120</v>
      </c>
      <c r="K151" s="350"/>
    </row>
    <row r="152" s="1" customFormat="1" ht="15" customHeight="1">
      <c r="B152" s="327"/>
      <c r="C152" s="354" t="s">
        <v>952</v>
      </c>
      <c r="D152" s="302"/>
      <c r="E152" s="302"/>
      <c r="F152" s="355" t="s">
        <v>903</v>
      </c>
      <c r="G152" s="302"/>
      <c r="H152" s="354" t="s">
        <v>963</v>
      </c>
      <c r="I152" s="354" t="s">
        <v>905</v>
      </c>
      <c r="J152" s="354" t="s">
        <v>954</v>
      </c>
      <c r="K152" s="350"/>
    </row>
    <row r="153" s="1" customFormat="1" ht="15" customHeight="1">
      <c r="B153" s="327"/>
      <c r="C153" s="354" t="s">
        <v>851</v>
      </c>
      <c r="D153" s="302"/>
      <c r="E153" s="302"/>
      <c r="F153" s="355" t="s">
        <v>903</v>
      </c>
      <c r="G153" s="302"/>
      <c r="H153" s="354" t="s">
        <v>964</v>
      </c>
      <c r="I153" s="354" t="s">
        <v>905</v>
      </c>
      <c r="J153" s="354" t="s">
        <v>954</v>
      </c>
      <c r="K153" s="350"/>
    </row>
    <row r="154" s="1" customFormat="1" ht="15" customHeight="1">
      <c r="B154" s="327"/>
      <c r="C154" s="354" t="s">
        <v>908</v>
      </c>
      <c r="D154" s="302"/>
      <c r="E154" s="302"/>
      <c r="F154" s="355" t="s">
        <v>909</v>
      </c>
      <c r="G154" s="302"/>
      <c r="H154" s="354" t="s">
        <v>943</v>
      </c>
      <c r="I154" s="354" t="s">
        <v>905</v>
      </c>
      <c r="J154" s="354">
        <v>50</v>
      </c>
      <c r="K154" s="350"/>
    </row>
    <row r="155" s="1" customFormat="1" ht="15" customHeight="1">
      <c r="B155" s="327"/>
      <c r="C155" s="354" t="s">
        <v>911</v>
      </c>
      <c r="D155" s="302"/>
      <c r="E155" s="302"/>
      <c r="F155" s="355" t="s">
        <v>903</v>
      </c>
      <c r="G155" s="302"/>
      <c r="H155" s="354" t="s">
        <v>943</v>
      </c>
      <c r="I155" s="354" t="s">
        <v>913</v>
      </c>
      <c r="J155" s="354"/>
      <c r="K155" s="350"/>
    </row>
    <row r="156" s="1" customFormat="1" ht="15" customHeight="1">
      <c r="B156" s="327"/>
      <c r="C156" s="354" t="s">
        <v>922</v>
      </c>
      <c r="D156" s="302"/>
      <c r="E156" s="302"/>
      <c r="F156" s="355" t="s">
        <v>909</v>
      </c>
      <c r="G156" s="302"/>
      <c r="H156" s="354" t="s">
        <v>943</v>
      </c>
      <c r="I156" s="354" t="s">
        <v>905</v>
      </c>
      <c r="J156" s="354">
        <v>50</v>
      </c>
      <c r="K156" s="350"/>
    </row>
    <row r="157" s="1" customFormat="1" ht="15" customHeight="1">
      <c r="B157" s="327"/>
      <c r="C157" s="354" t="s">
        <v>930</v>
      </c>
      <c r="D157" s="302"/>
      <c r="E157" s="302"/>
      <c r="F157" s="355" t="s">
        <v>909</v>
      </c>
      <c r="G157" s="302"/>
      <c r="H157" s="354" t="s">
        <v>943</v>
      </c>
      <c r="I157" s="354" t="s">
        <v>905</v>
      </c>
      <c r="J157" s="354">
        <v>50</v>
      </c>
      <c r="K157" s="350"/>
    </row>
    <row r="158" s="1" customFormat="1" ht="15" customHeight="1">
      <c r="B158" s="327"/>
      <c r="C158" s="354" t="s">
        <v>928</v>
      </c>
      <c r="D158" s="302"/>
      <c r="E158" s="302"/>
      <c r="F158" s="355" t="s">
        <v>909</v>
      </c>
      <c r="G158" s="302"/>
      <c r="H158" s="354" t="s">
        <v>943</v>
      </c>
      <c r="I158" s="354" t="s">
        <v>905</v>
      </c>
      <c r="J158" s="354">
        <v>50</v>
      </c>
      <c r="K158" s="350"/>
    </row>
    <row r="159" s="1" customFormat="1" ht="15" customHeight="1">
      <c r="B159" s="327"/>
      <c r="C159" s="354" t="s">
        <v>94</v>
      </c>
      <c r="D159" s="302"/>
      <c r="E159" s="302"/>
      <c r="F159" s="355" t="s">
        <v>903</v>
      </c>
      <c r="G159" s="302"/>
      <c r="H159" s="354" t="s">
        <v>965</v>
      </c>
      <c r="I159" s="354" t="s">
        <v>905</v>
      </c>
      <c r="J159" s="354" t="s">
        <v>966</v>
      </c>
      <c r="K159" s="350"/>
    </row>
    <row r="160" s="1" customFormat="1" ht="15" customHeight="1">
      <c r="B160" s="327"/>
      <c r="C160" s="354" t="s">
        <v>967</v>
      </c>
      <c r="D160" s="302"/>
      <c r="E160" s="302"/>
      <c r="F160" s="355" t="s">
        <v>903</v>
      </c>
      <c r="G160" s="302"/>
      <c r="H160" s="354" t="s">
        <v>968</v>
      </c>
      <c r="I160" s="354" t="s">
        <v>938</v>
      </c>
      <c r="J160" s="354"/>
      <c r="K160" s="350"/>
    </row>
    <row r="161" s="1" customFormat="1" ht="15" customHeight="1">
      <c r="B161" s="356"/>
      <c r="C161" s="336"/>
      <c r="D161" s="336"/>
      <c r="E161" s="336"/>
      <c r="F161" s="336"/>
      <c r="G161" s="336"/>
      <c r="H161" s="336"/>
      <c r="I161" s="336"/>
      <c r="J161" s="336"/>
      <c r="K161" s="357"/>
    </row>
    <row r="162" s="1" customFormat="1" ht="18.75" customHeight="1">
      <c r="B162" s="338"/>
      <c r="C162" s="348"/>
      <c r="D162" s="348"/>
      <c r="E162" s="348"/>
      <c r="F162" s="358"/>
      <c r="G162" s="348"/>
      <c r="H162" s="348"/>
      <c r="I162" s="348"/>
      <c r="J162" s="348"/>
      <c r="K162" s="338"/>
    </row>
    <row r="163" s="1" customFormat="1" ht="18.75" customHeight="1">
      <c r="B163" s="310"/>
      <c r="C163" s="310"/>
      <c r="D163" s="310"/>
      <c r="E163" s="310"/>
      <c r="F163" s="310"/>
      <c r="G163" s="310"/>
      <c r="H163" s="310"/>
      <c r="I163" s="310"/>
      <c r="J163" s="310"/>
      <c r="K163" s="310"/>
    </row>
    <row r="164" s="1" customFormat="1" ht="7.5" customHeight="1">
      <c r="B164" s="289"/>
      <c r="C164" s="290"/>
      <c r="D164" s="290"/>
      <c r="E164" s="290"/>
      <c r="F164" s="290"/>
      <c r="G164" s="290"/>
      <c r="H164" s="290"/>
      <c r="I164" s="290"/>
      <c r="J164" s="290"/>
      <c r="K164" s="291"/>
    </row>
    <row r="165" s="1" customFormat="1" ht="45" customHeight="1">
      <c r="B165" s="292"/>
      <c r="C165" s="293" t="s">
        <v>969</v>
      </c>
      <c r="D165" s="293"/>
      <c r="E165" s="293"/>
      <c r="F165" s="293"/>
      <c r="G165" s="293"/>
      <c r="H165" s="293"/>
      <c r="I165" s="293"/>
      <c r="J165" s="293"/>
      <c r="K165" s="294"/>
    </row>
    <row r="166" s="1" customFormat="1" ht="17.25" customHeight="1">
      <c r="B166" s="292"/>
      <c r="C166" s="317" t="s">
        <v>897</v>
      </c>
      <c r="D166" s="317"/>
      <c r="E166" s="317"/>
      <c r="F166" s="317" t="s">
        <v>898</v>
      </c>
      <c r="G166" s="359"/>
      <c r="H166" s="360" t="s">
        <v>52</v>
      </c>
      <c r="I166" s="360" t="s">
        <v>55</v>
      </c>
      <c r="J166" s="317" t="s">
        <v>899</v>
      </c>
      <c r="K166" s="294"/>
    </row>
    <row r="167" s="1" customFormat="1" ht="17.25" customHeight="1">
      <c r="B167" s="295"/>
      <c r="C167" s="319" t="s">
        <v>900</v>
      </c>
      <c r="D167" s="319"/>
      <c r="E167" s="319"/>
      <c r="F167" s="320" t="s">
        <v>901</v>
      </c>
      <c r="G167" s="361"/>
      <c r="H167" s="362"/>
      <c r="I167" s="362"/>
      <c r="J167" s="319" t="s">
        <v>902</v>
      </c>
      <c r="K167" s="297"/>
    </row>
    <row r="168" s="1" customFormat="1" ht="5.25" customHeight="1">
      <c r="B168" s="327"/>
      <c r="C168" s="322"/>
      <c r="D168" s="322"/>
      <c r="E168" s="322"/>
      <c r="F168" s="322"/>
      <c r="G168" s="323"/>
      <c r="H168" s="322"/>
      <c r="I168" s="322"/>
      <c r="J168" s="322"/>
      <c r="K168" s="350"/>
    </row>
    <row r="169" s="1" customFormat="1" ht="15" customHeight="1">
      <c r="B169" s="327"/>
      <c r="C169" s="302" t="s">
        <v>906</v>
      </c>
      <c r="D169" s="302"/>
      <c r="E169" s="302"/>
      <c r="F169" s="325" t="s">
        <v>903</v>
      </c>
      <c r="G169" s="302"/>
      <c r="H169" s="302" t="s">
        <v>943</v>
      </c>
      <c r="I169" s="302" t="s">
        <v>905</v>
      </c>
      <c r="J169" s="302">
        <v>120</v>
      </c>
      <c r="K169" s="350"/>
    </row>
    <row r="170" s="1" customFormat="1" ht="15" customHeight="1">
      <c r="B170" s="327"/>
      <c r="C170" s="302" t="s">
        <v>952</v>
      </c>
      <c r="D170" s="302"/>
      <c r="E170" s="302"/>
      <c r="F170" s="325" t="s">
        <v>903</v>
      </c>
      <c r="G170" s="302"/>
      <c r="H170" s="302" t="s">
        <v>953</v>
      </c>
      <c r="I170" s="302" t="s">
        <v>905</v>
      </c>
      <c r="J170" s="302" t="s">
        <v>954</v>
      </c>
      <c r="K170" s="350"/>
    </row>
    <row r="171" s="1" customFormat="1" ht="15" customHeight="1">
      <c r="B171" s="327"/>
      <c r="C171" s="302" t="s">
        <v>851</v>
      </c>
      <c r="D171" s="302"/>
      <c r="E171" s="302"/>
      <c r="F171" s="325" t="s">
        <v>903</v>
      </c>
      <c r="G171" s="302"/>
      <c r="H171" s="302" t="s">
        <v>970</v>
      </c>
      <c r="I171" s="302" t="s">
        <v>905</v>
      </c>
      <c r="J171" s="302" t="s">
        <v>954</v>
      </c>
      <c r="K171" s="350"/>
    </row>
    <row r="172" s="1" customFormat="1" ht="15" customHeight="1">
      <c r="B172" s="327"/>
      <c r="C172" s="302" t="s">
        <v>908</v>
      </c>
      <c r="D172" s="302"/>
      <c r="E172" s="302"/>
      <c r="F172" s="325" t="s">
        <v>909</v>
      </c>
      <c r="G172" s="302"/>
      <c r="H172" s="302" t="s">
        <v>970</v>
      </c>
      <c r="I172" s="302" t="s">
        <v>905</v>
      </c>
      <c r="J172" s="302">
        <v>50</v>
      </c>
      <c r="K172" s="350"/>
    </row>
    <row r="173" s="1" customFormat="1" ht="15" customHeight="1">
      <c r="B173" s="327"/>
      <c r="C173" s="302" t="s">
        <v>911</v>
      </c>
      <c r="D173" s="302"/>
      <c r="E173" s="302"/>
      <c r="F173" s="325" t="s">
        <v>903</v>
      </c>
      <c r="G173" s="302"/>
      <c r="H173" s="302" t="s">
        <v>970</v>
      </c>
      <c r="I173" s="302" t="s">
        <v>913</v>
      </c>
      <c r="J173" s="302"/>
      <c r="K173" s="350"/>
    </row>
    <row r="174" s="1" customFormat="1" ht="15" customHeight="1">
      <c r="B174" s="327"/>
      <c r="C174" s="302" t="s">
        <v>922</v>
      </c>
      <c r="D174" s="302"/>
      <c r="E174" s="302"/>
      <c r="F174" s="325" t="s">
        <v>909</v>
      </c>
      <c r="G174" s="302"/>
      <c r="H174" s="302" t="s">
        <v>970</v>
      </c>
      <c r="I174" s="302" t="s">
        <v>905</v>
      </c>
      <c r="J174" s="302">
        <v>50</v>
      </c>
      <c r="K174" s="350"/>
    </row>
    <row r="175" s="1" customFormat="1" ht="15" customHeight="1">
      <c r="B175" s="327"/>
      <c r="C175" s="302" t="s">
        <v>930</v>
      </c>
      <c r="D175" s="302"/>
      <c r="E175" s="302"/>
      <c r="F175" s="325" t="s">
        <v>909</v>
      </c>
      <c r="G175" s="302"/>
      <c r="H175" s="302" t="s">
        <v>970</v>
      </c>
      <c r="I175" s="302" t="s">
        <v>905</v>
      </c>
      <c r="J175" s="302">
        <v>50</v>
      </c>
      <c r="K175" s="350"/>
    </row>
    <row r="176" s="1" customFormat="1" ht="15" customHeight="1">
      <c r="B176" s="327"/>
      <c r="C176" s="302" t="s">
        <v>928</v>
      </c>
      <c r="D176" s="302"/>
      <c r="E176" s="302"/>
      <c r="F176" s="325" t="s">
        <v>909</v>
      </c>
      <c r="G176" s="302"/>
      <c r="H176" s="302" t="s">
        <v>970</v>
      </c>
      <c r="I176" s="302" t="s">
        <v>905</v>
      </c>
      <c r="J176" s="302">
        <v>50</v>
      </c>
      <c r="K176" s="350"/>
    </row>
    <row r="177" s="1" customFormat="1" ht="15" customHeight="1">
      <c r="B177" s="327"/>
      <c r="C177" s="302" t="s">
        <v>106</v>
      </c>
      <c r="D177" s="302"/>
      <c r="E177" s="302"/>
      <c r="F177" s="325" t="s">
        <v>903</v>
      </c>
      <c r="G177" s="302"/>
      <c r="H177" s="302" t="s">
        <v>971</v>
      </c>
      <c r="I177" s="302" t="s">
        <v>972</v>
      </c>
      <c r="J177" s="302"/>
      <c r="K177" s="350"/>
    </row>
    <row r="178" s="1" customFormat="1" ht="15" customHeight="1">
      <c r="B178" s="327"/>
      <c r="C178" s="302" t="s">
        <v>55</v>
      </c>
      <c r="D178" s="302"/>
      <c r="E178" s="302"/>
      <c r="F178" s="325" t="s">
        <v>903</v>
      </c>
      <c r="G178" s="302"/>
      <c r="H178" s="302" t="s">
        <v>973</v>
      </c>
      <c r="I178" s="302" t="s">
        <v>974</v>
      </c>
      <c r="J178" s="302">
        <v>1</v>
      </c>
      <c r="K178" s="350"/>
    </row>
    <row r="179" s="1" customFormat="1" ht="15" customHeight="1">
      <c r="B179" s="327"/>
      <c r="C179" s="302" t="s">
        <v>51</v>
      </c>
      <c r="D179" s="302"/>
      <c r="E179" s="302"/>
      <c r="F179" s="325" t="s">
        <v>903</v>
      </c>
      <c r="G179" s="302"/>
      <c r="H179" s="302" t="s">
        <v>975</v>
      </c>
      <c r="I179" s="302" t="s">
        <v>905</v>
      </c>
      <c r="J179" s="302">
        <v>20</v>
      </c>
      <c r="K179" s="350"/>
    </row>
    <row r="180" s="1" customFormat="1" ht="15" customHeight="1">
      <c r="B180" s="327"/>
      <c r="C180" s="302" t="s">
        <v>52</v>
      </c>
      <c r="D180" s="302"/>
      <c r="E180" s="302"/>
      <c r="F180" s="325" t="s">
        <v>903</v>
      </c>
      <c r="G180" s="302"/>
      <c r="H180" s="302" t="s">
        <v>976</v>
      </c>
      <c r="I180" s="302" t="s">
        <v>905</v>
      </c>
      <c r="J180" s="302">
        <v>255</v>
      </c>
      <c r="K180" s="350"/>
    </row>
    <row r="181" s="1" customFormat="1" ht="15" customHeight="1">
      <c r="B181" s="327"/>
      <c r="C181" s="302" t="s">
        <v>107</v>
      </c>
      <c r="D181" s="302"/>
      <c r="E181" s="302"/>
      <c r="F181" s="325" t="s">
        <v>903</v>
      </c>
      <c r="G181" s="302"/>
      <c r="H181" s="302" t="s">
        <v>867</v>
      </c>
      <c r="I181" s="302" t="s">
        <v>905</v>
      </c>
      <c r="J181" s="302">
        <v>10</v>
      </c>
      <c r="K181" s="350"/>
    </row>
    <row r="182" s="1" customFormat="1" ht="15" customHeight="1">
      <c r="B182" s="327"/>
      <c r="C182" s="302" t="s">
        <v>108</v>
      </c>
      <c r="D182" s="302"/>
      <c r="E182" s="302"/>
      <c r="F182" s="325" t="s">
        <v>903</v>
      </c>
      <c r="G182" s="302"/>
      <c r="H182" s="302" t="s">
        <v>977</v>
      </c>
      <c r="I182" s="302" t="s">
        <v>938</v>
      </c>
      <c r="J182" s="302"/>
      <c r="K182" s="350"/>
    </row>
    <row r="183" s="1" customFormat="1" ht="15" customHeight="1">
      <c r="B183" s="327"/>
      <c r="C183" s="302" t="s">
        <v>978</v>
      </c>
      <c r="D183" s="302"/>
      <c r="E183" s="302"/>
      <c r="F183" s="325" t="s">
        <v>903</v>
      </c>
      <c r="G183" s="302"/>
      <c r="H183" s="302" t="s">
        <v>979</v>
      </c>
      <c r="I183" s="302" t="s">
        <v>938</v>
      </c>
      <c r="J183" s="302"/>
      <c r="K183" s="350"/>
    </row>
    <row r="184" s="1" customFormat="1" ht="15" customHeight="1">
      <c r="B184" s="327"/>
      <c r="C184" s="302" t="s">
        <v>967</v>
      </c>
      <c r="D184" s="302"/>
      <c r="E184" s="302"/>
      <c r="F184" s="325" t="s">
        <v>903</v>
      </c>
      <c r="G184" s="302"/>
      <c r="H184" s="302" t="s">
        <v>980</v>
      </c>
      <c r="I184" s="302" t="s">
        <v>938</v>
      </c>
      <c r="J184" s="302"/>
      <c r="K184" s="350"/>
    </row>
    <row r="185" s="1" customFormat="1" ht="15" customHeight="1">
      <c r="B185" s="327"/>
      <c r="C185" s="302" t="s">
        <v>110</v>
      </c>
      <c r="D185" s="302"/>
      <c r="E185" s="302"/>
      <c r="F185" s="325" t="s">
        <v>909</v>
      </c>
      <c r="G185" s="302"/>
      <c r="H185" s="302" t="s">
        <v>981</v>
      </c>
      <c r="I185" s="302" t="s">
        <v>905</v>
      </c>
      <c r="J185" s="302">
        <v>50</v>
      </c>
      <c r="K185" s="350"/>
    </row>
    <row r="186" s="1" customFormat="1" ht="15" customHeight="1">
      <c r="B186" s="327"/>
      <c r="C186" s="302" t="s">
        <v>982</v>
      </c>
      <c r="D186" s="302"/>
      <c r="E186" s="302"/>
      <c r="F186" s="325" t="s">
        <v>909</v>
      </c>
      <c r="G186" s="302"/>
      <c r="H186" s="302" t="s">
        <v>983</v>
      </c>
      <c r="I186" s="302" t="s">
        <v>984</v>
      </c>
      <c r="J186" s="302"/>
      <c r="K186" s="350"/>
    </row>
    <row r="187" s="1" customFormat="1" ht="15" customHeight="1">
      <c r="B187" s="327"/>
      <c r="C187" s="302" t="s">
        <v>985</v>
      </c>
      <c r="D187" s="302"/>
      <c r="E187" s="302"/>
      <c r="F187" s="325" t="s">
        <v>909</v>
      </c>
      <c r="G187" s="302"/>
      <c r="H187" s="302" t="s">
        <v>986</v>
      </c>
      <c r="I187" s="302" t="s">
        <v>984</v>
      </c>
      <c r="J187" s="302"/>
      <c r="K187" s="350"/>
    </row>
    <row r="188" s="1" customFormat="1" ht="15" customHeight="1">
      <c r="B188" s="327"/>
      <c r="C188" s="302" t="s">
        <v>987</v>
      </c>
      <c r="D188" s="302"/>
      <c r="E188" s="302"/>
      <c r="F188" s="325" t="s">
        <v>909</v>
      </c>
      <c r="G188" s="302"/>
      <c r="H188" s="302" t="s">
        <v>988</v>
      </c>
      <c r="I188" s="302" t="s">
        <v>984</v>
      </c>
      <c r="J188" s="302"/>
      <c r="K188" s="350"/>
    </row>
    <row r="189" s="1" customFormat="1" ht="15" customHeight="1">
      <c r="B189" s="327"/>
      <c r="C189" s="363" t="s">
        <v>989</v>
      </c>
      <c r="D189" s="302"/>
      <c r="E189" s="302"/>
      <c r="F189" s="325" t="s">
        <v>909</v>
      </c>
      <c r="G189" s="302"/>
      <c r="H189" s="302" t="s">
        <v>990</v>
      </c>
      <c r="I189" s="302" t="s">
        <v>991</v>
      </c>
      <c r="J189" s="364" t="s">
        <v>992</v>
      </c>
      <c r="K189" s="350"/>
    </row>
    <row r="190" s="18" customFormat="1" ht="15" customHeight="1">
      <c r="B190" s="365"/>
      <c r="C190" s="366" t="s">
        <v>993</v>
      </c>
      <c r="D190" s="367"/>
      <c r="E190" s="367"/>
      <c r="F190" s="368" t="s">
        <v>909</v>
      </c>
      <c r="G190" s="367"/>
      <c r="H190" s="367" t="s">
        <v>994</v>
      </c>
      <c r="I190" s="367" t="s">
        <v>991</v>
      </c>
      <c r="J190" s="369" t="s">
        <v>992</v>
      </c>
      <c r="K190" s="370"/>
    </row>
    <row r="191" s="1" customFormat="1" ht="15" customHeight="1">
      <c r="B191" s="327"/>
      <c r="C191" s="363" t="s">
        <v>40</v>
      </c>
      <c r="D191" s="302"/>
      <c r="E191" s="302"/>
      <c r="F191" s="325" t="s">
        <v>903</v>
      </c>
      <c r="G191" s="302"/>
      <c r="H191" s="299" t="s">
        <v>995</v>
      </c>
      <c r="I191" s="302" t="s">
        <v>996</v>
      </c>
      <c r="J191" s="302"/>
      <c r="K191" s="350"/>
    </row>
    <row r="192" s="1" customFormat="1" ht="15" customHeight="1">
      <c r="B192" s="327"/>
      <c r="C192" s="363" t="s">
        <v>997</v>
      </c>
      <c r="D192" s="302"/>
      <c r="E192" s="302"/>
      <c r="F192" s="325" t="s">
        <v>903</v>
      </c>
      <c r="G192" s="302"/>
      <c r="H192" s="302" t="s">
        <v>998</v>
      </c>
      <c r="I192" s="302" t="s">
        <v>938</v>
      </c>
      <c r="J192" s="302"/>
      <c r="K192" s="350"/>
    </row>
    <row r="193" s="1" customFormat="1" ht="15" customHeight="1">
      <c r="B193" s="327"/>
      <c r="C193" s="363" t="s">
        <v>999</v>
      </c>
      <c r="D193" s="302"/>
      <c r="E193" s="302"/>
      <c r="F193" s="325" t="s">
        <v>903</v>
      </c>
      <c r="G193" s="302"/>
      <c r="H193" s="302" t="s">
        <v>1000</v>
      </c>
      <c r="I193" s="302" t="s">
        <v>938</v>
      </c>
      <c r="J193" s="302"/>
      <c r="K193" s="350"/>
    </row>
    <row r="194" s="1" customFormat="1" ht="15" customHeight="1">
      <c r="B194" s="327"/>
      <c r="C194" s="363" t="s">
        <v>1001</v>
      </c>
      <c r="D194" s="302"/>
      <c r="E194" s="302"/>
      <c r="F194" s="325" t="s">
        <v>909</v>
      </c>
      <c r="G194" s="302"/>
      <c r="H194" s="302" t="s">
        <v>1002</v>
      </c>
      <c r="I194" s="302" t="s">
        <v>938</v>
      </c>
      <c r="J194" s="302"/>
      <c r="K194" s="350"/>
    </row>
    <row r="195" s="1" customFormat="1" ht="15" customHeight="1">
      <c r="B195" s="356"/>
      <c r="C195" s="371"/>
      <c r="D195" s="336"/>
      <c r="E195" s="336"/>
      <c r="F195" s="336"/>
      <c r="G195" s="336"/>
      <c r="H195" s="336"/>
      <c r="I195" s="336"/>
      <c r="J195" s="336"/>
      <c r="K195" s="357"/>
    </row>
    <row r="196" s="1" customFormat="1" ht="18.75" customHeight="1">
      <c r="B196" s="338"/>
      <c r="C196" s="348"/>
      <c r="D196" s="348"/>
      <c r="E196" s="348"/>
      <c r="F196" s="358"/>
      <c r="G196" s="348"/>
      <c r="H196" s="348"/>
      <c r="I196" s="348"/>
      <c r="J196" s="348"/>
      <c r="K196" s="338"/>
    </row>
    <row r="197" s="1" customFormat="1" ht="18.75" customHeight="1">
      <c r="B197" s="338"/>
      <c r="C197" s="348"/>
      <c r="D197" s="348"/>
      <c r="E197" s="348"/>
      <c r="F197" s="358"/>
      <c r="G197" s="348"/>
      <c r="H197" s="348"/>
      <c r="I197" s="348"/>
      <c r="J197" s="348"/>
      <c r="K197" s="338"/>
    </row>
    <row r="198" s="1" customFormat="1" ht="18.75" customHeight="1">
      <c r="B198" s="310"/>
      <c r="C198" s="310"/>
      <c r="D198" s="310"/>
      <c r="E198" s="310"/>
      <c r="F198" s="310"/>
      <c r="G198" s="310"/>
      <c r="H198" s="310"/>
      <c r="I198" s="310"/>
      <c r="J198" s="310"/>
      <c r="K198" s="310"/>
    </row>
    <row r="199" s="1" customFormat="1" ht="13.5">
      <c r="B199" s="289"/>
      <c r="C199" s="290"/>
      <c r="D199" s="290"/>
      <c r="E199" s="290"/>
      <c r="F199" s="290"/>
      <c r="G199" s="290"/>
      <c r="H199" s="290"/>
      <c r="I199" s="290"/>
      <c r="J199" s="290"/>
      <c r="K199" s="291"/>
    </row>
    <row r="200" s="1" customFormat="1" ht="21">
      <c r="B200" s="292"/>
      <c r="C200" s="293" t="s">
        <v>1003</v>
      </c>
      <c r="D200" s="293"/>
      <c r="E200" s="293"/>
      <c r="F200" s="293"/>
      <c r="G200" s="293"/>
      <c r="H200" s="293"/>
      <c r="I200" s="293"/>
      <c r="J200" s="293"/>
      <c r="K200" s="294"/>
    </row>
    <row r="201" s="1" customFormat="1" ht="25.5" customHeight="1">
      <c r="B201" s="292"/>
      <c r="C201" s="372" t="s">
        <v>1004</v>
      </c>
      <c r="D201" s="372"/>
      <c r="E201" s="372"/>
      <c r="F201" s="372" t="s">
        <v>1005</v>
      </c>
      <c r="G201" s="373"/>
      <c r="H201" s="372" t="s">
        <v>1006</v>
      </c>
      <c r="I201" s="372"/>
      <c r="J201" s="372"/>
      <c r="K201" s="294"/>
    </row>
    <row r="202" s="1" customFormat="1" ht="5.25" customHeight="1">
      <c r="B202" s="327"/>
      <c r="C202" s="322"/>
      <c r="D202" s="322"/>
      <c r="E202" s="322"/>
      <c r="F202" s="322"/>
      <c r="G202" s="348"/>
      <c r="H202" s="322"/>
      <c r="I202" s="322"/>
      <c r="J202" s="322"/>
      <c r="K202" s="350"/>
    </row>
    <row r="203" s="1" customFormat="1" ht="15" customHeight="1">
      <c r="B203" s="327"/>
      <c r="C203" s="302" t="s">
        <v>996</v>
      </c>
      <c r="D203" s="302"/>
      <c r="E203" s="302"/>
      <c r="F203" s="325" t="s">
        <v>41</v>
      </c>
      <c r="G203" s="302"/>
      <c r="H203" s="302" t="s">
        <v>1007</v>
      </c>
      <c r="I203" s="302"/>
      <c r="J203" s="302"/>
      <c r="K203" s="350"/>
    </row>
    <row r="204" s="1" customFormat="1" ht="15" customHeight="1">
      <c r="B204" s="327"/>
      <c r="C204" s="302"/>
      <c r="D204" s="302"/>
      <c r="E204" s="302"/>
      <c r="F204" s="325" t="s">
        <v>42</v>
      </c>
      <c r="G204" s="302"/>
      <c r="H204" s="302" t="s">
        <v>1008</v>
      </c>
      <c r="I204" s="302"/>
      <c r="J204" s="302"/>
      <c r="K204" s="350"/>
    </row>
    <row r="205" s="1" customFormat="1" ht="15" customHeight="1">
      <c r="B205" s="327"/>
      <c r="C205" s="302"/>
      <c r="D205" s="302"/>
      <c r="E205" s="302"/>
      <c r="F205" s="325" t="s">
        <v>45</v>
      </c>
      <c r="G205" s="302"/>
      <c r="H205" s="302" t="s">
        <v>1009</v>
      </c>
      <c r="I205" s="302"/>
      <c r="J205" s="302"/>
      <c r="K205" s="350"/>
    </row>
    <row r="206" s="1" customFormat="1" ht="15" customHeight="1">
      <c r="B206" s="327"/>
      <c r="C206" s="302"/>
      <c r="D206" s="302"/>
      <c r="E206" s="302"/>
      <c r="F206" s="325" t="s">
        <v>43</v>
      </c>
      <c r="G206" s="302"/>
      <c r="H206" s="302" t="s">
        <v>1010</v>
      </c>
      <c r="I206" s="302"/>
      <c r="J206" s="302"/>
      <c r="K206" s="350"/>
    </row>
    <row r="207" s="1" customFormat="1" ht="15" customHeight="1">
      <c r="B207" s="327"/>
      <c r="C207" s="302"/>
      <c r="D207" s="302"/>
      <c r="E207" s="302"/>
      <c r="F207" s="325" t="s">
        <v>44</v>
      </c>
      <c r="G207" s="302"/>
      <c r="H207" s="302" t="s">
        <v>1011</v>
      </c>
      <c r="I207" s="302"/>
      <c r="J207" s="302"/>
      <c r="K207" s="350"/>
    </row>
    <row r="208" s="1" customFormat="1" ht="15" customHeight="1">
      <c r="B208" s="327"/>
      <c r="C208" s="302"/>
      <c r="D208" s="302"/>
      <c r="E208" s="302"/>
      <c r="F208" s="325"/>
      <c r="G208" s="302"/>
      <c r="H208" s="302"/>
      <c r="I208" s="302"/>
      <c r="J208" s="302"/>
      <c r="K208" s="350"/>
    </row>
    <row r="209" s="1" customFormat="1" ht="15" customHeight="1">
      <c r="B209" s="327"/>
      <c r="C209" s="302" t="s">
        <v>950</v>
      </c>
      <c r="D209" s="302"/>
      <c r="E209" s="302"/>
      <c r="F209" s="325" t="s">
        <v>77</v>
      </c>
      <c r="G209" s="302"/>
      <c r="H209" s="302" t="s">
        <v>1012</v>
      </c>
      <c r="I209" s="302"/>
      <c r="J209" s="302"/>
      <c r="K209" s="350"/>
    </row>
    <row r="210" s="1" customFormat="1" ht="15" customHeight="1">
      <c r="B210" s="327"/>
      <c r="C210" s="302"/>
      <c r="D210" s="302"/>
      <c r="E210" s="302"/>
      <c r="F210" s="325" t="s">
        <v>846</v>
      </c>
      <c r="G210" s="302"/>
      <c r="H210" s="302" t="s">
        <v>847</v>
      </c>
      <c r="I210" s="302"/>
      <c r="J210" s="302"/>
      <c r="K210" s="350"/>
    </row>
    <row r="211" s="1" customFormat="1" ht="15" customHeight="1">
      <c r="B211" s="327"/>
      <c r="C211" s="302"/>
      <c r="D211" s="302"/>
      <c r="E211" s="302"/>
      <c r="F211" s="325" t="s">
        <v>844</v>
      </c>
      <c r="G211" s="302"/>
      <c r="H211" s="302" t="s">
        <v>1013</v>
      </c>
      <c r="I211" s="302"/>
      <c r="J211" s="302"/>
      <c r="K211" s="350"/>
    </row>
    <row r="212" s="1" customFormat="1" ht="15" customHeight="1">
      <c r="B212" s="374"/>
      <c r="C212" s="302"/>
      <c r="D212" s="302"/>
      <c r="E212" s="302"/>
      <c r="F212" s="325" t="s">
        <v>848</v>
      </c>
      <c r="G212" s="363"/>
      <c r="H212" s="354" t="s">
        <v>88</v>
      </c>
      <c r="I212" s="354"/>
      <c r="J212" s="354"/>
      <c r="K212" s="375"/>
    </row>
    <row r="213" s="1" customFormat="1" ht="15" customHeight="1">
      <c r="B213" s="374"/>
      <c r="C213" s="302"/>
      <c r="D213" s="302"/>
      <c r="E213" s="302"/>
      <c r="F213" s="325" t="s">
        <v>849</v>
      </c>
      <c r="G213" s="363"/>
      <c r="H213" s="354" t="s">
        <v>1014</v>
      </c>
      <c r="I213" s="354"/>
      <c r="J213" s="354"/>
      <c r="K213" s="375"/>
    </row>
    <row r="214" s="1" customFormat="1" ht="15" customHeight="1">
      <c r="B214" s="374"/>
      <c r="C214" s="302"/>
      <c r="D214" s="302"/>
      <c r="E214" s="302"/>
      <c r="F214" s="325"/>
      <c r="G214" s="363"/>
      <c r="H214" s="354"/>
      <c r="I214" s="354"/>
      <c r="J214" s="354"/>
      <c r="K214" s="375"/>
    </row>
    <row r="215" s="1" customFormat="1" ht="15" customHeight="1">
      <c r="B215" s="374"/>
      <c r="C215" s="302" t="s">
        <v>974</v>
      </c>
      <c r="D215" s="302"/>
      <c r="E215" s="302"/>
      <c r="F215" s="325">
        <v>1</v>
      </c>
      <c r="G215" s="363"/>
      <c r="H215" s="354" t="s">
        <v>1015</v>
      </c>
      <c r="I215" s="354"/>
      <c r="J215" s="354"/>
      <c r="K215" s="375"/>
    </row>
    <row r="216" s="1" customFormat="1" ht="15" customHeight="1">
      <c r="B216" s="374"/>
      <c r="C216" s="302"/>
      <c r="D216" s="302"/>
      <c r="E216" s="302"/>
      <c r="F216" s="325">
        <v>2</v>
      </c>
      <c r="G216" s="363"/>
      <c r="H216" s="354" t="s">
        <v>1016</v>
      </c>
      <c r="I216" s="354"/>
      <c r="J216" s="354"/>
      <c r="K216" s="375"/>
    </row>
    <row r="217" s="1" customFormat="1" ht="15" customHeight="1">
      <c r="B217" s="374"/>
      <c r="C217" s="302"/>
      <c r="D217" s="302"/>
      <c r="E217" s="302"/>
      <c r="F217" s="325">
        <v>3</v>
      </c>
      <c r="G217" s="363"/>
      <c r="H217" s="354" t="s">
        <v>1017</v>
      </c>
      <c r="I217" s="354"/>
      <c r="J217" s="354"/>
      <c r="K217" s="375"/>
    </row>
    <row r="218" s="1" customFormat="1" ht="15" customHeight="1">
      <c r="B218" s="374"/>
      <c r="C218" s="302"/>
      <c r="D218" s="302"/>
      <c r="E218" s="302"/>
      <c r="F218" s="325">
        <v>4</v>
      </c>
      <c r="G218" s="363"/>
      <c r="H218" s="354" t="s">
        <v>1018</v>
      </c>
      <c r="I218" s="354"/>
      <c r="J218" s="354"/>
      <c r="K218" s="375"/>
    </row>
    <row r="219" s="1" customFormat="1" ht="12.75" customHeight="1">
      <c r="B219" s="376"/>
      <c r="C219" s="377"/>
      <c r="D219" s="377"/>
      <c r="E219" s="377"/>
      <c r="F219" s="377"/>
      <c r="G219" s="377"/>
      <c r="H219" s="377"/>
      <c r="I219" s="377"/>
      <c r="J219" s="377"/>
      <c r="K219" s="378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NBLenovo\Miloslav Výskala</dc:creator>
  <cp:lastModifiedBy>NBLenovo\Miloslav Výskala</cp:lastModifiedBy>
  <dcterms:created xsi:type="dcterms:W3CDTF">2025-09-02T08:08:38Z</dcterms:created>
  <dcterms:modified xsi:type="dcterms:W3CDTF">2025-09-02T08:08:43Z</dcterms:modified>
</cp:coreProperties>
</file>