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ler\Documents\ŠEVČÍK\"/>
    </mc:Choice>
  </mc:AlternateContent>
  <xr:revisionPtr revIDLastSave="0" documentId="8_{6A56A776-2F34-4E64-8DE1-16C1DFE0F3AE}" xr6:coauthVersionLast="40" xr6:coauthVersionMax="40" xr10:uidLastSave="{00000000-0000-0000-0000-000000000000}"/>
  <bookViews>
    <workbookView xWindow="360" yWindow="270" windowWidth="18735" windowHeight="122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Pol'!$A$1:$W$509</definedName>
    <definedName name="_xlnm.Print_Area" localSheetId="1">Stavba!$A$1:$J$82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508" i="12"/>
  <c r="BA428" i="12"/>
  <c r="BA420" i="12"/>
  <c r="BA140" i="12"/>
  <c r="BA127" i="12"/>
  <c r="BA50" i="12"/>
  <c r="BA47" i="12"/>
  <c r="BA35" i="12"/>
  <c r="G9" i="12"/>
  <c r="I9" i="12"/>
  <c r="I8" i="12" s="1"/>
  <c r="K9" i="12"/>
  <c r="M9" i="12"/>
  <c r="O9" i="12"/>
  <c r="Q9" i="12"/>
  <c r="Q8" i="12" s="1"/>
  <c r="V9" i="12"/>
  <c r="G34" i="12"/>
  <c r="M34" i="12" s="1"/>
  <c r="I34" i="12"/>
  <c r="K34" i="12"/>
  <c r="K8" i="12" s="1"/>
  <c r="O34" i="12"/>
  <c r="O8" i="12" s="1"/>
  <c r="Q34" i="12"/>
  <c r="V34" i="12"/>
  <c r="V8" i="12" s="1"/>
  <c r="G39" i="12"/>
  <c r="G38" i="12" s="1"/>
  <c r="I39" i="12"/>
  <c r="K39" i="12"/>
  <c r="K38" i="12" s="1"/>
  <c r="O39" i="12"/>
  <c r="O38" i="12" s="1"/>
  <c r="Q39" i="12"/>
  <c r="V39" i="12"/>
  <c r="V38" i="12" s="1"/>
  <c r="G41" i="12"/>
  <c r="I41" i="12"/>
  <c r="I38" i="12" s="1"/>
  <c r="K41" i="12"/>
  <c r="M41" i="12"/>
  <c r="O41" i="12"/>
  <c r="Q41" i="12"/>
  <c r="Q38" i="12" s="1"/>
  <c r="V41" i="12"/>
  <c r="G43" i="12"/>
  <c r="M43" i="12" s="1"/>
  <c r="I43" i="12"/>
  <c r="K43" i="12"/>
  <c r="O43" i="12"/>
  <c r="Q43" i="12"/>
  <c r="V43" i="12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Q49" i="12"/>
  <c r="V49" i="12"/>
  <c r="G53" i="12"/>
  <c r="I53" i="12"/>
  <c r="K53" i="12"/>
  <c r="M53" i="12"/>
  <c r="O53" i="12"/>
  <c r="Q53" i="12"/>
  <c r="V53" i="12"/>
  <c r="G58" i="12"/>
  <c r="M58" i="12" s="1"/>
  <c r="I58" i="12"/>
  <c r="K58" i="12"/>
  <c r="O58" i="12"/>
  <c r="Q58" i="12"/>
  <c r="V58" i="12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G70" i="12"/>
  <c r="I70" i="12"/>
  <c r="K70" i="12"/>
  <c r="M70" i="12"/>
  <c r="O70" i="12"/>
  <c r="Q70" i="12"/>
  <c r="V70" i="12"/>
  <c r="G73" i="12"/>
  <c r="M73" i="12" s="1"/>
  <c r="I73" i="12"/>
  <c r="K73" i="12"/>
  <c r="O73" i="12"/>
  <c r="Q73" i="12"/>
  <c r="V73" i="12"/>
  <c r="G75" i="12"/>
  <c r="I75" i="12"/>
  <c r="K75" i="12"/>
  <c r="M75" i="12"/>
  <c r="O75" i="12"/>
  <c r="Q75" i="12"/>
  <c r="V75" i="12"/>
  <c r="G77" i="12"/>
  <c r="M77" i="12" s="1"/>
  <c r="I77" i="12"/>
  <c r="K77" i="12"/>
  <c r="O77" i="12"/>
  <c r="Q77" i="12"/>
  <c r="V77" i="12"/>
  <c r="I79" i="12"/>
  <c r="Q79" i="12"/>
  <c r="G80" i="12"/>
  <c r="G79" i="12" s="1"/>
  <c r="I80" i="12"/>
  <c r="K80" i="12"/>
  <c r="K79" i="12" s="1"/>
  <c r="O80" i="12"/>
  <c r="O79" i="12" s="1"/>
  <c r="Q80" i="12"/>
  <c r="V80" i="12"/>
  <c r="V79" i="12" s="1"/>
  <c r="I84" i="12"/>
  <c r="Q84" i="12"/>
  <c r="G85" i="12"/>
  <c r="G84" i="12" s="1"/>
  <c r="I85" i="12"/>
  <c r="K85" i="12"/>
  <c r="K84" i="12" s="1"/>
  <c r="O85" i="12"/>
  <c r="O84" i="12" s="1"/>
  <c r="Q85" i="12"/>
  <c r="V85" i="12"/>
  <c r="V84" i="12" s="1"/>
  <c r="G89" i="12"/>
  <c r="G88" i="12" s="1"/>
  <c r="I89" i="12"/>
  <c r="K89" i="12"/>
  <c r="K88" i="12" s="1"/>
  <c r="O89" i="12"/>
  <c r="O88" i="12" s="1"/>
  <c r="Q89" i="12"/>
  <c r="V89" i="12"/>
  <c r="V88" i="12" s="1"/>
  <c r="G92" i="12"/>
  <c r="I92" i="12"/>
  <c r="I88" i="12" s="1"/>
  <c r="K92" i="12"/>
  <c r="M92" i="12"/>
  <c r="O92" i="12"/>
  <c r="Q92" i="12"/>
  <c r="Q88" i="12" s="1"/>
  <c r="V92" i="12"/>
  <c r="G99" i="12"/>
  <c r="M99" i="12" s="1"/>
  <c r="I99" i="12"/>
  <c r="K99" i="12"/>
  <c r="O99" i="12"/>
  <c r="Q99" i="12"/>
  <c r="V99" i="12"/>
  <c r="G114" i="12"/>
  <c r="G113" i="12" s="1"/>
  <c r="I114" i="12"/>
  <c r="K114" i="12"/>
  <c r="K113" i="12" s="1"/>
  <c r="O114" i="12"/>
  <c r="O113" i="12" s="1"/>
  <c r="Q114" i="12"/>
  <c r="V114" i="12"/>
  <c r="V113" i="12" s="1"/>
  <c r="G118" i="12"/>
  <c r="I118" i="12"/>
  <c r="I113" i="12" s="1"/>
  <c r="K118" i="12"/>
  <c r="M118" i="12"/>
  <c r="O118" i="12"/>
  <c r="Q118" i="12"/>
  <c r="Q113" i="12" s="1"/>
  <c r="V118" i="12"/>
  <c r="G121" i="12"/>
  <c r="M121" i="12" s="1"/>
  <c r="I121" i="12"/>
  <c r="K121" i="12"/>
  <c r="O121" i="12"/>
  <c r="Q121" i="12"/>
  <c r="V121" i="12"/>
  <c r="G125" i="12"/>
  <c r="G124" i="12" s="1"/>
  <c r="I125" i="12"/>
  <c r="K125" i="12"/>
  <c r="K124" i="12" s="1"/>
  <c r="O125" i="12"/>
  <c r="O124" i="12" s="1"/>
  <c r="Q125" i="12"/>
  <c r="V125" i="12"/>
  <c r="V124" i="12" s="1"/>
  <c r="G126" i="12"/>
  <c r="I126" i="12"/>
  <c r="I124" i="12" s="1"/>
  <c r="K126" i="12"/>
  <c r="M126" i="12"/>
  <c r="O126" i="12"/>
  <c r="Q126" i="12"/>
  <c r="Q124" i="12" s="1"/>
  <c r="V126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4" i="12"/>
  <c r="G133" i="12" s="1"/>
  <c r="I134" i="12"/>
  <c r="I133" i="12" s="1"/>
  <c r="K134" i="12"/>
  <c r="K133" i="12" s="1"/>
  <c r="O134" i="12"/>
  <c r="O133" i="12" s="1"/>
  <c r="Q134" i="12"/>
  <c r="Q133" i="12" s="1"/>
  <c r="V134" i="12"/>
  <c r="V133" i="12" s="1"/>
  <c r="I136" i="12"/>
  <c r="Q136" i="12"/>
  <c r="G137" i="12"/>
  <c r="G136" i="12" s="1"/>
  <c r="I137" i="12"/>
  <c r="K137" i="12"/>
  <c r="K136" i="12" s="1"/>
  <c r="O137" i="12"/>
  <c r="O136" i="12" s="1"/>
  <c r="Q137" i="12"/>
  <c r="V137" i="12"/>
  <c r="V136" i="12" s="1"/>
  <c r="G139" i="12"/>
  <c r="G138" i="12" s="1"/>
  <c r="I139" i="12"/>
  <c r="I138" i="12" s="1"/>
  <c r="K139" i="12"/>
  <c r="K138" i="12" s="1"/>
  <c r="M139" i="12"/>
  <c r="M138" i="12" s="1"/>
  <c r="O139" i="12"/>
  <c r="O138" i="12" s="1"/>
  <c r="Q139" i="12"/>
  <c r="Q138" i="12" s="1"/>
  <c r="V139" i="12"/>
  <c r="V138" i="12" s="1"/>
  <c r="G144" i="12"/>
  <c r="I144" i="12"/>
  <c r="K144" i="12"/>
  <c r="M144" i="12"/>
  <c r="O144" i="12"/>
  <c r="Q144" i="12"/>
  <c r="V144" i="12"/>
  <c r="G146" i="12"/>
  <c r="I146" i="12"/>
  <c r="K146" i="12"/>
  <c r="M146" i="12"/>
  <c r="O146" i="12"/>
  <c r="Q146" i="12"/>
  <c r="V146" i="12"/>
  <c r="G149" i="12"/>
  <c r="I149" i="12"/>
  <c r="K149" i="12"/>
  <c r="M149" i="12"/>
  <c r="O149" i="12"/>
  <c r="Q149" i="12"/>
  <c r="V149" i="12"/>
  <c r="G156" i="12"/>
  <c r="I156" i="12"/>
  <c r="K156" i="12"/>
  <c r="M156" i="12"/>
  <c r="O156" i="12"/>
  <c r="Q156" i="12"/>
  <c r="V156" i="12"/>
  <c r="G159" i="12"/>
  <c r="I159" i="12"/>
  <c r="K159" i="12"/>
  <c r="M159" i="12"/>
  <c r="O159" i="12"/>
  <c r="Q159" i="12"/>
  <c r="V159" i="12"/>
  <c r="G162" i="12"/>
  <c r="I162" i="12"/>
  <c r="K162" i="12"/>
  <c r="M162" i="12"/>
  <c r="O162" i="12"/>
  <c r="Q162" i="12"/>
  <c r="V162" i="12"/>
  <c r="G167" i="12"/>
  <c r="I167" i="12"/>
  <c r="K167" i="12"/>
  <c r="M167" i="12"/>
  <c r="O167" i="12"/>
  <c r="Q167" i="12"/>
  <c r="V167" i="12"/>
  <c r="G169" i="12"/>
  <c r="I169" i="12"/>
  <c r="K169" i="12"/>
  <c r="M169" i="12"/>
  <c r="O169" i="12"/>
  <c r="Q169" i="12"/>
  <c r="V169" i="12"/>
  <c r="G171" i="12"/>
  <c r="I171" i="12"/>
  <c r="K171" i="12"/>
  <c r="M171" i="12"/>
  <c r="O171" i="12"/>
  <c r="Q171" i="12"/>
  <c r="V171" i="12"/>
  <c r="G175" i="12"/>
  <c r="I175" i="12"/>
  <c r="K175" i="12"/>
  <c r="M175" i="12"/>
  <c r="O175" i="12"/>
  <c r="Q175" i="12"/>
  <c r="V175" i="12"/>
  <c r="G183" i="12"/>
  <c r="I183" i="12"/>
  <c r="K183" i="12"/>
  <c r="M183" i="12"/>
  <c r="O183" i="12"/>
  <c r="Q183" i="12"/>
  <c r="V183" i="12"/>
  <c r="G192" i="12"/>
  <c r="I192" i="12"/>
  <c r="K192" i="12"/>
  <c r="M192" i="12"/>
  <c r="O192" i="12"/>
  <c r="Q192" i="12"/>
  <c r="V192" i="12"/>
  <c r="G201" i="12"/>
  <c r="I201" i="12"/>
  <c r="I200" i="12" s="1"/>
  <c r="K201" i="12"/>
  <c r="M201" i="12"/>
  <c r="O201" i="12"/>
  <c r="Q201" i="12"/>
  <c r="Q200" i="12" s="1"/>
  <c r="V201" i="12"/>
  <c r="G203" i="12"/>
  <c r="G200" i="12" s="1"/>
  <c r="I203" i="12"/>
  <c r="K203" i="12"/>
  <c r="K200" i="12" s="1"/>
  <c r="O203" i="12"/>
  <c r="O200" i="12" s="1"/>
  <c r="Q203" i="12"/>
  <c r="V203" i="12"/>
  <c r="V200" i="12" s="1"/>
  <c r="G206" i="12"/>
  <c r="G205" i="12" s="1"/>
  <c r="I206" i="12"/>
  <c r="I205" i="12" s="1"/>
  <c r="K206" i="12"/>
  <c r="K205" i="12" s="1"/>
  <c r="O206" i="12"/>
  <c r="O205" i="12" s="1"/>
  <c r="Q206" i="12"/>
  <c r="Q205" i="12" s="1"/>
  <c r="V206" i="12"/>
  <c r="V205" i="12" s="1"/>
  <c r="G212" i="12"/>
  <c r="I212" i="12"/>
  <c r="K212" i="12"/>
  <c r="M212" i="12"/>
  <c r="O212" i="12"/>
  <c r="Q212" i="12"/>
  <c r="V212" i="12"/>
  <c r="G214" i="12"/>
  <c r="I214" i="12"/>
  <c r="K214" i="12"/>
  <c r="M214" i="12"/>
  <c r="O214" i="12"/>
  <c r="Q214" i="12"/>
  <c r="V214" i="12"/>
  <c r="G220" i="12"/>
  <c r="I220" i="12"/>
  <c r="K220" i="12"/>
  <c r="M220" i="12"/>
  <c r="O220" i="12"/>
  <c r="Q220" i="12"/>
  <c r="V220" i="12"/>
  <c r="G221" i="12"/>
  <c r="I221" i="12"/>
  <c r="K221" i="12"/>
  <c r="M221" i="12"/>
  <c r="O221" i="12"/>
  <c r="Q221" i="12"/>
  <c r="V221" i="12"/>
  <c r="G228" i="12"/>
  <c r="I228" i="12"/>
  <c r="K228" i="12"/>
  <c r="M228" i="12"/>
  <c r="O228" i="12"/>
  <c r="Q228" i="12"/>
  <c r="V228" i="12"/>
  <c r="G230" i="12"/>
  <c r="I230" i="12"/>
  <c r="K230" i="12"/>
  <c r="M230" i="12"/>
  <c r="O230" i="12"/>
  <c r="Q230" i="12"/>
  <c r="V230" i="12"/>
  <c r="G233" i="12"/>
  <c r="I233" i="12"/>
  <c r="I232" i="12" s="1"/>
  <c r="K233" i="12"/>
  <c r="M233" i="12"/>
  <c r="O233" i="12"/>
  <c r="Q233" i="12"/>
  <c r="Q232" i="12" s="1"/>
  <c r="V233" i="12"/>
  <c r="G235" i="12"/>
  <c r="M235" i="12" s="1"/>
  <c r="I235" i="12"/>
  <c r="K235" i="12"/>
  <c r="K232" i="12" s="1"/>
  <c r="O235" i="12"/>
  <c r="O232" i="12" s="1"/>
  <c r="Q235" i="12"/>
  <c r="V235" i="12"/>
  <c r="V232" i="12" s="1"/>
  <c r="G236" i="12"/>
  <c r="I236" i="12"/>
  <c r="K236" i="12"/>
  <c r="M236" i="12"/>
  <c r="O236" i="12"/>
  <c r="Q236" i="12"/>
  <c r="V236" i="12"/>
  <c r="G238" i="12"/>
  <c r="M238" i="12" s="1"/>
  <c r="I238" i="12"/>
  <c r="K238" i="12"/>
  <c r="O238" i="12"/>
  <c r="Q238" i="12"/>
  <c r="V238" i="12"/>
  <c r="G241" i="12"/>
  <c r="G240" i="12" s="1"/>
  <c r="I241" i="12"/>
  <c r="I240" i="12" s="1"/>
  <c r="K241" i="12"/>
  <c r="K240" i="12" s="1"/>
  <c r="O241" i="12"/>
  <c r="O240" i="12" s="1"/>
  <c r="Q241" i="12"/>
  <c r="Q240" i="12" s="1"/>
  <c r="V241" i="12"/>
  <c r="V240" i="12" s="1"/>
  <c r="G242" i="12"/>
  <c r="I242" i="12"/>
  <c r="K242" i="12"/>
  <c r="M242" i="12"/>
  <c r="O242" i="12"/>
  <c r="Q242" i="12"/>
  <c r="V242" i="12"/>
  <c r="G248" i="12"/>
  <c r="I248" i="12"/>
  <c r="I247" i="12" s="1"/>
  <c r="K248" i="12"/>
  <c r="M248" i="12"/>
  <c r="O248" i="12"/>
  <c r="Q248" i="12"/>
  <c r="Q247" i="12" s="1"/>
  <c r="V248" i="12"/>
  <c r="G254" i="12"/>
  <c r="M254" i="12" s="1"/>
  <c r="I254" i="12"/>
  <c r="K254" i="12"/>
  <c r="K247" i="12" s="1"/>
  <c r="O254" i="12"/>
  <c r="O247" i="12" s="1"/>
  <c r="Q254" i="12"/>
  <c r="V254" i="12"/>
  <c r="V247" i="12" s="1"/>
  <c r="G255" i="12"/>
  <c r="I255" i="12"/>
  <c r="K255" i="12"/>
  <c r="M255" i="12"/>
  <c r="O255" i="12"/>
  <c r="Q255" i="12"/>
  <c r="V255" i="12"/>
  <c r="G257" i="12"/>
  <c r="K257" i="12"/>
  <c r="O257" i="12"/>
  <c r="V257" i="12"/>
  <c r="G258" i="12"/>
  <c r="I258" i="12"/>
  <c r="I257" i="12" s="1"/>
  <c r="K258" i="12"/>
  <c r="M258" i="12"/>
  <c r="M257" i="12" s="1"/>
  <c r="O258" i="12"/>
  <c r="Q258" i="12"/>
  <c r="Q257" i="12" s="1"/>
  <c r="V258" i="12"/>
  <c r="G260" i="12"/>
  <c r="G259" i="12" s="1"/>
  <c r="I260" i="12"/>
  <c r="I259" i="12" s="1"/>
  <c r="K260" i="12"/>
  <c r="K259" i="12" s="1"/>
  <c r="O260" i="12"/>
  <c r="O259" i="12" s="1"/>
  <c r="Q260" i="12"/>
  <c r="Q259" i="12" s="1"/>
  <c r="V260" i="12"/>
  <c r="V259" i="12" s="1"/>
  <c r="G262" i="12"/>
  <c r="G261" i="12" s="1"/>
  <c r="I262" i="12"/>
  <c r="K262" i="12"/>
  <c r="K261" i="12" s="1"/>
  <c r="O262" i="12"/>
  <c r="O261" i="12" s="1"/>
  <c r="Q262" i="12"/>
  <c r="V262" i="12"/>
  <c r="V261" i="12" s="1"/>
  <c r="G263" i="12"/>
  <c r="I263" i="12"/>
  <c r="I261" i="12" s="1"/>
  <c r="K263" i="12"/>
  <c r="M263" i="12"/>
  <c r="O263" i="12"/>
  <c r="Q263" i="12"/>
  <c r="Q261" i="12" s="1"/>
  <c r="V263" i="12"/>
  <c r="G265" i="12"/>
  <c r="I265" i="12"/>
  <c r="I264" i="12" s="1"/>
  <c r="K265" i="12"/>
  <c r="M265" i="12"/>
  <c r="O265" i="12"/>
  <c r="Q265" i="12"/>
  <c r="Q264" i="12" s="1"/>
  <c r="V265" i="12"/>
  <c r="G266" i="12"/>
  <c r="G264" i="12" s="1"/>
  <c r="I266" i="12"/>
  <c r="K266" i="12"/>
  <c r="K264" i="12" s="1"/>
  <c r="O266" i="12"/>
  <c r="O264" i="12" s="1"/>
  <c r="Q266" i="12"/>
  <c r="V266" i="12"/>
  <c r="V264" i="12" s="1"/>
  <c r="G267" i="12"/>
  <c r="I267" i="12"/>
  <c r="K267" i="12"/>
  <c r="M267" i="12"/>
  <c r="O267" i="12"/>
  <c r="Q267" i="12"/>
  <c r="V267" i="12"/>
  <c r="G268" i="12"/>
  <c r="M268" i="12" s="1"/>
  <c r="I268" i="12"/>
  <c r="K268" i="12"/>
  <c r="O268" i="12"/>
  <c r="Q268" i="12"/>
  <c r="V268" i="12"/>
  <c r="G269" i="12"/>
  <c r="I269" i="12"/>
  <c r="K269" i="12"/>
  <c r="M269" i="12"/>
  <c r="O269" i="12"/>
  <c r="Q269" i="12"/>
  <c r="V269" i="12"/>
  <c r="G272" i="12"/>
  <c r="I272" i="12"/>
  <c r="K272" i="12"/>
  <c r="M272" i="12"/>
  <c r="O272" i="12"/>
  <c r="Q272" i="12"/>
  <c r="V272" i="12"/>
  <c r="G277" i="12"/>
  <c r="G271" i="12" s="1"/>
  <c r="I277" i="12"/>
  <c r="K277" i="12"/>
  <c r="O277" i="12"/>
  <c r="Q277" i="12"/>
  <c r="V277" i="12"/>
  <c r="G278" i="12"/>
  <c r="I278" i="12"/>
  <c r="K278" i="12"/>
  <c r="M278" i="12"/>
  <c r="O278" i="12"/>
  <c r="Q278" i="12"/>
  <c r="V278" i="12"/>
  <c r="G279" i="12"/>
  <c r="M279" i="12" s="1"/>
  <c r="I279" i="12"/>
  <c r="K279" i="12"/>
  <c r="O279" i="12"/>
  <c r="Q279" i="12"/>
  <c r="V279" i="12"/>
  <c r="G280" i="12"/>
  <c r="I280" i="12"/>
  <c r="K280" i="12"/>
  <c r="M280" i="12"/>
  <c r="O280" i="12"/>
  <c r="Q280" i="12"/>
  <c r="V280" i="12"/>
  <c r="G281" i="12"/>
  <c r="M281" i="12" s="1"/>
  <c r="I281" i="12"/>
  <c r="K281" i="12"/>
  <c r="O281" i="12"/>
  <c r="Q281" i="12"/>
  <c r="V281" i="12"/>
  <c r="G289" i="12"/>
  <c r="I289" i="12"/>
  <c r="K289" i="12"/>
  <c r="M289" i="12"/>
  <c r="O289" i="12"/>
  <c r="Q289" i="12"/>
  <c r="V289" i="12"/>
  <c r="G290" i="12"/>
  <c r="M290" i="12" s="1"/>
  <c r="I290" i="12"/>
  <c r="K290" i="12"/>
  <c r="O290" i="12"/>
  <c r="Q290" i="12"/>
  <c r="V290" i="12"/>
  <c r="G302" i="12"/>
  <c r="I302" i="12"/>
  <c r="K302" i="12"/>
  <c r="M302" i="12"/>
  <c r="O302" i="12"/>
  <c r="Q302" i="12"/>
  <c r="V302" i="12"/>
  <c r="G308" i="12"/>
  <c r="M308" i="12" s="1"/>
  <c r="I308" i="12"/>
  <c r="K308" i="12"/>
  <c r="O308" i="12"/>
  <c r="Q308" i="12"/>
  <c r="V308" i="12"/>
  <c r="G315" i="12"/>
  <c r="I315" i="12"/>
  <c r="K315" i="12"/>
  <c r="M315" i="12"/>
  <c r="O315" i="12"/>
  <c r="Q315" i="12"/>
  <c r="V315" i="12"/>
  <c r="G322" i="12"/>
  <c r="M322" i="12" s="1"/>
  <c r="I322" i="12"/>
  <c r="K322" i="12"/>
  <c r="O322" i="12"/>
  <c r="Q322" i="12"/>
  <c r="V322" i="12"/>
  <c r="G329" i="12"/>
  <c r="I329" i="12"/>
  <c r="K329" i="12"/>
  <c r="M329" i="12"/>
  <c r="O329" i="12"/>
  <c r="Q329" i="12"/>
  <c r="V329" i="12"/>
  <c r="G333" i="12"/>
  <c r="M333" i="12" s="1"/>
  <c r="I333" i="12"/>
  <c r="K333" i="12"/>
  <c r="O333" i="12"/>
  <c r="Q333" i="12"/>
  <c r="V333" i="12"/>
  <c r="G339" i="12"/>
  <c r="I339" i="12"/>
  <c r="K339" i="12"/>
  <c r="M339" i="12"/>
  <c r="O339" i="12"/>
  <c r="Q339" i="12"/>
  <c r="V339" i="12"/>
  <c r="G345" i="12"/>
  <c r="M345" i="12" s="1"/>
  <c r="I345" i="12"/>
  <c r="K345" i="12"/>
  <c r="O345" i="12"/>
  <c r="Q345" i="12"/>
  <c r="V345" i="12"/>
  <c r="G353" i="12"/>
  <c r="I353" i="12"/>
  <c r="K353" i="12"/>
  <c r="M353" i="12"/>
  <c r="O353" i="12"/>
  <c r="Q353" i="12"/>
  <c r="V353" i="12"/>
  <c r="G354" i="12"/>
  <c r="M354" i="12" s="1"/>
  <c r="I354" i="12"/>
  <c r="K354" i="12"/>
  <c r="O354" i="12"/>
  <c r="Q354" i="12"/>
  <c r="V354" i="12"/>
  <c r="G362" i="12"/>
  <c r="I362" i="12"/>
  <c r="K362" i="12"/>
  <c r="M362" i="12"/>
  <c r="O362" i="12"/>
  <c r="Q362" i="12"/>
  <c r="V362" i="12"/>
  <c r="G366" i="12"/>
  <c r="M366" i="12" s="1"/>
  <c r="I366" i="12"/>
  <c r="K366" i="12"/>
  <c r="O366" i="12"/>
  <c r="Q366" i="12"/>
  <c r="V366" i="12"/>
  <c r="G367" i="12"/>
  <c r="I367" i="12"/>
  <c r="K367" i="12"/>
  <c r="M367" i="12"/>
  <c r="O367" i="12"/>
  <c r="Q367" i="12"/>
  <c r="V367" i="12"/>
  <c r="G368" i="12"/>
  <c r="M368" i="12" s="1"/>
  <c r="I368" i="12"/>
  <c r="K368" i="12"/>
  <c r="O368" i="12"/>
  <c r="Q368" i="12"/>
  <c r="V368" i="12"/>
  <c r="G377" i="12"/>
  <c r="I377" i="12"/>
  <c r="K377" i="12"/>
  <c r="M377" i="12"/>
  <c r="O377" i="12"/>
  <c r="Q377" i="12"/>
  <c r="V377" i="12"/>
  <c r="G385" i="12"/>
  <c r="M385" i="12" s="1"/>
  <c r="I385" i="12"/>
  <c r="K385" i="12"/>
  <c r="O385" i="12"/>
  <c r="Q385" i="12"/>
  <c r="V385" i="12"/>
  <c r="G393" i="12"/>
  <c r="I393" i="12"/>
  <c r="K393" i="12"/>
  <c r="M393" i="12"/>
  <c r="O393" i="12"/>
  <c r="Q393" i="12"/>
  <c r="V393" i="12"/>
  <c r="G403" i="12"/>
  <c r="M403" i="12" s="1"/>
  <c r="I403" i="12"/>
  <c r="K403" i="12"/>
  <c r="O403" i="12"/>
  <c r="Q403" i="12"/>
  <c r="V403" i="12"/>
  <c r="G409" i="12"/>
  <c r="I409" i="12"/>
  <c r="K409" i="12"/>
  <c r="M409" i="12"/>
  <c r="O409" i="12"/>
  <c r="Q409" i="12"/>
  <c r="V409" i="12"/>
  <c r="V411" i="12"/>
  <c r="G412" i="12"/>
  <c r="I412" i="12"/>
  <c r="I411" i="12" s="1"/>
  <c r="K412" i="12"/>
  <c r="M412" i="12"/>
  <c r="O412" i="12"/>
  <c r="Q412" i="12"/>
  <c r="Q411" i="12" s="1"/>
  <c r="V412" i="12"/>
  <c r="G414" i="12"/>
  <c r="M414" i="12" s="1"/>
  <c r="I414" i="12"/>
  <c r="K414" i="12"/>
  <c r="K411" i="12" s="1"/>
  <c r="O414" i="12"/>
  <c r="O411" i="12" s="1"/>
  <c r="Q414" i="12"/>
  <c r="V414" i="12"/>
  <c r="G417" i="12"/>
  <c r="I417" i="12"/>
  <c r="K417" i="12"/>
  <c r="O417" i="12"/>
  <c r="O416" i="12" s="1"/>
  <c r="Q417" i="12"/>
  <c r="V417" i="12"/>
  <c r="V416" i="12" s="1"/>
  <c r="G419" i="12"/>
  <c r="I419" i="12"/>
  <c r="I416" i="12" s="1"/>
  <c r="K419" i="12"/>
  <c r="M419" i="12"/>
  <c r="O419" i="12"/>
  <c r="Q419" i="12"/>
  <c r="Q416" i="12" s="1"/>
  <c r="V419" i="12"/>
  <c r="G422" i="12"/>
  <c r="M422" i="12" s="1"/>
  <c r="I422" i="12"/>
  <c r="K422" i="12"/>
  <c r="O422" i="12"/>
  <c r="Q422" i="12"/>
  <c r="V422" i="12"/>
  <c r="G424" i="12"/>
  <c r="I424" i="12"/>
  <c r="K424" i="12"/>
  <c r="M424" i="12"/>
  <c r="O424" i="12"/>
  <c r="Q424" i="12"/>
  <c r="V424" i="12"/>
  <c r="V426" i="12"/>
  <c r="G427" i="12"/>
  <c r="I427" i="12"/>
  <c r="I426" i="12" s="1"/>
  <c r="K427" i="12"/>
  <c r="M427" i="12"/>
  <c r="O427" i="12"/>
  <c r="Q427" i="12"/>
  <c r="Q426" i="12" s="1"/>
  <c r="V427" i="12"/>
  <c r="G431" i="12"/>
  <c r="M431" i="12" s="1"/>
  <c r="I431" i="12"/>
  <c r="K431" i="12"/>
  <c r="K426" i="12" s="1"/>
  <c r="O431" i="12"/>
  <c r="O426" i="12" s="1"/>
  <c r="Q431" i="12"/>
  <c r="V431" i="12"/>
  <c r="G434" i="12"/>
  <c r="I434" i="12"/>
  <c r="K434" i="12"/>
  <c r="O434" i="12"/>
  <c r="O433" i="12" s="1"/>
  <c r="Q434" i="12"/>
  <c r="V434" i="12"/>
  <c r="V433" i="12" s="1"/>
  <c r="G440" i="12"/>
  <c r="I440" i="12"/>
  <c r="I433" i="12" s="1"/>
  <c r="K440" i="12"/>
  <c r="M440" i="12"/>
  <c r="O440" i="12"/>
  <c r="Q440" i="12"/>
  <c r="Q433" i="12" s="1"/>
  <c r="V440" i="12"/>
  <c r="G441" i="12"/>
  <c r="M441" i="12" s="1"/>
  <c r="I441" i="12"/>
  <c r="K441" i="12"/>
  <c r="O441" i="12"/>
  <c r="Q441" i="12"/>
  <c r="V441" i="12"/>
  <c r="G443" i="12"/>
  <c r="I443" i="12"/>
  <c r="K443" i="12"/>
  <c r="M443" i="12"/>
  <c r="O443" i="12"/>
  <c r="Q443" i="12"/>
  <c r="V443" i="12"/>
  <c r="V444" i="12"/>
  <c r="G445" i="12"/>
  <c r="I445" i="12"/>
  <c r="I444" i="12" s="1"/>
  <c r="K445" i="12"/>
  <c r="M445" i="12"/>
  <c r="O445" i="12"/>
  <c r="Q445" i="12"/>
  <c r="Q444" i="12" s="1"/>
  <c r="V445" i="12"/>
  <c r="G448" i="12"/>
  <c r="M448" i="12" s="1"/>
  <c r="I448" i="12"/>
  <c r="K448" i="12"/>
  <c r="K444" i="12" s="1"/>
  <c r="O448" i="12"/>
  <c r="O444" i="12" s="1"/>
  <c r="Q448" i="12"/>
  <c r="V448" i="12"/>
  <c r="G450" i="12"/>
  <c r="I450" i="12"/>
  <c r="K450" i="12"/>
  <c r="M450" i="12"/>
  <c r="O450" i="12"/>
  <c r="Q450" i="12"/>
  <c r="V450" i="12"/>
  <c r="V452" i="12"/>
  <c r="G453" i="12"/>
  <c r="I453" i="12"/>
  <c r="I452" i="12" s="1"/>
  <c r="K453" i="12"/>
  <c r="M453" i="12"/>
  <c r="O453" i="12"/>
  <c r="Q453" i="12"/>
  <c r="Q452" i="12" s="1"/>
  <c r="V453" i="12"/>
  <c r="G469" i="12"/>
  <c r="M469" i="12" s="1"/>
  <c r="I469" i="12"/>
  <c r="K469" i="12"/>
  <c r="K452" i="12" s="1"/>
  <c r="O469" i="12"/>
  <c r="O452" i="12" s="1"/>
  <c r="Q469" i="12"/>
  <c r="V469" i="12"/>
  <c r="G471" i="12"/>
  <c r="I471" i="12"/>
  <c r="K471" i="12"/>
  <c r="O471" i="12"/>
  <c r="O470" i="12" s="1"/>
  <c r="Q471" i="12"/>
  <c r="V471" i="12"/>
  <c r="V470" i="12" s="1"/>
  <c r="G472" i="12"/>
  <c r="I472" i="12"/>
  <c r="I470" i="12" s="1"/>
  <c r="K472" i="12"/>
  <c r="M472" i="12"/>
  <c r="O472" i="12"/>
  <c r="Q472" i="12"/>
  <c r="Q470" i="12" s="1"/>
  <c r="V472" i="12"/>
  <c r="G475" i="12"/>
  <c r="M475" i="12" s="1"/>
  <c r="I475" i="12"/>
  <c r="K475" i="12"/>
  <c r="O475" i="12"/>
  <c r="Q475" i="12"/>
  <c r="V475" i="12"/>
  <c r="I477" i="12"/>
  <c r="Q477" i="12"/>
  <c r="G478" i="12"/>
  <c r="I478" i="12"/>
  <c r="K478" i="12"/>
  <c r="K477" i="12" s="1"/>
  <c r="O478" i="12"/>
  <c r="O477" i="12" s="1"/>
  <c r="Q478" i="12"/>
  <c r="V478" i="12"/>
  <c r="V477" i="12" s="1"/>
  <c r="I481" i="12"/>
  <c r="Q481" i="12"/>
  <c r="G482" i="12"/>
  <c r="I482" i="12"/>
  <c r="K482" i="12"/>
  <c r="K481" i="12" s="1"/>
  <c r="O482" i="12"/>
  <c r="O481" i="12" s="1"/>
  <c r="Q482" i="12"/>
  <c r="V482" i="12"/>
  <c r="V481" i="12" s="1"/>
  <c r="G488" i="12"/>
  <c r="I488" i="12"/>
  <c r="K488" i="12"/>
  <c r="K487" i="12" s="1"/>
  <c r="O488" i="12"/>
  <c r="O487" i="12" s="1"/>
  <c r="Q488" i="12"/>
  <c r="V488" i="12"/>
  <c r="V487" i="12" s="1"/>
  <c r="G489" i="12"/>
  <c r="I489" i="12"/>
  <c r="I487" i="12" s="1"/>
  <c r="K489" i="12"/>
  <c r="M489" i="12"/>
  <c r="O489" i="12"/>
  <c r="Q489" i="12"/>
  <c r="Q487" i="12" s="1"/>
  <c r="V489" i="12"/>
  <c r="G490" i="12"/>
  <c r="K490" i="12"/>
  <c r="O490" i="12"/>
  <c r="V490" i="12"/>
  <c r="G491" i="12"/>
  <c r="I491" i="12"/>
  <c r="I490" i="12" s="1"/>
  <c r="K491" i="12"/>
  <c r="M491" i="12"/>
  <c r="M490" i="12" s="1"/>
  <c r="O491" i="12"/>
  <c r="Q491" i="12"/>
  <c r="Q490" i="12" s="1"/>
  <c r="V491" i="12"/>
  <c r="G493" i="12"/>
  <c r="G492" i="12" s="1"/>
  <c r="I493" i="12"/>
  <c r="K493" i="12"/>
  <c r="M493" i="12"/>
  <c r="O493" i="12"/>
  <c r="O492" i="12" s="1"/>
  <c r="Q493" i="12"/>
  <c r="V493" i="12"/>
  <c r="G495" i="12"/>
  <c r="M495" i="12" s="1"/>
  <c r="I495" i="12"/>
  <c r="K495" i="12"/>
  <c r="K492" i="12" s="1"/>
  <c r="O495" i="12"/>
  <c r="Q495" i="12"/>
  <c r="V495" i="12"/>
  <c r="V492" i="12" s="1"/>
  <c r="G497" i="12"/>
  <c r="I497" i="12"/>
  <c r="K497" i="12"/>
  <c r="M497" i="12"/>
  <c r="O497" i="12"/>
  <c r="Q497" i="12"/>
  <c r="V497" i="12"/>
  <c r="G498" i="12"/>
  <c r="M498" i="12" s="1"/>
  <c r="I498" i="12"/>
  <c r="K498" i="12"/>
  <c r="O498" i="12"/>
  <c r="Q498" i="12"/>
  <c r="V498" i="12"/>
  <c r="G499" i="12"/>
  <c r="I499" i="12"/>
  <c r="K499" i="12"/>
  <c r="M499" i="12"/>
  <c r="O499" i="12"/>
  <c r="Q499" i="12"/>
  <c r="V499" i="12"/>
  <c r="G500" i="12"/>
  <c r="M500" i="12" s="1"/>
  <c r="I500" i="12"/>
  <c r="K500" i="12"/>
  <c r="O500" i="12"/>
  <c r="Q500" i="12"/>
  <c r="V500" i="12"/>
  <c r="G501" i="12"/>
  <c r="I501" i="12"/>
  <c r="K501" i="12"/>
  <c r="M501" i="12"/>
  <c r="O501" i="12"/>
  <c r="Q501" i="12"/>
  <c r="V501" i="12"/>
  <c r="G504" i="12"/>
  <c r="I504" i="12"/>
  <c r="I503" i="12" s="1"/>
  <c r="K504" i="12"/>
  <c r="M504" i="12"/>
  <c r="O504" i="12"/>
  <c r="Q504" i="12"/>
  <c r="Q503" i="12" s="1"/>
  <c r="V504" i="12"/>
  <c r="G505" i="12"/>
  <c r="M505" i="12" s="1"/>
  <c r="I505" i="12"/>
  <c r="K505" i="12"/>
  <c r="K503" i="12" s="1"/>
  <c r="O505" i="12"/>
  <c r="O503" i="12" s="1"/>
  <c r="Q505" i="12"/>
  <c r="V505" i="12"/>
  <c r="V503" i="12" s="1"/>
  <c r="G506" i="12"/>
  <c r="I506" i="12"/>
  <c r="K506" i="12"/>
  <c r="M506" i="12"/>
  <c r="O506" i="12"/>
  <c r="Q506" i="12"/>
  <c r="V506" i="12"/>
  <c r="AE508" i="12"/>
  <c r="I20" i="1"/>
  <c r="I19" i="1"/>
  <c r="I18" i="1"/>
  <c r="I17" i="1"/>
  <c r="I16" i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I82" i="1" l="1"/>
  <c r="J81" i="1" s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A23" i="1"/>
  <c r="A24" i="1" s="1"/>
  <c r="G24" i="1" s="1"/>
  <c r="A27" i="1" s="1"/>
  <c r="A29" i="1" s="1"/>
  <c r="G29" i="1" s="1"/>
  <c r="G27" i="1" s="1"/>
  <c r="G28" i="1"/>
  <c r="M503" i="12"/>
  <c r="Q492" i="12"/>
  <c r="M492" i="12"/>
  <c r="I492" i="12"/>
  <c r="G481" i="12"/>
  <c r="M482" i="12"/>
  <c r="M481" i="12" s="1"/>
  <c r="M452" i="12"/>
  <c r="M444" i="12"/>
  <c r="M426" i="12"/>
  <c r="M411" i="12"/>
  <c r="K271" i="12"/>
  <c r="Q271" i="12"/>
  <c r="I271" i="12"/>
  <c r="G503" i="12"/>
  <c r="AF508" i="12"/>
  <c r="G487" i="12"/>
  <c r="M488" i="12"/>
  <c r="M487" i="12" s="1"/>
  <c r="G477" i="12"/>
  <c r="M478" i="12"/>
  <c r="M477" i="12" s="1"/>
  <c r="K470" i="12"/>
  <c r="G470" i="12"/>
  <c r="M471" i="12"/>
  <c r="M470" i="12" s="1"/>
  <c r="G452" i="12"/>
  <c r="G444" i="12"/>
  <c r="K433" i="12"/>
  <c r="G433" i="12"/>
  <c r="M434" i="12"/>
  <c r="M433" i="12" s="1"/>
  <c r="G426" i="12"/>
  <c r="K416" i="12"/>
  <c r="G416" i="12"/>
  <c r="M417" i="12"/>
  <c r="M416" i="12" s="1"/>
  <c r="G411" i="12"/>
  <c r="V271" i="12"/>
  <c r="O271" i="12"/>
  <c r="M277" i="12"/>
  <c r="M271" i="12" s="1"/>
  <c r="M266" i="12"/>
  <c r="M264" i="12" s="1"/>
  <c r="M262" i="12"/>
  <c r="M261" i="12" s="1"/>
  <c r="M260" i="12"/>
  <c r="M259" i="12" s="1"/>
  <c r="M232" i="12"/>
  <c r="M247" i="12"/>
  <c r="M8" i="12"/>
  <c r="G247" i="12"/>
  <c r="G232" i="12"/>
  <c r="M206" i="12"/>
  <c r="M205" i="12" s="1"/>
  <c r="M203" i="12"/>
  <c r="M200" i="12" s="1"/>
  <c r="G8" i="12"/>
  <c r="M241" i="12"/>
  <c r="M240" i="12" s="1"/>
  <c r="M137" i="12"/>
  <c r="M136" i="12" s="1"/>
  <c r="M134" i="12"/>
  <c r="M133" i="12" s="1"/>
  <c r="M125" i="12"/>
  <c r="M124" i="12" s="1"/>
  <c r="M114" i="12"/>
  <c r="M113" i="12" s="1"/>
  <c r="M89" i="12"/>
  <c r="M88" i="12" s="1"/>
  <c r="M85" i="12"/>
  <c r="M84" i="12" s="1"/>
  <c r="M80" i="12"/>
  <c r="M79" i="12" s="1"/>
  <c r="M39" i="12"/>
  <c r="M38" i="12" s="1"/>
  <c r="I39" i="1"/>
  <c r="I42" i="1" s="1"/>
  <c r="J41" i="1" s="1"/>
  <c r="I21" i="1"/>
  <c r="J28" i="1"/>
  <c r="J26" i="1"/>
  <c r="G38" i="1"/>
  <c r="F38" i="1"/>
  <c r="H32" i="1"/>
  <c r="J23" i="1"/>
  <c r="J24" i="1"/>
  <c r="J25" i="1"/>
  <c r="J27" i="1"/>
  <c r="E24" i="1"/>
  <c r="E26" i="1"/>
  <c r="J82" i="1" l="1"/>
  <c r="J39" i="1"/>
  <c r="J42" i="1" s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siler</author>
  </authors>
  <commentList>
    <comment ref="S6" authorId="0" shapeId="0" xr:uid="{4EB174BE-6B69-45C5-951C-DE123B6EFD6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00ABDB4-3D22-4F54-B380-6639E6CB7C8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<sst xmlns="http://schemas.openxmlformats.org/spreadsheetml/2006/main" count="1912" uniqueCount="722">
  <si>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</si>
  <si>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</si>
  <si>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</si>
  <si>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</si>
  <si>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</si>
  <si>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</si>
  <si>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</si>
  <si>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</si>
  <si>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</si>
  <si>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</si>
  <si>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</si>
  <si>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</si>
  <si>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</si>
  <si>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</si>
  <si>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</si>
  <si>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</si>
  <si>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</si>
  <si>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</si>
  <si>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</si>
  <si>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</si>
  <si>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</si>
  <si>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</si>
  <si>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</si>
  <si>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</si>
  <si>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</si>
  <si>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</si>
  <si>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</si>
  <si>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</si>
  <si>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</si>
  <si>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</si>
  <si>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</si>
  <si>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</si>
  <si>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</si>
  <si>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</si>
  <si>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</si>
  <si>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</si>
  <si>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</si>
  <si>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</si>
  <si>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</si>
  <si>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</si>
  <si>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</si>
  <si>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</si>
  <si>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</si>
  <si>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</si>
  <si>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projektový</t>
  </si>
  <si>
    <t>SO 01</t>
  </si>
  <si>
    <t>Rekonstrukce školní kuchyně a jídelny</t>
  </si>
  <si>
    <t>Objekt:</t>
  </si>
  <si>
    <t>Rozpočet:</t>
  </si>
  <si>
    <t>sdfsdf</t>
  </si>
  <si>
    <t>SE 141</t>
  </si>
  <si>
    <t>ZŠ Jasanová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</si>
  <si>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</si>
  <si>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</si>
  <si>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</si>
  <si>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</si>
  <si>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</si>
  <si>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</si>
  <si>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</si>
  <si>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</si>
  <si>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</si>
  <si>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</si>
  <si>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</si>
  <si>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</si>
  <si>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</si>
  <si>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</si>
  <si>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</si>
  <si>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</si>
  <si>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</si>
  <si>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</si>
  <si>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</si>
  <si>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</si>
  <si>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</si>
  <si>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</si>
  <si>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</si>
  <si>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</si>
  <si>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</si>
  <si>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</si>
  <si>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</si>
  <si>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</si>
  <si>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</si>
  <si>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</si>
  <si>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720</t>
  </si>
  <si>
    <t>Zdravotechnická instalace</t>
  </si>
  <si>
    <t>721</t>
  </si>
  <si>
    <t>Vnitřní kanalizace</t>
  </si>
  <si>
    <t>723</t>
  </si>
  <si>
    <t>Vnitřní plynovod</t>
  </si>
  <si>
    <t>730</t>
  </si>
  <si>
    <t>Ústřední vytápění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</si>
  <si>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</si>
  <si>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</si>
  <si>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</si>
  <si>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</si>
  <si>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</si>
  <si>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</si>
  <si>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</si>
  <si>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</si>
  <si>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</si>
  <si>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</si>
  <si>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</si>
  <si>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</si>
  <si>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</si>
  <si>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</si>
  <si>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</si>
  <si>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</si>
  <si>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</si>
  <si>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</si>
  <si>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785</t>
  </si>
  <si>
    <t>Tapety</t>
  </si>
  <si>
    <t>791</t>
  </si>
  <si>
    <t>Montáž zařízení velkokuchyní</t>
  </si>
  <si>
    <t>799</t>
  </si>
  <si>
    <t>Ostatní</t>
  </si>
  <si>
    <t>M21</t>
  </si>
  <si>
    <t>Elektromontáže</t>
  </si>
  <si>
    <t>M24</t>
  </si>
  <si>
    <t>Montáže vzduchotechnických zařízení</t>
  </si>
  <si>
    <t>D96</t>
  </si>
  <si>
    <t>Přesuny suti a vybouraných hmot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</si>
  <si>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</si>
  <si>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</si>
  <si>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</si>
  <si>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</si>
  <si>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</si>
  <si>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</si>
  <si>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</si>
  <si>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</si>
  <si>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</si>
  <si>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</si>
  <si>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</si>
  <si>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</si>
  <si>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</si>
  <si>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</si>
  <si>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</si>
  <si>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</si>
  <si>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</si>
  <si>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</si>
  <si>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</si>
  <si>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</si>
  <si>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</si>
  <si>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</si>
  <si>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</si>
  <si>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</si>
  <si>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</si>
  <si>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</si>
  <si>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</si>
  <si>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</si>
  <si>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</si>
  <si>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</si>
  <si>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139601103R00</t>
  </si>
  <si>
    <t>Ruční výkop jam, rýh a šachet v hornině 4</t>
  </si>
  <si>
    <t>m3</t>
  </si>
  <si>
    <t>800-1</t>
  </si>
  <si>
    <t>RTS 18/ II</t>
  </si>
  <si>
    <t>POL1_</t>
  </si>
  <si>
    <t>s přehozením na vzdálenost do 5 m nebo s naložením na ruční dopravní prostředek</t>
  </si>
  <si>
    <t>SPI</t>
  </si>
  <si>
    <t xml:space="preserve">výkopy pro demontáže a montáže nového rozvodu kanalizace : </t>
  </si>
  <si>
    <t>VV</t>
  </si>
  <si>
    <t>vedení 1-1' : 0,6*(0,61+0,236)/2*4,6</t>
  </si>
  <si>
    <t>1'-G1 : 0,6*0,61*18,6</t>
  </si>
  <si>
    <t>2-2' : 0,6*(0,602+0,267)/2*4,3</t>
  </si>
  <si>
    <t>3-3' : 0,6*0,5*1,12</t>
  </si>
  <si>
    <t>4-4' : 0,6*0,35*1,79</t>
  </si>
  <si>
    <t>5-5' : 0,6*0,597*0,74</t>
  </si>
  <si>
    <t>6-6' : 0,6*0,593*0,75</t>
  </si>
  <si>
    <t>7-7'+8-8' : 0,6*0,578*5,76</t>
  </si>
  <si>
    <t>9-9' : 0,6*0,45*3,61</t>
  </si>
  <si>
    <t>10-10' : 0,6*0,556*1,27</t>
  </si>
  <si>
    <t>11-11' : 0,6*0,33*0,71</t>
  </si>
  <si>
    <t>13-13' : 0,6*0,46*1,84</t>
  </si>
  <si>
    <t>14-14' : 0,6*0,455*1,1</t>
  </si>
  <si>
    <t>15-15' : 0,6*0,436*1,14</t>
  </si>
  <si>
    <t>16-16' : 0,6*0,4*0,54</t>
  </si>
  <si>
    <t>17-17' : 0,6*0,43*5,84</t>
  </si>
  <si>
    <t>18-18' : 0,6*0,393*0,75</t>
  </si>
  <si>
    <t>19-19' : 0,6*0,347*0,846</t>
  </si>
  <si>
    <t>20-20' : 0,6*0,338*1</t>
  </si>
  <si>
    <t>21-21' : 0,6*0,33*0,846</t>
  </si>
  <si>
    <t>22-22' : 0,6*0,328*1,1</t>
  </si>
  <si>
    <t>23-23' : 0,6*0,32*0,64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</si>
  <si>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</si>
  <si>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</si>
  <si>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</si>
  <si>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0,6*0,4*(4,6+18,6+4,3+1,12+1,79+0,74+0,75+5,76+3,61+1,27+0,71+1,84)</t>
  </si>
  <si>
    <t>0,6*0,4*(1,1+1,14+0,54+5,84+0,75+0,846+1+0,846+1,1+0,64)</t>
  </si>
  <si>
    <t>317168131R00</t>
  </si>
  <si>
    <t>Překlady keramické montáž a dodávka nosné, délky 1250 mm, šířky 70 mm, výšky 238 mm</t>
  </si>
  <si>
    <t>kus</t>
  </si>
  <si>
    <t>801-1</t>
  </si>
  <si>
    <t>111 - nové 1-kř.dveře : 2</t>
  </si>
  <si>
    <t>317168135R00</t>
  </si>
  <si>
    <t>Překlady keramické montáž a dodávka nosné, délky 2250 mm, šířky 70 mm, výšky 238 mm</t>
  </si>
  <si>
    <t>111 - nové 2-kř.dveře : 2</t>
  </si>
  <si>
    <t>340239212RT2</t>
  </si>
  <si>
    <t>Zazdívka otvorů o ploše přes 1 m2 do 4 m2 v příčkách nebo stěnách cihlami  pálenými  tloušťky nad 100 mm</t>
  </si>
  <si>
    <t>m2</t>
  </si>
  <si>
    <t>801-4</t>
  </si>
  <si>
    <t>včetně pomocného pracovního lešení</t>
  </si>
  <si>
    <t>111 : 0,9*2,1</t>
  </si>
  <si>
    <t>342261213RS3</t>
  </si>
  <si>
    <t>Příčky z desek sádrokartonových dvojité opláštění, jednoduchá konstrukce CW 100 tloušťka příčky 150 mm, desky impregnované, tloušťky 12,5 mm, tloušťka izolace 80 mm, požární odolnost EI 60</t>
  </si>
  <si>
    <t>zřízení nosné konstrukce příčky, vložení tepelné izolace tl. do 5 cm, montáž desek, tmelení spár Q2 a úprava rohů. Včetně dodávek materiálu.</t>
  </si>
  <si>
    <t>zakrytí prostoru nad výdejními okny v jídelně : 0,9*(3,275+2,45+3,325)</t>
  </si>
  <si>
    <t>342248144R00</t>
  </si>
  <si>
    <t>Příčky z tvárnic pálených Příčky z tvárnic pálených tloušťky 140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</si>
  <si>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</si>
  <si>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mezi 114,115 a 113 : 0,9*12+2,02*1,25*2</t>
  </si>
  <si>
    <t>111 : 3,1*(2,35+0,6)</t>
  </si>
  <si>
    <t>342948111R00</t>
  </si>
  <si>
    <t>Kotvení příček ke konstrukci kotvami na hmoždinky</t>
  </si>
  <si>
    <t>m</t>
  </si>
  <si>
    <t>Včetně dodávky kotev a spojovacího materiálu.</t>
  </si>
  <si>
    <t>Včetně dodávky kotev i spojovacího materiálu.</t>
  </si>
  <si>
    <t>POP</t>
  </si>
  <si>
    <t>111 : 3,1</t>
  </si>
  <si>
    <t>113 : 0,9*2</t>
  </si>
  <si>
    <t>342948112R00</t>
  </si>
  <si>
    <t>Kotvení příček ke konstrukci přistřelenými kotvami</t>
  </si>
  <si>
    <t>113 - ke stropu : 1,25*2</t>
  </si>
  <si>
    <t>zakrytí prostoru nad výdejními okny v jídelně : 0,9*4+3,275+2,45+3,325</t>
  </si>
  <si>
    <t>obklad sloupu v jídelně-okenní sestava : 3*2</t>
  </si>
  <si>
    <t>342264051R00</t>
  </si>
  <si>
    <t>Podhledy na kovové konstrukci opláštěné deskami sádrokartonovými nosná konstrukce z profilů CD s přímým uchycením 1x deska, tloušťky 12,5 mm, standard</t>
  </si>
  <si>
    <t>113 - akustický : 14,26*10,95-60+0,79*2</t>
  </si>
  <si>
    <t>342265112RT5</t>
  </si>
  <si>
    <t>Úprava podkroví sádrokartonem na plochách svislých na ocelový rošt 1x deska, standard, bez izolace</t>
  </si>
  <si>
    <t>deskami ze sádrokartonu tl. 12,5 mm, s vloženou tepelnou izolací a parotěsnou zábranou,</t>
  </si>
  <si>
    <t>113 : 0,2*(14,26*2+10,95*2+36,8+3,14*2)</t>
  </si>
  <si>
    <t>342265132RT5</t>
  </si>
  <si>
    <t>Úprava podkroví sádrokartonem na plochách vodorovných na ocelový rošt 1x deska, tloušťky 12,5 mm, standard, bez izolace</t>
  </si>
  <si>
    <t>deskami ze sádrokartonu tl. 12,5 mm, s případně vloženou tepelnou izolací a parotěsnou zábranou,</t>
  </si>
  <si>
    <t>113-podhled kolem zdí : 0,4*(14,86*2+10,75*2)</t>
  </si>
  <si>
    <t>342267112RT1</t>
  </si>
  <si>
    <t>Obklady konstrukcí sádrokartonovými deskami obklady dřevěných konstrukcí_x000D_
 obklad sloupů a trámů do 500 x500 mm_x000D_
 1x opláštění, třístranný, deska standard tloušťky 12,5 mm</t>
  </si>
  <si>
    <t>jídelna - zakrytí trubního vedení ÚT stěna s okny : 3</t>
  </si>
  <si>
    <t>342265112RTX</t>
  </si>
  <si>
    <t>Úprava podkroví sádrokarton. na ocel. rošt, svislá, desky standard tl. 12,5 mm, bez izolace</t>
  </si>
  <si>
    <t>Vlastní</t>
  </si>
  <si>
    <t>příplatek za zakřivení  SDK desky : 18,7</t>
  </si>
  <si>
    <t>59593005R</t>
  </si>
  <si>
    <t>podhled sádrokartonový akustický, neutralizující formaldehyd; 1200 x 2000 mm; tl. 12,5 mm; děrování nepravidelné, d otvorů 8, 15, 20  mm; podíl děrované plochy 6,0 %; hrana kolmo řezaná</t>
  </si>
  <si>
    <t>SPCM</t>
  </si>
  <si>
    <t>POL3_</t>
  </si>
  <si>
    <t>po odpočtu LED svítidla : 97,727*1,15</t>
  </si>
  <si>
    <t>451572111RK1</t>
  </si>
  <si>
    <t>Lože pod potrubí, stoky a drobné objekty z kameniva drobného těženého 0÷4 mm</t>
  </si>
  <si>
    <t>827-1</t>
  </si>
  <si>
    <t>v otevřeném výkopu,</t>
  </si>
  <si>
    <t>0,6*0,1*(4,6+18,6+4,3+1,12+1,79+0,74+0,75+5,76+3,61+1,27+0,71+1,84)</t>
  </si>
  <si>
    <t>0,6*0,1*(1,1+1,14+0,54+5,84+0,75+0,846+1+0,846+1,1+0,64)</t>
  </si>
  <si>
    <t>578143122R00</t>
  </si>
  <si>
    <t>Litý asfalt z kameniva v pruhu šířky přes 3 m, střednězrnný nebo hrubozrnný, tloušťky 45 mm</t>
  </si>
  <si>
    <t>822-1</t>
  </si>
  <si>
    <t>z kameniva těženého nebo drceného s rozprostřením</t>
  </si>
  <si>
    <t>zalití plynového rozvodu v podlaze kuchyně : 0,2*16</t>
  </si>
  <si>
    <t>611421133R00</t>
  </si>
  <si>
    <t>Omítky vnitřní stropů vápenné, vápenocementové omítky vnitřní vápenné, vápenocementové stropů rovných štukové</t>
  </si>
  <si>
    <t>s pomocným lešením o výšce podlahy do 1900 mm a pro zatížení do 1,5 kPa,</t>
  </si>
  <si>
    <t>102+105+106+107+111+112+114+115 : 53,75+12,88+15,06+8,95+34,07+32,4+15,6+15,48</t>
  </si>
  <si>
    <t>612421626R00</t>
  </si>
  <si>
    <t>Omítky vnitřní stěn vápenné nebo vápenocementové v podlaží i ve schodišti hladké</t>
  </si>
  <si>
    <t>omítka pod keramické obklady - 107 : 3*(2,7*2+3*2+0,3*2)-0,8*2</t>
  </si>
  <si>
    <t>105 : 3*(2,7+2,88+0,3+0,42+0,15+0,6+4,05)-0,8*2*2</t>
  </si>
  <si>
    <t>106 : 3*(3,3+4,2*2+0,25)</t>
  </si>
  <si>
    <t>102 : 3*(0,3+0,225*2+1+2,05+0,5*2+0,88+0,42*3+5,6+0,4+2,59+6,54+0,75+0,7)</t>
  </si>
  <si>
    <t>114+115 : 3*(11,98+0,3+2,59+11,55)-0,8*2-3,275*1,2-2,45*1,2-3,325*1,2</t>
  </si>
  <si>
    <t>pod obklad aglomerovanými deskami : 110,758</t>
  </si>
  <si>
    <t>612421637R00</t>
  </si>
  <si>
    <t>Omítky vnitřní stěn vápenné nebo vápenocementové v podlaží i ve schodišti štukové</t>
  </si>
  <si>
    <t>111 : 3*(4,08+0,05+0,45+1,25+1,62+1,55+0,25*2+0,42+2,33+5,05+2,45+0,7+0,3+0,32)</t>
  </si>
  <si>
    <t>odpočet otvorů : -1*(1,8*2,25-0,8*2)</t>
  </si>
  <si>
    <t>107 : 3*(2,7*2+3*2+0,3*2)-0,8*2</t>
  </si>
  <si>
    <t>112 : 3*(11,175*2+2,9*2+0,27*2)-0,8*2*2</t>
  </si>
  <si>
    <t>113 : 3*(11,55+14,86*2)+0,9*11,55</t>
  </si>
  <si>
    <t>ostění u radiátorů a vedle oken : 0,4*(3*4+0,7)</t>
  </si>
  <si>
    <t>sloupy : 3*0,4*4*2</t>
  </si>
  <si>
    <t>odpočet plochy pod keram.obklady : -237,71</t>
  </si>
  <si>
    <t>104+103 : 3*21,66-1,8*2,25-0,8*2*3-0,9*2</t>
  </si>
  <si>
    <t>631312621R00</t>
  </si>
  <si>
    <t xml:space="preserve">Mazanina z betonu prostého tl. přes 50 do 80 mm třídy C 20/25,  </t>
  </si>
  <si>
    <t>(z kameniva) hlazená dřevěným hladítkem</t>
  </si>
  <si>
    <t>Včetně vytvoření dilatačních spár, bez zaplnění.</t>
  </si>
  <si>
    <t>102+105+106+107+111+112+113+114+115 : 0,05*(53,75+12,88+15,06+8,95+34,07+32,4+177,54+0,4*5,6*2+15,6+14,48)</t>
  </si>
  <si>
    <t>631362021R00</t>
  </si>
  <si>
    <t>Výztuž mazanin z betonů a z lehkých betonů ze svařovaných sítí ze svařovaných sítí</t>
  </si>
  <si>
    <t>t</t>
  </si>
  <si>
    <t>včetně distančních prvků</t>
  </si>
  <si>
    <t>102+105+106+107+111+112+113+114+115 : (53,75+12,88+15,06+8,95+34,07+32,4+177,54+0,4*5,6*2+15,6+14,48)*1,2*0,00135</t>
  </si>
  <si>
    <t>632417106RT1</t>
  </si>
  <si>
    <t>Potěr ze suchých směsí samonivelační rychleschnoucí potěr vyhlazovací , tloušťky 6 mm, včetně penetrace</t>
  </si>
  <si>
    <t>s rozprostřením a uhlazením</t>
  </si>
  <si>
    <t>102+105+106+107+111+112+113+114+115 : 53,75+12,88+15,06+8,95+34,07+32,4+177,54+15,6+14,48</t>
  </si>
  <si>
    <t>642942111R00</t>
  </si>
  <si>
    <t>Osazení zárubní dveřních ocelových bez dveřních křídel, do zdiva včetně kotvení, na jakoukoliv cementovou maltu, s vybetonováním prahu v zárubni a s osazením špalíků nebo latí pro dřevěný práh_x000D_
 plocha do 2,5 m2</t>
  </si>
  <si>
    <t>648952421R00</t>
  </si>
  <si>
    <t>Osazení parapetních desek dřevěných šířkky přes 250 do 500 mm</t>
  </si>
  <si>
    <t>na montážní pěnu, zapravení omítky pod parapetem, těsnění spáry mezi parapetem a rámem okna, dodávka silikonu.</t>
  </si>
  <si>
    <t>okenní parapety : 5,6*2</t>
  </si>
  <si>
    <t>553310042R</t>
  </si>
  <si>
    <t>zárubeň kovová jednostranná; pro sádrokarton, pro přesné zdění; ústí 150 mm; š průchodu 800 mm; h průchodu 1 970 mm; L, P</t>
  </si>
  <si>
    <t>553310043R</t>
  </si>
  <si>
    <t>zárubeň kovová jednostranná; pro sádrokarton, pro přesné zdění; ústí 150 mm; š průchodu 900 mm; h průchodu 1 970 mm; L, P</t>
  </si>
  <si>
    <t>60775436R</t>
  </si>
  <si>
    <t>parapet vnitřní š = 450 mm; materiál - povrch laminátová fólie; materiál - jádro voděodolá DTD; dekor bílý, mramor, imitace dřeva</t>
  </si>
  <si>
    <t>barva bílá : 5,6*2*1,15</t>
  </si>
  <si>
    <t>941955002R00</t>
  </si>
  <si>
    <t>Lešení lehké pracovní pomocné pomocné, o výšce lešeňové podlahy přes 1,2 do 1,9 m</t>
  </si>
  <si>
    <t>800-3</t>
  </si>
  <si>
    <t>stavba 2x-pro demontáže a nové montáže : 387*2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</si>
  <si>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</si>
  <si>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</si>
  <si>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962031133R00</t>
  </si>
  <si>
    <t xml:space="preserve">Bourání příček </t>
  </si>
  <si>
    <t>801-3</t>
  </si>
  <si>
    <t>RTS 17/ I</t>
  </si>
  <si>
    <t>nebo vybourání otvorů průřezové plochy přes 4 m2 v příčkách, včetně pomocného lešení o výšce podlahy do 1900 mm a pro zatížení do 1,5 kPa  (150 kg/m2),</t>
  </si>
  <si>
    <t>111 : 3,1*(4,3*2+0,86+0,6)</t>
  </si>
  <si>
    <t>111 - rozšíření otvoru pro 2-kř.dveře : 1,9*2,25-0,8*2+0,25*2,25</t>
  </si>
  <si>
    <t>115 : 3,1*12-1,2*1,2-1,5*1,2-0,6*1,2-1,5*1,2</t>
  </si>
  <si>
    <t>965042241RT1</t>
  </si>
  <si>
    <t>Bourání podkladů pod dlažby nebo litých celistvých dlažeb a mazanin  betonových nebo z litého asfaltu, tloušťky přes 100 mm, plochy přes 4 m2</t>
  </si>
  <si>
    <t>102+105+106+107+108+111+112+113+114+115 : 0,1*(53,75+12,88+15,06+8,95+6,78+34,07+32,4+177,54+0,4*5,6*2+15,6+15,48)</t>
  </si>
  <si>
    <t>965081713RT2</t>
  </si>
  <si>
    <t>Bourání podlah z keramických dlaždic, tloušťky do 10 mm, plochy přes 1 m2</t>
  </si>
  <si>
    <t>bez podkladního lože, s jakoukoliv výplní spár</t>
  </si>
  <si>
    <t>102+105+106+107+108+111+114+115 : 53,75+12,88+15,06+8,95+6,78+34,07+15,6+15,48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</si>
  <si>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</si>
  <si>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</si>
  <si>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</si>
  <si>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104 : 5</t>
  </si>
  <si>
    <t>111 : 2</t>
  </si>
  <si>
    <t>107 : 1</t>
  </si>
  <si>
    <t>112 : 2</t>
  </si>
  <si>
    <t>113 : 4</t>
  </si>
  <si>
    <t>968062244R00</t>
  </si>
  <si>
    <t>Vybourání dřevěných rámů oken jednoduchých, plochy do 1 m2</t>
  </si>
  <si>
    <t>včetně pomocného lešení o výšce podlahy do 1900 mm a pro zatížení do 1,5 kPa  (150 kg/m2),</t>
  </si>
  <si>
    <t>113 - výdejní okno : 0,6*1,2*2</t>
  </si>
  <si>
    <t>968062245R00</t>
  </si>
  <si>
    <t>Vybourání dřevěných rámů oken jednoduchých, plochy do 2 m2</t>
  </si>
  <si>
    <t>113 - výdejní okno : 1,2*1,2+1,5*1,2*2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</si>
  <si>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</si>
  <si>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</si>
  <si>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104 : 0,7*2+0,9*2+0,8*2*3</t>
  </si>
  <si>
    <t>111 : 0,6*2+0,7*2</t>
  </si>
  <si>
    <t>107 : 0,8*2</t>
  </si>
  <si>
    <t>112 : 0,8*2*2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</si>
  <si>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</si>
  <si>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</si>
  <si>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113 : 1,8*2*2</t>
  </si>
  <si>
    <t>968095002R00</t>
  </si>
  <si>
    <t xml:space="preserve">Vybourání vnitřních parapetů dřevěných, šířky do 50 cm,  </t>
  </si>
  <si>
    <t>jídelna- nad radiátory : 5,6*2</t>
  </si>
  <si>
    <t>971033531R00</t>
  </si>
  <si>
    <t>Vybourání otvorů ve zdivu cihelném z jakýchkoliv cihel pálených_x000D_
 na jakoukoliv maltu vápenou nebo vápenocementovou, plochy do 1 m2, tloušťky do 150 mm</t>
  </si>
  <si>
    <t>základovém nebo nadzákladovém,</t>
  </si>
  <si>
    <t>Včetně pomocného lešení o výšce podlahy do 1900 mm a pro zatížení do 1,5 kPa  (150 kg/m2).</t>
  </si>
  <si>
    <t>111 : 0,9*2,05+0,25*1,25</t>
  </si>
  <si>
    <t>978011191R00</t>
  </si>
  <si>
    <t>Otlučení omítek vápenných nebo vápenocementových vnitřních s vyškrabáním spár, s očištěním zdiva stropů, v rozsahu do 100 %</t>
  </si>
  <si>
    <t>111 : 34,07</t>
  </si>
  <si>
    <t>107 : 15,06</t>
  </si>
  <si>
    <t>105 : 12,88</t>
  </si>
  <si>
    <t>106 : 15,06</t>
  </si>
  <si>
    <t>102 : 53,75</t>
  </si>
  <si>
    <t>115+114 : 15,48+15,6</t>
  </si>
  <si>
    <t>112 : 32,4</t>
  </si>
  <si>
    <t>978013191R00</t>
  </si>
  <si>
    <t>Otlučení omítek vápenných nebo vápenocementových vnitřních s vyškrabáním spár, s očištěním zdiva stěn, v rozsahu do 100 %</t>
  </si>
  <si>
    <t>103+104 s odpočtem otvorů : 3,1*21,6-0,7*2-0,9*2-0,8*2*3</t>
  </si>
  <si>
    <t>111 : 3,1*(5,55*2+6,15*2+0,3*4+3,08*2+1,16+0,6*2+2,78*2+0,86)-0,7*2*2</t>
  </si>
  <si>
    <t>107 : 3,1*(2,7*2+3*2+0,3*2)-0,77*2-0,8*2*2</t>
  </si>
  <si>
    <t>105+106 : 3,1*(2,7+4,05+0,15+0,75+4,2+3,3+3,8+0,25+0,4*2+3,7+0,3*2+0,4)-0,8*2*2</t>
  </si>
  <si>
    <t>102 : 3,1*(6,05+0,225*2+0,5*2+8,89+6,15+0,6*2)-0,9*2</t>
  </si>
  <si>
    <t>115 : 3,1*(12*2+2,59+0,3*2)-1,2*1,2-1,5*1,2-0,6*1,2-1,5*1,2-0,8*2</t>
  </si>
  <si>
    <t>113 : 3,1*(12*2+14,95*2+0,4*4*2)-1,2*1,2-1,5*1,2-0,6*1,2-1,5*1,2-0,8*2-4,4*2</t>
  </si>
  <si>
    <t>112 : 3,1*(11,2*2+2,9*2+0,3*2)-0,8*2*2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</si>
  <si>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</si>
  <si>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</si>
  <si>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</si>
  <si>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103+104 s odpočtem otvorů : 2*21,6-0,7-0,9-0,8*3</t>
  </si>
  <si>
    <t>111 : 2*(5,55*2+6,15*2+0,3*4+3,08*2+1,16+0,6*2+2,78*2+0,86-0,7*2)</t>
  </si>
  <si>
    <t>107 : 2*(2,7*2+3*2+0,3*2-0,77-0,8*2)</t>
  </si>
  <si>
    <t>105+106 : 2*(2,7+4,05+0,15+0,75+4,2+3,3+3,8+0,25+0,4*2+3,7+0,3*2+0,4-0,8*2)</t>
  </si>
  <si>
    <t>102 : 2*(6,05+0,225*2+0,5*2+8,89+6,15+0,6*2-0,9)</t>
  </si>
  <si>
    <t>115 : 2*(12*2+2,59+0,3*2-0,8)-1,2*1,2-1,5*1,2-0,6*1,2-1,5*1,2</t>
  </si>
  <si>
    <t>999281105R00</t>
  </si>
  <si>
    <t xml:space="preserve">Přesun hmot pro opravy a údržbu objektů pro opravy a údržbu dosavadních objektů včetně vnějších plášťů_x000D_
 výšky do 6 m,  </t>
  </si>
  <si>
    <t>POL7_</t>
  </si>
  <si>
    <t>oborů 801, 803, 811 a 812</t>
  </si>
  <si>
    <t>999281108R00</t>
  </si>
  <si>
    <t xml:space="preserve">Přesun hmot pro opravy a údržbu objektů pro opravy a údržbu dosavadních objektů včetně vnějších plášťů_x000D_
 výšky do 12 m,  </t>
  </si>
  <si>
    <t>711212000RU1</t>
  </si>
  <si>
    <t>Izolace proti netlakové vodě - nátěry a stěrky nátěr podkladní pod hydroizolační stěrky</t>
  </si>
  <si>
    <t>800-711</t>
  </si>
  <si>
    <t>711212002RT3</t>
  </si>
  <si>
    <t>Izolace proti netlakové vodě - nátěry a stěrky stěrka hydroizolační  proti vlhkosti</t>
  </si>
  <si>
    <t>jednovrstvá</t>
  </si>
  <si>
    <t>711212601RT2</t>
  </si>
  <si>
    <t>Izolace proti netlakové vodě - nátěry a stěrky doplňky_x000D_
 těsnicí pás do spoje podlaha stěna š 100 mm</t>
  </si>
  <si>
    <t>107 : 2,7*2+3*2+0,3*2-0,8</t>
  </si>
  <si>
    <t>105 : 2,7+2,88+0,3+0,42+0,15+0,6+4,05-0,8*2</t>
  </si>
  <si>
    <t>106 : 3,3+4,2*2+0,25</t>
  </si>
  <si>
    <t>102 : 0,3+0,225*2+1+2,05+0,5*2+0,88+0,42*3+5,6+0,4+2,59+6,54+0,75+0,7</t>
  </si>
  <si>
    <t>114+115 : 11,98+0,3+2,59+11,55-0,8</t>
  </si>
  <si>
    <t>711212602RT2</t>
  </si>
  <si>
    <t>Izolace proti netlakové vodě - nátěry a stěrky doplňky_x000D_
 těsnicí roh do spoje podlaha stěna</t>
  </si>
  <si>
    <t>712997001RT1</t>
  </si>
  <si>
    <t>Přilepení polystyrenových klínů do asfaltu</t>
  </si>
  <si>
    <t>107 : 2,7*2+3*2+0,3*2</t>
  </si>
  <si>
    <t>105 : 2,7+2,88+0,3+0,42+0,15+0,6+4,05</t>
  </si>
  <si>
    <t>114+115 : 11,98+0,3+2,59+11,55</t>
  </si>
  <si>
    <t>112 : 11,175*2+2,9*2+0,27*2</t>
  </si>
  <si>
    <t>28375980R</t>
  </si>
  <si>
    <t>klín atikový pěnový polystyren; š = 50,0 mm; v = 50 mm; l = 1 000 mm</t>
  </si>
  <si>
    <t>113,68*1,1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</si>
  <si>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</si>
  <si>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</si>
  <si>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</si>
  <si>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713121111RT1</t>
  </si>
  <si>
    <t>Montáž tepelné izolace podlah  jednovrstvá, bez dodávky materiálu</t>
  </si>
  <si>
    <t>800-713</t>
  </si>
  <si>
    <t>102+105+106+107+111+112+113+114+115 : 53,75+12,88+15,06+8,95+34,07+32,4+177,54+0,4*5,6*2+15,6+14,48</t>
  </si>
  <si>
    <t>713191100RT9</t>
  </si>
  <si>
    <t>Izolace tepelné běžných konstrukcí - doplňky položení separační fólie, včetně dodávky PE fólie</t>
  </si>
  <si>
    <t>28376288R</t>
  </si>
  <si>
    <t>deska izolační pro kročejový útlum; pěnový polystyren; povrch hladký; rovná hrana; tl. 40,0 mm; součinitel tepelné vodivosti 0,039 W/mK; R = 1,000 m2K/W; obj. hmotnost 15,00 kg/m3</t>
  </si>
  <si>
    <t>0,04*369,21*1,05</t>
  </si>
  <si>
    <t>998713201R00</t>
  </si>
  <si>
    <t>Přesun hmot pro izolace tepelné v objektech výšky do 6 m</t>
  </si>
  <si>
    <t>50 m vodorovně</t>
  </si>
  <si>
    <t>720001</t>
  </si>
  <si>
    <t>Dodávky a montáž rozvodů ZTI včetně demontáží původních</t>
  </si>
  <si>
    <t>kpl.</t>
  </si>
  <si>
    <t>Indiv</t>
  </si>
  <si>
    <t>720002</t>
  </si>
  <si>
    <t>Příprava pro dodávku a montáž konvektomatu</t>
  </si>
  <si>
    <t xml:space="preserve">jedná se  o přípojku SV+TV včetně armatur : </t>
  </si>
  <si>
    <t xml:space="preserve">přípojka el.instalace : </t>
  </si>
  <si>
    <t xml:space="preserve">kanalizace : </t>
  </si>
  <si>
    <t>ks konvektomatů : 2</t>
  </si>
  <si>
    <t>721213316PC2</t>
  </si>
  <si>
    <t>PV2 - krabicový odtok.žlab,do prostoru,pro dlažbu,zápach.uzávěrka,krycí mřížka</t>
  </si>
  <si>
    <t xml:space="preserve">materiál nerez : </t>
  </si>
  <si>
    <t xml:space="preserve">krycí mřížka-rošt s oky : </t>
  </si>
  <si>
    <t xml:space="preserve">odtok D=110 mm : </t>
  </si>
  <si>
    <t xml:space="preserve">rozměr 300x5720 mm : </t>
  </si>
  <si>
    <t>ks : 2</t>
  </si>
  <si>
    <t>721223422PC1</t>
  </si>
  <si>
    <t>PV1 - Vpusť podlahová se zápachovou uzávěrkou ,krycí mřížka</t>
  </si>
  <si>
    <t>998721201R00</t>
  </si>
  <si>
    <t>Přesun hmot pro vnitřní kanalizaci v objektech výšky do 6 m</t>
  </si>
  <si>
    <t>800-721</t>
  </si>
  <si>
    <t>50 m vodorovně, měřeno od těžiště půdorysné plochy skládky do těžiště půdorysné plochy objektu</t>
  </si>
  <si>
    <t>723001</t>
  </si>
  <si>
    <t>Demontáž a montáž nového rozvodu plynovodu dle položkového rozpočtu</t>
  </si>
  <si>
    <t>730001</t>
  </si>
  <si>
    <t>Dodávka a montáž nových rozvodů ÚT dle položkového rozpočtu</t>
  </si>
  <si>
    <t>734290912R00</t>
  </si>
  <si>
    <t>Opravy závitových armatur výměna těsnění u šroubení_x000D_
 přes 1 do G 2"</t>
  </si>
  <si>
    <t>800-731</t>
  </si>
  <si>
    <t>734290916R00</t>
  </si>
  <si>
    <t>Opravy závitových armatur přetěsnění _x000D_
 těla ventilu, do G 5/4"</t>
  </si>
  <si>
    <t>735117110R00</t>
  </si>
  <si>
    <t>Otopná tělesa litinová článková doplňkové práce odpojení a připojení těles po nátěru</t>
  </si>
  <si>
    <t>735118110R00</t>
  </si>
  <si>
    <t>Otopná tělesa litinová článková doplňkové práce tlaková zkouška - vodou</t>
  </si>
  <si>
    <t>735111810R00</t>
  </si>
  <si>
    <t>Demontáž radiátorů litinových článkových</t>
  </si>
  <si>
    <t>735191910R00</t>
  </si>
  <si>
    <t>Ostatní opravy otopných těles napuštění vody do otopného systému včetně potrubí (bez kotle a ohříváků)_x000D_
 otopných těles</t>
  </si>
  <si>
    <t>735494811R00</t>
  </si>
  <si>
    <t>Vypuštění vody z otopných soustav bez kotlů, ohříváků, zásobníků a nádrží</t>
  </si>
  <si>
    <t>( bez kotlů, ohříváků, zásobníků a nádrží )</t>
  </si>
  <si>
    <t>766411821R00</t>
  </si>
  <si>
    <t>Demontáž obložení stěn palubkami</t>
  </si>
  <si>
    <t>800-766</t>
  </si>
  <si>
    <t>jídelna : (11,31-0,9)*1,2</t>
  </si>
  <si>
    <t>(3,55+11,45)*2-1,2*1,2-0,6*1,2*2-1,5*1,5*2</t>
  </si>
  <si>
    <t>(15,35-4)*1,2</t>
  </si>
  <si>
    <t>766411822R00</t>
  </si>
  <si>
    <t>Demontáž obložení stěn podkladových roštů</t>
  </si>
  <si>
    <t>766661112R00</t>
  </si>
  <si>
    <t>Montáž dveřních křídel kompletizovaných otevíravých ,  , do ocelové nebo fošnové zárubně, jednokřídlových, šířky do 800 mm</t>
  </si>
  <si>
    <t>766661122R00</t>
  </si>
  <si>
    <t>Montáž dveřních křídel kompletizovaných otevíravých ,  , do ocelové nebo fošnové zárubně, jednokřídlových, šířky přes 800 mm</t>
  </si>
  <si>
    <t>766661142R00</t>
  </si>
  <si>
    <t>Montáž dveřních křídel kompletizovaných otevíravých ,  , do ocelové nebo fošnové zárubně, dvoukřídlových, šířky přes 1450 mm</t>
  </si>
  <si>
    <t>766670011R00</t>
  </si>
  <si>
    <t>Montáž obložkové zárubně a dveřního křídla jednokřídlového</t>
  </si>
  <si>
    <t xml:space="preserve">dveřní křídlo L : </t>
  </si>
  <si>
    <t xml:space="preserve">kování obyčejný zámek : </t>
  </si>
  <si>
    <t xml:space="preserve">klika-klika hranaté rozety : </t>
  </si>
  <si>
    <t xml:space="preserve">materiál nerez mat : </t>
  </si>
  <si>
    <t xml:space="preserve">povrchová úprava-CPL RAL 7006 šedohnědá : </t>
  </si>
  <si>
    <t xml:space="preserve">osazení do ocelové zárubně : </t>
  </si>
  <si>
    <t>ka : 1</t>
  </si>
  <si>
    <t>766670021R00</t>
  </si>
  <si>
    <t xml:space="preserve">Montáž kliky a štítku </t>
  </si>
  <si>
    <t>766001</t>
  </si>
  <si>
    <t>4 - Dodávka a montáž  celoprosklené stěny</t>
  </si>
  <si>
    <t xml:space="preserve">4-kř. (2x 2-kř.) celoprosklená : </t>
  </si>
  <si>
    <t xml:space="preserve">materiál hliník - barva antracit : </t>
  </si>
  <si>
    <t xml:space="preserve">prosklení s pískovanou grafikou s motivem trávy : </t>
  </si>
  <si>
    <t xml:space="preserve">rozšíření rámu pod stropem 200 mm-na výšku podhledu : </t>
  </si>
  <si>
    <t xml:space="preserve">kování klika-klika,rozety nerez mat : </t>
  </si>
  <si>
    <t xml:space="preserve">bezpečnostní zámek : </t>
  </si>
  <si>
    <t xml:space="preserve">samozavírač s aretací otevřených dveří : </t>
  </si>
  <si>
    <t xml:space="preserve">bezpečnostní madlo nerez brus zaoblené ve v=750 mm : </t>
  </si>
  <si>
    <t xml:space="preserve">celkový rozměr stěny 4400x2920 mm : </t>
  </si>
  <si>
    <t xml:space="preserve">2x 2-kř.dveře 2200x2720 mm : </t>
  </si>
  <si>
    <t>kpl. : 1</t>
  </si>
  <si>
    <t>766002</t>
  </si>
  <si>
    <t>NK - dodávka a montáž -  nástěnka korková</t>
  </si>
  <si>
    <t xml:space="preserve">ks    </t>
  </si>
  <si>
    <t xml:space="preserve">rám hliníkový brus : </t>
  </si>
  <si>
    <t xml:space="preserve">zalícování - zapuštění s obkladem : </t>
  </si>
  <si>
    <t xml:space="preserve">korek barva přírodní : </t>
  </si>
  <si>
    <t xml:space="preserve">rozměr 4560x1280 mm : </t>
  </si>
  <si>
    <t>ks : 1</t>
  </si>
  <si>
    <t>766003</t>
  </si>
  <si>
    <t>RT1 - hliníková roleta s el.pohonem</t>
  </si>
  <si>
    <t xml:space="preserve">rozměr 3325x1200 mm : </t>
  </si>
  <si>
    <t xml:space="preserve">textilní, el.ovládání, vodící lana : </t>
  </si>
  <si>
    <t xml:space="preserve">horní kryty rolety osazeny v zákrytu SDK-neviditelný z jídelny) : </t>
  </si>
  <si>
    <t xml:space="preserve">barva zákrytu bílá : </t>
  </si>
  <si>
    <t xml:space="preserve">clona barva šedomodrá : </t>
  </si>
  <si>
    <t>766004</t>
  </si>
  <si>
    <t>RT2 - hliníková roleta s el.pohonem</t>
  </si>
  <si>
    <t xml:space="preserve">rozměr 2450x1200 mm : </t>
  </si>
  <si>
    <t>766005</t>
  </si>
  <si>
    <t>RT3 - hliníková roleta s el.pohonem</t>
  </si>
  <si>
    <t xml:space="preserve">rozměr 3275x1200 mm : </t>
  </si>
  <si>
    <t>766006</t>
  </si>
  <si>
    <t>NO - nádoba na odpad</t>
  </si>
  <si>
    <t xml:space="preserve">typizovaná,nerez,20 l : </t>
  </si>
  <si>
    <t xml:space="preserve">rozměr D 280x380/480 mm : </t>
  </si>
  <si>
    <t>ks : 3</t>
  </si>
  <si>
    <t>766007</t>
  </si>
  <si>
    <t>VP - výdejní pult</t>
  </si>
  <si>
    <t xml:space="preserve">materiál nerezový plech tl.1 mm - brus : </t>
  </si>
  <si>
    <t xml:space="preserve">kotvení dle výrobce a dodavatele : </t>
  </si>
  <si>
    <t xml:space="preserve">rozměr 11500x450x50 mm : </t>
  </si>
  <si>
    <t xml:space="preserve">tvar dle tabulky : </t>
  </si>
  <si>
    <t>m : 11,55</t>
  </si>
  <si>
    <t>766008</t>
  </si>
  <si>
    <t>PT - pult pro tácky</t>
  </si>
  <si>
    <t xml:space="preserve">materiál nerez brus : </t>
  </si>
  <si>
    <t xml:space="preserve">kotvení dle výrobce : </t>
  </si>
  <si>
    <t xml:space="preserve">rozměr 11500x300 mm (3xD25 + 11x konzoly) : </t>
  </si>
  <si>
    <t>766009</t>
  </si>
  <si>
    <t>KR - kryt radiátoru</t>
  </si>
  <si>
    <t xml:space="preserve">DTDL deska laminovaná : </t>
  </si>
  <si>
    <t xml:space="preserve">kryt otevíravý,magnetický zámek včetně patapetu : </t>
  </si>
  <si>
    <t xml:space="preserve">rozměr 1250x875 mm : </t>
  </si>
  <si>
    <t xml:space="preserve">madlo HDPE bílé : </t>
  </si>
  <si>
    <t xml:space="preserve">včetně spojovacího materiálu (neviditelný pohledové strany : </t>
  </si>
  <si>
    <t xml:space="preserve">šířka s parapetem 600 mm-tvar dle detailu "KR" : </t>
  </si>
  <si>
    <t>ks : 8</t>
  </si>
  <si>
    <t>766417111R0X</t>
  </si>
  <si>
    <t>Podkladový rošt pod obložení stěn včetně kotevního a spoj.mater.</t>
  </si>
  <si>
    <t>766410020RAIX</t>
  </si>
  <si>
    <t>Obklad stěn deskami z aglomerovaného dřeva, pouze montáž, desky ve specifikaci</t>
  </si>
  <si>
    <t>POL2_</t>
  </si>
  <si>
    <t>Podkladový rošt, obklad deskami.</t>
  </si>
  <si>
    <t>dle projektu pohled "A"-obklad special 8547 SN bílé dřevo : (0,9+0,82)*11,55</t>
  </si>
  <si>
    <t>obklad 5516 ML zlatohnědá : 1,25*1,2*2</t>
  </si>
  <si>
    <t>pohled "B" obklad special 8547 SN bílé dřevo : 2,92*14,86</t>
  </si>
  <si>
    <t>pohled "C" obklad 5516 ML zlatohnědá-sloup mezi okny : 2,92*(0,42+0,2*2)</t>
  </si>
  <si>
    <t>pohled "D" obklad special 8547 SN bílé dřevo : 2,92*(14,86-4,44)</t>
  </si>
  <si>
    <t>střední sloupy v jídelně  obklad special 8547 SN bílé dřevo : 0,5*4*2*2,92</t>
  </si>
  <si>
    <t>549001</t>
  </si>
  <si>
    <t>Kování interiérových dveří</t>
  </si>
  <si>
    <t xml:space="preserve">klika-klika nerez mat : </t>
  </si>
  <si>
    <t xml:space="preserve">rozety místo štítů pro obyčejný klíč : </t>
  </si>
  <si>
    <t>553310048RX</t>
  </si>
  <si>
    <t>5 - Zárubeň ocelová HSE "LZ" 150, 1800x1970 dvoukřídlá-barva černá, upravený rozměr</t>
  </si>
  <si>
    <t>60510000R</t>
  </si>
  <si>
    <t>lať jehličnaté(SM/JD); průřez 15 cm2; jakost I; l = 3 000 až 5 000 mm</t>
  </si>
  <si>
    <t>61165003R</t>
  </si>
  <si>
    <t>dveře vnitřní š = 800 mm; h = 1 970,0 mm; hladké; otevíravé; počet křídel 1; plné; povrch. úprava laminát CPL; dekor dub, buk, javor, bílá, hruška, ořech</t>
  </si>
  <si>
    <t>ks : 4</t>
  </si>
  <si>
    <t xml:space="preserve">pro dveře 3/L : </t>
  </si>
  <si>
    <t>61165003R1</t>
  </si>
  <si>
    <t>2/P - Dveře vnitřní laminované plné 1kř. 80x197 cm</t>
  </si>
  <si>
    <t xml:space="preserve">dveřní křídlo P : </t>
  </si>
  <si>
    <t>61165004R</t>
  </si>
  <si>
    <t>dveře vnitřní š = 900 mm; h = 1 970,0 mm; hladké; otevíravé; počet křídel 1; plné; povrch. úprava laminát CPL; dekor dub, buk, javor, bílá, hruška, ořech</t>
  </si>
  <si>
    <t>61165009R</t>
  </si>
  <si>
    <t>dveře vnitřní š = 1 800 mm; h = 1 970,0 mm; hladké; otevíravé; počet křídel 2; plné; povrch. úprava laminát CPL; dekor dub, buk, javor, bílá, hruška, ořech</t>
  </si>
  <si>
    <t xml:space="preserve">dveře otevíravé : </t>
  </si>
  <si>
    <t xml:space="preserve">interiérové do ocelové zárubně hranaté-nátěr černá : </t>
  </si>
  <si>
    <t xml:space="preserve">rozměr 1800x2000 mm : </t>
  </si>
  <si>
    <t xml:space="preserve">kování klika-klika hranaté rozety nerez mat : </t>
  </si>
  <si>
    <t xml:space="preserve">obyčejný zámek-levé křídlo : </t>
  </si>
  <si>
    <t xml:space="preserve">skryté ovládání pro otevírání pravého křídla : </t>
  </si>
  <si>
    <t xml:space="preserve">možnost zakotvení otevření : </t>
  </si>
  <si>
    <t xml:space="preserve">povrchová úprava RAL 7006 : </t>
  </si>
  <si>
    <t>611813103R</t>
  </si>
  <si>
    <t>zárubeň dřevěná obkladová; otočná; pro dveře jednokřídlové; š průchodu 800 mm; h průchodu 1 970 mm; tloušťka stěny 60 až 170 mm; digitální potisk vytvrzovaný UV; dub, buk, ořech, olše, javor, třešeň, bílá, hruška, teak, bělený dub</t>
  </si>
  <si>
    <t xml:space="preserve">z pohledové strany jídelny zárubeň zapuštěná-zalícovaná s obkladem zdi : </t>
  </si>
  <si>
    <t xml:space="preserve">kopírovat povrchovou úpravu přiléhajícího obkladu zdi : </t>
  </si>
  <si>
    <t xml:space="preserve">laminát 8547 SN : </t>
  </si>
  <si>
    <t xml:space="preserve">dveře z pohledu z jídelny t.zv.neviditelné : </t>
  </si>
  <si>
    <t>998766201R00</t>
  </si>
  <si>
    <t>Přesun hmot pro konstrukce truhlářské v objektech výšky do 6 m</t>
  </si>
  <si>
    <t>767581801R00</t>
  </si>
  <si>
    <t>Demontáž podhledů kazet</t>
  </si>
  <si>
    <t>800-767</t>
  </si>
  <si>
    <t>113 : 177,54</t>
  </si>
  <si>
    <t>767582800R00</t>
  </si>
  <si>
    <t>Demontáž podhledů roštů</t>
  </si>
  <si>
    <t>776511810RT1</t>
  </si>
  <si>
    <t>Odstranění povlakových podlah z nášlapné plochy lepených, bez podložky, z ploch přes 20 m2</t>
  </si>
  <si>
    <t>800-775</t>
  </si>
  <si>
    <t>112+113 : 32,4+177,54</t>
  </si>
  <si>
    <t>776520110RAI</t>
  </si>
  <si>
    <t>Podlahy povlakové z PVC včetně vyrovnání podkladu samonivelační stěrkou, pouze položení, podlahovina ve specifikaci,  , z pásů, včetně soklíku</t>
  </si>
  <si>
    <t>AP-PSV</t>
  </si>
  <si>
    <t>Součtová</t>
  </si>
  <si>
    <t>lepení a dodávka podlahoviny z PVC, bez podkladu. Svaření podlahoviny. Dodávka a lepení podlahových soklíků z měkčeného PVC. Pastování a vyleštění podlah.</t>
  </si>
  <si>
    <t>284PC1</t>
  </si>
  <si>
    <t>Taralay Impression Nest Taupe 0765 Comfort-hnědošedá</t>
  </si>
  <si>
    <t>(32,4+177,54)*1,15</t>
  </si>
  <si>
    <t>998776201R00</t>
  </si>
  <si>
    <t>Přesun hmot pro podlahy povlakové v objektech výšky do 6 m</t>
  </si>
  <si>
    <t>vodorovně do 50 m</t>
  </si>
  <si>
    <t>777572010R00</t>
  </si>
  <si>
    <t>Podlahy ze stěrky polyuretanové dvouvrstvé</t>
  </si>
  <si>
    <t>800-773</t>
  </si>
  <si>
    <t>jednovrstvé nebo dvouvrstvé podlahy s impregnací, tmelením a vrchním barevným nátěrem odolné proti opotřebení a proti nepříznivému působení chemikálií,</t>
  </si>
  <si>
    <t>včetně penetračního nátěu, dvou vrstev samonivelační stěrky a barevného nátěru.</t>
  </si>
  <si>
    <t>102+105+106+107+111+114+115 : 53,75+12,88+15,06+8,95+34,07+15,6+14,48</t>
  </si>
  <si>
    <t>998777201R00</t>
  </si>
  <si>
    <t>Přesun hmot pro podlahy syntetické v objektech výšky do 6 m</t>
  </si>
  <si>
    <t>781475114RT6</t>
  </si>
  <si>
    <t>Montáž obkladů vnitřních z dlaždic keramických kladených do tmele 200 x 200 mm,  , kladených do flexibilního tmele</t>
  </si>
  <si>
    <t>800-771</t>
  </si>
  <si>
    <t>781479705RT2</t>
  </si>
  <si>
    <t>Montáž obkladů vnitřních z dlaždic keramických Příplatky k položkám montáže obkladů vnitřních stěn z dlaždic keramických příplatek za spárovací hmotu - plošně</t>
  </si>
  <si>
    <t>597813602R</t>
  </si>
  <si>
    <t>obklad keramický š = 198 mm; l = 198 mm; h = 6,5 mm; pro interiér; barva světle šedá; mat</t>
  </si>
  <si>
    <t>237,71*1,07</t>
  </si>
  <si>
    <t>998781201R00</t>
  </si>
  <si>
    <t>Přesun hmot pro obklady keramické v objektech výšky do 6 m</t>
  </si>
  <si>
    <t>783222110RT1</t>
  </si>
  <si>
    <t xml:space="preserve">Nátěry kov.stavebních doplňk.konstrukcí syntetické 2x email,  </t>
  </si>
  <si>
    <t>800-783</t>
  </si>
  <si>
    <t>včetně pomocného lešení.</t>
  </si>
  <si>
    <t>ocelové zárubně : 0,22*(0,9+2*2+(0,8+2*2)*5)</t>
  </si>
  <si>
    <t>783324240R00</t>
  </si>
  <si>
    <t>Nátěry otopných těles syntetické litinových radiátorů, základní + dvojnásobné s 1x emailováním</t>
  </si>
  <si>
    <t>0,16*0,9*136</t>
  </si>
  <si>
    <t>783626021R00</t>
  </si>
  <si>
    <t>Nátěry truhlářských výrobků syntetické na vzduchu schnoucí, 2x email</t>
  </si>
  <si>
    <t>obložková zárubeň : 0,25*(0,8+2*2)</t>
  </si>
  <si>
    <t>784161401R00</t>
  </si>
  <si>
    <t>Příprava povrchu Penetrace (napouštění) podkladu disperzní, jednonásobná</t>
  </si>
  <si>
    <t>800-784</t>
  </si>
  <si>
    <t>113-pro světla kolem zdi : 20,488+18,7</t>
  </si>
  <si>
    <t>odpočet otvorů : -1,8*2,25</t>
  </si>
  <si>
    <t>107 : 3*(2,7*2+3*2+0,3*2)</t>
  </si>
  <si>
    <t>105 : 3*(2,7+2,88+0,3+0,42+0,15+0,6+4,05)</t>
  </si>
  <si>
    <t>114+115 : 3*(11,98+0,3+2,59+11,55)</t>
  </si>
  <si>
    <t>112 : 3*(11,175*2+2,9*2+0,27*2)</t>
  </si>
  <si>
    <t>odpočet plochy s keramickým obkladem : -237,71</t>
  </si>
  <si>
    <t>odboček ploch s obkladem z aglomer.desek : -110,71</t>
  </si>
  <si>
    <t>784164112R00</t>
  </si>
  <si>
    <t>Malby latexové  , bílé, dvojnásobné</t>
  </si>
  <si>
    <t>785411142R00</t>
  </si>
  <si>
    <t>Tapetování povrchů lepením tapetování stěn, výšky do 3,8 m, tapetami textilními, se vzorem</t>
  </si>
  <si>
    <t>785918100R00</t>
  </si>
  <si>
    <t>Ostatní práce výšky do 3,8 m, obroušení podkladu pod tapety</t>
  </si>
  <si>
    <t>Včetně sádrování drobných nerovností, zatření kovových částí barvou a odmaštění podkladu.</t>
  </si>
  <si>
    <t>pod tapetou : 6*2</t>
  </si>
  <si>
    <t>63129108.AR</t>
  </si>
  <si>
    <t>tapeta sklotextilní; plocha 50,0 m2; světle modrá</t>
  </si>
  <si>
    <t>12*1,15</t>
  </si>
  <si>
    <t>791001</t>
  </si>
  <si>
    <t>Demontáž,případná oprava a zpětná montáž velkokuch.zařízení</t>
  </si>
  <si>
    <t xml:space="preserve">druh a množtví prací dle položkového rozpočtu : </t>
  </si>
  <si>
    <t>799001</t>
  </si>
  <si>
    <t>Mobiliář - Dodávka -  jídelní stůl+židle</t>
  </si>
  <si>
    <t xml:space="preserve">jídelní stůl - stolová deska UMAKART : </t>
  </si>
  <si>
    <t xml:space="preserve">4x sedák VICENZA : </t>
  </si>
  <si>
    <t xml:space="preserve">rozměr stolu 800x1200 mm : </t>
  </si>
  <si>
    <t>celková sestava pro jídelnu ks : 28</t>
  </si>
  <si>
    <t>210001</t>
  </si>
  <si>
    <t>Dodávka a montáž nové el.instalace včetně demontáží původních rozvodů</t>
  </si>
  <si>
    <t>210002</t>
  </si>
  <si>
    <t>Dodávka a montáž vestavných svítidel B1+B2</t>
  </si>
  <si>
    <t>240001</t>
  </si>
  <si>
    <t>D+M rozvodů VZT včetně jednotek dle položkového rozpočtu</t>
  </si>
  <si>
    <t>979087212R00</t>
  </si>
  <si>
    <t>Nakládání na dopravní prostředky suti</t>
  </si>
  <si>
    <t>POL8_</t>
  </si>
  <si>
    <t>pro vodorovnou dopravu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</si>
  <si>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</si>
  <si>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</si>
  <si>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</si>
  <si>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</si>
  <si>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</si>
  <si>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</si>
  <si>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</si>
  <si>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</si>
  <si>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</si>
  <si>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</si>
  <si>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směs betonu,cihel a dřeva</t>
  </si>
  <si>
    <t>979093111R00</t>
  </si>
  <si>
    <t>Uložení suti na skládku bez zhutnění</t>
  </si>
  <si>
    <t>800-6</t>
  </si>
  <si>
    <t>s hrubým urovnáním,</t>
  </si>
  <si>
    <t>Pol.1</t>
  </si>
  <si>
    <t>Zpracování dokumentace skutečného provedení stavby</t>
  </si>
  <si>
    <t>Pol.2</t>
  </si>
  <si>
    <t>Posouzení stavu skrytých konstrukcí projektantem,statikem po odkrytí</t>
  </si>
  <si>
    <t>Pol.3</t>
  </si>
  <si>
    <t>Spolupráce projektanta-architekta - vzorkování,odsouhlasení,příp.záměna materiálu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</si>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</sst>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7" t="s">
        <v>39</v>
      </c>
      <c r="B2" s="77"/>
      <c r="C2" s="77"/>
      <c r="D2" s="77"/>
      <c r="E2" s="77"/>
      <c r="F2" s="77"/>
      <c r="G2" s="77"/>
    </row>
  </sheetData>
  <sheetProtection algorithmName="SHA-512" hashValue="bO0REVHBX2EEdN4CoV+Mdlfxo/M6hWpWb+Xd5Fb+lLHiFAXxdfD670fFhJfL2Ba/Am+mxM0BrYcoypmtLOPzug==" saltValue="SDSp+ugzeZ+6zGaKZLF13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5"/>
  <sheetViews>
    <sheetView showGridLines="0" tabSelected="1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0" t="s">
        <v>41</v>
      </c>
      <c r="C1" s="91"/>
      <c r="D1" s="91"/>
      <c r="E1" s="91"/>
      <c r="F1" s="91"/>
      <c r="G1" s="91"/>
      <c r="H1" s="91"/>
      <c r="I1" s="91"/>
      <c r="J1" s="92"/>
    </row>
    <row r="2" spans="1:15" ht="36" customHeight="1" x14ac:dyDescent="0.2">
      <c r="A2" s="3"/>
      <c r="B2" s="105" t="s">
        <v>22</v>
      </c>
      <c r="C2" s="106"/>
      <c r="D2" s="107" t="s">
        <v>50</v>
      </c>
      <c r="E2" s="108" t="s">
        <v>51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47</v>
      </c>
      <c r="C3" s="106"/>
      <c r="D3" s="112" t="s">
        <v>45</v>
      </c>
      <c r="E3" s="113" t="s">
        <v>46</v>
      </c>
      <c r="F3" s="114"/>
      <c r="G3" s="114"/>
      <c r="H3" s="114"/>
      <c r="I3" s="114"/>
      <c r="J3" s="115"/>
    </row>
    <row r="4" spans="1:15" ht="23.25" customHeight="1" x14ac:dyDescent="0.2">
      <c r="A4" s="104">
        <v>633</v>
      </c>
      <c r="B4" s="116" t="s">
        <v>48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5" t="s">
        <v>42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20</v>
      </c>
      <c r="C8" s="4"/>
      <c r="D8" s="33"/>
      <c r="E8" s="4"/>
      <c r="F8" s="4"/>
      <c r="G8" s="43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34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19</v>
      </c>
      <c r="C11" s="4"/>
      <c r="D11" s="122"/>
      <c r="E11" s="122"/>
      <c r="F11" s="122"/>
      <c r="G11" s="122"/>
      <c r="H11" s="26" t="s">
        <v>40</v>
      </c>
      <c r="I11" s="127"/>
      <c r="J11" s="10"/>
    </row>
    <row r="12" spans="1:15" ht="15.75" customHeight="1" x14ac:dyDescent="0.2">
      <c r="A12" s="3"/>
      <c r="B12" s="39"/>
      <c r="C12" s="24"/>
      <c r="D12" s="123"/>
      <c r="E12" s="123"/>
      <c r="F12" s="123"/>
      <c r="G12" s="123"/>
      <c r="H12" s="26" t="s">
        <v>34</v>
      </c>
      <c r="I12" s="127"/>
      <c r="J12" s="10"/>
    </row>
    <row r="13" spans="1:15" ht="15.75" customHeight="1" x14ac:dyDescent="0.2">
      <c r="A13" s="3"/>
      <c r="B13" s="40"/>
      <c r="C13" s="25"/>
      <c r="D13" s="126"/>
      <c r="E13" s="124"/>
      <c r="F13" s="125"/>
      <c r="G13" s="125"/>
      <c r="H13" s="27"/>
      <c r="I13" s="32"/>
      <c r="J13" s="49"/>
    </row>
    <row r="14" spans="1:15" ht="24" hidden="1" customHeight="1" x14ac:dyDescent="0.2">
      <c r="A14" s="3"/>
      <c r="B14" s="64" t="s">
        <v>21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32</v>
      </c>
      <c r="C15" s="70"/>
      <c r="D15" s="51"/>
      <c r="E15" s="96"/>
      <c r="F15" s="96"/>
      <c r="G15" s="97"/>
      <c r="H15" s="97"/>
      <c r="I15" s="97" t="s">
        <v>29</v>
      </c>
      <c r="J15" s="98"/>
    </row>
    <row r="16" spans="1:15" ht="23.25" customHeight="1" x14ac:dyDescent="0.2">
      <c r="A16" s="190" t="s">
        <v>24</v>
      </c>
      <c r="B16" s="55" t="s">
        <v>24</v>
      </c>
      <c r="C16" s="56"/>
      <c r="D16" s="57"/>
      <c r="E16" s="83"/>
      <c r="F16" s="84"/>
      <c r="G16" s="83"/>
      <c r="H16" s="84"/>
      <c r="I16" s="83">
        <f>SUMIF(F49:F81,A16,I49:I81)+SUMIF(F49:F81,"PSU",I49:I81)</f>
        <v>0</v>
      </c>
      <c r="J16" s="85"/>
    </row>
    <row r="17" spans="1:10" ht="23.25" customHeight="1" x14ac:dyDescent="0.2">
      <c r="A17" s="190" t="s">
        <v>25</v>
      </c>
      <c r="B17" s="55" t="s">
        <v>25</v>
      </c>
      <c r="C17" s="56"/>
      <c r="D17" s="57"/>
      <c r="E17" s="83"/>
      <c r="F17" s="84"/>
      <c r="G17" s="83"/>
      <c r="H17" s="84"/>
      <c r="I17" s="83">
        <f>SUMIF(F49:F81,A17,I49:I81)</f>
        <v>0</v>
      </c>
      <c r="J17" s="85"/>
    </row>
    <row r="18" spans="1:10" ht="23.25" customHeight="1" x14ac:dyDescent="0.2">
      <c r="A18" s="190" t="s">
        <v>26</v>
      </c>
      <c r="B18" s="55" t="s">
        <v>26</v>
      </c>
      <c r="C18" s="56"/>
      <c r="D18" s="57"/>
      <c r="E18" s="83"/>
      <c r="F18" s="84"/>
      <c r="G18" s="83"/>
      <c r="H18" s="84"/>
      <c r="I18" s="83">
        <f>SUMIF(F49:F81,A18,I49:I81)</f>
        <v>0</v>
      </c>
      <c r="J18" s="85"/>
    </row>
    <row r="19" spans="1:10" ht="23.25" customHeight="1" x14ac:dyDescent="0.2">
      <c r="A19" s="190" t="s">
        <v>122</v>
      </c>
      <c r="B19" s="55" t="s">
        <v>27</v>
      </c>
      <c r="C19" s="56"/>
      <c r="D19" s="57"/>
      <c r="E19" s="83"/>
      <c r="F19" s="84"/>
      <c r="G19" s="83"/>
      <c r="H19" s="84"/>
      <c r="I19" s="83">
        <f>SUMIF(F49:F81,A19,I49:I81)</f>
        <v>0</v>
      </c>
      <c r="J19" s="85"/>
    </row>
    <row r="20" spans="1:10" ht="23.25" customHeight="1" x14ac:dyDescent="0.2">
      <c r="A20" s="190" t="s">
        <v>121</v>
      </c>
      <c r="B20" s="55" t="s">
        <v>28</v>
      </c>
      <c r="C20" s="56"/>
      <c r="D20" s="57"/>
      <c r="E20" s="83"/>
      <c r="F20" s="84"/>
      <c r="G20" s="83"/>
      <c r="H20" s="84"/>
      <c r="I20" s="83">
        <f>SUMIF(F49:F81,A20,I49:I81)</f>
        <v>0</v>
      </c>
      <c r="J20" s="85"/>
    </row>
    <row r="21" spans="1:10" ht="23.25" customHeight="1" x14ac:dyDescent="0.2">
      <c r="A21" s="3"/>
      <c r="B21" s="72" t="s">
        <v>29</v>
      </c>
      <c r="C21" s="73"/>
      <c r="D21" s="74"/>
      <c r="E21" s="86"/>
      <c r="F21" s="99"/>
      <c r="G21" s="86"/>
      <c r="H21" s="99"/>
      <c r="I21" s="86">
        <f>SUM(I16:J20)</f>
        <v>0</v>
      </c>
      <c r="J21" s="87"/>
    </row>
    <row r="22" spans="1:10" ht="33" customHeight="1" x14ac:dyDescent="0.2">
      <c r="A22" s="3"/>
      <c r="B22" s="63" t="s">
        <v>33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12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13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14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15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4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 x14ac:dyDescent="0.25">
      <c r="A28" s="3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3" t="s">
        <v>35</v>
      </c>
      <c r="C29" s="169"/>
      <c r="D29" s="169"/>
      <c r="E29" s="169"/>
      <c r="F29" s="169"/>
      <c r="G29" s="170">
        <f>IF(A29&gt;50, ROUNDUP(A27, 0), ROUNDDOWN(A27, 0))</f>
        <v>0</v>
      </c>
      <c r="H29" s="170"/>
      <c r="I29" s="170"/>
      <c r="J29" s="171" t="s">
        <v>54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11</v>
      </c>
      <c r="D32" s="37"/>
      <c r="E32" s="37"/>
      <c r="F32" s="18" t="s">
        <v>10</v>
      </c>
      <c r="G32" s="37"/>
      <c r="H32" s="38">
        <f ca="1">TODAY()</f>
        <v>43454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88" t="s">
        <v>49</v>
      </c>
      <c r="E34" s="89"/>
      <c r="F34" s="29"/>
      <c r="G34" s="88"/>
      <c r="H34" s="89"/>
      <c r="I34" s="89"/>
      <c r="J34" s="36"/>
    </row>
    <row r="35" spans="1:10" ht="12.75" customHeight="1" x14ac:dyDescent="0.2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3" t="s">
        <v>16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hidden="1" customHeight="1" x14ac:dyDescent="0.2">
      <c r="A38" s="132" t="s">
        <v>37</v>
      </c>
      <c r="B38" s="136" t="s">
        <v>17</v>
      </c>
      <c r="C38" s="137" t="s">
        <v>5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18</v>
      </c>
      <c r="I38" s="140" t="s">
        <v>1</v>
      </c>
      <c r="J38" s="141" t="s">
        <v>0</v>
      </c>
    </row>
    <row r="39" spans="1:10" ht="25.5" hidden="1" customHeight="1" x14ac:dyDescent="0.2">
      <c r="A39" s="132">
        <v>1</v>
      </c>
      <c r="B39" s="142" t="s">
        <v>52</v>
      </c>
      <c r="C39" s="143"/>
      <c r="D39" s="144"/>
      <c r="E39" s="144"/>
      <c r="F39" s="145">
        <f>'SO 01 1 Pol'!AE508</f>
        <v>0</v>
      </c>
      <c r="G39" s="146">
        <f>'SO 01 1 Pol'!AF508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hidden="1" customHeight="1" x14ac:dyDescent="0.2">
      <c r="A40" s="132">
        <v>2</v>
      </c>
      <c r="B40" s="149" t="s">
        <v>45</v>
      </c>
      <c r="C40" s="150" t="s">
        <v>46</v>
      </c>
      <c r="D40" s="151"/>
      <c r="E40" s="151"/>
      <c r="F40" s="152">
        <f>'SO 01 1 Pol'!AE508</f>
        <v>0</v>
      </c>
      <c r="G40" s="153">
        <f>'SO 01 1 Pol'!AF508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hidden="1" customHeight="1" x14ac:dyDescent="0.2">
      <c r="A41" s="132">
        <v>3</v>
      </c>
      <c r="B41" s="155" t="s">
        <v>43</v>
      </c>
      <c r="C41" s="143" t="s">
        <v>44</v>
      </c>
      <c r="D41" s="144"/>
      <c r="E41" s="144"/>
      <c r="F41" s="156">
        <f>'SO 01 1 Pol'!AE508</f>
        <v>0</v>
      </c>
      <c r="G41" s="147">
        <f>'SO 01 1 Pol'!AF508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hidden="1" customHeight="1" x14ac:dyDescent="0.2">
      <c r="A42" s="132"/>
      <c r="B42" s="157" t="s">
        <v>53</v>
      </c>
      <c r="C42" s="158"/>
      <c r="D42" s="158"/>
      <c r="E42" s="159"/>
      <c r="F42" s="160">
        <f>SUMIF(A39:A41,"=1",F39:F41)</f>
        <v>0</v>
      </c>
      <c r="G42" s="161">
        <f>SUMIF(A39:A41,"=1",G39:G41)</f>
        <v>0</v>
      </c>
      <c r="H42" s="161">
        <f>SUMIF(A39:A41,"=1",H39:H41)</f>
        <v>0</v>
      </c>
      <c r="I42" s="161">
        <f>SUMIF(A39:A41,"=1",I39:I41)</f>
        <v>0</v>
      </c>
      <c r="J42" s="162">
        <f>SUMIF(A39:A41,"=1",J39:J41)</f>
        <v>0</v>
      </c>
    </row>
    <row r="46" spans="1:10" ht="15.75" x14ac:dyDescent="0.25">
      <c r="B46" s="172" t="s">
        <v>55</v>
      </c>
    </row>
    <row r="48" spans="1:10" ht="25.5" customHeight="1" x14ac:dyDescent="0.2">
      <c r="A48" s="173"/>
      <c r="B48" s="176" t="s">
        <v>17</v>
      </c>
      <c r="C48" s="176" t="s">
        <v>5</v>
      </c>
      <c r="D48" s="177"/>
      <c r="E48" s="177"/>
      <c r="F48" s="178" t="s">
        <v>56</v>
      </c>
      <c r="G48" s="178"/>
      <c r="H48" s="178"/>
      <c r="I48" s="178" t="s">
        <v>29</v>
      </c>
      <c r="J48" s="178" t="s">
        <v>0</v>
      </c>
    </row>
    <row r="49" spans="1:10" ht="25.5" customHeight="1" x14ac:dyDescent="0.2">
      <c r="A49" s="174"/>
      <c r="B49" s="179" t="s">
        <v>43</v>
      </c>
      <c r="C49" s="180" t="s">
        <v>57</v>
      </c>
      <c r="D49" s="181"/>
      <c r="E49" s="181"/>
      <c r="F49" s="186" t="s">
        <v>24</v>
      </c>
      <c r="G49" s="187"/>
      <c r="H49" s="187"/>
      <c r="I49" s="187">
        <f>'SO 01 1 Pol'!G8</f>
        <v>0</v>
      </c>
      <c r="J49" s="184" t="str">
        <f>IF(I82=0,"",I49/I82*100)</f>
        <v/>
      </c>
    </row>
    <row r="50" spans="1:10" ht="25.5" customHeight="1" x14ac:dyDescent="0.2">
      <c r="A50" s="174"/>
      <c r="B50" s="179" t="s">
        <v>58</v>
      </c>
      <c r="C50" s="180" t="s">
        <v>59</v>
      </c>
      <c r="D50" s="181"/>
      <c r="E50" s="181"/>
      <c r="F50" s="186" t="s">
        <v>24</v>
      </c>
      <c r="G50" s="187"/>
      <c r="H50" s="187"/>
      <c r="I50" s="187">
        <f>'SO 01 1 Pol'!G38</f>
        <v>0</v>
      </c>
      <c r="J50" s="184" t="str">
        <f>IF(I82=0,"",I50/I82*100)</f>
        <v/>
      </c>
    </row>
    <row r="51" spans="1:10" ht="25.5" customHeight="1" x14ac:dyDescent="0.2">
      <c r="A51" s="174"/>
      <c r="B51" s="179" t="s">
        <v>60</v>
      </c>
      <c r="C51" s="180" t="s">
        <v>61</v>
      </c>
      <c r="D51" s="181"/>
      <c r="E51" s="181"/>
      <c r="F51" s="186" t="s">
        <v>24</v>
      </c>
      <c r="G51" s="187"/>
      <c r="H51" s="187"/>
      <c r="I51" s="187">
        <f>'SO 01 1 Pol'!G79</f>
        <v>0</v>
      </c>
      <c r="J51" s="184" t="str">
        <f>IF(I82=0,"",I51/I82*100)</f>
        <v/>
      </c>
    </row>
    <row r="52" spans="1:10" ht="25.5" customHeight="1" x14ac:dyDescent="0.2">
      <c r="A52" s="174"/>
      <c r="B52" s="179" t="s">
        <v>62</v>
      </c>
      <c r="C52" s="180" t="s">
        <v>63</v>
      </c>
      <c r="D52" s="181"/>
      <c r="E52" s="181"/>
      <c r="F52" s="186" t="s">
        <v>24</v>
      </c>
      <c r="G52" s="187"/>
      <c r="H52" s="187"/>
      <c r="I52" s="187">
        <f>'SO 01 1 Pol'!G84</f>
        <v>0</v>
      </c>
      <c r="J52" s="184" t="str">
        <f>IF(I82=0,"",I52/I82*100)</f>
        <v/>
      </c>
    </row>
    <row r="53" spans="1:10" ht="25.5" customHeight="1" x14ac:dyDescent="0.2">
      <c r="A53" s="174"/>
      <c r="B53" s="179" t="s">
        <v>64</v>
      </c>
      <c r="C53" s="180" t="s">
        <v>65</v>
      </c>
      <c r="D53" s="181"/>
      <c r="E53" s="181"/>
      <c r="F53" s="186" t="s">
        <v>24</v>
      </c>
      <c r="G53" s="187"/>
      <c r="H53" s="187"/>
      <c r="I53" s="187">
        <f>'SO 01 1 Pol'!G88</f>
        <v>0</v>
      </c>
      <c r="J53" s="184" t="str">
        <f>IF(I82=0,"",I53/I82*100)</f>
        <v/>
      </c>
    </row>
    <row r="54" spans="1:10" ht="25.5" customHeight="1" x14ac:dyDescent="0.2">
      <c r="A54" s="174"/>
      <c r="B54" s="179" t="s">
        <v>66</v>
      </c>
      <c r="C54" s="180" t="s">
        <v>67</v>
      </c>
      <c r="D54" s="181"/>
      <c r="E54" s="181"/>
      <c r="F54" s="186" t="s">
        <v>24</v>
      </c>
      <c r="G54" s="187"/>
      <c r="H54" s="187"/>
      <c r="I54" s="187">
        <f>'SO 01 1 Pol'!G113</f>
        <v>0</v>
      </c>
      <c r="J54" s="184" t="str">
        <f>IF(I82=0,"",I54/I82*100)</f>
        <v/>
      </c>
    </row>
    <row r="55" spans="1:10" ht="25.5" customHeight="1" x14ac:dyDescent="0.2">
      <c r="A55" s="174"/>
      <c r="B55" s="179" t="s">
        <v>68</v>
      </c>
      <c r="C55" s="180" t="s">
        <v>69</v>
      </c>
      <c r="D55" s="181"/>
      <c r="E55" s="181"/>
      <c r="F55" s="186" t="s">
        <v>24</v>
      </c>
      <c r="G55" s="187"/>
      <c r="H55" s="187"/>
      <c r="I55" s="187">
        <f>'SO 01 1 Pol'!G124</f>
        <v>0</v>
      </c>
      <c r="J55" s="184" t="str">
        <f>IF(I82=0,"",I55/I82*100)</f>
        <v/>
      </c>
    </row>
    <row r="56" spans="1:10" ht="25.5" customHeight="1" x14ac:dyDescent="0.2">
      <c r="A56" s="174"/>
      <c r="B56" s="179" t="s">
        <v>70</v>
      </c>
      <c r="C56" s="180" t="s">
        <v>71</v>
      </c>
      <c r="D56" s="181"/>
      <c r="E56" s="181"/>
      <c r="F56" s="186" t="s">
        <v>24</v>
      </c>
      <c r="G56" s="187"/>
      <c r="H56" s="187"/>
      <c r="I56" s="187">
        <f>'SO 01 1 Pol'!G133</f>
        <v>0</v>
      </c>
      <c r="J56" s="184" t="str">
        <f>IF(I82=0,"",I56/I82*100)</f>
        <v/>
      </c>
    </row>
    <row r="57" spans="1:10" ht="25.5" customHeight="1" x14ac:dyDescent="0.2">
      <c r="A57" s="174"/>
      <c r="B57" s="179" t="s">
        <v>72</v>
      </c>
      <c r="C57" s="180" t="s">
        <v>73</v>
      </c>
      <c r="D57" s="181"/>
      <c r="E57" s="181"/>
      <c r="F57" s="186" t="s">
        <v>24</v>
      </c>
      <c r="G57" s="187"/>
      <c r="H57" s="187"/>
      <c r="I57" s="187">
        <f>'SO 01 1 Pol'!G136</f>
        <v>0</v>
      </c>
      <c r="J57" s="184" t="str">
        <f>IF(I82=0,"",I57/I82*100)</f>
        <v/>
      </c>
    </row>
    <row r="58" spans="1:10" ht="25.5" customHeight="1" x14ac:dyDescent="0.2">
      <c r="A58" s="174"/>
      <c r="B58" s="179" t="s">
        <v>74</v>
      </c>
      <c r="C58" s="180" t="s">
        <v>75</v>
      </c>
      <c r="D58" s="181"/>
      <c r="E58" s="181"/>
      <c r="F58" s="186" t="s">
        <v>24</v>
      </c>
      <c r="G58" s="187"/>
      <c r="H58" s="187"/>
      <c r="I58" s="187">
        <f>'SO 01 1 Pol'!G138</f>
        <v>0</v>
      </c>
      <c r="J58" s="184" t="str">
        <f>IF(I82=0,"",I58/I82*100)</f>
        <v/>
      </c>
    </row>
    <row r="59" spans="1:10" ht="25.5" customHeight="1" x14ac:dyDescent="0.2">
      <c r="A59" s="174"/>
      <c r="B59" s="179" t="s">
        <v>76</v>
      </c>
      <c r="C59" s="180" t="s">
        <v>77</v>
      </c>
      <c r="D59" s="181"/>
      <c r="E59" s="181"/>
      <c r="F59" s="186" t="s">
        <v>24</v>
      </c>
      <c r="G59" s="187"/>
      <c r="H59" s="187"/>
      <c r="I59" s="187">
        <f>'SO 01 1 Pol'!G200</f>
        <v>0</v>
      </c>
      <c r="J59" s="184" t="str">
        <f>IF(I82=0,"",I59/I82*100)</f>
        <v/>
      </c>
    </row>
    <row r="60" spans="1:10" ht="25.5" customHeight="1" x14ac:dyDescent="0.2">
      <c r="A60" s="174"/>
      <c r="B60" s="179" t="s">
        <v>78</v>
      </c>
      <c r="C60" s="180" t="s">
        <v>79</v>
      </c>
      <c r="D60" s="181"/>
      <c r="E60" s="181"/>
      <c r="F60" s="186" t="s">
        <v>25</v>
      </c>
      <c r="G60" s="187"/>
      <c r="H60" s="187"/>
      <c r="I60" s="187">
        <f>'SO 01 1 Pol'!G205</f>
        <v>0</v>
      </c>
      <c r="J60" s="184" t="str">
        <f>IF(I82=0,"",I60/I82*100)</f>
        <v/>
      </c>
    </row>
    <row r="61" spans="1:10" ht="25.5" customHeight="1" x14ac:dyDescent="0.2">
      <c r="A61" s="174"/>
      <c r="B61" s="179" t="s">
        <v>80</v>
      </c>
      <c r="C61" s="180" t="s">
        <v>81</v>
      </c>
      <c r="D61" s="181"/>
      <c r="E61" s="181"/>
      <c r="F61" s="186" t="s">
        <v>25</v>
      </c>
      <c r="G61" s="187"/>
      <c r="H61" s="187"/>
      <c r="I61" s="187">
        <f>'SO 01 1 Pol'!G232</f>
        <v>0</v>
      </c>
      <c r="J61" s="184" t="str">
        <f>IF(I82=0,"",I61/I82*100)</f>
        <v/>
      </c>
    </row>
    <row r="62" spans="1:10" ht="25.5" customHeight="1" x14ac:dyDescent="0.2">
      <c r="A62" s="174"/>
      <c r="B62" s="179" t="s">
        <v>82</v>
      </c>
      <c r="C62" s="180" t="s">
        <v>83</v>
      </c>
      <c r="D62" s="181"/>
      <c r="E62" s="181"/>
      <c r="F62" s="186" t="s">
        <v>25</v>
      </c>
      <c r="G62" s="187"/>
      <c r="H62" s="187"/>
      <c r="I62" s="187">
        <f>'SO 01 1 Pol'!G240</f>
        <v>0</v>
      </c>
      <c r="J62" s="184" t="str">
        <f>IF(I82=0,"",I62/I82*100)</f>
        <v/>
      </c>
    </row>
    <row r="63" spans="1:10" ht="25.5" customHeight="1" x14ac:dyDescent="0.2">
      <c r="A63" s="174"/>
      <c r="B63" s="179" t="s">
        <v>84</v>
      </c>
      <c r="C63" s="180" t="s">
        <v>85</v>
      </c>
      <c r="D63" s="181"/>
      <c r="E63" s="181"/>
      <c r="F63" s="186" t="s">
        <v>25</v>
      </c>
      <c r="G63" s="187"/>
      <c r="H63" s="187"/>
      <c r="I63" s="187">
        <f>'SO 01 1 Pol'!G247</f>
        <v>0</v>
      </c>
      <c r="J63" s="184" t="str">
        <f>IF(I82=0,"",I63/I82*100)</f>
        <v/>
      </c>
    </row>
    <row r="64" spans="1:10" ht="25.5" customHeight="1" x14ac:dyDescent="0.2">
      <c r="A64" s="174"/>
      <c r="B64" s="179" t="s">
        <v>86</v>
      </c>
      <c r="C64" s="180" t="s">
        <v>87</v>
      </c>
      <c r="D64" s="181"/>
      <c r="E64" s="181"/>
      <c r="F64" s="186" t="s">
        <v>25</v>
      </c>
      <c r="G64" s="187"/>
      <c r="H64" s="187"/>
      <c r="I64" s="187">
        <f>'SO 01 1 Pol'!G257</f>
        <v>0</v>
      </c>
      <c r="J64" s="184" t="str">
        <f>IF(I82=0,"",I64/I82*100)</f>
        <v/>
      </c>
    </row>
    <row r="65" spans="1:10" ht="25.5" customHeight="1" x14ac:dyDescent="0.2">
      <c r="A65" s="174"/>
      <c r="B65" s="179" t="s">
        <v>88</v>
      </c>
      <c r="C65" s="180" t="s">
        <v>89</v>
      </c>
      <c r="D65" s="181"/>
      <c r="E65" s="181"/>
      <c r="F65" s="186" t="s">
        <v>25</v>
      </c>
      <c r="G65" s="187"/>
      <c r="H65" s="187"/>
      <c r="I65" s="187">
        <f>'SO 01 1 Pol'!G259</f>
        <v>0</v>
      </c>
      <c r="J65" s="184" t="str">
        <f>IF(I82=0,"",I65/I82*100)</f>
        <v/>
      </c>
    </row>
    <row r="66" spans="1:10" ht="25.5" customHeight="1" x14ac:dyDescent="0.2">
      <c r="A66" s="174"/>
      <c r="B66" s="179" t="s">
        <v>90</v>
      </c>
      <c r="C66" s="180" t="s">
        <v>91</v>
      </c>
      <c r="D66" s="181"/>
      <c r="E66" s="181"/>
      <c r="F66" s="186" t="s">
        <v>25</v>
      </c>
      <c r="G66" s="187"/>
      <c r="H66" s="187"/>
      <c r="I66" s="187">
        <f>'SO 01 1 Pol'!G261</f>
        <v>0</v>
      </c>
      <c r="J66" s="184" t="str">
        <f>IF(I82=0,"",I66/I82*100)</f>
        <v/>
      </c>
    </row>
    <row r="67" spans="1:10" ht="25.5" customHeight="1" x14ac:dyDescent="0.2">
      <c r="A67" s="174"/>
      <c r="B67" s="179" t="s">
        <v>92</v>
      </c>
      <c r="C67" s="180" t="s">
        <v>93</v>
      </c>
      <c r="D67" s="181"/>
      <c r="E67" s="181"/>
      <c r="F67" s="186" t="s">
        <v>25</v>
      </c>
      <c r="G67" s="187"/>
      <c r="H67" s="187"/>
      <c r="I67" s="187">
        <f>'SO 01 1 Pol'!G264</f>
        <v>0</v>
      </c>
      <c r="J67" s="184" t="str">
        <f>IF(I82=0,"",I67/I82*100)</f>
        <v/>
      </c>
    </row>
    <row r="68" spans="1:10" ht="25.5" customHeight="1" x14ac:dyDescent="0.2">
      <c r="A68" s="174"/>
      <c r="B68" s="179" t="s">
        <v>94</v>
      </c>
      <c r="C68" s="180" t="s">
        <v>95</v>
      </c>
      <c r="D68" s="181"/>
      <c r="E68" s="181"/>
      <c r="F68" s="186" t="s">
        <v>25</v>
      </c>
      <c r="G68" s="187"/>
      <c r="H68" s="187"/>
      <c r="I68" s="187">
        <f>'SO 01 1 Pol'!G271</f>
        <v>0</v>
      </c>
      <c r="J68" s="184" t="str">
        <f>IF(I82=0,"",I68/I82*100)</f>
        <v/>
      </c>
    </row>
    <row r="69" spans="1:10" ht="25.5" customHeight="1" x14ac:dyDescent="0.2">
      <c r="A69" s="174"/>
      <c r="B69" s="179" t="s">
        <v>96</v>
      </c>
      <c r="C69" s="180" t="s">
        <v>97</v>
      </c>
      <c r="D69" s="181"/>
      <c r="E69" s="181"/>
      <c r="F69" s="186" t="s">
        <v>25</v>
      </c>
      <c r="G69" s="187"/>
      <c r="H69" s="187"/>
      <c r="I69" s="187">
        <f>'SO 01 1 Pol'!G411</f>
        <v>0</v>
      </c>
      <c r="J69" s="184" t="str">
        <f>IF(I82=0,"",I69/I82*100)</f>
        <v/>
      </c>
    </row>
    <row r="70" spans="1:10" ht="25.5" customHeight="1" x14ac:dyDescent="0.2">
      <c r="A70" s="174"/>
      <c r="B70" s="179" t="s">
        <v>98</v>
      </c>
      <c r="C70" s="180" t="s">
        <v>99</v>
      </c>
      <c r="D70" s="181"/>
      <c r="E70" s="181"/>
      <c r="F70" s="186" t="s">
        <v>25</v>
      </c>
      <c r="G70" s="187"/>
      <c r="H70" s="187"/>
      <c r="I70" s="187">
        <f>'SO 01 1 Pol'!G416</f>
        <v>0</v>
      </c>
      <c r="J70" s="184" t="str">
        <f>IF(I82=0,"",I70/I82*100)</f>
        <v/>
      </c>
    </row>
    <row r="71" spans="1:10" ht="25.5" customHeight="1" x14ac:dyDescent="0.2">
      <c r="A71" s="174"/>
      <c r="B71" s="179" t="s">
        <v>100</v>
      </c>
      <c r="C71" s="180" t="s">
        <v>101</v>
      </c>
      <c r="D71" s="181"/>
      <c r="E71" s="181"/>
      <c r="F71" s="186" t="s">
        <v>25</v>
      </c>
      <c r="G71" s="187"/>
      <c r="H71" s="187"/>
      <c r="I71" s="187">
        <f>'SO 01 1 Pol'!G426</f>
        <v>0</v>
      </c>
      <c r="J71" s="184" t="str">
        <f>IF(I82=0,"",I71/I82*100)</f>
        <v/>
      </c>
    </row>
    <row r="72" spans="1:10" ht="25.5" customHeight="1" x14ac:dyDescent="0.2">
      <c r="A72" s="174"/>
      <c r="B72" s="179" t="s">
        <v>102</v>
      </c>
      <c r="C72" s="180" t="s">
        <v>103</v>
      </c>
      <c r="D72" s="181"/>
      <c r="E72" s="181"/>
      <c r="F72" s="186" t="s">
        <v>25</v>
      </c>
      <c r="G72" s="187"/>
      <c r="H72" s="187"/>
      <c r="I72" s="187">
        <f>'SO 01 1 Pol'!G433</f>
        <v>0</v>
      </c>
      <c r="J72" s="184" t="str">
        <f>IF(I82=0,"",I72/I82*100)</f>
        <v/>
      </c>
    </row>
    <row r="73" spans="1:10" ht="25.5" customHeight="1" x14ac:dyDescent="0.2">
      <c r="A73" s="174"/>
      <c r="B73" s="179" t="s">
        <v>104</v>
      </c>
      <c r="C73" s="180" t="s">
        <v>105</v>
      </c>
      <c r="D73" s="181"/>
      <c r="E73" s="181"/>
      <c r="F73" s="186" t="s">
        <v>25</v>
      </c>
      <c r="G73" s="187"/>
      <c r="H73" s="187"/>
      <c r="I73" s="187">
        <f>'SO 01 1 Pol'!G444</f>
        <v>0</v>
      </c>
      <c r="J73" s="184" t="str">
        <f>IF(I82=0,"",I73/I82*100)</f>
        <v/>
      </c>
    </row>
    <row r="74" spans="1:10" ht="25.5" customHeight="1" x14ac:dyDescent="0.2">
      <c r="A74" s="174"/>
      <c r="B74" s="179" t="s">
        <v>106</v>
      </c>
      <c r="C74" s="180" t="s">
        <v>107</v>
      </c>
      <c r="D74" s="181"/>
      <c r="E74" s="181"/>
      <c r="F74" s="186" t="s">
        <v>25</v>
      </c>
      <c r="G74" s="187"/>
      <c r="H74" s="187"/>
      <c r="I74" s="187">
        <f>'SO 01 1 Pol'!G452</f>
        <v>0</v>
      </c>
      <c r="J74" s="184" t="str">
        <f>IF(I82=0,"",I74/I82*100)</f>
        <v/>
      </c>
    </row>
    <row r="75" spans="1:10" ht="25.5" customHeight="1" x14ac:dyDescent="0.2">
      <c r="A75" s="174"/>
      <c r="B75" s="179" t="s">
        <v>108</v>
      </c>
      <c r="C75" s="180" t="s">
        <v>109</v>
      </c>
      <c r="D75" s="181"/>
      <c r="E75" s="181"/>
      <c r="F75" s="186" t="s">
        <v>25</v>
      </c>
      <c r="G75" s="187"/>
      <c r="H75" s="187"/>
      <c r="I75" s="187">
        <f>'SO 01 1 Pol'!G470</f>
        <v>0</v>
      </c>
      <c r="J75" s="184" t="str">
        <f>IF(I82=0,"",I75/I82*100)</f>
        <v/>
      </c>
    </row>
    <row r="76" spans="1:10" ht="25.5" customHeight="1" x14ac:dyDescent="0.2">
      <c r="A76" s="174"/>
      <c r="B76" s="179" t="s">
        <v>110</v>
      </c>
      <c r="C76" s="180" t="s">
        <v>111</v>
      </c>
      <c r="D76" s="181"/>
      <c r="E76" s="181"/>
      <c r="F76" s="186" t="s">
        <v>25</v>
      </c>
      <c r="G76" s="187"/>
      <c r="H76" s="187"/>
      <c r="I76" s="187">
        <f>'SO 01 1 Pol'!G477</f>
        <v>0</v>
      </c>
      <c r="J76" s="184" t="str">
        <f>IF(I82=0,"",I76/I82*100)</f>
        <v/>
      </c>
    </row>
    <row r="77" spans="1:10" ht="25.5" customHeight="1" x14ac:dyDescent="0.2">
      <c r="A77" s="174"/>
      <c r="B77" s="179" t="s">
        <v>112</v>
      </c>
      <c r="C77" s="180" t="s">
        <v>113</v>
      </c>
      <c r="D77" s="181"/>
      <c r="E77" s="181"/>
      <c r="F77" s="186" t="s">
        <v>25</v>
      </c>
      <c r="G77" s="187"/>
      <c r="H77" s="187"/>
      <c r="I77" s="187">
        <f>'SO 01 1 Pol'!G481</f>
        <v>0</v>
      </c>
      <c r="J77" s="184" t="str">
        <f>IF(I82=0,"",I77/I82*100)</f>
        <v/>
      </c>
    </row>
    <row r="78" spans="1:10" ht="25.5" customHeight="1" x14ac:dyDescent="0.2">
      <c r="A78" s="174"/>
      <c r="B78" s="179" t="s">
        <v>114</v>
      </c>
      <c r="C78" s="180" t="s">
        <v>115</v>
      </c>
      <c r="D78" s="181"/>
      <c r="E78" s="181"/>
      <c r="F78" s="186" t="s">
        <v>26</v>
      </c>
      <c r="G78" s="187"/>
      <c r="H78" s="187"/>
      <c r="I78" s="187">
        <f>'SO 01 1 Pol'!G487</f>
        <v>0</v>
      </c>
      <c r="J78" s="184" t="str">
        <f>IF(I82=0,"",I78/I82*100)</f>
        <v/>
      </c>
    </row>
    <row r="79" spans="1:10" ht="25.5" customHeight="1" x14ac:dyDescent="0.2">
      <c r="A79" s="174"/>
      <c r="B79" s="179" t="s">
        <v>116</v>
      </c>
      <c r="C79" s="180" t="s">
        <v>117</v>
      </c>
      <c r="D79" s="181"/>
      <c r="E79" s="181"/>
      <c r="F79" s="186" t="s">
        <v>26</v>
      </c>
      <c r="G79" s="187"/>
      <c r="H79" s="187"/>
      <c r="I79" s="187">
        <f>'SO 01 1 Pol'!G490</f>
        <v>0</v>
      </c>
      <c r="J79" s="184" t="str">
        <f>IF(I82=0,"",I79/I82*100)</f>
        <v/>
      </c>
    </row>
    <row r="80" spans="1:10" ht="25.5" customHeight="1" x14ac:dyDescent="0.2">
      <c r="A80" s="174"/>
      <c r="B80" s="179" t="s">
        <v>118</v>
      </c>
      <c r="C80" s="180" t="s">
        <v>119</v>
      </c>
      <c r="D80" s="181"/>
      <c r="E80" s="181"/>
      <c r="F80" s="186" t="s">
        <v>120</v>
      </c>
      <c r="G80" s="187"/>
      <c r="H80" s="187"/>
      <c r="I80" s="187">
        <f>'SO 01 1 Pol'!G492</f>
        <v>0</v>
      </c>
      <c r="J80" s="184" t="str">
        <f>IF(I82=0,"",I80/I82*100)</f>
        <v/>
      </c>
    </row>
    <row r="81" spans="1:10" ht="25.5" customHeight="1" x14ac:dyDescent="0.2">
      <c r="A81" s="174"/>
      <c r="B81" s="179" t="s">
        <v>121</v>
      </c>
      <c r="C81" s="180" t="s">
        <v>28</v>
      </c>
      <c r="D81" s="181"/>
      <c r="E81" s="181"/>
      <c r="F81" s="186" t="s">
        <v>121</v>
      </c>
      <c r="G81" s="187"/>
      <c r="H81" s="187"/>
      <c r="I81" s="187">
        <f>'SO 01 1 Pol'!G503</f>
        <v>0</v>
      </c>
      <c r="J81" s="184" t="str">
        <f>IF(I82=0,"",I81/I82*100)</f>
        <v/>
      </c>
    </row>
    <row r="82" spans="1:10" ht="25.5" customHeight="1" x14ac:dyDescent="0.2">
      <c r="A82" s="175"/>
      <c r="B82" s="182" t="s">
        <v>1</v>
      </c>
      <c r="C82" s="182"/>
      <c r="D82" s="183"/>
      <c r="E82" s="183"/>
      <c r="F82" s="188"/>
      <c r="G82" s="189"/>
      <c r="H82" s="189"/>
      <c r="I82" s="189">
        <f>SUM(I49:I81)</f>
        <v>0</v>
      </c>
      <c r="J82" s="185">
        <f>SUM(J49:J81)</f>
        <v>0</v>
      </c>
    </row>
    <row r="83" spans="1:10" x14ac:dyDescent="0.2">
      <c r="F83" s="130"/>
      <c r="G83" s="129"/>
      <c r="H83" s="130"/>
      <c r="I83" s="129"/>
      <c r="J83" s="131"/>
    </row>
    <row r="84" spans="1:10" x14ac:dyDescent="0.2">
      <c r="F84" s="130"/>
      <c r="G84" s="129"/>
      <c r="H84" s="130"/>
      <c r="I84" s="129"/>
      <c r="J84" s="131"/>
    </row>
    <row r="85" spans="1:10" x14ac:dyDescent="0.2">
      <c r="F85" s="130"/>
      <c r="G85" s="129"/>
      <c r="H85" s="130"/>
      <c r="I85" s="129"/>
      <c r="J85" s="131"/>
    </row>
  </sheetData>
  <sheetProtection algorithmName="SHA-512" hashValue="GVppRwGUfWV5TcOzs/d94HhezHzt9O4RSzkBBrr+W2KOXWrITmy0roKXflQfNXe3YK+mZ/WJikrHv0syqnD1qg==" saltValue="cdTR3QqZOwgpbPLVYqwMB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80:E80"/>
    <mergeCell ref="C81:E81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6" t="s">
        <v>7</v>
      </c>
      <c r="B2" s="75"/>
      <c r="C2" s="102"/>
      <c r="D2" s="102"/>
      <c r="E2" s="102"/>
      <c r="F2" s="102"/>
      <c r="G2" s="103"/>
    </row>
    <row r="3" spans="1:7" ht="24.95" customHeight="1" x14ac:dyDescent="0.2">
      <c r="A3" s="76" t="s">
        <v>8</v>
      </c>
      <c r="B3" s="75"/>
      <c r="C3" s="102"/>
      <c r="D3" s="102"/>
      <c r="E3" s="102"/>
      <c r="F3" s="102"/>
      <c r="G3" s="103"/>
    </row>
    <row r="4" spans="1:7" ht="24.95" customHeight="1" x14ac:dyDescent="0.2">
      <c r="A4" s="76" t="s">
        <v>9</v>
      </c>
      <c r="B4" s="75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sheetProtection algorithmName="SHA-512" hashValue="ySrDz74JwF2nigSJK4fLcjQAjP+ObNZQD60idKJT2/rd3XtEjw3HqYd80M+fHMgO67W8lhkB4XznTDRzZ0JvGQ==" saltValue="MNo6w9RV/irggYW4qb+NP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8AF5-3A7A-4836-B349-2A27FFFC60E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123</v>
      </c>
      <c r="B1" s="192"/>
      <c r="C1" s="192"/>
      <c r="D1" s="192"/>
      <c r="E1" s="192"/>
      <c r="F1" s="192"/>
      <c r="G1" s="192"/>
      <c r="AG1" t="s">
        <v>124</v>
      </c>
    </row>
    <row r="2" spans="1:60" ht="24.95" customHeight="1" x14ac:dyDescent="0.2">
      <c r="A2" s="193" t="s">
        <v>7</v>
      </c>
      <c r="B2" s="75" t="s">
        <v>50</v>
      </c>
      <c r="C2" s="196" t="s">
        <v>51</v>
      </c>
      <c r="D2" s="194"/>
      <c r="E2" s="194"/>
      <c r="F2" s="194"/>
      <c r="G2" s="195"/>
      <c r="AG2" t="s">
        <v>125</v>
      </c>
    </row>
    <row r="3" spans="1:60" ht="24.95" customHeight="1" x14ac:dyDescent="0.2">
      <c r="A3" s="193" t="s">
        <v>8</v>
      </c>
      <c r="B3" s="75" t="s">
        <v>45</v>
      </c>
      <c r="C3" s="196" t="s">
        <v>46</v>
      </c>
      <c r="D3" s="194"/>
      <c r="E3" s="194"/>
      <c r="F3" s="194"/>
      <c r="G3" s="195"/>
      <c r="AC3" s="128" t="s">
        <v>125</v>
      </c>
      <c r="AG3" t="s">
        <v>126</v>
      </c>
    </row>
    <row r="4" spans="1:60" ht="24.95" customHeight="1" x14ac:dyDescent="0.2">
      <c r="A4" s="197" t="s">
        <v>9</v>
      </c>
      <c r="B4" s="198" t="s">
        <v>43</v>
      </c>
      <c r="C4" s="199" t="s">
        <v>44</v>
      </c>
      <c r="D4" s="200"/>
      <c r="E4" s="200"/>
      <c r="F4" s="200"/>
      <c r="G4" s="201"/>
      <c r="AG4" t="s">
        <v>127</v>
      </c>
    </row>
    <row r="5" spans="1:60" x14ac:dyDescent="0.2">
      <c r="D5" s="191"/>
    </row>
    <row r="6" spans="1:60" ht="38.25" x14ac:dyDescent="0.2">
      <c r="A6" s="203" t="s">
        <v>128</v>
      </c>
      <c r="B6" s="205" t="s">
        <v>129</v>
      </c>
      <c r="C6" s="205" t="s">
        <v>130</v>
      </c>
      <c r="D6" s="204" t="s">
        <v>131</v>
      </c>
      <c r="E6" s="203" t="s">
        <v>132</v>
      </c>
      <c r="F6" s="202" t="s">
        <v>133</v>
      </c>
      <c r="G6" s="203" t="s">
        <v>29</v>
      </c>
      <c r="H6" s="206" t="s">
        <v>30</v>
      </c>
      <c r="I6" s="206" t="s">
        <v>134</v>
      </c>
      <c r="J6" s="206" t="s">
        <v>31</v>
      </c>
      <c r="K6" s="206" t="s">
        <v>135</v>
      </c>
      <c r="L6" s="206" t="s">
        <v>136</v>
      </c>
      <c r="M6" s="206" t="s">
        <v>137</v>
      </c>
      <c r="N6" s="206" t="s">
        <v>138</v>
      </c>
      <c r="O6" s="206" t="s">
        <v>139</v>
      </c>
      <c r="P6" s="206" t="s">
        <v>140</v>
      </c>
      <c r="Q6" s="206" t="s">
        <v>141</v>
      </c>
      <c r="R6" s="206" t="s">
        <v>142</v>
      </c>
      <c r="S6" s="206" t="s">
        <v>143</v>
      </c>
      <c r="T6" s="206" t="s">
        <v>144</v>
      </c>
      <c r="U6" s="206" t="s">
        <v>145</v>
      </c>
      <c r="V6" s="206" t="s">
        <v>146</v>
      </c>
      <c r="W6" s="206" t="s">
        <v>147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2" t="s">
        <v>148</v>
      </c>
      <c r="B8" s="223" t="s">
        <v>43</v>
      </c>
      <c r="C8" s="249" t="s">
        <v>57</v>
      </c>
      <c r="D8" s="224"/>
      <c r="E8" s="225"/>
      <c r="F8" s="226"/>
      <c r="G8" s="226">
        <f>SUMIF(AG9:AG37,"&lt;&gt;NOR",G9:G37)</f>
        <v>0</v>
      </c>
      <c r="H8" s="226"/>
      <c r="I8" s="226">
        <f>SUM(I9:I37)</f>
        <v>0</v>
      </c>
      <c r="J8" s="226"/>
      <c r="K8" s="226">
        <f>SUM(K9:K37)</f>
        <v>0</v>
      </c>
      <c r="L8" s="226"/>
      <c r="M8" s="226">
        <f>SUM(M9:M37)</f>
        <v>0</v>
      </c>
      <c r="N8" s="226"/>
      <c r="O8" s="226">
        <f>SUM(O9:O37)</f>
        <v>24.03</v>
      </c>
      <c r="P8" s="226"/>
      <c r="Q8" s="226">
        <f>SUM(Q9:Q37)</f>
        <v>0</v>
      </c>
      <c r="R8" s="226"/>
      <c r="S8" s="226"/>
      <c r="T8" s="227"/>
      <c r="U8" s="221"/>
      <c r="V8" s="221">
        <f>SUM(V9:V37)</f>
        <v>104.74000000000001</v>
      </c>
      <c r="W8" s="221"/>
      <c r="AG8" t="s">
        <v>149</v>
      </c>
    </row>
    <row r="9" spans="1:60" outlineLevel="1" x14ac:dyDescent="0.2">
      <c r="A9" s="228">
        <v>1</v>
      </c>
      <c r="B9" s="229" t="s">
        <v>150</v>
      </c>
      <c r="C9" s="250" t="s">
        <v>151</v>
      </c>
      <c r="D9" s="230" t="s">
        <v>152</v>
      </c>
      <c r="E9" s="231">
        <v>17.68177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 t="s">
        <v>153</v>
      </c>
      <c r="S9" s="233" t="s">
        <v>154</v>
      </c>
      <c r="T9" s="234" t="s">
        <v>154</v>
      </c>
      <c r="U9" s="217">
        <v>4.6550000000000002</v>
      </c>
      <c r="V9" s="217">
        <f>ROUND(E9*U9,2)</f>
        <v>82.31</v>
      </c>
      <c r="W9" s="21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155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51" t="s">
        <v>156</v>
      </c>
      <c r="D10" s="235"/>
      <c r="E10" s="235"/>
      <c r="F10" s="235"/>
      <c r="G10" s="235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157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14"/>
      <c r="B11" s="215"/>
      <c r="C11" s="252" t="s">
        <v>158</v>
      </c>
      <c r="D11" s="219"/>
      <c r="E11" s="220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159</v>
      </c>
      <c r="AH11" s="207">
        <v>0</v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14"/>
      <c r="B12" s="215"/>
      <c r="C12" s="252" t="s">
        <v>160</v>
      </c>
      <c r="D12" s="219"/>
      <c r="E12" s="220">
        <v>1.1674800000000001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159</v>
      </c>
      <c r="AH12" s="207">
        <v>0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14"/>
      <c r="B13" s="215"/>
      <c r="C13" s="252" t="s">
        <v>161</v>
      </c>
      <c r="D13" s="219"/>
      <c r="E13" s="220">
        <v>6.8076000000000008</v>
      </c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159</v>
      </c>
      <c r="AH13" s="207">
        <v>0</v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52" t="s">
        <v>162</v>
      </c>
      <c r="D14" s="219"/>
      <c r="E14" s="220">
        <v>1.1210100000000001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159</v>
      </c>
      <c r="AH14" s="207">
        <v>0</v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14"/>
      <c r="B15" s="215"/>
      <c r="C15" s="252" t="s">
        <v>163</v>
      </c>
      <c r="D15" s="219"/>
      <c r="E15" s="220">
        <v>0.33600000000000002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159</v>
      </c>
      <c r="AH15" s="207">
        <v>0</v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14"/>
      <c r="B16" s="215"/>
      <c r="C16" s="252" t="s">
        <v>164</v>
      </c>
      <c r="D16" s="219"/>
      <c r="E16" s="220">
        <v>0.37590000000000001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159</v>
      </c>
      <c r="AH16" s="207">
        <v>0</v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14"/>
      <c r="B17" s="215"/>
      <c r="C17" s="252" t="s">
        <v>165</v>
      </c>
      <c r="D17" s="219"/>
      <c r="E17" s="220">
        <v>0.26507000000000003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159</v>
      </c>
      <c r="AH17" s="207">
        <v>0</v>
      </c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14"/>
      <c r="B18" s="215"/>
      <c r="C18" s="252" t="s">
        <v>166</v>
      </c>
      <c r="D18" s="219"/>
      <c r="E18" s="220">
        <v>0.26685000000000003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159</v>
      </c>
      <c r="AH18" s="207">
        <v>0</v>
      </c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14"/>
      <c r="B19" s="215"/>
      <c r="C19" s="252" t="s">
        <v>167</v>
      </c>
      <c r="D19" s="219"/>
      <c r="E19" s="220">
        <v>1.9975700000000001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159</v>
      </c>
      <c r="AH19" s="207">
        <v>0</v>
      </c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14"/>
      <c r="B20" s="215"/>
      <c r="C20" s="252" t="s">
        <v>168</v>
      </c>
      <c r="D20" s="219"/>
      <c r="E20" s="220">
        <v>0.97470000000000001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159</v>
      </c>
      <c r="AH20" s="207">
        <v>0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52" t="s">
        <v>169</v>
      </c>
      <c r="D21" s="219"/>
      <c r="E21" s="220">
        <v>0.42367000000000005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159</v>
      </c>
      <c r="AH21" s="207">
        <v>0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52" t="s">
        <v>170</v>
      </c>
      <c r="D22" s="219"/>
      <c r="E22" s="220">
        <v>0.14058000000000001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159</v>
      </c>
      <c r="AH22" s="207">
        <v>0</v>
      </c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14"/>
      <c r="B23" s="215"/>
      <c r="C23" s="252" t="s">
        <v>171</v>
      </c>
      <c r="D23" s="219"/>
      <c r="E23" s="220">
        <v>0.50784000000000007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159</v>
      </c>
      <c r="AH23" s="207">
        <v>0</v>
      </c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14"/>
      <c r="B24" s="215"/>
      <c r="C24" s="252" t="s">
        <v>172</v>
      </c>
      <c r="D24" s="219"/>
      <c r="E24" s="220">
        <v>0.30030000000000001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159</v>
      </c>
      <c r="AH24" s="207">
        <v>0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14"/>
      <c r="B25" s="215"/>
      <c r="C25" s="252" t="s">
        <v>173</v>
      </c>
      <c r="D25" s="219"/>
      <c r="E25" s="220">
        <v>0.29822000000000004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159</v>
      </c>
      <c r="AH25" s="207">
        <v>0</v>
      </c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14"/>
      <c r="B26" s="215"/>
      <c r="C26" s="252" t="s">
        <v>174</v>
      </c>
      <c r="D26" s="219"/>
      <c r="E26" s="220">
        <v>0.12960000000000002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159</v>
      </c>
      <c r="AH26" s="207">
        <v>0</v>
      </c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14"/>
      <c r="B27" s="215"/>
      <c r="C27" s="252" t="s">
        <v>175</v>
      </c>
      <c r="D27" s="219"/>
      <c r="E27" s="220">
        <v>1.5067200000000001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159</v>
      </c>
      <c r="AH27" s="207">
        <v>0</v>
      </c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14"/>
      <c r="B28" s="215"/>
      <c r="C28" s="252" t="s">
        <v>176</v>
      </c>
      <c r="D28" s="219"/>
      <c r="E28" s="220">
        <v>0.17685000000000001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159</v>
      </c>
      <c r="AH28" s="207">
        <v>0</v>
      </c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14"/>
      <c r="B29" s="215"/>
      <c r="C29" s="252" t="s">
        <v>177</v>
      </c>
      <c r="D29" s="219"/>
      <c r="E29" s="220">
        <v>0.17614000000000002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159</v>
      </c>
      <c r="AH29" s="207">
        <v>0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14"/>
      <c r="B30" s="215"/>
      <c r="C30" s="252" t="s">
        <v>178</v>
      </c>
      <c r="D30" s="219"/>
      <c r="E30" s="220">
        <v>0.20280000000000001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159</v>
      </c>
      <c r="AH30" s="207">
        <v>0</v>
      </c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14"/>
      <c r="B31" s="215"/>
      <c r="C31" s="252" t="s">
        <v>179</v>
      </c>
      <c r="D31" s="219"/>
      <c r="E31" s="220">
        <v>0.16751000000000002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159</v>
      </c>
      <c r="AH31" s="207">
        <v>0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14"/>
      <c r="B32" s="215"/>
      <c r="C32" s="252" t="s">
        <v>180</v>
      </c>
      <c r="D32" s="219"/>
      <c r="E32" s="220">
        <v>0.21648000000000001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159</v>
      </c>
      <c r="AH32" s="207">
        <v>0</v>
      </c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14"/>
      <c r="B33" s="215"/>
      <c r="C33" s="252" t="s">
        <v>181</v>
      </c>
      <c r="D33" s="219"/>
      <c r="E33" s="220">
        <v>0.12288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159</v>
      </c>
      <c r="AH33" s="207">
        <v>0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28">
        <v>2</v>
      </c>
      <c r="B34" s="229" t="s">
        <v>182</v>
      </c>
      <c r="C34" s="250" t="s">
        <v>183</v>
      </c>
      <c r="D34" s="230" t="s">
        <v>152</v>
      </c>
      <c r="E34" s="231">
        <v>14.134080000000001</v>
      </c>
      <c r="F34" s="232"/>
      <c r="G34" s="233">
        <f>ROUND(E34*F34,2)</f>
        <v>0</v>
      </c>
      <c r="H34" s="232"/>
      <c r="I34" s="233">
        <f>ROUND(E34*H34,2)</f>
        <v>0</v>
      </c>
      <c r="J34" s="232"/>
      <c r="K34" s="233">
        <f>ROUND(E34*J34,2)</f>
        <v>0</v>
      </c>
      <c r="L34" s="233">
        <v>21</v>
      </c>
      <c r="M34" s="233">
        <f>G34*(1+L34/100)</f>
        <v>0</v>
      </c>
      <c r="N34" s="233">
        <v>1.7000000000000002</v>
      </c>
      <c r="O34" s="233">
        <f>ROUND(E34*N34,2)</f>
        <v>24.03</v>
      </c>
      <c r="P34" s="233">
        <v>0</v>
      </c>
      <c r="Q34" s="233">
        <f>ROUND(E34*P34,2)</f>
        <v>0</v>
      </c>
      <c r="R34" s="233" t="s">
        <v>153</v>
      </c>
      <c r="S34" s="233" t="s">
        <v>154</v>
      </c>
      <c r="T34" s="234" t="s">
        <v>154</v>
      </c>
      <c r="U34" s="217">
        <v>1.5870000000000002</v>
      </c>
      <c r="V34" s="217">
        <f>ROUND(E34*U34,2)</f>
        <v>22.43</v>
      </c>
      <c r="W34" s="217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155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ht="22.5" outlineLevel="1" x14ac:dyDescent="0.2">
      <c r="A35" s="214"/>
      <c r="B35" s="215"/>
      <c r="C35" s="251" t="s">
        <v>184</v>
      </c>
      <c r="D35" s="235"/>
      <c r="E35" s="235"/>
      <c r="F35" s="235"/>
      <c r="G35" s="235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157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36" t="str">
        <f>C35</f>
        <v>sypaninou z vhodných hornin tř. 1 - 4 nebo materiálem připraveným podél výkopu ve vzdálenosti do 3 m od jeho kraje, pro jakoukoliv hloubku výkopu a jakoukoliv míru zhutnění,</v>
      </c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52" t="s">
        <v>185</v>
      </c>
      <c r="D36" s="219"/>
      <c r="E36" s="220">
        <v>10.8216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159</v>
      </c>
      <c r="AH36" s="207">
        <v>0</v>
      </c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14"/>
      <c r="B37" s="215"/>
      <c r="C37" s="252" t="s">
        <v>186</v>
      </c>
      <c r="D37" s="219"/>
      <c r="E37" s="220">
        <v>3.3124800000000003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159</v>
      </c>
      <c r="AH37" s="207">
        <v>0</v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x14ac:dyDescent="0.2">
      <c r="A38" s="222" t="s">
        <v>148</v>
      </c>
      <c r="B38" s="223" t="s">
        <v>58</v>
      </c>
      <c r="C38" s="249" t="s">
        <v>59</v>
      </c>
      <c r="D38" s="224"/>
      <c r="E38" s="225"/>
      <c r="F38" s="226"/>
      <c r="G38" s="226">
        <f>SUMIF(AG39:AG78,"&lt;&gt;NOR",G39:G78)</f>
        <v>0</v>
      </c>
      <c r="H38" s="226"/>
      <c r="I38" s="226">
        <f>SUM(I39:I78)</f>
        <v>0</v>
      </c>
      <c r="J38" s="226"/>
      <c r="K38" s="226">
        <f>SUM(K39:K78)</f>
        <v>0</v>
      </c>
      <c r="L38" s="226"/>
      <c r="M38" s="226">
        <f>SUM(M39:M78)</f>
        <v>0</v>
      </c>
      <c r="N38" s="226"/>
      <c r="O38" s="226">
        <f>SUM(O39:O78)</f>
        <v>7.3199999999999985</v>
      </c>
      <c r="P38" s="226"/>
      <c r="Q38" s="226">
        <f>SUM(Q39:Q78)</f>
        <v>0</v>
      </c>
      <c r="R38" s="226"/>
      <c r="S38" s="226"/>
      <c r="T38" s="227"/>
      <c r="U38" s="221"/>
      <c r="V38" s="221">
        <f>SUM(V39:V78)</f>
        <v>194.14</v>
      </c>
      <c r="W38" s="221"/>
      <c r="AG38" t="s">
        <v>149</v>
      </c>
    </row>
    <row r="39" spans="1:60" ht="22.5" outlineLevel="1" x14ac:dyDescent="0.2">
      <c r="A39" s="228">
        <v>3</v>
      </c>
      <c r="B39" s="229" t="s">
        <v>187</v>
      </c>
      <c r="C39" s="250" t="s">
        <v>188</v>
      </c>
      <c r="D39" s="230" t="s">
        <v>189</v>
      </c>
      <c r="E39" s="231">
        <v>2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33">
        <v>4.5290000000000004E-2</v>
      </c>
      <c r="O39" s="233">
        <f>ROUND(E39*N39,2)</f>
        <v>0.09</v>
      </c>
      <c r="P39" s="233">
        <v>0</v>
      </c>
      <c r="Q39" s="233">
        <f>ROUND(E39*P39,2)</f>
        <v>0</v>
      </c>
      <c r="R39" s="233" t="s">
        <v>190</v>
      </c>
      <c r="S39" s="233" t="s">
        <v>154</v>
      </c>
      <c r="T39" s="234" t="s">
        <v>154</v>
      </c>
      <c r="U39" s="217">
        <v>0.2525</v>
      </c>
      <c r="V39" s="217">
        <f>ROUND(E39*U39,2)</f>
        <v>0.51</v>
      </c>
      <c r="W39" s="21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155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">
      <c r="A40" s="214"/>
      <c r="B40" s="215"/>
      <c r="C40" s="252" t="s">
        <v>191</v>
      </c>
      <c r="D40" s="219"/>
      <c r="E40" s="220">
        <v>2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159</v>
      </c>
      <c r="AH40" s="207">
        <v>0</v>
      </c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ht="22.5" outlineLevel="1" x14ac:dyDescent="0.2">
      <c r="A41" s="228">
        <v>4</v>
      </c>
      <c r="B41" s="229" t="s">
        <v>192</v>
      </c>
      <c r="C41" s="250" t="s">
        <v>193</v>
      </c>
      <c r="D41" s="230" t="s">
        <v>189</v>
      </c>
      <c r="E41" s="231">
        <v>2</v>
      </c>
      <c r="F41" s="232"/>
      <c r="G41" s="233">
        <f>ROUND(E41*F41,2)</f>
        <v>0</v>
      </c>
      <c r="H41" s="232"/>
      <c r="I41" s="233">
        <f>ROUND(E41*H41,2)</f>
        <v>0</v>
      </c>
      <c r="J41" s="232"/>
      <c r="K41" s="233">
        <f>ROUND(E41*J41,2)</f>
        <v>0</v>
      </c>
      <c r="L41" s="233">
        <v>21</v>
      </c>
      <c r="M41" s="233">
        <f>G41*(1+L41/100)</f>
        <v>0</v>
      </c>
      <c r="N41" s="233">
        <v>8.1060000000000007E-2</v>
      </c>
      <c r="O41" s="233">
        <f>ROUND(E41*N41,2)</f>
        <v>0.16</v>
      </c>
      <c r="P41" s="233">
        <v>0</v>
      </c>
      <c r="Q41" s="233">
        <f>ROUND(E41*P41,2)</f>
        <v>0</v>
      </c>
      <c r="R41" s="233" t="s">
        <v>190</v>
      </c>
      <c r="S41" s="233" t="s">
        <v>154</v>
      </c>
      <c r="T41" s="234" t="s">
        <v>154</v>
      </c>
      <c r="U41" s="217">
        <v>0.35000000000000003</v>
      </c>
      <c r="V41" s="217">
        <f>ROUND(E41*U41,2)</f>
        <v>0.7</v>
      </c>
      <c r="W41" s="217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155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14"/>
      <c r="B42" s="215"/>
      <c r="C42" s="252" t="s">
        <v>194</v>
      </c>
      <c r="D42" s="219"/>
      <c r="E42" s="220">
        <v>2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159</v>
      </c>
      <c r="AH42" s="207">
        <v>0</v>
      </c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ht="22.5" outlineLevel="1" x14ac:dyDescent="0.2">
      <c r="A43" s="228">
        <v>5</v>
      </c>
      <c r="B43" s="229" t="s">
        <v>195</v>
      </c>
      <c r="C43" s="250" t="s">
        <v>196</v>
      </c>
      <c r="D43" s="230" t="s">
        <v>197</v>
      </c>
      <c r="E43" s="231">
        <v>1.8900000000000001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33">
        <v>0.23875000000000002</v>
      </c>
      <c r="O43" s="233">
        <f>ROUND(E43*N43,2)</f>
        <v>0.45</v>
      </c>
      <c r="P43" s="233">
        <v>0</v>
      </c>
      <c r="Q43" s="233">
        <f>ROUND(E43*P43,2)</f>
        <v>0</v>
      </c>
      <c r="R43" s="233" t="s">
        <v>198</v>
      </c>
      <c r="S43" s="233" t="s">
        <v>154</v>
      </c>
      <c r="T43" s="234" t="s">
        <v>154</v>
      </c>
      <c r="U43" s="217">
        <v>0.81100000000000005</v>
      </c>
      <c r="V43" s="217">
        <f>ROUND(E43*U43,2)</f>
        <v>1.53</v>
      </c>
      <c r="W43" s="21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155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14"/>
      <c r="B44" s="215"/>
      <c r="C44" s="251" t="s">
        <v>199</v>
      </c>
      <c r="D44" s="235"/>
      <c r="E44" s="235"/>
      <c r="F44" s="235"/>
      <c r="G44" s="235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157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">
      <c r="A45" s="214"/>
      <c r="B45" s="215"/>
      <c r="C45" s="252" t="s">
        <v>200</v>
      </c>
      <c r="D45" s="219"/>
      <c r="E45" s="220">
        <v>1.8900000000000001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159</v>
      </c>
      <c r="AH45" s="207">
        <v>0</v>
      </c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ht="33.75" outlineLevel="1" x14ac:dyDescent="0.2">
      <c r="A46" s="228">
        <v>6</v>
      </c>
      <c r="B46" s="229" t="s">
        <v>201</v>
      </c>
      <c r="C46" s="250" t="s">
        <v>202</v>
      </c>
      <c r="D46" s="230" t="s">
        <v>197</v>
      </c>
      <c r="E46" s="231">
        <v>8.1450000000000014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33">
        <v>4.5440000000000001E-2</v>
      </c>
      <c r="O46" s="233">
        <f>ROUND(E46*N46,2)</f>
        <v>0.37</v>
      </c>
      <c r="P46" s="233">
        <v>0</v>
      </c>
      <c r="Q46" s="233">
        <f>ROUND(E46*P46,2)</f>
        <v>0</v>
      </c>
      <c r="R46" s="233" t="s">
        <v>190</v>
      </c>
      <c r="S46" s="233" t="s">
        <v>154</v>
      </c>
      <c r="T46" s="234" t="s">
        <v>154</v>
      </c>
      <c r="U46" s="217">
        <v>1.4520000000000002</v>
      </c>
      <c r="V46" s="217">
        <f>ROUND(E46*U46,2)</f>
        <v>11.83</v>
      </c>
      <c r="W46" s="217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155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ht="22.5" outlineLevel="1" x14ac:dyDescent="0.2">
      <c r="A47" s="214"/>
      <c r="B47" s="215"/>
      <c r="C47" s="251" t="s">
        <v>203</v>
      </c>
      <c r="D47" s="235"/>
      <c r="E47" s="235"/>
      <c r="F47" s="235"/>
      <c r="G47" s="235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157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36" t="str">
        <f>C47</f>
        <v>zřízení nosné konstrukce příčky, vložení tepelné izolace tl. do 5 cm, montáž desek, tmelení spár Q2 a úprava rohů. Včetně dodávek materiálu.</v>
      </c>
      <c r="BB47" s="207"/>
      <c r="BC47" s="207"/>
      <c r="BD47" s="207"/>
      <c r="BE47" s="207"/>
      <c r="BF47" s="207"/>
      <c r="BG47" s="207"/>
      <c r="BH47" s="207"/>
    </row>
    <row r="48" spans="1:60" outlineLevel="1" x14ac:dyDescent="0.2">
      <c r="A48" s="214"/>
      <c r="B48" s="215"/>
      <c r="C48" s="252" t="s">
        <v>204</v>
      </c>
      <c r="D48" s="219"/>
      <c r="E48" s="220">
        <v>8.1450000000000014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159</v>
      </c>
      <c r="AH48" s="207">
        <v>0</v>
      </c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ht="22.5" outlineLevel="1" x14ac:dyDescent="0.2">
      <c r="A49" s="228">
        <v>7</v>
      </c>
      <c r="B49" s="229" t="s">
        <v>205</v>
      </c>
      <c r="C49" s="250" t="s">
        <v>206</v>
      </c>
      <c r="D49" s="230" t="s">
        <v>197</v>
      </c>
      <c r="E49" s="231">
        <v>24.995000000000001</v>
      </c>
      <c r="F49" s="232"/>
      <c r="G49" s="233">
        <f>ROUND(E49*F49,2)</f>
        <v>0</v>
      </c>
      <c r="H49" s="232"/>
      <c r="I49" s="233">
        <f>ROUND(E49*H49,2)</f>
        <v>0</v>
      </c>
      <c r="J49" s="232"/>
      <c r="K49" s="233">
        <f>ROUND(E49*J49,2)</f>
        <v>0</v>
      </c>
      <c r="L49" s="233">
        <v>21</v>
      </c>
      <c r="M49" s="233">
        <f>G49*(1+L49/100)</f>
        <v>0</v>
      </c>
      <c r="N49" s="233">
        <v>0.12138</v>
      </c>
      <c r="O49" s="233">
        <f>ROUND(E49*N49,2)</f>
        <v>3.03</v>
      </c>
      <c r="P49" s="233">
        <v>0</v>
      </c>
      <c r="Q49" s="233">
        <f>ROUND(E49*P49,2)</f>
        <v>0</v>
      </c>
      <c r="R49" s="233" t="s">
        <v>190</v>
      </c>
      <c r="S49" s="233" t="s">
        <v>154</v>
      </c>
      <c r="T49" s="234" t="s">
        <v>154</v>
      </c>
      <c r="U49" s="217">
        <v>0.52700000000000002</v>
      </c>
      <c r="V49" s="217">
        <f>ROUND(E49*U49,2)</f>
        <v>13.17</v>
      </c>
      <c r="W49" s="217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155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ht="22.5" outlineLevel="1" x14ac:dyDescent="0.2">
      <c r="A50" s="214"/>
      <c r="B50" s="215"/>
      <c r="C50" s="251" t="s">
        <v>207</v>
      </c>
      <c r="D50" s="235"/>
      <c r="E50" s="235"/>
      <c r="F50" s="235"/>
      <c r="G50" s="235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157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36" t="str">
        <f>C50</f>
        <v>jednoduché nebo příčky zděné do svislé dřevěné, cihelné, betonové nebo ocelové konstrukce na jakoukoliv maltu vápenocementovou (MVC) nebo cementovou (MC),</v>
      </c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14"/>
      <c r="B51" s="215"/>
      <c r="C51" s="252" t="s">
        <v>208</v>
      </c>
      <c r="D51" s="219"/>
      <c r="E51" s="220">
        <v>15.850000000000001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159</v>
      </c>
      <c r="AH51" s="207">
        <v>0</v>
      </c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14"/>
      <c r="B52" s="215"/>
      <c r="C52" s="252" t="s">
        <v>209</v>
      </c>
      <c r="D52" s="219"/>
      <c r="E52" s="220">
        <v>9.1450000000000014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159</v>
      </c>
      <c r="AH52" s="207">
        <v>0</v>
      </c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">
      <c r="A53" s="228">
        <v>8</v>
      </c>
      <c r="B53" s="229" t="s">
        <v>210</v>
      </c>
      <c r="C53" s="250" t="s">
        <v>211</v>
      </c>
      <c r="D53" s="230" t="s">
        <v>212</v>
      </c>
      <c r="E53" s="231">
        <v>4.9000000000000004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21</v>
      </c>
      <c r="M53" s="233">
        <f>G53*(1+L53/100)</f>
        <v>0</v>
      </c>
      <c r="N53" s="233">
        <v>1.0200000000000001E-3</v>
      </c>
      <c r="O53" s="233">
        <f>ROUND(E53*N53,2)</f>
        <v>0</v>
      </c>
      <c r="P53" s="233">
        <v>0</v>
      </c>
      <c r="Q53" s="233">
        <f>ROUND(E53*P53,2)</f>
        <v>0</v>
      </c>
      <c r="R53" s="233" t="s">
        <v>190</v>
      </c>
      <c r="S53" s="233" t="s">
        <v>154</v>
      </c>
      <c r="T53" s="234" t="s">
        <v>154</v>
      </c>
      <c r="U53" s="217">
        <v>0.223</v>
      </c>
      <c r="V53" s="217">
        <f>ROUND(E53*U53,2)</f>
        <v>1.0900000000000001</v>
      </c>
      <c r="W53" s="217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155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14"/>
      <c r="B54" s="215"/>
      <c r="C54" s="251" t="s">
        <v>213</v>
      </c>
      <c r="D54" s="235"/>
      <c r="E54" s="235"/>
      <c r="F54" s="235"/>
      <c r="G54" s="235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157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14"/>
      <c r="B55" s="215"/>
      <c r="C55" s="253" t="s">
        <v>214</v>
      </c>
      <c r="D55" s="237"/>
      <c r="E55" s="237"/>
      <c r="F55" s="237"/>
      <c r="G55" s="23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215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">
      <c r="A56" s="214"/>
      <c r="B56" s="215"/>
      <c r="C56" s="252" t="s">
        <v>216</v>
      </c>
      <c r="D56" s="219"/>
      <c r="E56" s="220">
        <v>3.1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159</v>
      </c>
      <c r="AH56" s="207">
        <v>0</v>
      </c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">
      <c r="A57" s="214"/>
      <c r="B57" s="215"/>
      <c r="C57" s="252" t="s">
        <v>217</v>
      </c>
      <c r="D57" s="219"/>
      <c r="E57" s="220">
        <v>1.8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159</v>
      </c>
      <c r="AH57" s="207">
        <v>0</v>
      </c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">
      <c r="A58" s="228">
        <v>9</v>
      </c>
      <c r="B58" s="229" t="s">
        <v>218</v>
      </c>
      <c r="C58" s="250" t="s">
        <v>219</v>
      </c>
      <c r="D58" s="230" t="s">
        <v>212</v>
      </c>
      <c r="E58" s="231">
        <v>24.25</v>
      </c>
      <c r="F58" s="232"/>
      <c r="G58" s="233">
        <f>ROUND(E58*F58,2)</f>
        <v>0</v>
      </c>
      <c r="H58" s="232"/>
      <c r="I58" s="233">
        <f>ROUND(E58*H58,2)</f>
        <v>0</v>
      </c>
      <c r="J58" s="232"/>
      <c r="K58" s="233">
        <f>ROUND(E58*J58,2)</f>
        <v>0</v>
      </c>
      <c r="L58" s="233">
        <v>21</v>
      </c>
      <c r="M58" s="233">
        <f>G58*(1+L58/100)</f>
        <v>0</v>
      </c>
      <c r="N58" s="233">
        <v>1.0200000000000001E-3</v>
      </c>
      <c r="O58" s="233">
        <f>ROUND(E58*N58,2)</f>
        <v>0.02</v>
      </c>
      <c r="P58" s="233">
        <v>0</v>
      </c>
      <c r="Q58" s="233">
        <f>ROUND(E58*P58,2)</f>
        <v>0</v>
      </c>
      <c r="R58" s="233" t="s">
        <v>190</v>
      </c>
      <c r="S58" s="233" t="s">
        <v>154</v>
      </c>
      <c r="T58" s="234" t="s">
        <v>154</v>
      </c>
      <c r="U58" s="217">
        <v>0.12300000000000001</v>
      </c>
      <c r="V58" s="217">
        <f>ROUND(E58*U58,2)</f>
        <v>2.98</v>
      </c>
      <c r="W58" s="217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155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">
      <c r="A59" s="214"/>
      <c r="B59" s="215"/>
      <c r="C59" s="251" t="s">
        <v>213</v>
      </c>
      <c r="D59" s="235"/>
      <c r="E59" s="235"/>
      <c r="F59" s="235"/>
      <c r="G59" s="235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157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14"/>
      <c r="B60" s="215"/>
      <c r="C60" s="253" t="s">
        <v>214</v>
      </c>
      <c r="D60" s="237"/>
      <c r="E60" s="237"/>
      <c r="F60" s="237"/>
      <c r="G60" s="23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215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14"/>
      <c r="B61" s="215"/>
      <c r="C61" s="252" t="s">
        <v>216</v>
      </c>
      <c r="D61" s="219"/>
      <c r="E61" s="220">
        <v>3.1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159</v>
      </c>
      <c r="AH61" s="207">
        <v>0</v>
      </c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">
      <c r="A62" s="214"/>
      <c r="B62" s="215"/>
      <c r="C62" s="252" t="s">
        <v>220</v>
      </c>
      <c r="D62" s="219"/>
      <c r="E62" s="220">
        <v>2.5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159</v>
      </c>
      <c r="AH62" s="207">
        <v>0</v>
      </c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14"/>
      <c r="B63" s="215"/>
      <c r="C63" s="252" t="s">
        <v>221</v>
      </c>
      <c r="D63" s="219"/>
      <c r="E63" s="220">
        <v>12.65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159</v>
      </c>
      <c r="AH63" s="207">
        <v>0</v>
      </c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14"/>
      <c r="B64" s="215"/>
      <c r="C64" s="252" t="s">
        <v>222</v>
      </c>
      <c r="D64" s="219"/>
      <c r="E64" s="220">
        <v>6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159</v>
      </c>
      <c r="AH64" s="207">
        <v>0</v>
      </c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ht="22.5" outlineLevel="1" x14ac:dyDescent="0.2">
      <c r="A65" s="228">
        <v>10</v>
      </c>
      <c r="B65" s="229" t="s">
        <v>223</v>
      </c>
      <c r="C65" s="250" t="s">
        <v>224</v>
      </c>
      <c r="D65" s="230" t="s">
        <v>197</v>
      </c>
      <c r="E65" s="231">
        <v>97.727000000000004</v>
      </c>
      <c r="F65" s="232"/>
      <c r="G65" s="233">
        <f>ROUND(E65*F65,2)</f>
        <v>0</v>
      </c>
      <c r="H65" s="232"/>
      <c r="I65" s="233">
        <f>ROUND(E65*H65,2)</f>
        <v>0</v>
      </c>
      <c r="J65" s="232"/>
      <c r="K65" s="233">
        <f>ROUND(E65*J65,2)</f>
        <v>0</v>
      </c>
      <c r="L65" s="233">
        <v>21</v>
      </c>
      <c r="M65" s="233">
        <f>G65*(1+L65/100)</f>
        <v>0</v>
      </c>
      <c r="N65" s="233">
        <v>1.2150000000000001E-2</v>
      </c>
      <c r="O65" s="233">
        <f>ROUND(E65*N65,2)</f>
        <v>1.19</v>
      </c>
      <c r="P65" s="233">
        <v>0</v>
      </c>
      <c r="Q65" s="233">
        <f>ROUND(E65*P65,2)</f>
        <v>0</v>
      </c>
      <c r="R65" s="233" t="s">
        <v>190</v>
      </c>
      <c r="S65" s="233" t="s">
        <v>154</v>
      </c>
      <c r="T65" s="234" t="s">
        <v>154</v>
      </c>
      <c r="U65" s="217">
        <v>1.0110000000000001</v>
      </c>
      <c r="V65" s="217">
        <f>ROUND(E65*U65,2)</f>
        <v>98.8</v>
      </c>
      <c r="W65" s="217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155</v>
      </c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">
      <c r="A66" s="214"/>
      <c r="B66" s="215"/>
      <c r="C66" s="252" t="s">
        <v>225</v>
      </c>
      <c r="D66" s="219"/>
      <c r="E66" s="220">
        <v>97.727000000000004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159</v>
      </c>
      <c r="AH66" s="207">
        <v>0</v>
      </c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ht="22.5" outlineLevel="1" x14ac:dyDescent="0.2">
      <c r="A67" s="228">
        <v>11</v>
      </c>
      <c r="B67" s="229" t="s">
        <v>226</v>
      </c>
      <c r="C67" s="250" t="s">
        <v>227</v>
      </c>
      <c r="D67" s="230" t="s">
        <v>197</v>
      </c>
      <c r="E67" s="231">
        <v>18.700000000000003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21</v>
      </c>
      <c r="M67" s="233">
        <f>G67*(1+L67/100)</f>
        <v>0</v>
      </c>
      <c r="N67" s="233">
        <v>1.5160000000000002E-2</v>
      </c>
      <c r="O67" s="233">
        <f>ROUND(E67*N67,2)</f>
        <v>0.28000000000000003</v>
      </c>
      <c r="P67" s="233">
        <v>0</v>
      </c>
      <c r="Q67" s="233">
        <f>ROUND(E67*P67,2)</f>
        <v>0</v>
      </c>
      <c r="R67" s="233" t="s">
        <v>190</v>
      </c>
      <c r="S67" s="233" t="s">
        <v>154</v>
      </c>
      <c r="T67" s="234" t="s">
        <v>154</v>
      </c>
      <c r="U67" s="217">
        <v>0.96700000000000008</v>
      </c>
      <c r="V67" s="217">
        <f>ROUND(E67*U67,2)</f>
        <v>18.079999999999998</v>
      </c>
      <c r="W67" s="217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155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">
      <c r="A68" s="214"/>
      <c r="B68" s="215"/>
      <c r="C68" s="251" t="s">
        <v>228</v>
      </c>
      <c r="D68" s="235"/>
      <c r="E68" s="235"/>
      <c r="F68" s="235"/>
      <c r="G68" s="235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157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">
      <c r="A69" s="214"/>
      <c r="B69" s="215"/>
      <c r="C69" s="252" t="s">
        <v>229</v>
      </c>
      <c r="D69" s="219"/>
      <c r="E69" s="220">
        <v>18.700000000000003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159</v>
      </c>
      <c r="AH69" s="207">
        <v>0</v>
      </c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ht="22.5" outlineLevel="1" x14ac:dyDescent="0.2">
      <c r="A70" s="228">
        <v>12</v>
      </c>
      <c r="B70" s="229" t="s">
        <v>230</v>
      </c>
      <c r="C70" s="250" t="s">
        <v>231</v>
      </c>
      <c r="D70" s="230" t="s">
        <v>197</v>
      </c>
      <c r="E70" s="231">
        <v>20.488000000000003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33">
        <v>1.468E-2</v>
      </c>
      <c r="O70" s="233">
        <f>ROUND(E70*N70,2)</f>
        <v>0.3</v>
      </c>
      <c r="P70" s="233">
        <v>0</v>
      </c>
      <c r="Q70" s="233">
        <f>ROUND(E70*P70,2)</f>
        <v>0</v>
      </c>
      <c r="R70" s="233" t="s">
        <v>190</v>
      </c>
      <c r="S70" s="233" t="s">
        <v>154</v>
      </c>
      <c r="T70" s="234" t="s">
        <v>154</v>
      </c>
      <c r="U70" s="217">
        <v>1.0230000000000001</v>
      </c>
      <c r="V70" s="217">
        <f>ROUND(E70*U70,2)</f>
        <v>20.96</v>
      </c>
      <c r="W70" s="217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155</v>
      </c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14"/>
      <c r="B71" s="215"/>
      <c r="C71" s="251" t="s">
        <v>232</v>
      </c>
      <c r="D71" s="235"/>
      <c r="E71" s="235"/>
      <c r="F71" s="235"/>
      <c r="G71" s="235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157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">
      <c r="A72" s="214"/>
      <c r="B72" s="215"/>
      <c r="C72" s="252" t="s">
        <v>233</v>
      </c>
      <c r="D72" s="219"/>
      <c r="E72" s="220">
        <v>20.488000000000003</v>
      </c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159</v>
      </c>
      <c r="AH72" s="207">
        <v>0</v>
      </c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ht="33.75" outlineLevel="1" x14ac:dyDescent="0.2">
      <c r="A73" s="228">
        <v>13</v>
      </c>
      <c r="B73" s="229" t="s">
        <v>234</v>
      </c>
      <c r="C73" s="250" t="s">
        <v>235</v>
      </c>
      <c r="D73" s="230" t="s">
        <v>212</v>
      </c>
      <c r="E73" s="231">
        <v>3</v>
      </c>
      <c r="F73" s="232"/>
      <c r="G73" s="233">
        <f>ROUND(E73*F73,2)</f>
        <v>0</v>
      </c>
      <c r="H73" s="232"/>
      <c r="I73" s="233">
        <f>ROUND(E73*H73,2)</f>
        <v>0</v>
      </c>
      <c r="J73" s="232"/>
      <c r="K73" s="233">
        <f>ROUND(E73*J73,2)</f>
        <v>0</v>
      </c>
      <c r="L73" s="233">
        <v>21</v>
      </c>
      <c r="M73" s="233">
        <f>G73*(1+L73/100)</f>
        <v>0</v>
      </c>
      <c r="N73" s="233">
        <v>1.7160000000000002E-2</v>
      </c>
      <c r="O73" s="233">
        <f>ROUND(E73*N73,2)</f>
        <v>0.05</v>
      </c>
      <c r="P73" s="233">
        <v>0</v>
      </c>
      <c r="Q73" s="233">
        <f>ROUND(E73*P73,2)</f>
        <v>0</v>
      </c>
      <c r="R73" s="233" t="s">
        <v>190</v>
      </c>
      <c r="S73" s="233" t="s">
        <v>154</v>
      </c>
      <c r="T73" s="234" t="s">
        <v>154</v>
      </c>
      <c r="U73" s="217">
        <v>2.1380000000000003</v>
      </c>
      <c r="V73" s="217">
        <f>ROUND(E73*U73,2)</f>
        <v>6.41</v>
      </c>
      <c r="W73" s="217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155</v>
      </c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">
      <c r="A74" s="214"/>
      <c r="B74" s="215"/>
      <c r="C74" s="252" t="s">
        <v>236</v>
      </c>
      <c r="D74" s="219"/>
      <c r="E74" s="220">
        <v>3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159</v>
      </c>
      <c r="AH74" s="207">
        <v>0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ht="22.5" outlineLevel="1" x14ac:dyDescent="0.2">
      <c r="A75" s="228">
        <v>14</v>
      </c>
      <c r="B75" s="229" t="s">
        <v>237</v>
      </c>
      <c r="C75" s="250" t="s">
        <v>238</v>
      </c>
      <c r="D75" s="230" t="s">
        <v>197</v>
      </c>
      <c r="E75" s="231">
        <v>18.700000000000003</v>
      </c>
      <c r="F75" s="232"/>
      <c r="G75" s="233">
        <f>ROUND(E75*F75,2)</f>
        <v>0</v>
      </c>
      <c r="H75" s="232"/>
      <c r="I75" s="233">
        <f>ROUND(E75*H75,2)</f>
        <v>0</v>
      </c>
      <c r="J75" s="232"/>
      <c r="K75" s="233">
        <f>ROUND(E75*J75,2)</f>
        <v>0</v>
      </c>
      <c r="L75" s="233">
        <v>21</v>
      </c>
      <c r="M75" s="233">
        <f>G75*(1+L75/100)</f>
        <v>0</v>
      </c>
      <c r="N75" s="233">
        <v>1.5160000000000002E-2</v>
      </c>
      <c r="O75" s="233">
        <f>ROUND(E75*N75,2)</f>
        <v>0.28000000000000003</v>
      </c>
      <c r="P75" s="233">
        <v>0</v>
      </c>
      <c r="Q75" s="233">
        <f>ROUND(E75*P75,2)</f>
        <v>0</v>
      </c>
      <c r="R75" s="233"/>
      <c r="S75" s="233" t="s">
        <v>239</v>
      </c>
      <c r="T75" s="234" t="s">
        <v>154</v>
      </c>
      <c r="U75" s="217">
        <v>0.96700000000000008</v>
      </c>
      <c r="V75" s="217">
        <f>ROUND(E75*U75,2)</f>
        <v>18.079999999999998</v>
      </c>
      <c r="W75" s="217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155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">
      <c r="A76" s="214"/>
      <c r="B76" s="215"/>
      <c r="C76" s="252" t="s">
        <v>240</v>
      </c>
      <c r="D76" s="219"/>
      <c r="E76" s="220">
        <v>18.700000000000003</v>
      </c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159</v>
      </c>
      <c r="AH76" s="207">
        <v>0</v>
      </c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ht="33.75" outlineLevel="1" x14ac:dyDescent="0.2">
      <c r="A77" s="228">
        <v>15</v>
      </c>
      <c r="B77" s="229" t="s">
        <v>241</v>
      </c>
      <c r="C77" s="250" t="s">
        <v>242</v>
      </c>
      <c r="D77" s="230" t="s">
        <v>197</v>
      </c>
      <c r="E77" s="231">
        <v>112.38605000000001</v>
      </c>
      <c r="F77" s="232"/>
      <c r="G77" s="233">
        <f>ROUND(E77*F77,2)</f>
        <v>0</v>
      </c>
      <c r="H77" s="232"/>
      <c r="I77" s="233">
        <f>ROUND(E77*H77,2)</f>
        <v>0</v>
      </c>
      <c r="J77" s="232"/>
      <c r="K77" s="233">
        <f>ROUND(E77*J77,2)</f>
        <v>0</v>
      </c>
      <c r="L77" s="233">
        <v>21</v>
      </c>
      <c r="M77" s="233">
        <f>G77*(1+L77/100)</f>
        <v>0</v>
      </c>
      <c r="N77" s="233">
        <v>9.8000000000000014E-3</v>
      </c>
      <c r="O77" s="233">
        <f>ROUND(E77*N77,2)</f>
        <v>1.1000000000000001</v>
      </c>
      <c r="P77" s="233">
        <v>0</v>
      </c>
      <c r="Q77" s="233">
        <f>ROUND(E77*P77,2)</f>
        <v>0</v>
      </c>
      <c r="R77" s="233" t="s">
        <v>243</v>
      </c>
      <c r="S77" s="233" t="s">
        <v>154</v>
      </c>
      <c r="T77" s="234" t="s">
        <v>154</v>
      </c>
      <c r="U77" s="217">
        <v>0</v>
      </c>
      <c r="V77" s="217">
        <f>ROUND(E77*U77,2)</f>
        <v>0</v>
      </c>
      <c r="W77" s="217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244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">
      <c r="A78" s="214"/>
      <c r="B78" s="215"/>
      <c r="C78" s="252" t="s">
        <v>245</v>
      </c>
      <c r="D78" s="219"/>
      <c r="E78" s="220">
        <v>112.38605000000001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159</v>
      </c>
      <c r="AH78" s="207">
        <v>0</v>
      </c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x14ac:dyDescent="0.2">
      <c r="A79" s="222" t="s">
        <v>148</v>
      </c>
      <c r="B79" s="223" t="s">
        <v>60</v>
      </c>
      <c r="C79" s="249" t="s">
        <v>61</v>
      </c>
      <c r="D79" s="224"/>
      <c r="E79" s="225"/>
      <c r="F79" s="226"/>
      <c r="G79" s="226">
        <f>SUMIF(AG80:AG83,"&lt;&gt;NOR",G80:G83)</f>
        <v>0</v>
      </c>
      <c r="H79" s="226"/>
      <c r="I79" s="226">
        <f>SUM(I80:I83)</f>
        <v>0</v>
      </c>
      <c r="J79" s="226"/>
      <c r="K79" s="226">
        <f>SUM(K80:K83)</f>
        <v>0</v>
      </c>
      <c r="L79" s="226"/>
      <c r="M79" s="226">
        <f>SUM(M80:M83)</f>
        <v>0</v>
      </c>
      <c r="N79" s="226"/>
      <c r="O79" s="226">
        <f>SUM(O80:O83)</f>
        <v>6.68</v>
      </c>
      <c r="P79" s="226"/>
      <c r="Q79" s="226">
        <f>SUM(Q80:Q83)</f>
        <v>0</v>
      </c>
      <c r="R79" s="226"/>
      <c r="S79" s="226"/>
      <c r="T79" s="227"/>
      <c r="U79" s="221"/>
      <c r="V79" s="221">
        <f>SUM(V80:V83)</f>
        <v>5.99</v>
      </c>
      <c r="W79" s="221"/>
      <c r="AG79" t="s">
        <v>149</v>
      </c>
    </row>
    <row r="80" spans="1:60" outlineLevel="1" x14ac:dyDescent="0.2">
      <c r="A80" s="228">
        <v>16</v>
      </c>
      <c r="B80" s="229" t="s">
        <v>246</v>
      </c>
      <c r="C80" s="250" t="s">
        <v>247</v>
      </c>
      <c r="D80" s="230" t="s">
        <v>152</v>
      </c>
      <c r="E80" s="231">
        <v>3.5335200000000002</v>
      </c>
      <c r="F80" s="232"/>
      <c r="G80" s="233">
        <f>ROUND(E80*F80,2)</f>
        <v>0</v>
      </c>
      <c r="H80" s="232"/>
      <c r="I80" s="233">
        <f>ROUND(E80*H80,2)</f>
        <v>0</v>
      </c>
      <c r="J80" s="232"/>
      <c r="K80" s="233">
        <f>ROUND(E80*J80,2)</f>
        <v>0</v>
      </c>
      <c r="L80" s="233">
        <v>21</v>
      </c>
      <c r="M80" s="233">
        <f>G80*(1+L80/100)</f>
        <v>0</v>
      </c>
      <c r="N80" s="233">
        <v>1.8907700000000001</v>
      </c>
      <c r="O80" s="233">
        <f>ROUND(E80*N80,2)</f>
        <v>6.68</v>
      </c>
      <c r="P80" s="233">
        <v>0</v>
      </c>
      <c r="Q80" s="233">
        <f>ROUND(E80*P80,2)</f>
        <v>0</v>
      </c>
      <c r="R80" s="233" t="s">
        <v>248</v>
      </c>
      <c r="S80" s="233" t="s">
        <v>154</v>
      </c>
      <c r="T80" s="234" t="s">
        <v>154</v>
      </c>
      <c r="U80" s="217">
        <v>1.6950000000000001</v>
      </c>
      <c r="V80" s="217">
        <f>ROUND(E80*U80,2)</f>
        <v>5.99</v>
      </c>
      <c r="W80" s="217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155</v>
      </c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">
      <c r="A81" s="214"/>
      <c r="B81" s="215"/>
      <c r="C81" s="251" t="s">
        <v>249</v>
      </c>
      <c r="D81" s="235"/>
      <c r="E81" s="235"/>
      <c r="F81" s="235"/>
      <c r="G81" s="235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157</v>
      </c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">
      <c r="A82" s="214"/>
      <c r="B82" s="215"/>
      <c r="C82" s="252" t="s">
        <v>250</v>
      </c>
      <c r="D82" s="219"/>
      <c r="E82" s="220">
        <v>2.7054</v>
      </c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159</v>
      </c>
      <c r="AH82" s="207">
        <v>0</v>
      </c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">
      <c r="A83" s="214"/>
      <c r="B83" s="215"/>
      <c r="C83" s="252" t="s">
        <v>251</v>
      </c>
      <c r="D83" s="219"/>
      <c r="E83" s="220">
        <v>0.82812000000000008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159</v>
      </c>
      <c r="AH83" s="207">
        <v>0</v>
      </c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x14ac:dyDescent="0.2">
      <c r="A84" s="222" t="s">
        <v>148</v>
      </c>
      <c r="B84" s="223" t="s">
        <v>62</v>
      </c>
      <c r="C84" s="249" t="s">
        <v>63</v>
      </c>
      <c r="D84" s="224"/>
      <c r="E84" s="225"/>
      <c r="F84" s="226"/>
      <c r="G84" s="226">
        <f>SUMIF(AG85:AG87,"&lt;&gt;NOR",G85:G87)</f>
        <v>0</v>
      </c>
      <c r="H84" s="226"/>
      <c r="I84" s="226">
        <f>SUM(I85:I87)</f>
        <v>0</v>
      </c>
      <c r="J84" s="226"/>
      <c r="K84" s="226">
        <f>SUM(K85:K87)</f>
        <v>0</v>
      </c>
      <c r="L84" s="226"/>
      <c r="M84" s="226">
        <f>SUM(M85:M87)</f>
        <v>0</v>
      </c>
      <c r="N84" s="226"/>
      <c r="O84" s="226">
        <f>SUM(O85:O87)</f>
        <v>0.35</v>
      </c>
      <c r="P84" s="226"/>
      <c r="Q84" s="226">
        <f>SUM(Q85:Q87)</f>
        <v>0</v>
      </c>
      <c r="R84" s="226"/>
      <c r="S84" s="226"/>
      <c r="T84" s="227"/>
      <c r="U84" s="221"/>
      <c r="V84" s="221">
        <f>SUM(V85:V87)</f>
        <v>0.78</v>
      </c>
      <c r="W84" s="221"/>
      <c r="AG84" t="s">
        <v>149</v>
      </c>
    </row>
    <row r="85" spans="1:60" ht="22.5" outlineLevel="1" x14ac:dyDescent="0.2">
      <c r="A85" s="228">
        <v>17</v>
      </c>
      <c r="B85" s="229" t="s">
        <v>252</v>
      </c>
      <c r="C85" s="250" t="s">
        <v>253</v>
      </c>
      <c r="D85" s="230" t="s">
        <v>197</v>
      </c>
      <c r="E85" s="231">
        <v>3.2</v>
      </c>
      <c r="F85" s="232"/>
      <c r="G85" s="233">
        <f>ROUND(E85*F85,2)</f>
        <v>0</v>
      </c>
      <c r="H85" s="232"/>
      <c r="I85" s="233">
        <f>ROUND(E85*H85,2)</f>
        <v>0</v>
      </c>
      <c r="J85" s="232"/>
      <c r="K85" s="233">
        <f>ROUND(E85*J85,2)</f>
        <v>0</v>
      </c>
      <c r="L85" s="233">
        <v>21</v>
      </c>
      <c r="M85" s="233">
        <f>G85*(1+L85/100)</f>
        <v>0</v>
      </c>
      <c r="N85" s="233">
        <v>0.11021</v>
      </c>
      <c r="O85" s="233">
        <f>ROUND(E85*N85,2)</f>
        <v>0.35</v>
      </c>
      <c r="P85" s="233">
        <v>0</v>
      </c>
      <c r="Q85" s="233">
        <f>ROUND(E85*P85,2)</f>
        <v>0</v>
      </c>
      <c r="R85" s="233" t="s">
        <v>254</v>
      </c>
      <c r="S85" s="233" t="s">
        <v>154</v>
      </c>
      <c r="T85" s="234" t="s">
        <v>154</v>
      </c>
      <c r="U85" s="217">
        <v>0.24500000000000002</v>
      </c>
      <c r="V85" s="217">
        <f>ROUND(E85*U85,2)</f>
        <v>0.78</v>
      </c>
      <c r="W85" s="217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155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">
      <c r="A86" s="214"/>
      <c r="B86" s="215"/>
      <c r="C86" s="251" t="s">
        <v>255</v>
      </c>
      <c r="D86" s="235"/>
      <c r="E86" s="235"/>
      <c r="F86" s="235"/>
      <c r="G86" s="235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157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">
      <c r="A87" s="214"/>
      <c r="B87" s="215"/>
      <c r="C87" s="252" t="s">
        <v>256</v>
      </c>
      <c r="D87" s="219"/>
      <c r="E87" s="220">
        <v>3.2</v>
      </c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159</v>
      </c>
      <c r="AH87" s="207">
        <v>0</v>
      </c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x14ac:dyDescent="0.2">
      <c r="A88" s="222" t="s">
        <v>148</v>
      </c>
      <c r="B88" s="223" t="s">
        <v>64</v>
      </c>
      <c r="C88" s="249" t="s">
        <v>65</v>
      </c>
      <c r="D88" s="224"/>
      <c r="E88" s="225"/>
      <c r="F88" s="226"/>
      <c r="G88" s="226">
        <f>SUMIF(AG89:AG112,"&lt;&gt;NOR",G89:G112)</f>
        <v>0</v>
      </c>
      <c r="H88" s="226"/>
      <c r="I88" s="226">
        <f>SUM(I89:I112)</f>
        <v>0</v>
      </c>
      <c r="J88" s="226"/>
      <c r="K88" s="226">
        <f>SUM(K89:K112)</f>
        <v>0</v>
      </c>
      <c r="L88" s="226"/>
      <c r="M88" s="226">
        <f>SUM(M89:M112)</f>
        <v>0</v>
      </c>
      <c r="N88" s="226"/>
      <c r="O88" s="226">
        <f>SUM(O89:O112)</f>
        <v>41.550000000000004</v>
      </c>
      <c r="P88" s="226"/>
      <c r="Q88" s="226">
        <f>SUM(Q89:Q112)</f>
        <v>0</v>
      </c>
      <c r="R88" s="226"/>
      <c r="S88" s="226"/>
      <c r="T88" s="227"/>
      <c r="U88" s="221"/>
      <c r="V88" s="221">
        <f>SUM(V89:V112)</f>
        <v>671.31000000000006</v>
      </c>
      <c r="W88" s="221"/>
      <c r="AG88" t="s">
        <v>149</v>
      </c>
    </row>
    <row r="89" spans="1:60" ht="22.5" outlineLevel="1" x14ac:dyDescent="0.2">
      <c r="A89" s="228">
        <v>18</v>
      </c>
      <c r="B89" s="229" t="s">
        <v>257</v>
      </c>
      <c r="C89" s="250" t="s">
        <v>258</v>
      </c>
      <c r="D89" s="230" t="s">
        <v>197</v>
      </c>
      <c r="E89" s="231">
        <v>188.19000000000003</v>
      </c>
      <c r="F89" s="232"/>
      <c r="G89" s="233">
        <f>ROUND(E89*F89,2)</f>
        <v>0</v>
      </c>
      <c r="H89" s="232"/>
      <c r="I89" s="233">
        <f>ROUND(E89*H89,2)</f>
        <v>0</v>
      </c>
      <c r="J89" s="232"/>
      <c r="K89" s="233">
        <f>ROUND(E89*J89,2)</f>
        <v>0</v>
      </c>
      <c r="L89" s="233">
        <v>21</v>
      </c>
      <c r="M89" s="233">
        <f>G89*(1+L89/100)</f>
        <v>0</v>
      </c>
      <c r="N89" s="233">
        <v>5.1230000000000005E-2</v>
      </c>
      <c r="O89" s="233">
        <f>ROUND(E89*N89,2)</f>
        <v>9.64</v>
      </c>
      <c r="P89" s="233">
        <v>0</v>
      </c>
      <c r="Q89" s="233">
        <f>ROUND(E89*P89,2)</f>
        <v>0</v>
      </c>
      <c r="R89" s="233" t="s">
        <v>190</v>
      </c>
      <c r="S89" s="233" t="s">
        <v>154</v>
      </c>
      <c r="T89" s="234" t="s">
        <v>154</v>
      </c>
      <c r="U89" s="217">
        <v>0.90800000000000003</v>
      </c>
      <c r="V89" s="217">
        <f>ROUND(E89*U89,2)</f>
        <v>170.88</v>
      </c>
      <c r="W89" s="217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155</v>
      </c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">
      <c r="A90" s="214"/>
      <c r="B90" s="215"/>
      <c r="C90" s="251" t="s">
        <v>259</v>
      </c>
      <c r="D90" s="235"/>
      <c r="E90" s="235"/>
      <c r="F90" s="235"/>
      <c r="G90" s="235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07"/>
      <c r="Y90" s="207"/>
      <c r="Z90" s="207"/>
      <c r="AA90" s="207"/>
      <c r="AB90" s="207"/>
      <c r="AC90" s="207"/>
      <c r="AD90" s="207"/>
      <c r="AE90" s="207"/>
      <c r="AF90" s="207"/>
      <c r="AG90" s="207" t="s">
        <v>157</v>
      </c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ht="22.5" outlineLevel="1" x14ac:dyDescent="0.2">
      <c r="A91" s="214"/>
      <c r="B91" s="215"/>
      <c r="C91" s="252" t="s">
        <v>260</v>
      </c>
      <c r="D91" s="219"/>
      <c r="E91" s="220">
        <v>188.19000000000003</v>
      </c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159</v>
      </c>
      <c r="AH91" s="207">
        <v>0</v>
      </c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">
      <c r="A92" s="228">
        <v>19</v>
      </c>
      <c r="B92" s="229" t="s">
        <v>261</v>
      </c>
      <c r="C92" s="250" t="s">
        <v>262</v>
      </c>
      <c r="D92" s="230" t="s">
        <v>197</v>
      </c>
      <c r="E92" s="231">
        <v>348.46800000000002</v>
      </c>
      <c r="F92" s="232"/>
      <c r="G92" s="233">
        <f>ROUND(E92*F92,2)</f>
        <v>0</v>
      </c>
      <c r="H92" s="232"/>
      <c r="I92" s="233">
        <f>ROUND(E92*H92,2)</f>
        <v>0</v>
      </c>
      <c r="J92" s="232"/>
      <c r="K92" s="233">
        <f>ROUND(E92*J92,2)</f>
        <v>0</v>
      </c>
      <c r="L92" s="233">
        <v>21</v>
      </c>
      <c r="M92" s="233">
        <f>G92*(1+L92/100)</f>
        <v>0</v>
      </c>
      <c r="N92" s="233">
        <v>4.4140000000000006E-2</v>
      </c>
      <c r="O92" s="233">
        <f>ROUND(E92*N92,2)</f>
        <v>15.38</v>
      </c>
      <c r="P92" s="233">
        <v>0</v>
      </c>
      <c r="Q92" s="233">
        <f>ROUND(E92*P92,2)</f>
        <v>0</v>
      </c>
      <c r="R92" s="233" t="s">
        <v>190</v>
      </c>
      <c r="S92" s="233" t="s">
        <v>154</v>
      </c>
      <c r="T92" s="234" t="s">
        <v>154</v>
      </c>
      <c r="U92" s="217">
        <v>0.60000000000000009</v>
      </c>
      <c r="V92" s="217">
        <f>ROUND(E92*U92,2)</f>
        <v>209.08</v>
      </c>
      <c r="W92" s="217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155</v>
      </c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outlineLevel="1" x14ac:dyDescent="0.2">
      <c r="A93" s="214"/>
      <c r="B93" s="215"/>
      <c r="C93" s="252" t="s">
        <v>263</v>
      </c>
      <c r="D93" s="219"/>
      <c r="E93" s="220">
        <v>34.400000000000006</v>
      </c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07"/>
      <c r="Y93" s="207"/>
      <c r="Z93" s="207"/>
      <c r="AA93" s="207"/>
      <c r="AB93" s="207"/>
      <c r="AC93" s="207"/>
      <c r="AD93" s="207"/>
      <c r="AE93" s="207"/>
      <c r="AF93" s="207"/>
      <c r="AG93" s="207" t="s">
        <v>159</v>
      </c>
      <c r="AH93" s="207">
        <v>0</v>
      </c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outlineLevel="1" x14ac:dyDescent="0.2">
      <c r="A94" s="214"/>
      <c r="B94" s="215"/>
      <c r="C94" s="252" t="s">
        <v>264</v>
      </c>
      <c r="D94" s="219"/>
      <c r="E94" s="220">
        <v>30.1</v>
      </c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07"/>
      <c r="Y94" s="207"/>
      <c r="Z94" s="207"/>
      <c r="AA94" s="207"/>
      <c r="AB94" s="207"/>
      <c r="AC94" s="207"/>
      <c r="AD94" s="207"/>
      <c r="AE94" s="207"/>
      <c r="AF94" s="207"/>
      <c r="AG94" s="207" t="s">
        <v>159</v>
      </c>
      <c r="AH94" s="207">
        <v>0</v>
      </c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outlineLevel="1" x14ac:dyDescent="0.2">
      <c r="A95" s="214"/>
      <c r="B95" s="215"/>
      <c r="C95" s="252" t="s">
        <v>265</v>
      </c>
      <c r="D95" s="219"/>
      <c r="E95" s="220">
        <v>35.85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07"/>
      <c r="Y95" s="207"/>
      <c r="Z95" s="207"/>
      <c r="AA95" s="207"/>
      <c r="AB95" s="207"/>
      <c r="AC95" s="207"/>
      <c r="AD95" s="207"/>
      <c r="AE95" s="207"/>
      <c r="AF95" s="207"/>
      <c r="AG95" s="207" t="s">
        <v>159</v>
      </c>
      <c r="AH95" s="207">
        <v>0</v>
      </c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outlineLevel="1" x14ac:dyDescent="0.2">
      <c r="A96" s="214"/>
      <c r="B96" s="215"/>
      <c r="C96" s="252" t="s">
        <v>266</v>
      </c>
      <c r="D96" s="219"/>
      <c r="E96" s="220">
        <v>70.56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159</v>
      </c>
      <c r="AH96" s="207">
        <v>0</v>
      </c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outlineLevel="1" x14ac:dyDescent="0.2">
      <c r="A97" s="214"/>
      <c r="B97" s="215"/>
      <c r="C97" s="252" t="s">
        <v>267</v>
      </c>
      <c r="D97" s="219"/>
      <c r="E97" s="220">
        <v>66.800000000000011</v>
      </c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159</v>
      </c>
      <c r="AH97" s="207">
        <v>0</v>
      </c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outlineLevel="1" x14ac:dyDescent="0.2">
      <c r="A98" s="214"/>
      <c r="B98" s="215"/>
      <c r="C98" s="252" t="s">
        <v>268</v>
      </c>
      <c r="D98" s="219"/>
      <c r="E98" s="220">
        <v>110.75800000000001</v>
      </c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159</v>
      </c>
      <c r="AH98" s="207">
        <v>0</v>
      </c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outlineLevel="1" x14ac:dyDescent="0.2">
      <c r="A99" s="228">
        <v>20</v>
      </c>
      <c r="B99" s="229" t="s">
        <v>269</v>
      </c>
      <c r="C99" s="250" t="s">
        <v>270</v>
      </c>
      <c r="D99" s="230" t="s">
        <v>197</v>
      </c>
      <c r="E99" s="231">
        <v>346.84500000000003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33">
        <v>4.7660000000000001E-2</v>
      </c>
      <c r="O99" s="233">
        <f>ROUND(E99*N99,2)</f>
        <v>16.53</v>
      </c>
      <c r="P99" s="233">
        <v>0</v>
      </c>
      <c r="Q99" s="233">
        <f>ROUND(E99*P99,2)</f>
        <v>0</v>
      </c>
      <c r="R99" s="233" t="s">
        <v>190</v>
      </c>
      <c r="S99" s="233" t="s">
        <v>154</v>
      </c>
      <c r="T99" s="234" t="s">
        <v>154</v>
      </c>
      <c r="U99" s="217">
        <v>0.84000000000000008</v>
      </c>
      <c r="V99" s="217">
        <f>ROUND(E99*U99,2)</f>
        <v>291.35000000000002</v>
      </c>
      <c r="W99" s="217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155</v>
      </c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outlineLevel="1" x14ac:dyDescent="0.2">
      <c r="A100" s="214"/>
      <c r="B100" s="215"/>
      <c r="C100" s="252" t="s">
        <v>271</v>
      </c>
      <c r="D100" s="219"/>
      <c r="E100" s="220">
        <v>63.21</v>
      </c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159</v>
      </c>
      <c r="AH100" s="207">
        <v>0</v>
      </c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outlineLevel="1" x14ac:dyDescent="0.2">
      <c r="A101" s="214"/>
      <c r="B101" s="215"/>
      <c r="C101" s="252" t="s">
        <v>272</v>
      </c>
      <c r="D101" s="219"/>
      <c r="E101" s="220">
        <v>-2.4499999999999997</v>
      </c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 t="s">
        <v>159</v>
      </c>
      <c r="AH101" s="207">
        <v>0</v>
      </c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</row>
    <row r="102" spans="1:60" outlineLevel="1" x14ac:dyDescent="0.2">
      <c r="A102" s="214"/>
      <c r="B102" s="215"/>
      <c r="C102" s="252" t="s">
        <v>273</v>
      </c>
      <c r="D102" s="219"/>
      <c r="E102" s="220">
        <v>34.400000000000006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 t="s">
        <v>159</v>
      </c>
      <c r="AH102" s="207">
        <v>0</v>
      </c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</row>
    <row r="103" spans="1:60" outlineLevel="1" x14ac:dyDescent="0.2">
      <c r="A103" s="214"/>
      <c r="B103" s="215"/>
      <c r="C103" s="252" t="s">
        <v>264</v>
      </c>
      <c r="D103" s="219"/>
      <c r="E103" s="220">
        <v>30.1</v>
      </c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 t="s">
        <v>159</v>
      </c>
      <c r="AH103" s="207">
        <v>0</v>
      </c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</row>
    <row r="104" spans="1:60" outlineLevel="1" x14ac:dyDescent="0.2">
      <c r="A104" s="214"/>
      <c r="B104" s="215"/>
      <c r="C104" s="252" t="s">
        <v>265</v>
      </c>
      <c r="D104" s="219"/>
      <c r="E104" s="220">
        <v>35.85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 t="s">
        <v>159</v>
      </c>
      <c r="AH104" s="207">
        <v>0</v>
      </c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</row>
    <row r="105" spans="1:60" outlineLevel="1" x14ac:dyDescent="0.2">
      <c r="A105" s="214"/>
      <c r="B105" s="215"/>
      <c r="C105" s="252" t="s">
        <v>266</v>
      </c>
      <c r="D105" s="219"/>
      <c r="E105" s="220">
        <v>70.56</v>
      </c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 t="s">
        <v>159</v>
      </c>
      <c r="AH105" s="207">
        <v>0</v>
      </c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</row>
    <row r="106" spans="1:60" outlineLevel="1" x14ac:dyDescent="0.2">
      <c r="A106" s="214"/>
      <c r="B106" s="215"/>
      <c r="C106" s="252" t="s">
        <v>267</v>
      </c>
      <c r="D106" s="219"/>
      <c r="E106" s="220">
        <v>66.800000000000011</v>
      </c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 t="s">
        <v>159</v>
      </c>
      <c r="AH106" s="207">
        <v>0</v>
      </c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</row>
    <row r="107" spans="1:60" outlineLevel="1" x14ac:dyDescent="0.2">
      <c r="A107" s="214"/>
      <c r="B107" s="215"/>
      <c r="C107" s="252" t="s">
        <v>274</v>
      </c>
      <c r="D107" s="219"/>
      <c r="E107" s="220">
        <v>82.87</v>
      </c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 t="s">
        <v>159</v>
      </c>
      <c r="AH107" s="207">
        <v>0</v>
      </c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</row>
    <row r="108" spans="1:60" outlineLevel="1" x14ac:dyDescent="0.2">
      <c r="A108" s="214"/>
      <c r="B108" s="215"/>
      <c r="C108" s="252" t="s">
        <v>275</v>
      </c>
      <c r="D108" s="219"/>
      <c r="E108" s="220">
        <v>134.20500000000001</v>
      </c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 t="s">
        <v>159</v>
      </c>
      <c r="AH108" s="207">
        <v>0</v>
      </c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</row>
    <row r="109" spans="1:60" outlineLevel="1" x14ac:dyDescent="0.2">
      <c r="A109" s="214"/>
      <c r="B109" s="215"/>
      <c r="C109" s="252" t="s">
        <v>276</v>
      </c>
      <c r="D109" s="219"/>
      <c r="E109" s="220">
        <v>5.08</v>
      </c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 t="s">
        <v>159</v>
      </c>
      <c r="AH109" s="207">
        <v>0</v>
      </c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</row>
    <row r="110" spans="1:60" outlineLevel="1" x14ac:dyDescent="0.2">
      <c r="A110" s="214"/>
      <c r="B110" s="215"/>
      <c r="C110" s="252" t="s">
        <v>277</v>
      </c>
      <c r="D110" s="219"/>
      <c r="E110" s="220">
        <v>9.6000000000000014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 t="s">
        <v>159</v>
      </c>
      <c r="AH110" s="207">
        <v>0</v>
      </c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</row>
    <row r="111" spans="1:60" outlineLevel="1" x14ac:dyDescent="0.2">
      <c r="A111" s="214"/>
      <c r="B111" s="215"/>
      <c r="C111" s="252" t="s">
        <v>278</v>
      </c>
      <c r="D111" s="219"/>
      <c r="E111" s="220">
        <v>-237.70999999999998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 t="s">
        <v>159</v>
      </c>
      <c r="AH111" s="207">
        <v>0</v>
      </c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</row>
    <row r="112" spans="1:60" outlineLevel="1" x14ac:dyDescent="0.2">
      <c r="A112" s="214"/>
      <c r="B112" s="215"/>
      <c r="C112" s="252" t="s">
        <v>279</v>
      </c>
      <c r="D112" s="219"/>
      <c r="E112" s="220">
        <v>54.330000000000005</v>
      </c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 t="s">
        <v>159</v>
      </c>
      <c r="AH112" s="207">
        <v>0</v>
      </c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</row>
    <row r="113" spans="1:60" x14ac:dyDescent="0.2">
      <c r="A113" s="222" t="s">
        <v>148</v>
      </c>
      <c r="B113" s="223" t="s">
        <v>66</v>
      </c>
      <c r="C113" s="249" t="s">
        <v>67</v>
      </c>
      <c r="D113" s="224"/>
      <c r="E113" s="225"/>
      <c r="F113" s="226"/>
      <c r="G113" s="226">
        <f>SUMIF(AG114:AG123,"&lt;&gt;NOR",G114:G123)</f>
        <v>0</v>
      </c>
      <c r="H113" s="226"/>
      <c r="I113" s="226">
        <f>SUM(I114:I123)</f>
        <v>0</v>
      </c>
      <c r="J113" s="226"/>
      <c r="K113" s="226">
        <f>SUM(K114:K123)</f>
        <v>0</v>
      </c>
      <c r="L113" s="226"/>
      <c r="M113" s="226">
        <f>SUM(M114:M123)</f>
        <v>0</v>
      </c>
      <c r="N113" s="226"/>
      <c r="O113" s="226">
        <f>SUM(O114:O123)</f>
        <v>50.88</v>
      </c>
      <c r="P113" s="226"/>
      <c r="Q113" s="226">
        <f>SUM(Q114:Q123)</f>
        <v>0</v>
      </c>
      <c r="R113" s="226"/>
      <c r="S113" s="226"/>
      <c r="T113" s="227"/>
      <c r="U113" s="221"/>
      <c r="V113" s="221">
        <f>SUM(V114:V123)</f>
        <v>196.62</v>
      </c>
      <c r="W113" s="221"/>
      <c r="AG113" t="s">
        <v>149</v>
      </c>
    </row>
    <row r="114" spans="1:60" outlineLevel="1" x14ac:dyDescent="0.2">
      <c r="A114" s="228">
        <v>21</v>
      </c>
      <c r="B114" s="229" t="s">
        <v>280</v>
      </c>
      <c r="C114" s="250" t="s">
        <v>281</v>
      </c>
      <c r="D114" s="230" t="s">
        <v>152</v>
      </c>
      <c r="E114" s="231">
        <v>18.460500000000003</v>
      </c>
      <c r="F114" s="232"/>
      <c r="G114" s="233">
        <f>ROUND(E114*F114,2)</f>
        <v>0</v>
      </c>
      <c r="H114" s="232"/>
      <c r="I114" s="233">
        <f>ROUND(E114*H114,2)</f>
        <v>0</v>
      </c>
      <c r="J114" s="232"/>
      <c r="K114" s="233">
        <f>ROUND(E114*J114,2)</f>
        <v>0</v>
      </c>
      <c r="L114" s="233">
        <v>21</v>
      </c>
      <c r="M114" s="233">
        <f>G114*(1+L114/100)</f>
        <v>0</v>
      </c>
      <c r="N114" s="233">
        <v>2.5250000000000004</v>
      </c>
      <c r="O114" s="233">
        <f>ROUND(E114*N114,2)</f>
        <v>46.61</v>
      </c>
      <c r="P114" s="233">
        <v>0</v>
      </c>
      <c r="Q114" s="233">
        <f>ROUND(E114*P114,2)</f>
        <v>0</v>
      </c>
      <c r="R114" s="233" t="s">
        <v>190</v>
      </c>
      <c r="S114" s="233" t="s">
        <v>154</v>
      </c>
      <c r="T114" s="234" t="s">
        <v>154</v>
      </c>
      <c r="U114" s="217">
        <v>3.2130000000000001</v>
      </c>
      <c r="V114" s="217">
        <f>ROUND(E114*U114,2)</f>
        <v>59.31</v>
      </c>
      <c r="W114" s="21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 t="s">
        <v>155</v>
      </c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</row>
    <row r="115" spans="1:60" outlineLevel="1" x14ac:dyDescent="0.2">
      <c r="A115" s="214"/>
      <c r="B115" s="215"/>
      <c r="C115" s="251" t="s">
        <v>282</v>
      </c>
      <c r="D115" s="235"/>
      <c r="E115" s="235"/>
      <c r="F115" s="235"/>
      <c r="G115" s="235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 t="s">
        <v>157</v>
      </c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</row>
    <row r="116" spans="1:60" outlineLevel="1" x14ac:dyDescent="0.2">
      <c r="A116" s="214"/>
      <c r="B116" s="215"/>
      <c r="C116" s="253" t="s">
        <v>283</v>
      </c>
      <c r="D116" s="237"/>
      <c r="E116" s="237"/>
      <c r="F116" s="237"/>
      <c r="G116" s="23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 t="s">
        <v>215</v>
      </c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ht="22.5" outlineLevel="1" x14ac:dyDescent="0.2">
      <c r="A117" s="214"/>
      <c r="B117" s="215"/>
      <c r="C117" s="252" t="s">
        <v>284</v>
      </c>
      <c r="D117" s="219"/>
      <c r="E117" s="220">
        <v>18.460500000000003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 t="s">
        <v>159</v>
      </c>
      <c r="AH117" s="207">
        <v>0</v>
      </c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outlineLevel="1" x14ac:dyDescent="0.2">
      <c r="A118" s="228">
        <v>22</v>
      </c>
      <c r="B118" s="229" t="s">
        <v>285</v>
      </c>
      <c r="C118" s="250" t="s">
        <v>286</v>
      </c>
      <c r="D118" s="230" t="s">
        <v>287</v>
      </c>
      <c r="E118" s="231">
        <v>0.5981200000000001</v>
      </c>
      <c r="F118" s="232"/>
      <c r="G118" s="233">
        <f>ROUND(E118*F118,2)</f>
        <v>0</v>
      </c>
      <c r="H118" s="232"/>
      <c r="I118" s="233">
        <f>ROUND(E118*H118,2)</f>
        <v>0</v>
      </c>
      <c r="J118" s="232"/>
      <c r="K118" s="233">
        <f>ROUND(E118*J118,2)</f>
        <v>0</v>
      </c>
      <c r="L118" s="233">
        <v>21</v>
      </c>
      <c r="M118" s="233">
        <f>G118*(1+L118/100)</f>
        <v>0</v>
      </c>
      <c r="N118" s="233">
        <v>1.0662500000000001</v>
      </c>
      <c r="O118" s="233">
        <f>ROUND(E118*N118,2)</f>
        <v>0.64</v>
      </c>
      <c r="P118" s="233">
        <v>0</v>
      </c>
      <c r="Q118" s="233">
        <f>ROUND(E118*P118,2)</f>
        <v>0</v>
      </c>
      <c r="R118" s="233" t="s">
        <v>190</v>
      </c>
      <c r="S118" s="233" t="s">
        <v>154</v>
      </c>
      <c r="T118" s="234" t="s">
        <v>154</v>
      </c>
      <c r="U118" s="217">
        <v>15.231000000000002</v>
      </c>
      <c r="V118" s="217">
        <f>ROUND(E118*U118,2)</f>
        <v>9.11</v>
      </c>
      <c r="W118" s="21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 t="s">
        <v>155</v>
      </c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outlineLevel="1" x14ac:dyDescent="0.2">
      <c r="A119" s="214"/>
      <c r="B119" s="215"/>
      <c r="C119" s="251" t="s">
        <v>288</v>
      </c>
      <c r="D119" s="235"/>
      <c r="E119" s="235"/>
      <c r="F119" s="235"/>
      <c r="G119" s="235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 t="s">
        <v>157</v>
      </c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ht="22.5" outlineLevel="1" x14ac:dyDescent="0.2">
      <c r="A120" s="214"/>
      <c r="B120" s="215"/>
      <c r="C120" s="252" t="s">
        <v>289</v>
      </c>
      <c r="D120" s="219"/>
      <c r="E120" s="220">
        <v>0.5981200000000001</v>
      </c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 t="s">
        <v>159</v>
      </c>
      <c r="AH120" s="207">
        <v>0</v>
      </c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ht="22.5" outlineLevel="1" x14ac:dyDescent="0.2">
      <c r="A121" s="228">
        <v>23</v>
      </c>
      <c r="B121" s="229" t="s">
        <v>290</v>
      </c>
      <c r="C121" s="250" t="s">
        <v>291</v>
      </c>
      <c r="D121" s="230" t="s">
        <v>197</v>
      </c>
      <c r="E121" s="231">
        <v>364.73</v>
      </c>
      <c r="F121" s="232"/>
      <c r="G121" s="233">
        <f>ROUND(E121*F121,2)</f>
        <v>0</v>
      </c>
      <c r="H121" s="232"/>
      <c r="I121" s="233">
        <f>ROUND(E121*H121,2)</f>
        <v>0</v>
      </c>
      <c r="J121" s="232"/>
      <c r="K121" s="233">
        <f>ROUND(E121*J121,2)</f>
        <v>0</v>
      </c>
      <c r="L121" s="233">
        <v>21</v>
      </c>
      <c r="M121" s="233">
        <f>G121*(1+L121/100)</f>
        <v>0</v>
      </c>
      <c r="N121" s="233">
        <v>9.9500000000000005E-3</v>
      </c>
      <c r="O121" s="233">
        <f>ROUND(E121*N121,2)</f>
        <v>3.63</v>
      </c>
      <c r="P121" s="233">
        <v>0</v>
      </c>
      <c r="Q121" s="233">
        <f>ROUND(E121*P121,2)</f>
        <v>0</v>
      </c>
      <c r="R121" s="233" t="s">
        <v>190</v>
      </c>
      <c r="S121" s="233" t="s">
        <v>154</v>
      </c>
      <c r="T121" s="234" t="s">
        <v>154</v>
      </c>
      <c r="U121" s="217">
        <v>0.35150000000000003</v>
      </c>
      <c r="V121" s="217">
        <f>ROUND(E121*U121,2)</f>
        <v>128.19999999999999</v>
      </c>
      <c r="W121" s="21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 t="s">
        <v>155</v>
      </c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outlineLevel="1" x14ac:dyDescent="0.2">
      <c r="A122" s="214"/>
      <c r="B122" s="215"/>
      <c r="C122" s="251" t="s">
        <v>292</v>
      </c>
      <c r="D122" s="235"/>
      <c r="E122" s="235"/>
      <c r="F122" s="235"/>
      <c r="G122" s="235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 t="s">
        <v>157</v>
      </c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</row>
    <row r="123" spans="1:60" ht="22.5" outlineLevel="1" x14ac:dyDescent="0.2">
      <c r="A123" s="214"/>
      <c r="B123" s="215"/>
      <c r="C123" s="252" t="s">
        <v>293</v>
      </c>
      <c r="D123" s="219"/>
      <c r="E123" s="220">
        <v>364.73</v>
      </c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 t="s">
        <v>159</v>
      </c>
      <c r="AH123" s="207">
        <v>0</v>
      </c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x14ac:dyDescent="0.2">
      <c r="A124" s="222" t="s">
        <v>148</v>
      </c>
      <c r="B124" s="223" t="s">
        <v>68</v>
      </c>
      <c r="C124" s="249" t="s">
        <v>69</v>
      </c>
      <c r="D124" s="224"/>
      <c r="E124" s="225"/>
      <c r="F124" s="226"/>
      <c r="G124" s="226">
        <f>SUMIF(AG125:AG132,"&lt;&gt;NOR",G125:G132)</f>
        <v>0</v>
      </c>
      <c r="H124" s="226"/>
      <c r="I124" s="226">
        <f>SUM(I125:I132)</f>
        <v>0</v>
      </c>
      <c r="J124" s="226"/>
      <c r="K124" s="226">
        <f>SUM(K125:K132)</f>
        <v>0</v>
      </c>
      <c r="L124" s="226"/>
      <c r="M124" s="226">
        <f>SUM(M125:M132)</f>
        <v>0</v>
      </c>
      <c r="N124" s="226"/>
      <c r="O124" s="226">
        <f>SUM(O125:O132)</f>
        <v>0.39000000000000007</v>
      </c>
      <c r="P124" s="226"/>
      <c r="Q124" s="226">
        <f>SUM(Q125:Q132)</f>
        <v>0</v>
      </c>
      <c r="R124" s="226"/>
      <c r="S124" s="226"/>
      <c r="T124" s="227"/>
      <c r="U124" s="221"/>
      <c r="V124" s="221">
        <f>SUM(V125:V132)</f>
        <v>17.100000000000001</v>
      </c>
      <c r="W124" s="221"/>
      <c r="AG124" t="s">
        <v>149</v>
      </c>
    </row>
    <row r="125" spans="1:60" ht="45" outlineLevel="1" x14ac:dyDescent="0.2">
      <c r="A125" s="238">
        <v>24</v>
      </c>
      <c r="B125" s="239" t="s">
        <v>294</v>
      </c>
      <c r="C125" s="254" t="s">
        <v>295</v>
      </c>
      <c r="D125" s="240" t="s">
        <v>189</v>
      </c>
      <c r="E125" s="241">
        <v>6</v>
      </c>
      <c r="F125" s="242"/>
      <c r="G125" s="243">
        <f>ROUND(E125*F125,2)</f>
        <v>0</v>
      </c>
      <c r="H125" s="242"/>
      <c r="I125" s="243">
        <f>ROUND(E125*H125,2)</f>
        <v>0</v>
      </c>
      <c r="J125" s="242"/>
      <c r="K125" s="243">
        <f>ROUND(E125*J125,2)</f>
        <v>0</v>
      </c>
      <c r="L125" s="243">
        <v>21</v>
      </c>
      <c r="M125" s="243">
        <f>G125*(1+L125/100)</f>
        <v>0</v>
      </c>
      <c r="N125" s="243">
        <v>1.8970000000000001E-2</v>
      </c>
      <c r="O125" s="243">
        <f>ROUND(E125*N125,2)</f>
        <v>0.11</v>
      </c>
      <c r="P125" s="243">
        <v>0</v>
      </c>
      <c r="Q125" s="243">
        <f>ROUND(E125*P125,2)</f>
        <v>0</v>
      </c>
      <c r="R125" s="243" t="s">
        <v>190</v>
      </c>
      <c r="S125" s="243" t="s">
        <v>154</v>
      </c>
      <c r="T125" s="244" t="s">
        <v>154</v>
      </c>
      <c r="U125" s="217">
        <v>1.86</v>
      </c>
      <c r="V125" s="217">
        <f>ROUND(E125*U125,2)</f>
        <v>11.16</v>
      </c>
      <c r="W125" s="21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 t="s">
        <v>155</v>
      </c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outlineLevel="1" x14ac:dyDescent="0.2">
      <c r="A126" s="228">
        <v>25</v>
      </c>
      <c r="B126" s="229" t="s">
        <v>296</v>
      </c>
      <c r="C126" s="250" t="s">
        <v>297</v>
      </c>
      <c r="D126" s="230" t="s">
        <v>212</v>
      </c>
      <c r="E126" s="231">
        <v>11.200000000000001</v>
      </c>
      <c r="F126" s="232"/>
      <c r="G126" s="233">
        <f>ROUND(E126*F126,2)</f>
        <v>0</v>
      </c>
      <c r="H126" s="232"/>
      <c r="I126" s="233">
        <f>ROUND(E126*H126,2)</f>
        <v>0</v>
      </c>
      <c r="J126" s="232"/>
      <c r="K126" s="233">
        <f>ROUND(E126*J126,2)</f>
        <v>0</v>
      </c>
      <c r="L126" s="233">
        <v>21</v>
      </c>
      <c r="M126" s="233">
        <f>G126*(1+L126/100)</f>
        <v>0</v>
      </c>
      <c r="N126" s="233">
        <v>8.8700000000000011E-3</v>
      </c>
      <c r="O126" s="233">
        <f>ROUND(E126*N126,2)</f>
        <v>0.1</v>
      </c>
      <c r="P126" s="233">
        <v>0</v>
      </c>
      <c r="Q126" s="233">
        <f>ROUND(E126*P126,2)</f>
        <v>0</v>
      </c>
      <c r="R126" s="233" t="s">
        <v>190</v>
      </c>
      <c r="S126" s="233" t="s">
        <v>154</v>
      </c>
      <c r="T126" s="234" t="s">
        <v>154</v>
      </c>
      <c r="U126" s="217">
        <v>0.53</v>
      </c>
      <c r="V126" s="217">
        <f>ROUND(E126*U126,2)</f>
        <v>5.94</v>
      </c>
      <c r="W126" s="21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 t="s">
        <v>155</v>
      </c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</row>
    <row r="127" spans="1:60" outlineLevel="1" x14ac:dyDescent="0.2">
      <c r="A127" s="214"/>
      <c r="B127" s="215"/>
      <c r="C127" s="251" t="s">
        <v>298</v>
      </c>
      <c r="D127" s="235"/>
      <c r="E127" s="235"/>
      <c r="F127" s="235"/>
      <c r="G127" s="235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 t="s">
        <v>157</v>
      </c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36" t="str">
        <f>C127</f>
        <v>na montážní pěnu, zapravení omítky pod parapetem, těsnění spáry mezi parapetem a rámem okna, dodávka silikonu.</v>
      </c>
      <c r="BB127" s="207"/>
      <c r="BC127" s="207"/>
      <c r="BD127" s="207"/>
      <c r="BE127" s="207"/>
      <c r="BF127" s="207"/>
      <c r="BG127" s="207"/>
      <c r="BH127" s="207"/>
    </row>
    <row r="128" spans="1:60" outlineLevel="1" x14ac:dyDescent="0.2">
      <c r="A128" s="214"/>
      <c r="B128" s="215"/>
      <c r="C128" s="252" t="s">
        <v>299</v>
      </c>
      <c r="D128" s="219"/>
      <c r="E128" s="220">
        <v>11.200000000000001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 t="s">
        <v>159</v>
      </c>
      <c r="AH128" s="207">
        <v>0</v>
      </c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ht="22.5" outlineLevel="1" x14ac:dyDescent="0.2">
      <c r="A129" s="238">
        <v>26</v>
      </c>
      <c r="B129" s="239" t="s">
        <v>300</v>
      </c>
      <c r="C129" s="254" t="s">
        <v>301</v>
      </c>
      <c r="D129" s="240" t="s">
        <v>189</v>
      </c>
      <c r="E129" s="241">
        <v>5</v>
      </c>
      <c r="F129" s="242"/>
      <c r="G129" s="243">
        <f>ROUND(E129*F129,2)</f>
        <v>0</v>
      </c>
      <c r="H129" s="242"/>
      <c r="I129" s="243">
        <f>ROUND(E129*H129,2)</f>
        <v>0</v>
      </c>
      <c r="J129" s="242"/>
      <c r="K129" s="243">
        <f>ROUND(E129*J129,2)</f>
        <v>0</v>
      </c>
      <c r="L129" s="243">
        <v>21</v>
      </c>
      <c r="M129" s="243">
        <f>G129*(1+L129/100)</f>
        <v>0</v>
      </c>
      <c r="N129" s="243">
        <v>1.7800000000000003E-2</v>
      </c>
      <c r="O129" s="243">
        <f>ROUND(E129*N129,2)</f>
        <v>0.09</v>
      </c>
      <c r="P129" s="243">
        <v>0</v>
      </c>
      <c r="Q129" s="243">
        <f>ROUND(E129*P129,2)</f>
        <v>0</v>
      </c>
      <c r="R129" s="243" t="s">
        <v>243</v>
      </c>
      <c r="S129" s="243" t="s">
        <v>154</v>
      </c>
      <c r="T129" s="244" t="s">
        <v>154</v>
      </c>
      <c r="U129" s="217">
        <v>0</v>
      </c>
      <c r="V129" s="217">
        <f>ROUND(E129*U129,2)</f>
        <v>0</v>
      </c>
      <c r="W129" s="21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 t="s">
        <v>244</v>
      </c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</row>
    <row r="130" spans="1:60" ht="22.5" outlineLevel="1" x14ac:dyDescent="0.2">
      <c r="A130" s="238">
        <v>27</v>
      </c>
      <c r="B130" s="239" t="s">
        <v>302</v>
      </c>
      <c r="C130" s="254" t="s">
        <v>303</v>
      </c>
      <c r="D130" s="240" t="s">
        <v>189</v>
      </c>
      <c r="E130" s="241">
        <v>1</v>
      </c>
      <c r="F130" s="242"/>
      <c r="G130" s="243">
        <f>ROUND(E130*F130,2)</f>
        <v>0</v>
      </c>
      <c r="H130" s="242"/>
      <c r="I130" s="243">
        <f>ROUND(E130*H130,2)</f>
        <v>0</v>
      </c>
      <c r="J130" s="242"/>
      <c r="K130" s="243">
        <f>ROUND(E130*J130,2)</f>
        <v>0</v>
      </c>
      <c r="L130" s="243">
        <v>21</v>
      </c>
      <c r="M130" s="243">
        <f>G130*(1+L130/100)</f>
        <v>0</v>
      </c>
      <c r="N130" s="243">
        <v>1.8100000000000002E-2</v>
      </c>
      <c r="O130" s="243">
        <f>ROUND(E130*N130,2)</f>
        <v>0.02</v>
      </c>
      <c r="P130" s="243">
        <v>0</v>
      </c>
      <c r="Q130" s="243">
        <f>ROUND(E130*P130,2)</f>
        <v>0</v>
      </c>
      <c r="R130" s="243" t="s">
        <v>243</v>
      </c>
      <c r="S130" s="243" t="s">
        <v>154</v>
      </c>
      <c r="T130" s="244" t="s">
        <v>154</v>
      </c>
      <c r="U130" s="217">
        <v>0</v>
      </c>
      <c r="V130" s="217">
        <f>ROUND(E130*U130,2)</f>
        <v>0</v>
      </c>
      <c r="W130" s="21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 t="s">
        <v>244</v>
      </c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</row>
    <row r="131" spans="1:60" ht="22.5" outlineLevel="1" x14ac:dyDescent="0.2">
      <c r="A131" s="228">
        <v>28</v>
      </c>
      <c r="B131" s="229" t="s">
        <v>304</v>
      </c>
      <c r="C131" s="250" t="s">
        <v>305</v>
      </c>
      <c r="D131" s="230" t="s">
        <v>212</v>
      </c>
      <c r="E131" s="231">
        <v>12.88</v>
      </c>
      <c r="F131" s="232"/>
      <c r="G131" s="233">
        <f>ROUND(E131*F131,2)</f>
        <v>0</v>
      </c>
      <c r="H131" s="232"/>
      <c r="I131" s="233">
        <f>ROUND(E131*H131,2)</f>
        <v>0</v>
      </c>
      <c r="J131" s="232"/>
      <c r="K131" s="233">
        <f>ROUND(E131*J131,2)</f>
        <v>0</v>
      </c>
      <c r="L131" s="233">
        <v>21</v>
      </c>
      <c r="M131" s="233">
        <f>G131*(1+L131/100)</f>
        <v>0</v>
      </c>
      <c r="N131" s="233">
        <v>5.6700000000000006E-3</v>
      </c>
      <c r="O131" s="233">
        <f>ROUND(E131*N131,2)</f>
        <v>7.0000000000000007E-2</v>
      </c>
      <c r="P131" s="233">
        <v>0</v>
      </c>
      <c r="Q131" s="233">
        <f>ROUND(E131*P131,2)</f>
        <v>0</v>
      </c>
      <c r="R131" s="233" t="s">
        <v>243</v>
      </c>
      <c r="S131" s="233" t="s">
        <v>154</v>
      </c>
      <c r="T131" s="234" t="s">
        <v>154</v>
      </c>
      <c r="U131" s="217">
        <v>0</v>
      </c>
      <c r="V131" s="217">
        <f>ROUND(E131*U131,2)</f>
        <v>0</v>
      </c>
      <c r="W131" s="21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 t="s">
        <v>244</v>
      </c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outlineLevel="1" x14ac:dyDescent="0.2">
      <c r="A132" s="214"/>
      <c r="B132" s="215"/>
      <c r="C132" s="252" t="s">
        <v>306</v>
      </c>
      <c r="D132" s="219"/>
      <c r="E132" s="220">
        <v>12.88</v>
      </c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 t="s">
        <v>159</v>
      </c>
      <c r="AH132" s="207">
        <v>0</v>
      </c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</row>
    <row r="133" spans="1:60" x14ac:dyDescent="0.2">
      <c r="A133" s="222" t="s">
        <v>148</v>
      </c>
      <c r="B133" s="223" t="s">
        <v>70</v>
      </c>
      <c r="C133" s="249" t="s">
        <v>71</v>
      </c>
      <c r="D133" s="224"/>
      <c r="E133" s="225"/>
      <c r="F133" s="226"/>
      <c r="G133" s="226">
        <f>SUMIF(AG134:AG135,"&lt;&gt;NOR",G134:G135)</f>
        <v>0</v>
      </c>
      <c r="H133" s="226"/>
      <c r="I133" s="226">
        <f>SUM(I134:I135)</f>
        <v>0</v>
      </c>
      <c r="J133" s="226"/>
      <c r="K133" s="226">
        <f>SUM(K134:K135)</f>
        <v>0</v>
      </c>
      <c r="L133" s="226"/>
      <c r="M133" s="226">
        <f>SUM(M134:M135)</f>
        <v>0</v>
      </c>
      <c r="N133" s="226"/>
      <c r="O133" s="226">
        <f>SUM(O134:O135)</f>
        <v>1.22</v>
      </c>
      <c r="P133" s="226"/>
      <c r="Q133" s="226">
        <f>SUM(Q134:Q135)</f>
        <v>0</v>
      </c>
      <c r="R133" s="226"/>
      <c r="S133" s="226"/>
      <c r="T133" s="227"/>
      <c r="U133" s="221"/>
      <c r="V133" s="221">
        <f>SUM(V134:V135)</f>
        <v>165.64</v>
      </c>
      <c r="W133" s="221"/>
      <c r="AG133" t="s">
        <v>149</v>
      </c>
    </row>
    <row r="134" spans="1:60" outlineLevel="1" x14ac:dyDescent="0.2">
      <c r="A134" s="228">
        <v>29</v>
      </c>
      <c r="B134" s="229" t="s">
        <v>307</v>
      </c>
      <c r="C134" s="250" t="s">
        <v>308</v>
      </c>
      <c r="D134" s="230" t="s">
        <v>197</v>
      </c>
      <c r="E134" s="231">
        <v>774</v>
      </c>
      <c r="F134" s="232"/>
      <c r="G134" s="233">
        <f>ROUND(E134*F134,2)</f>
        <v>0</v>
      </c>
      <c r="H134" s="232"/>
      <c r="I134" s="233">
        <f>ROUND(E134*H134,2)</f>
        <v>0</v>
      </c>
      <c r="J134" s="232"/>
      <c r="K134" s="233">
        <f>ROUND(E134*J134,2)</f>
        <v>0</v>
      </c>
      <c r="L134" s="233">
        <v>21</v>
      </c>
      <c r="M134" s="233">
        <f>G134*(1+L134/100)</f>
        <v>0</v>
      </c>
      <c r="N134" s="233">
        <v>1.58E-3</v>
      </c>
      <c r="O134" s="233">
        <f>ROUND(E134*N134,2)</f>
        <v>1.22</v>
      </c>
      <c r="P134" s="233">
        <v>0</v>
      </c>
      <c r="Q134" s="233">
        <f>ROUND(E134*P134,2)</f>
        <v>0</v>
      </c>
      <c r="R134" s="233" t="s">
        <v>309</v>
      </c>
      <c r="S134" s="233" t="s">
        <v>154</v>
      </c>
      <c r="T134" s="234" t="s">
        <v>154</v>
      </c>
      <c r="U134" s="217">
        <v>0.21400000000000002</v>
      </c>
      <c r="V134" s="217">
        <f>ROUND(E134*U134,2)</f>
        <v>165.64</v>
      </c>
      <c r="W134" s="21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 t="s">
        <v>155</v>
      </c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</row>
    <row r="135" spans="1:60" outlineLevel="1" x14ac:dyDescent="0.2">
      <c r="A135" s="214"/>
      <c r="B135" s="215"/>
      <c r="C135" s="252" t="s">
        <v>310</v>
      </c>
      <c r="D135" s="219"/>
      <c r="E135" s="220">
        <v>774</v>
      </c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 t="s">
        <v>159</v>
      </c>
      <c r="AH135" s="207">
        <v>0</v>
      </c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</row>
    <row r="136" spans="1:60" x14ac:dyDescent="0.2">
      <c r="A136" s="222" t="s">
        <v>148</v>
      </c>
      <c r="B136" s="223" t="s">
        <v>72</v>
      </c>
      <c r="C136" s="249" t="s">
        <v>73</v>
      </c>
      <c r="D136" s="224"/>
      <c r="E136" s="225"/>
      <c r="F136" s="226"/>
      <c r="G136" s="226">
        <f>SUMIF(AG137:AG137,"&lt;&gt;NOR",G137:G137)</f>
        <v>0</v>
      </c>
      <c r="H136" s="226"/>
      <c r="I136" s="226">
        <f>SUM(I137:I137)</f>
        <v>0</v>
      </c>
      <c r="J136" s="226"/>
      <c r="K136" s="226">
        <f>SUM(K137:K137)</f>
        <v>0</v>
      </c>
      <c r="L136" s="226"/>
      <c r="M136" s="226">
        <f>SUM(M137:M137)</f>
        <v>0</v>
      </c>
      <c r="N136" s="226"/>
      <c r="O136" s="226">
        <f>SUM(O137:O137)</f>
        <v>0.02</v>
      </c>
      <c r="P136" s="226"/>
      <c r="Q136" s="226">
        <f>SUM(Q137:Q137)</f>
        <v>0</v>
      </c>
      <c r="R136" s="226"/>
      <c r="S136" s="226"/>
      <c r="T136" s="227"/>
      <c r="U136" s="221"/>
      <c r="V136" s="221">
        <f>SUM(V137:V137)</f>
        <v>119.2</v>
      </c>
      <c r="W136" s="221"/>
      <c r="AG136" t="s">
        <v>149</v>
      </c>
    </row>
    <row r="137" spans="1:60" ht="56.25" outlineLevel="1" x14ac:dyDescent="0.2">
      <c r="A137" s="238">
        <v>30</v>
      </c>
      <c r="B137" s="239" t="s">
        <v>311</v>
      </c>
      <c r="C137" s="254" t="s">
        <v>312</v>
      </c>
      <c r="D137" s="240" t="s">
        <v>197</v>
      </c>
      <c r="E137" s="241">
        <v>387</v>
      </c>
      <c r="F137" s="242"/>
      <c r="G137" s="243">
        <f>ROUND(E137*F137,2)</f>
        <v>0</v>
      </c>
      <c r="H137" s="242"/>
      <c r="I137" s="243">
        <f>ROUND(E137*H137,2)</f>
        <v>0</v>
      </c>
      <c r="J137" s="242"/>
      <c r="K137" s="243">
        <f>ROUND(E137*J137,2)</f>
        <v>0</v>
      </c>
      <c r="L137" s="243">
        <v>21</v>
      </c>
      <c r="M137" s="243">
        <f>G137*(1+L137/100)</f>
        <v>0</v>
      </c>
      <c r="N137" s="243">
        <v>4.0000000000000003E-5</v>
      </c>
      <c r="O137" s="243">
        <f>ROUND(E137*N137,2)</f>
        <v>0.02</v>
      </c>
      <c r="P137" s="243">
        <v>0</v>
      </c>
      <c r="Q137" s="243">
        <f>ROUND(E137*P137,2)</f>
        <v>0</v>
      </c>
      <c r="R137" s="243" t="s">
        <v>190</v>
      </c>
      <c r="S137" s="243" t="s">
        <v>154</v>
      </c>
      <c r="T137" s="244" t="s">
        <v>154</v>
      </c>
      <c r="U137" s="217">
        <v>0.30800000000000005</v>
      </c>
      <c r="V137" s="217">
        <f>ROUND(E137*U137,2)</f>
        <v>119.2</v>
      </c>
      <c r="W137" s="21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 t="s">
        <v>155</v>
      </c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</row>
    <row r="138" spans="1:60" x14ac:dyDescent="0.2">
      <c r="A138" s="222" t="s">
        <v>148</v>
      </c>
      <c r="B138" s="223" t="s">
        <v>74</v>
      </c>
      <c r="C138" s="249" t="s">
        <v>75</v>
      </c>
      <c r="D138" s="224"/>
      <c r="E138" s="225"/>
      <c r="F138" s="226"/>
      <c r="G138" s="226">
        <f>SUMIF(AG139:AG199,"&lt;&gt;NOR",G139:G199)</f>
        <v>0</v>
      </c>
      <c r="H138" s="226"/>
      <c r="I138" s="226">
        <f>SUM(I139:I199)</f>
        <v>0</v>
      </c>
      <c r="J138" s="226"/>
      <c r="K138" s="226">
        <f>SUM(K139:K199)</f>
        <v>0</v>
      </c>
      <c r="L138" s="226"/>
      <c r="M138" s="226">
        <f>SUM(M139:M199)</f>
        <v>0</v>
      </c>
      <c r="N138" s="226"/>
      <c r="O138" s="226">
        <f>SUM(O139:O199)</f>
        <v>0.08</v>
      </c>
      <c r="P138" s="226"/>
      <c r="Q138" s="226">
        <f>SUM(Q139:Q199)</f>
        <v>165.58999999999997</v>
      </c>
      <c r="R138" s="226"/>
      <c r="S138" s="226"/>
      <c r="T138" s="227"/>
      <c r="U138" s="221"/>
      <c r="V138" s="221">
        <f>SUM(V139:V199)</f>
        <v>725.45</v>
      </c>
      <c r="W138" s="221"/>
      <c r="AG138" t="s">
        <v>149</v>
      </c>
    </row>
    <row r="139" spans="1:60" outlineLevel="1" x14ac:dyDescent="0.2">
      <c r="A139" s="228">
        <v>31</v>
      </c>
      <c r="B139" s="229" t="s">
        <v>313</v>
      </c>
      <c r="C139" s="250" t="s">
        <v>314</v>
      </c>
      <c r="D139" s="230" t="s">
        <v>197</v>
      </c>
      <c r="E139" s="231">
        <v>65.863500000000002</v>
      </c>
      <c r="F139" s="232"/>
      <c r="G139" s="233">
        <f>ROUND(E139*F139,2)</f>
        <v>0</v>
      </c>
      <c r="H139" s="232"/>
      <c r="I139" s="233">
        <f>ROUND(E139*H139,2)</f>
        <v>0</v>
      </c>
      <c r="J139" s="232"/>
      <c r="K139" s="233">
        <f>ROUND(E139*J139,2)</f>
        <v>0</v>
      </c>
      <c r="L139" s="233">
        <v>21</v>
      </c>
      <c r="M139" s="233">
        <f>G139*(1+L139/100)</f>
        <v>0</v>
      </c>
      <c r="N139" s="233">
        <v>6.7000000000000002E-4</v>
      </c>
      <c r="O139" s="233">
        <f>ROUND(E139*N139,2)</f>
        <v>0.04</v>
      </c>
      <c r="P139" s="233">
        <v>0.26100000000000001</v>
      </c>
      <c r="Q139" s="233">
        <f>ROUND(E139*P139,2)</f>
        <v>17.190000000000001</v>
      </c>
      <c r="R139" s="233" t="s">
        <v>315</v>
      </c>
      <c r="S139" s="233" t="s">
        <v>316</v>
      </c>
      <c r="T139" s="234" t="s">
        <v>316</v>
      </c>
      <c r="U139" s="217">
        <v>0.25800000000000001</v>
      </c>
      <c r="V139" s="217">
        <f>ROUND(E139*U139,2)</f>
        <v>16.989999999999998</v>
      </c>
      <c r="W139" s="21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 t="s">
        <v>155</v>
      </c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</row>
    <row r="140" spans="1:60" ht="22.5" outlineLevel="1" x14ac:dyDescent="0.2">
      <c r="A140" s="214"/>
      <c r="B140" s="215"/>
      <c r="C140" s="251" t="s">
        <v>317</v>
      </c>
      <c r="D140" s="235"/>
      <c r="E140" s="235"/>
      <c r="F140" s="235"/>
      <c r="G140" s="235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 t="s">
        <v>157</v>
      </c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36" t="str">
        <f>C140</f>
        <v>nebo vybourání otvorů průřezové plochy přes 4 m2 v příčkách, včetně pomocného lešení o výšce podlahy do 1900 mm a pro zatížení do 1,5 kPa  (150 kg/m2),</v>
      </c>
      <c r="BB140" s="207"/>
      <c r="BC140" s="207"/>
      <c r="BD140" s="207"/>
      <c r="BE140" s="207"/>
      <c r="BF140" s="207"/>
      <c r="BG140" s="207"/>
      <c r="BH140" s="207"/>
    </row>
    <row r="141" spans="1:60" outlineLevel="1" x14ac:dyDescent="0.2">
      <c r="A141" s="214"/>
      <c r="B141" s="215"/>
      <c r="C141" s="252" t="s">
        <v>318</v>
      </c>
      <c r="D141" s="219"/>
      <c r="E141" s="220">
        <v>31.186000000000003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 t="s">
        <v>159</v>
      </c>
      <c r="AH141" s="207">
        <v>0</v>
      </c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</row>
    <row r="142" spans="1:60" outlineLevel="1" x14ac:dyDescent="0.2">
      <c r="A142" s="214"/>
      <c r="B142" s="215"/>
      <c r="C142" s="252" t="s">
        <v>319</v>
      </c>
      <c r="D142" s="219"/>
      <c r="E142" s="220">
        <v>3.2375000000000003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 t="s">
        <v>159</v>
      </c>
      <c r="AH142" s="207">
        <v>0</v>
      </c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</row>
    <row r="143" spans="1:60" outlineLevel="1" x14ac:dyDescent="0.2">
      <c r="A143" s="214"/>
      <c r="B143" s="215"/>
      <c r="C143" s="252" t="s">
        <v>320</v>
      </c>
      <c r="D143" s="219"/>
      <c r="E143" s="220">
        <v>31.44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 t="s">
        <v>159</v>
      </c>
      <c r="AH143" s="207">
        <v>0</v>
      </c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</row>
    <row r="144" spans="1:60" ht="22.5" outlineLevel="1" x14ac:dyDescent="0.2">
      <c r="A144" s="228">
        <v>32</v>
      </c>
      <c r="B144" s="229" t="s">
        <v>321</v>
      </c>
      <c r="C144" s="250" t="s">
        <v>322</v>
      </c>
      <c r="D144" s="230" t="s">
        <v>152</v>
      </c>
      <c r="E144" s="231">
        <v>37.699000000000005</v>
      </c>
      <c r="F144" s="232"/>
      <c r="G144" s="233">
        <f>ROUND(E144*F144,2)</f>
        <v>0</v>
      </c>
      <c r="H144" s="232"/>
      <c r="I144" s="233">
        <f>ROUND(E144*H144,2)</f>
        <v>0</v>
      </c>
      <c r="J144" s="232"/>
      <c r="K144" s="233">
        <f>ROUND(E144*J144,2)</f>
        <v>0</v>
      </c>
      <c r="L144" s="233">
        <v>21</v>
      </c>
      <c r="M144" s="233">
        <f>G144*(1+L144/100)</f>
        <v>0</v>
      </c>
      <c r="N144" s="233">
        <v>0</v>
      </c>
      <c r="O144" s="233">
        <f>ROUND(E144*N144,2)</f>
        <v>0</v>
      </c>
      <c r="P144" s="233">
        <v>2.2000000000000002</v>
      </c>
      <c r="Q144" s="233">
        <f>ROUND(E144*P144,2)</f>
        <v>82.94</v>
      </c>
      <c r="R144" s="233" t="s">
        <v>315</v>
      </c>
      <c r="S144" s="233" t="s">
        <v>154</v>
      </c>
      <c r="T144" s="234" t="s">
        <v>154</v>
      </c>
      <c r="U144" s="217">
        <v>9.2100000000000009</v>
      </c>
      <c r="V144" s="217">
        <f>ROUND(E144*U144,2)</f>
        <v>347.21</v>
      </c>
      <c r="W144" s="21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 t="s">
        <v>155</v>
      </c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</row>
    <row r="145" spans="1:60" ht="22.5" outlineLevel="1" x14ac:dyDescent="0.2">
      <c r="A145" s="214"/>
      <c r="B145" s="215"/>
      <c r="C145" s="252" t="s">
        <v>323</v>
      </c>
      <c r="D145" s="219"/>
      <c r="E145" s="220">
        <v>37.699000000000005</v>
      </c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 t="s">
        <v>159</v>
      </c>
      <c r="AH145" s="207">
        <v>0</v>
      </c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</row>
    <row r="146" spans="1:60" outlineLevel="1" x14ac:dyDescent="0.2">
      <c r="A146" s="228">
        <v>33</v>
      </c>
      <c r="B146" s="229" t="s">
        <v>324</v>
      </c>
      <c r="C146" s="250" t="s">
        <v>325</v>
      </c>
      <c r="D146" s="230" t="s">
        <v>197</v>
      </c>
      <c r="E146" s="231">
        <v>162.57000000000002</v>
      </c>
      <c r="F146" s="232"/>
      <c r="G146" s="233">
        <f>ROUND(E146*F146,2)</f>
        <v>0</v>
      </c>
      <c r="H146" s="232"/>
      <c r="I146" s="233">
        <f>ROUND(E146*H146,2)</f>
        <v>0</v>
      </c>
      <c r="J146" s="232"/>
      <c r="K146" s="233">
        <f>ROUND(E146*J146,2)</f>
        <v>0</v>
      </c>
      <c r="L146" s="233">
        <v>21</v>
      </c>
      <c r="M146" s="233">
        <f>G146*(1+L146/100)</f>
        <v>0</v>
      </c>
      <c r="N146" s="233">
        <v>0</v>
      </c>
      <c r="O146" s="233">
        <f>ROUND(E146*N146,2)</f>
        <v>0</v>
      </c>
      <c r="P146" s="233">
        <v>0.02</v>
      </c>
      <c r="Q146" s="233">
        <f>ROUND(E146*P146,2)</f>
        <v>3.25</v>
      </c>
      <c r="R146" s="233" t="s">
        <v>315</v>
      </c>
      <c r="S146" s="233" t="s">
        <v>154</v>
      </c>
      <c r="T146" s="234" t="s">
        <v>154</v>
      </c>
      <c r="U146" s="217">
        <v>7.8000000000000014E-2</v>
      </c>
      <c r="V146" s="217">
        <f>ROUND(E146*U146,2)</f>
        <v>12.68</v>
      </c>
      <c r="W146" s="21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 t="s">
        <v>155</v>
      </c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</row>
    <row r="147" spans="1:60" outlineLevel="1" x14ac:dyDescent="0.2">
      <c r="A147" s="214"/>
      <c r="B147" s="215"/>
      <c r="C147" s="251" t="s">
        <v>326</v>
      </c>
      <c r="D147" s="235"/>
      <c r="E147" s="235"/>
      <c r="F147" s="235"/>
      <c r="G147" s="235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 t="s">
        <v>157</v>
      </c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</row>
    <row r="148" spans="1:60" ht="22.5" outlineLevel="1" x14ac:dyDescent="0.2">
      <c r="A148" s="214"/>
      <c r="B148" s="215"/>
      <c r="C148" s="252" t="s">
        <v>327</v>
      </c>
      <c r="D148" s="219"/>
      <c r="E148" s="220">
        <v>162.57000000000002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 t="s">
        <v>159</v>
      </c>
      <c r="AH148" s="207">
        <v>0</v>
      </c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</row>
    <row r="149" spans="1:60" outlineLevel="1" x14ac:dyDescent="0.2">
      <c r="A149" s="228">
        <v>34</v>
      </c>
      <c r="B149" s="229" t="s">
        <v>328</v>
      </c>
      <c r="C149" s="250" t="s">
        <v>329</v>
      </c>
      <c r="D149" s="230" t="s">
        <v>189</v>
      </c>
      <c r="E149" s="231">
        <v>14</v>
      </c>
      <c r="F149" s="232"/>
      <c r="G149" s="233">
        <f>ROUND(E149*F149,2)</f>
        <v>0</v>
      </c>
      <c r="H149" s="232"/>
      <c r="I149" s="233">
        <f>ROUND(E149*H149,2)</f>
        <v>0</v>
      </c>
      <c r="J149" s="232"/>
      <c r="K149" s="233">
        <f>ROUND(E149*J149,2)</f>
        <v>0</v>
      </c>
      <c r="L149" s="233">
        <v>21</v>
      </c>
      <c r="M149" s="233">
        <f>G149*(1+L149/100)</f>
        <v>0</v>
      </c>
      <c r="N149" s="233">
        <v>0</v>
      </c>
      <c r="O149" s="233">
        <f>ROUND(E149*N149,2)</f>
        <v>0</v>
      </c>
      <c r="P149" s="233">
        <v>0</v>
      </c>
      <c r="Q149" s="233">
        <f>ROUND(E149*P149,2)</f>
        <v>0</v>
      </c>
      <c r="R149" s="233" t="s">
        <v>315</v>
      </c>
      <c r="S149" s="233" t="s">
        <v>154</v>
      </c>
      <c r="T149" s="234" t="s">
        <v>154</v>
      </c>
      <c r="U149" s="217">
        <v>0.05</v>
      </c>
      <c r="V149" s="217">
        <f>ROUND(E149*U149,2)</f>
        <v>0.7</v>
      </c>
      <c r="W149" s="21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 t="s">
        <v>155</v>
      </c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</row>
    <row r="150" spans="1:60" outlineLevel="1" x14ac:dyDescent="0.2">
      <c r="A150" s="214"/>
      <c r="B150" s="215"/>
      <c r="C150" s="251" t="s">
        <v>330</v>
      </c>
      <c r="D150" s="235"/>
      <c r="E150" s="235"/>
      <c r="F150" s="235"/>
      <c r="G150" s="235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 t="s">
        <v>157</v>
      </c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</row>
    <row r="151" spans="1:60" outlineLevel="1" x14ac:dyDescent="0.2">
      <c r="A151" s="214"/>
      <c r="B151" s="215"/>
      <c r="C151" s="252" t="s">
        <v>331</v>
      </c>
      <c r="D151" s="219"/>
      <c r="E151" s="220">
        <v>5</v>
      </c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 t="s">
        <v>159</v>
      </c>
      <c r="AH151" s="207">
        <v>0</v>
      </c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</row>
    <row r="152" spans="1:60" outlineLevel="1" x14ac:dyDescent="0.2">
      <c r="A152" s="214"/>
      <c r="B152" s="215"/>
      <c r="C152" s="252" t="s">
        <v>332</v>
      </c>
      <c r="D152" s="219"/>
      <c r="E152" s="220">
        <v>2</v>
      </c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 t="s">
        <v>159</v>
      </c>
      <c r="AH152" s="207">
        <v>0</v>
      </c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</row>
    <row r="153" spans="1:60" outlineLevel="1" x14ac:dyDescent="0.2">
      <c r="A153" s="214"/>
      <c r="B153" s="215"/>
      <c r="C153" s="252" t="s">
        <v>333</v>
      </c>
      <c r="D153" s="219"/>
      <c r="E153" s="220">
        <v>1</v>
      </c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 t="s">
        <v>159</v>
      </c>
      <c r="AH153" s="207">
        <v>0</v>
      </c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</row>
    <row r="154" spans="1:60" outlineLevel="1" x14ac:dyDescent="0.2">
      <c r="A154" s="214"/>
      <c r="B154" s="215"/>
      <c r="C154" s="252" t="s">
        <v>334</v>
      </c>
      <c r="D154" s="219"/>
      <c r="E154" s="220">
        <v>2</v>
      </c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 t="s">
        <v>159</v>
      </c>
      <c r="AH154" s="207">
        <v>0</v>
      </c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</row>
    <row r="155" spans="1:60" outlineLevel="1" x14ac:dyDescent="0.2">
      <c r="A155" s="214"/>
      <c r="B155" s="215"/>
      <c r="C155" s="252" t="s">
        <v>335</v>
      </c>
      <c r="D155" s="219"/>
      <c r="E155" s="220">
        <v>4</v>
      </c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 t="s">
        <v>159</v>
      </c>
      <c r="AH155" s="207">
        <v>0</v>
      </c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</row>
    <row r="156" spans="1:60" outlineLevel="1" x14ac:dyDescent="0.2">
      <c r="A156" s="228">
        <v>35</v>
      </c>
      <c r="B156" s="229" t="s">
        <v>336</v>
      </c>
      <c r="C156" s="250" t="s">
        <v>337</v>
      </c>
      <c r="D156" s="230" t="s">
        <v>197</v>
      </c>
      <c r="E156" s="231">
        <v>1.4400000000000002</v>
      </c>
      <c r="F156" s="232"/>
      <c r="G156" s="233">
        <f>ROUND(E156*F156,2)</f>
        <v>0</v>
      </c>
      <c r="H156" s="232"/>
      <c r="I156" s="233">
        <f>ROUND(E156*H156,2)</f>
        <v>0</v>
      </c>
      <c r="J156" s="232"/>
      <c r="K156" s="233">
        <f>ROUND(E156*J156,2)</f>
        <v>0</v>
      </c>
      <c r="L156" s="233">
        <v>21</v>
      </c>
      <c r="M156" s="233">
        <f>G156*(1+L156/100)</f>
        <v>0</v>
      </c>
      <c r="N156" s="233">
        <v>2.1900000000000001E-3</v>
      </c>
      <c r="O156" s="233">
        <f>ROUND(E156*N156,2)</f>
        <v>0</v>
      </c>
      <c r="P156" s="233">
        <v>4.1000000000000002E-2</v>
      </c>
      <c r="Q156" s="233">
        <f>ROUND(E156*P156,2)</f>
        <v>0.06</v>
      </c>
      <c r="R156" s="233" t="s">
        <v>315</v>
      </c>
      <c r="S156" s="233" t="s">
        <v>154</v>
      </c>
      <c r="T156" s="234" t="s">
        <v>154</v>
      </c>
      <c r="U156" s="217">
        <v>0.52</v>
      </c>
      <c r="V156" s="217">
        <f>ROUND(E156*U156,2)</f>
        <v>0.75</v>
      </c>
      <c r="W156" s="21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 t="s">
        <v>155</v>
      </c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</row>
    <row r="157" spans="1:60" outlineLevel="1" x14ac:dyDescent="0.2">
      <c r="A157" s="214"/>
      <c r="B157" s="215"/>
      <c r="C157" s="251" t="s">
        <v>338</v>
      </c>
      <c r="D157" s="235"/>
      <c r="E157" s="235"/>
      <c r="F157" s="235"/>
      <c r="G157" s="235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 t="s">
        <v>157</v>
      </c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</row>
    <row r="158" spans="1:60" outlineLevel="1" x14ac:dyDescent="0.2">
      <c r="A158" s="214"/>
      <c r="B158" s="215"/>
      <c r="C158" s="252" t="s">
        <v>339</v>
      </c>
      <c r="D158" s="219"/>
      <c r="E158" s="220">
        <v>1.4400000000000002</v>
      </c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 t="s">
        <v>159</v>
      </c>
      <c r="AH158" s="207">
        <v>0</v>
      </c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</row>
    <row r="159" spans="1:60" outlineLevel="1" x14ac:dyDescent="0.2">
      <c r="A159" s="228">
        <v>36</v>
      </c>
      <c r="B159" s="229" t="s">
        <v>340</v>
      </c>
      <c r="C159" s="250" t="s">
        <v>341</v>
      </c>
      <c r="D159" s="230" t="s">
        <v>197</v>
      </c>
      <c r="E159" s="231">
        <v>5.04</v>
      </c>
      <c r="F159" s="232"/>
      <c r="G159" s="233">
        <f>ROUND(E159*F159,2)</f>
        <v>0</v>
      </c>
      <c r="H159" s="232"/>
      <c r="I159" s="233">
        <f>ROUND(E159*H159,2)</f>
        <v>0</v>
      </c>
      <c r="J159" s="232"/>
      <c r="K159" s="233">
        <f>ROUND(E159*J159,2)</f>
        <v>0</v>
      </c>
      <c r="L159" s="233">
        <v>21</v>
      </c>
      <c r="M159" s="233">
        <f>G159*(1+L159/100)</f>
        <v>0</v>
      </c>
      <c r="N159" s="233">
        <v>1E-3</v>
      </c>
      <c r="O159" s="233">
        <f>ROUND(E159*N159,2)</f>
        <v>0.01</v>
      </c>
      <c r="P159" s="233">
        <v>3.1000000000000003E-2</v>
      </c>
      <c r="Q159" s="233">
        <f>ROUND(E159*P159,2)</f>
        <v>0.16</v>
      </c>
      <c r="R159" s="233" t="s">
        <v>315</v>
      </c>
      <c r="S159" s="233" t="s">
        <v>154</v>
      </c>
      <c r="T159" s="234" t="s">
        <v>154</v>
      </c>
      <c r="U159" s="217">
        <v>0.33100000000000002</v>
      </c>
      <c r="V159" s="217">
        <f>ROUND(E159*U159,2)</f>
        <v>1.67</v>
      </c>
      <c r="W159" s="21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 t="s">
        <v>155</v>
      </c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</row>
    <row r="160" spans="1:60" outlineLevel="1" x14ac:dyDescent="0.2">
      <c r="A160" s="214"/>
      <c r="B160" s="215"/>
      <c r="C160" s="251" t="s">
        <v>338</v>
      </c>
      <c r="D160" s="235"/>
      <c r="E160" s="235"/>
      <c r="F160" s="235"/>
      <c r="G160" s="235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 t="s">
        <v>157</v>
      </c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</row>
    <row r="161" spans="1:60" outlineLevel="1" x14ac:dyDescent="0.2">
      <c r="A161" s="214"/>
      <c r="B161" s="215"/>
      <c r="C161" s="252" t="s">
        <v>342</v>
      </c>
      <c r="D161" s="219"/>
      <c r="E161" s="220">
        <v>5.04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 t="s">
        <v>159</v>
      </c>
      <c r="AH161" s="207">
        <v>0</v>
      </c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</row>
    <row r="162" spans="1:60" ht="33.75" outlineLevel="1" x14ac:dyDescent="0.2">
      <c r="A162" s="228">
        <v>37</v>
      </c>
      <c r="B162" s="229" t="s">
        <v>343</v>
      </c>
      <c r="C162" s="250" t="s">
        <v>344</v>
      </c>
      <c r="D162" s="230" t="s">
        <v>197</v>
      </c>
      <c r="E162" s="231">
        <v>15.4</v>
      </c>
      <c r="F162" s="232"/>
      <c r="G162" s="233">
        <f>ROUND(E162*F162,2)</f>
        <v>0</v>
      </c>
      <c r="H162" s="232"/>
      <c r="I162" s="233">
        <f>ROUND(E162*H162,2)</f>
        <v>0</v>
      </c>
      <c r="J162" s="232"/>
      <c r="K162" s="233">
        <f>ROUND(E162*J162,2)</f>
        <v>0</v>
      </c>
      <c r="L162" s="233">
        <v>21</v>
      </c>
      <c r="M162" s="233">
        <f>G162*(1+L162/100)</f>
        <v>0</v>
      </c>
      <c r="N162" s="233">
        <v>1.17E-3</v>
      </c>
      <c r="O162" s="233">
        <f>ROUND(E162*N162,2)</f>
        <v>0.02</v>
      </c>
      <c r="P162" s="233">
        <v>7.6000000000000012E-2</v>
      </c>
      <c r="Q162" s="233">
        <f>ROUND(E162*P162,2)</f>
        <v>1.17</v>
      </c>
      <c r="R162" s="233" t="s">
        <v>315</v>
      </c>
      <c r="S162" s="233" t="s">
        <v>154</v>
      </c>
      <c r="T162" s="234" t="s">
        <v>154</v>
      </c>
      <c r="U162" s="217">
        <v>0.93900000000000006</v>
      </c>
      <c r="V162" s="217">
        <f>ROUND(E162*U162,2)</f>
        <v>14.46</v>
      </c>
      <c r="W162" s="21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 t="s">
        <v>155</v>
      </c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</row>
    <row r="163" spans="1:60" outlineLevel="1" x14ac:dyDescent="0.2">
      <c r="A163" s="214"/>
      <c r="B163" s="215"/>
      <c r="C163" s="252" t="s">
        <v>345</v>
      </c>
      <c r="D163" s="219"/>
      <c r="E163" s="220">
        <v>8</v>
      </c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 t="s">
        <v>159</v>
      </c>
      <c r="AH163" s="207">
        <v>0</v>
      </c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</row>
    <row r="164" spans="1:60" outlineLevel="1" x14ac:dyDescent="0.2">
      <c r="A164" s="214"/>
      <c r="B164" s="215"/>
      <c r="C164" s="252" t="s">
        <v>346</v>
      </c>
      <c r="D164" s="219"/>
      <c r="E164" s="220">
        <v>2.6</v>
      </c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 t="s">
        <v>159</v>
      </c>
      <c r="AH164" s="207">
        <v>0</v>
      </c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</row>
    <row r="165" spans="1:60" outlineLevel="1" x14ac:dyDescent="0.2">
      <c r="A165" s="214"/>
      <c r="B165" s="215"/>
      <c r="C165" s="252" t="s">
        <v>347</v>
      </c>
      <c r="D165" s="219"/>
      <c r="E165" s="220">
        <v>1.6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 t="s">
        <v>159</v>
      </c>
      <c r="AH165" s="207">
        <v>0</v>
      </c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207"/>
      <c r="AT165" s="207"/>
      <c r="AU165" s="20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</row>
    <row r="166" spans="1:60" outlineLevel="1" x14ac:dyDescent="0.2">
      <c r="A166" s="214"/>
      <c r="B166" s="215"/>
      <c r="C166" s="252" t="s">
        <v>348</v>
      </c>
      <c r="D166" s="219"/>
      <c r="E166" s="220">
        <v>3.2</v>
      </c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 t="s">
        <v>159</v>
      </c>
      <c r="AH166" s="207">
        <v>0</v>
      </c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</row>
    <row r="167" spans="1:60" ht="33.75" outlineLevel="1" x14ac:dyDescent="0.2">
      <c r="A167" s="228">
        <v>38</v>
      </c>
      <c r="B167" s="229" t="s">
        <v>349</v>
      </c>
      <c r="C167" s="250" t="s">
        <v>350</v>
      </c>
      <c r="D167" s="230" t="s">
        <v>197</v>
      </c>
      <c r="E167" s="231">
        <v>7.2</v>
      </c>
      <c r="F167" s="232"/>
      <c r="G167" s="233">
        <f>ROUND(E167*F167,2)</f>
        <v>0</v>
      </c>
      <c r="H167" s="232"/>
      <c r="I167" s="233">
        <f>ROUND(E167*H167,2)</f>
        <v>0</v>
      </c>
      <c r="J167" s="232"/>
      <c r="K167" s="233">
        <f>ROUND(E167*J167,2)</f>
        <v>0</v>
      </c>
      <c r="L167" s="233">
        <v>21</v>
      </c>
      <c r="M167" s="233">
        <f>G167*(1+L167/100)</f>
        <v>0</v>
      </c>
      <c r="N167" s="233">
        <v>1E-3</v>
      </c>
      <c r="O167" s="233">
        <f>ROUND(E167*N167,2)</f>
        <v>0.01</v>
      </c>
      <c r="P167" s="233">
        <v>6.3E-2</v>
      </c>
      <c r="Q167" s="233">
        <f>ROUND(E167*P167,2)</f>
        <v>0.45</v>
      </c>
      <c r="R167" s="233" t="s">
        <v>315</v>
      </c>
      <c r="S167" s="233" t="s">
        <v>154</v>
      </c>
      <c r="T167" s="234" t="s">
        <v>154</v>
      </c>
      <c r="U167" s="217">
        <v>0.71800000000000008</v>
      </c>
      <c r="V167" s="217">
        <f>ROUND(E167*U167,2)</f>
        <v>5.17</v>
      </c>
      <c r="W167" s="21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 t="s">
        <v>155</v>
      </c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</row>
    <row r="168" spans="1:60" outlineLevel="1" x14ac:dyDescent="0.2">
      <c r="A168" s="214"/>
      <c r="B168" s="215"/>
      <c r="C168" s="252" t="s">
        <v>351</v>
      </c>
      <c r="D168" s="219"/>
      <c r="E168" s="220">
        <v>7.2</v>
      </c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 t="s">
        <v>159</v>
      </c>
      <c r="AH168" s="207">
        <v>0</v>
      </c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</row>
    <row r="169" spans="1:60" outlineLevel="1" x14ac:dyDescent="0.2">
      <c r="A169" s="228">
        <v>39</v>
      </c>
      <c r="B169" s="229" t="s">
        <v>352</v>
      </c>
      <c r="C169" s="250" t="s">
        <v>353</v>
      </c>
      <c r="D169" s="230" t="s">
        <v>212</v>
      </c>
      <c r="E169" s="231">
        <v>11.200000000000001</v>
      </c>
      <c r="F169" s="232"/>
      <c r="G169" s="233">
        <f>ROUND(E169*F169,2)</f>
        <v>0</v>
      </c>
      <c r="H169" s="232"/>
      <c r="I169" s="233">
        <f>ROUND(E169*H169,2)</f>
        <v>0</v>
      </c>
      <c r="J169" s="232"/>
      <c r="K169" s="233">
        <f>ROUND(E169*J169,2)</f>
        <v>0</v>
      </c>
      <c r="L169" s="233">
        <v>21</v>
      </c>
      <c r="M169" s="233">
        <f>G169*(1+L169/100)</f>
        <v>0</v>
      </c>
      <c r="N169" s="233">
        <v>0</v>
      </c>
      <c r="O169" s="233">
        <f>ROUND(E169*N169,2)</f>
        <v>0</v>
      </c>
      <c r="P169" s="233">
        <v>1.507E-2</v>
      </c>
      <c r="Q169" s="233">
        <f>ROUND(E169*P169,2)</f>
        <v>0.17</v>
      </c>
      <c r="R169" s="233" t="s">
        <v>315</v>
      </c>
      <c r="S169" s="233" t="s">
        <v>154</v>
      </c>
      <c r="T169" s="234" t="s">
        <v>154</v>
      </c>
      <c r="U169" s="217">
        <v>0.11</v>
      </c>
      <c r="V169" s="217">
        <f>ROUND(E169*U169,2)</f>
        <v>1.23</v>
      </c>
      <c r="W169" s="21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 t="s">
        <v>155</v>
      </c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</row>
    <row r="170" spans="1:60" outlineLevel="1" x14ac:dyDescent="0.2">
      <c r="A170" s="214"/>
      <c r="B170" s="215"/>
      <c r="C170" s="252" t="s">
        <v>354</v>
      </c>
      <c r="D170" s="219"/>
      <c r="E170" s="220">
        <v>11.200000000000001</v>
      </c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 t="s">
        <v>159</v>
      </c>
      <c r="AH170" s="207">
        <v>0</v>
      </c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</row>
    <row r="171" spans="1:60" ht="33.75" outlineLevel="1" x14ac:dyDescent="0.2">
      <c r="A171" s="228">
        <v>40</v>
      </c>
      <c r="B171" s="229" t="s">
        <v>355</v>
      </c>
      <c r="C171" s="250" t="s">
        <v>356</v>
      </c>
      <c r="D171" s="230" t="s">
        <v>197</v>
      </c>
      <c r="E171" s="231">
        <v>2.1575000000000002</v>
      </c>
      <c r="F171" s="232"/>
      <c r="G171" s="233">
        <f>ROUND(E171*F171,2)</f>
        <v>0</v>
      </c>
      <c r="H171" s="232"/>
      <c r="I171" s="233">
        <f>ROUND(E171*H171,2)</f>
        <v>0</v>
      </c>
      <c r="J171" s="232"/>
      <c r="K171" s="233">
        <f>ROUND(E171*J171,2)</f>
        <v>0</v>
      </c>
      <c r="L171" s="233">
        <v>21</v>
      </c>
      <c r="M171" s="233">
        <f>G171*(1+L171/100)</f>
        <v>0</v>
      </c>
      <c r="N171" s="233">
        <v>1.6500000000000002E-3</v>
      </c>
      <c r="O171" s="233">
        <f>ROUND(E171*N171,2)</f>
        <v>0</v>
      </c>
      <c r="P171" s="233">
        <v>0.27</v>
      </c>
      <c r="Q171" s="233">
        <f>ROUND(E171*P171,2)</f>
        <v>0.57999999999999996</v>
      </c>
      <c r="R171" s="233" t="s">
        <v>315</v>
      </c>
      <c r="S171" s="233" t="s">
        <v>154</v>
      </c>
      <c r="T171" s="234" t="s">
        <v>154</v>
      </c>
      <c r="U171" s="217">
        <v>0.70500000000000007</v>
      </c>
      <c r="V171" s="217">
        <f>ROUND(E171*U171,2)</f>
        <v>1.52</v>
      </c>
      <c r="W171" s="21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 t="s">
        <v>155</v>
      </c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</row>
    <row r="172" spans="1:60" outlineLevel="1" x14ac:dyDescent="0.2">
      <c r="A172" s="214"/>
      <c r="B172" s="215"/>
      <c r="C172" s="251" t="s">
        <v>357</v>
      </c>
      <c r="D172" s="235"/>
      <c r="E172" s="235"/>
      <c r="F172" s="235"/>
      <c r="G172" s="235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 t="s">
        <v>157</v>
      </c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</row>
    <row r="173" spans="1:60" outlineLevel="1" x14ac:dyDescent="0.2">
      <c r="A173" s="214"/>
      <c r="B173" s="215"/>
      <c r="C173" s="253" t="s">
        <v>358</v>
      </c>
      <c r="D173" s="237"/>
      <c r="E173" s="237"/>
      <c r="F173" s="237"/>
      <c r="G173" s="23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 t="s">
        <v>215</v>
      </c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</row>
    <row r="174" spans="1:60" outlineLevel="1" x14ac:dyDescent="0.2">
      <c r="A174" s="214"/>
      <c r="B174" s="215"/>
      <c r="C174" s="252" t="s">
        <v>359</v>
      </c>
      <c r="D174" s="219"/>
      <c r="E174" s="220">
        <v>2.1575000000000002</v>
      </c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 t="s">
        <v>159</v>
      </c>
      <c r="AH174" s="207">
        <v>0</v>
      </c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</row>
    <row r="175" spans="1:60" ht="22.5" outlineLevel="1" x14ac:dyDescent="0.2">
      <c r="A175" s="228">
        <v>41</v>
      </c>
      <c r="B175" s="229" t="s">
        <v>360</v>
      </c>
      <c r="C175" s="250" t="s">
        <v>361</v>
      </c>
      <c r="D175" s="230" t="s">
        <v>197</v>
      </c>
      <c r="E175" s="231">
        <v>194.3</v>
      </c>
      <c r="F175" s="232"/>
      <c r="G175" s="233">
        <f>ROUND(E175*F175,2)</f>
        <v>0</v>
      </c>
      <c r="H175" s="232"/>
      <c r="I175" s="233">
        <f>ROUND(E175*H175,2)</f>
        <v>0</v>
      </c>
      <c r="J175" s="232"/>
      <c r="K175" s="233">
        <f>ROUND(E175*J175,2)</f>
        <v>0</v>
      </c>
      <c r="L175" s="233">
        <v>21</v>
      </c>
      <c r="M175" s="233">
        <f>G175*(1+L175/100)</f>
        <v>0</v>
      </c>
      <c r="N175" s="233">
        <v>0</v>
      </c>
      <c r="O175" s="233">
        <f>ROUND(E175*N175,2)</f>
        <v>0</v>
      </c>
      <c r="P175" s="233">
        <v>0.05</v>
      </c>
      <c r="Q175" s="233">
        <f>ROUND(E175*P175,2)</f>
        <v>9.7200000000000006</v>
      </c>
      <c r="R175" s="233" t="s">
        <v>315</v>
      </c>
      <c r="S175" s="233" t="s">
        <v>154</v>
      </c>
      <c r="T175" s="234" t="s">
        <v>154</v>
      </c>
      <c r="U175" s="217">
        <v>0.33</v>
      </c>
      <c r="V175" s="217">
        <f>ROUND(E175*U175,2)</f>
        <v>64.12</v>
      </c>
      <c r="W175" s="21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 t="s">
        <v>155</v>
      </c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</row>
    <row r="176" spans="1:60" outlineLevel="1" x14ac:dyDescent="0.2">
      <c r="A176" s="214"/>
      <c r="B176" s="215"/>
      <c r="C176" s="252" t="s">
        <v>362</v>
      </c>
      <c r="D176" s="219"/>
      <c r="E176" s="220">
        <v>34.07</v>
      </c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 t="s">
        <v>159</v>
      </c>
      <c r="AH176" s="207">
        <v>0</v>
      </c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</row>
    <row r="177" spans="1:60" outlineLevel="1" x14ac:dyDescent="0.2">
      <c r="A177" s="214"/>
      <c r="B177" s="215"/>
      <c r="C177" s="252" t="s">
        <v>363</v>
      </c>
      <c r="D177" s="219"/>
      <c r="E177" s="220">
        <v>15.06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 t="s">
        <v>159</v>
      </c>
      <c r="AH177" s="207">
        <v>0</v>
      </c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</row>
    <row r="178" spans="1:60" outlineLevel="1" x14ac:dyDescent="0.2">
      <c r="A178" s="214"/>
      <c r="B178" s="215"/>
      <c r="C178" s="252" t="s">
        <v>364</v>
      </c>
      <c r="D178" s="219"/>
      <c r="E178" s="220">
        <v>12.88</v>
      </c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 t="s">
        <v>159</v>
      </c>
      <c r="AH178" s="207">
        <v>0</v>
      </c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</row>
    <row r="179" spans="1:60" outlineLevel="1" x14ac:dyDescent="0.2">
      <c r="A179" s="214"/>
      <c r="B179" s="215"/>
      <c r="C179" s="252" t="s">
        <v>365</v>
      </c>
      <c r="D179" s="219"/>
      <c r="E179" s="220">
        <v>15.06</v>
      </c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 t="s">
        <v>159</v>
      </c>
      <c r="AH179" s="207">
        <v>0</v>
      </c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</row>
    <row r="180" spans="1:60" outlineLevel="1" x14ac:dyDescent="0.2">
      <c r="A180" s="214"/>
      <c r="B180" s="215"/>
      <c r="C180" s="252" t="s">
        <v>366</v>
      </c>
      <c r="D180" s="219"/>
      <c r="E180" s="220">
        <v>53.75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 t="s">
        <v>159</v>
      </c>
      <c r="AH180" s="207">
        <v>0</v>
      </c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</row>
    <row r="181" spans="1:60" outlineLevel="1" x14ac:dyDescent="0.2">
      <c r="A181" s="214"/>
      <c r="B181" s="215"/>
      <c r="C181" s="252" t="s">
        <v>367</v>
      </c>
      <c r="D181" s="219"/>
      <c r="E181" s="220">
        <v>31.080000000000002</v>
      </c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 t="s">
        <v>159</v>
      </c>
      <c r="AH181" s="207">
        <v>0</v>
      </c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</row>
    <row r="182" spans="1:60" outlineLevel="1" x14ac:dyDescent="0.2">
      <c r="A182" s="214"/>
      <c r="B182" s="215"/>
      <c r="C182" s="252" t="s">
        <v>368</v>
      </c>
      <c r="D182" s="219"/>
      <c r="E182" s="220">
        <v>32.400000000000006</v>
      </c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 t="s">
        <v>159</v>
      </c>
      <c r="AH182" s="207">
        <v>0</v>
      </c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</row>
    <row r="183" spans="1:60" ht="22.5" outlineLevel="1" x14ac:dyDescent="0.2">
      <c r="A183" s="228">
        <v>42</v>
      </c>
      <c r="B183" s="229" t="s">
        <v>369</v>
      </c>
      <c r="C183" s="250" t="s">
        <v>370</v>
      </c>
      <c r="D183" s="230" t="s">
        <v>197</v>
      </c>
      <c r="E183" s="231">
        <v>680.2170000000001</v>
      </c>
      <c r="F183" s="232"/>
      <c r="G183" s="233">
        <f>ROUND(E183*F183,2)</f>
        <v>0</v>
      </c>
      <c r="H183" s="232"/>
      <c r="I183" s="233">
        <f>ROUND(E183*H183,2)</f>
        <v>0</v>
      </c>
      <c r="J183" s="232"/>
      <c r="K183" s="233">
        <f>ROUND(E183*J183,2)</f>
        <v>0</v>
      </c>
      <c r="L183" s="233">
        <v>21</v>
      </c>
      <c r="M183" s="233">
        <f>G183*(1+L183/100)</f>
        <v>0</v>
      </c>
      <c r="N183" s="233">
        <v>0</v>
      </c>
      <c r="O183" s="233">
        <f>ROUND(E183*N183,2)</f>
        <v>0</v>
      </c>
      <c r="P183" s="233">
        <v>4.6000000000000006E-2</v>
      </c>
      <c r="Q183" s="233">
        <f>ROUND(E183*P183,2)</f>
        <v>31.29</v>
      </c>
      <c r="R183" s="233" t="s">
        <v>315</v>
      </c>
      <c r="S183" s="233" t="s">
        <v>154</v>
      </c>
      <c r="T183" s="234" t="s">
        <v>154</v>
      </c>
      <c r="U183" s="217">
        <v>0.26</v>
      </c>
      <c r="V183" s="217">
        <f>ROUND(E183*U183,2)</f>
        <v>176.86</v>
      </c>
      <c r="W183" s="21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 t="s">
        <v>155</v>
      </c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</row>
    <row r="184" spans="1:60" outlineLevel="1" x14ac:dyDescent="0.2">
      <c r="A184" s="214"/>
      <c r="B184" s="215"/>
      <c r="C184" s="252" t="s">
        <v>371</v>
      </c>
      <c r="D184" s="219"/>
      <c r="E184" s="220">
        <v>58.96</v>
      </c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 t="s">
        <v>159</v>
      </c>
      <c r="AH184" s="207">
        <v>0</v>
      </c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</row>
    <row r="185" spans="1:60" outlineLevel="1" x14ac:dyDescent="0.2">
      <c r="A185" s="214"/>
      <c r="B185" s="215"/>
      <c r="C185" s="252" t="s">
        <v>372</v>
      </c>
      <c r="D185" s="219"/>
      <c r="E185" s="220">
        <v>119.774</v>
      </c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 t="s">
        <v>159</v>
      </c>
      <c r="AH185" s="207">
        <v>0</v>
      </c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</row>
    <row r="186" spans="1:60" outlineLevel="1" x14ac:dyDescent="0.2">
      <c r="A186" s="214"/>
      <c r="B186" s="215"/>
      <c r="C186" s="252" t="s">
        <v>373</v>
      </c>
      <c r="D186" s="219"/>
      <c r="E186" s="220">
        <v>32.46</v>
      </c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07"/>
      <c r="Y186" s="207"/>
      <c r="Z186" s="207"/>
      <c r="AA186" s="207"/>
      <c r="AB186" s="207"/>
      <c r="AC186" s="207"/>
      <c r="AD186" s="207"/>
      <c r="AE186" s="207"/>
      <c r="AF186" s="207"/>
      <c r="AG186" s="207" t="s">
        <v>159</v>
      </c>
      <c r="AH186" s="207">
        <v>0</v>
      </c>
      <c r="AI186" s="207"/>
      <c r="AJ186" s="207"/>
      <c r="AK186" s="207"/>
      <c r="AL186" s="207"/>
      <c r="AM186" s="207"/>
      <c r="AN186" s="207"/>
      <c r="AO186" s="207"/>
      <c r="AP186" s="207"/>
      <c r="AQ186" s="207"/>
      <c r="AR186" s="207"/>
      <c r="AS186" s="207"/>
      <c r="AT186" s="207"/>
      <c r="AU186" s="207"/>
      <c r="AV186" s="207"/>
      <c r="AW186" s="207"/>
      <c r="AX186" s="207"/>
      <c r="AY186" s="207"/>
      <c r="AZ186" s="207"/>
      <c r="BA186" s="207"/>
      <c r="BB186" s="207"/>
      <c r="BC186" s="207"/>
      <c r="BD186" s="207"/>
      <c r="BE186" s="207"/>
      <c r="BF186" s="207"/>
      <c r="BG186" s="207"/>
      <c r="BH186" s="207"/>
    </row>
    <row r="187" spans="1:60" outlineLevel="1" x14ac:dyDescent="0.2">
      <c r="A187" s="214"/>
      <c r="B187" s="215"/>
      <c r="C187" s="252" t="s">
        <v>374</v>
      </c>
      <c r="D187" s="219"/>
      <c r="E187" s="220">
        <v>73.37</v>
      </c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 t="s">
        <v>159</v>
      </c>
      <c r="AH187" s="207">
        <v>0</v>
      </c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</row>
    <row r="188" spans="1:60" outlineLevel="1" x14ac:dyDescent="0.2">
      <c r="A188" s="214"/>
      <c r="B188" s="215"/>
      <c r="C188" s="252" t="s">
        <v>375</v>
      </c>
      <c r="D188" s="219"/>
      <c r="E188" s="220">
        <v>71.794000000000011</v>
      </c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 t="s">
        <v>159</v>
      </c>
      <c r="AH188" s="207">
        <v>0</v>
      </c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</row>
    <row r="189" spans="1:60" outlineLevel="1" x14ac:dyDescent="0.2">
      <c r="A189" s="214"/>
      <c r="B189" s="215"/>
      <c r="C189" s="252" t="s">
        <v>376</v>
      </c>
      <c r="D189" s="219"/>
      <c r="E189" s="220">
        <v>76.929000000000002</v>
      </c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 t="s">
        <v>159</v>
      </c>
      <c r="AH189" s="207">
        <v>0</v>
      </c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</row>
    <row r="190" spans="1:60" outlineLevel="1" x14ac:dyDescent="0.2">
      <c r="A190" s="214"/>
      <c r="B190" s="215"/>
      <c r="C190" s="252" t="s">
        <v>377</v>
      </c>
      <c r="D190" s="219"/>
      <c r="E190" s="220">
        <v>160.85000000000002</v>
      </c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 t="s">
        <v>159</v>
      </c>
      <c r="AH190" s="207">
        <v>0</v>
      </c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</row>
    <row r="191" spans="1:60" outlineLevel="1" x14ac:dyDescent="0.2">
      <c r="A191" s="214"/>
      <c r="B191" s="215"/>
      <c r="C191" s="252" t="s">
        <v>378</v>
      </c>
      <c r="D191" s="219"/>
      <c r="E191" s="220">
        <v>86.080000000000013</v>
      </c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 t="s">
        <v>159</v>
      </c>
      <c r="AH191" s="207">
        <v>0</v>
      </c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</row>
    <row r="192" spans="1:60" ht="22.5" outlineLevel="1" x14ac:dyDescent="0.2">
      <c r="A192" s="228">
        <v>43</v>
      </c>
      <c r="B192" s="229" t="s">
        <v>379</v>
      </c>
      <c r="C192" s="250" t="s">
        <v>380</v>
      </c>
      <c r="D192" s="230" t="s">
        <v>197</v>
      </c>
      <c r="E192" s="231">
        <v>273.64000000000004</v>
      </c>
      <c r="F192" s="232"/>
      <c r="G192" s="233">
        <f>ROUND(E192*F192,2)</f>
        <v>0</v>
      </c>
      <c r="H192" s="232"/>
      <c r="I192" s="233">
        <f>ROUND(E192*H192,2)</f>
        <v>0</v>
      </c>
      <c r="J192" s="232"/>
      <c r="K192" s="233">
        <f>ROUND(E192*J192,2)</f>
        <v>0</v>
      </c>
      <c r="L192" s="233">
        <v>21</v>
      </c>
      <c r="M192" s="233">
        <f>G192*(1+L192/100)</f>
        <v>0</v>
      </c>
      <c r="N192" s="233">
        <v>0</v>
      </c>
      <c r="O192" s="233">
        <f>ROUND(E192*N192,2)</f>
        <v>0</v>
      </c>
      <c r="P192" s="233">
        <v>6.8000000000000005E-2</v>
      </c>
      <c r="Q192" s="233">
        <f>ROUND(E192*P192,2)</f>
        <v>18.61</v>
      </c>
      <c r="R192" s="233" t="s">
        <v>315</v>
      </c>
      <c r="S192" s="233" t="s">
        <v>154</v>
      </c>
      <c r="T192" s="234" t="s">
        <v>154</v>
      </c>
      <c r="U192" s="217">
        <v>0.30000000000000004</v>
      </c>
      <c r="V192" s="217">
        <f>ROUND(E192*U192,2)</f>
        <v>82.09</v>
      </c>
      <c r="W192" s="21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 t="s">
        <v>155</v>
      </c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</row>
    <row r="193" spans="1:60" outlineLevel="1" x14ac:dyDescent="0.2">
      <c r="A193" s="214"/>
      <c r="B193" s="215"/>
      <c r="C193" s="251" t="s">
        <v>381</v>
      </c>
      <c r="D193" s="235"/>
      <c r="E193" s="235"/>
      <c r="F193" s="235"/>
      <c r="G193" s="235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 t="s">
        <v>157</v>
      </c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</row>
    <row r="194" spans="1:60" outlineLevel="1" x14ac:dyDescent="0.2">
      <c r="A194" s="214"/>
      <c r="B194" s="215"/>
      <c r="C194" s="252" t="s">
        <v>382</v>
      </c>
      <c r="D194" s="219"/>
      <c r="E194" s="220">
        <v>39.200000000000003</v>
      </c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 t="s">
        <v>159</v>
      </c>
      <c r="AH194" s="207">
        <v>0</v>
      </c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</row>
    <row r="195" spans="1:60" outlineLevel="1" x14ac:dyDescent="0.2">
      <c r="A195" s="214"/>
      <c r="B195" s="215"/>
      <c r="C195" s="252" t="s">
        <v>383</v>
      </c>
      <c r="D195" s="219"/>
      <c r="E195" s="220">
        <v>76.28</v>
      </c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 t="s">
        <v>159</v>
      </c>
      <c r="AH195" s="207">
        <v>0</v>
      </c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</row>
    <row r="196" spans="1:60" outlineLevel="1" x14ac:dyDescent="0.2">
      <c r="A196" s="214"/>
      <c r="B196" s="215"/>
      <c r="C196" s="252" t="s">
        <v>384</v>
      </c>
      <c r="D196" s="219"/>
      <c r="E196" s="220">
        <v>19.260000000000002</v>
      </c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 t="s">
        <v>159</v>
      </c>
      <c r="AH196" s="207">
        <v>0</v>
      </c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</row>
    <row r="197" spans="1:60" outlineLevel="1" x14ac:dyDescent="0.2">
      <c r="A197" s="214"/>
      <c r="B197" s="215"/>
      <c r="C197" s="252" t="s">
        <v>385</v>
      </c>
      <c r="D197" s="219"/>
      <c r="E197" s="220">
        <v>46.2</v>
      </c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 t="s">
        <v>159</v>
      </c>
      <c r="AH197" s="207">
        <v>0</v>
      </c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</row>
    <row r="198" spans="1:60" outlineLevel="1" x14ac:dyDescent="0.2">
      <c r="A198" s="214"/>
      <c r="B198" s="215"/>
      <c r="C198" s="252" t="s">
        <v>386</v>
      </c>
      <c r="D198" s="219"/>
      <c r="E198" s="220">
        <v>45.680000000000007</v>
      </c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 t="s">
        <v>159</v>
      </c>
      <c r="AH198" s="207">
        <v>0</v>
      </c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</row>
    <row r="199" spans="1:60" outlineLevel="1" x14ac:dyDescent="0.2">
      <c r="A199" s="214"/>
      <c r="B199" s="215"/>
      <c r="C199" s="252" t="s">
        <v>387</v>
      </c>
      <c r="D199" s="219"/>
      <c r="E199" s="220">
        <v>47.02</v>
      </c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 t="s">
        <v>159</v>
      </c>
      <c r="AH199" s="207">
        <v>0</v>
      </c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</row>
    <row r="200" spans="1:60" x14ac:dyDescent="0.2">
      <c r="A200" s="222" t="s">
        <v>148</v>
      </c>
      <c r="B200" s="223" t="s">
        <v>76</v>
      </c>
      <c r="C200" s="249" t="s">
        <v>77</v>
      </c>
      <c r="D200" s="224"/>
      <c r="E200" s="225"/>
      <c r="F200" s="226"/>
      <c r="G200" s="226">
        <f>SUMIF(AG201:AG204,"&lt;&gt;NOR",G201:G204)</f>
        <v>0</v>
      </c>
      <c r="H200" s="226"/>
      <c r="I200" s="226">
        <f>SUM(I201:I204)</f>
        <v>0</v>
      </c>
      <c r="J200" s="226"/>
      <c r="K200" s="226">
        <f>SUM(K201:K204)</f>
        <v>0</v>
      </c>
      <c r="L200" s="226"/>
      <c r="M200" s="226">
        <f>SUM(M201:M204)</f>
        <v>0</v>
      </c>
      <c r="N200" s="226"/>
      <c r="O200" s="226">
        <f>SUM(O201:O204)</f>
        <v>0</v>
      </c>
      <c r="P200" s="226"/>
      <c r="Q200" s="226">
        <f>SUM(Q201:Q204)</f>
        <v>0</v>
      </c>
      <c r="R200" s="226"/>
      <c r="S200" s="226"/>
      <c r="T200" s="227"/>
      <c r="U200" s="221"/>
      <c r="V200" s="221">
        <f>SUM(V201:V204)</f>
        <v>375.19</v>
      </c>
      <c r="W200" s="221"/>
      <c r="AG200" t="s">
        <v>149</v>
      </c>
    </row>
    <row r="201" spans="1:60" ht="33.75" outlineLevel="1" x14ac:dyDescent="0.2">
      <c r="A201" s="228">
        <v>44</v>
      </c>
      <c r="B201" s="229" t="s">
        <v>388</v>
      </c>
      <c r="C201" s="250" t="s">
        <v>389</v>
      </c>
      <c r="D201" s="230" t="s">
        <v>287</v>
      </c>
      <c r="E201" s="231">
        <v>132.55270000000002</v>
      </c>
      <c r="F201" s="232"/>
      <c r="G201" s="233">
        <f>ROUND(E201*F201,2)</f>
        <v>0</v>
      </c>
      <c r="H201" s="232"/>
      <c r="I201" s="233">
        <f>ROUND(E201*H201,2)</f>
        <v>0</v>
      </c>
      <c r="J201" s="232"/>
      <c r="K201" s="233">
        <f>ROUND(E201*J201,2)</f>
        <v>0</v>
      </c>
      <c r="L201" s="233">
        <v>21</v>
      </c>
      <c r="M201" s="233">
        <f>G201*(1+L201/100)</f>
        <v>0</v>
      </c>
      <c r="N201" s="233">
        <v>0</v>
      </c>
      <c r="O201" s="233">
        <f>ROUND(E201*N201,2)</f>
        <v>0</v>
      </c>
      <c r="P201" s="233">
        <v>0</v>
      </c>
      <c r="Q201" s="233">
        <f>ROUND(E201*P201,2)</f>
        <v>0</v>
      </c>
      <c r="R201" s="233" t="s">
        <v>198</v>
      </c>
      <c r="S201" s="233" t="s">
        <v>154</v>
      </c>
      <c r="T201" s="234" t="s">
        <v>154</v>
      </c>
      <c r="U201" s="217">
        <v>0.9385</v>
      </c>
      <c r="V201" s="217">
        <f>ROUND(E201*U201,2)</f>
        <v>124.4</v>
      </c>
      <c r="W201" s="21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 t="s">
        <v>390</v>
      </c>
      <c r="AH201" s="207"/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7"/>
      <c r="AU201" s="207"/>
      <c r="AV201" s="207"/>
      <c r="AW201" s="207"/>
      <c r="AX201" s="207"/>
      <c r="AY201" s="207"/>
      <c r="AZ201" s="207"/>
      <c r="BA201" s="207"/>
      <c r="BB201" s="207"/>
      <c r="BC201" s="207"/>
      <c r="BD201" s="207"/>
      <c r="BE201" s="207"/>
      <c r="BF201" s="207"/>
      <c r="BG201" s="207"/>
      <c r="BH201" s="207"/>
    </row>
    <row r="202" spans="1:60" outlineLevel="1" x14ac:dyDescent="0.2">
      <c r="A202" s="214"/>
      <c r="B202" s="215"/>
      <c r="C202" s="251" t="s">
        <v>391</v>
      </c>
      <c r="D202" s="235"/>
      <c r="E202" s="235"/>
      <c r="F202" s="235"/>
      <c r="G202" s="235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 t="s">
        <v>157</v>
      </c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</row>
    <row r="203" spans="1:60" ht="33.75" outlineLevel="1" x14ac:dyDescent="0.2">
      <c r="A203" s="228">
        <v>45</v>
      </c>
      <c r="B203" s="229" t="s">
        <v>392</v>
      </c>
      <c r="C203" s="250" t="s">
        <v>393</v>
      </c>
      <c r="D203" s="230" t="s">
        <v>287</v>
      </c>
      <c r="E203" s="231">
        <v>132.55270000000002</v>
      </c>
      <c r="F203" s="232"/>
      <c r="G203" s="233">
        <f>ROUND(E203*F203,2)</f>
        <v>0</v>
      </c>
      <c r="H203" s="232"/>
      <c r="I203" s="233">
        <f>ROUND(E203*H203,2)</f>
        <v>0</v>
      </c>
      <c r="J203" s="232"/>
      <c r="K203" s="233">
        <f>ROUND(E203*J203,2)</f>
        <v>0</v>
      </c>
      <c r="L203" s="233">
        <v>21</v>
      </c>
      <c r="M203" s="233">
        <f>G203*(1+L203/100)</f>
        <v>0</v>
      </c>
      <c r="N203" s="233">
        <v>0</v>
      </c>
      <c r="O203" s="233">
        <f>ROUND(E203*N203,2)</f>
        <v>0</v>
      </c>
      <c r="P203" s="233">
        <v>0</v>
      </c>
      <c r="Q203" s="233">
        <f>ROUND(E203*P203,2)</f>
        <v>0</v>
      </c>
      <c r="R203" s="233" t="s">
        <v>198</v>
      </c>
      <c r="S203" s="233" t="s">
        <v>154</v>
      </c>
      <c r="T203" s="234" t="s">
        <v>154</v>
      </c>
      <c r="U203" s="217">
        <v>1.8920000000000001</v>
      </c>
      <c r="V203" s="217">
        <f>ROUND(E203*U203,2)</f>
        <v>250.79</v>
      </c>
      <c r="W203" s="21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 t="s">
        <v>390</v>
      </c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</row>
    <row r="204" spans="1:60" outlineLevel="1" x14ac:dyDescent="0.2">
      <c r="A204" s="214"/>
      <c r="B204" s="215"/>
      <c r="C204" s="251" t="s">
        <v>391</v>
      </c>
      <c r="D204" s="235"/>
      <c r="E204" s="235"/>
      <c r="F204" s="235"/>
      <c r="G204" s="235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 t="s">
        <v>157</v>
      </c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</row>
    <row r="205" spans="1:60" x14ac:dyDescent="0.2">
      <c r="A205" s="222" t="s">
        <v>148</v>
      </c>
      <c r="B205" s="223" t="s">
        <v>78</v>
      </c>
      <c r="C205" s="249" t="s">
        <v>79</v>
      </c>
      <c r="D205" s="224"/>
      <c r="E205" s="225"/>
      <c r="F205" s="226"/>
      <c r="G205" s="226">
        <f>SUMIF(AG206:AG231,"&lt;&gt;NOR",G206:G231)</f>
        <v>0</v>
      </c>
      <c r="H205" s="226"/>
      <c r="I205" s="226">
        <f>SUM(I206:I231)</f>
        <v>0</v>
      </c>
      <c r="J205" s="226"/>
      <c r="K205" s="226">
        <f>SUM(K206:K231)</f>
        <v>0</v>
      </c>
      <c r="L205" s="226"/>
      <c r="M205" s="226">
        <f>SUM(M206:M231)</f>
        <v>0</v>
      </c>
      <c r="N205" s="226"/>
      <c r="O205" s="226">
        <f>SUM(O206:O231)</f>
        <v>0.93000000000000016</v>
      </c>
      <c r="P205" s="226"/>
      <c r="Q205" s="226">
        <f>SUM(Q206:Q231)</f>
        <v>0</v>
      </c>
      <c r="R205" s="226"/>
      <c r="S205" s="226"/>
      <c r="T205" s="227"/>
      <c r="U205" s="221"/>
      <c r="V205" s="221">
        <f>SUM(V206:V231)</f>
        <v>135.13999999999999</v>
      </c>
      <c r="W205" s="221"/>
      <c r="AG205" t="s">
        <v>149</v>
      </c>
    </row>
    <row r="206" spans="1:60" outlineLevel="1" x14ac:dyDescent="0.2">
      <c r="A206" s="228">
        <v>46</v>
      </c>
      <c r="B206" s="229" t="s">
        <v>394</v>
      </c>
      <c r="C206" s="250" t="s">
        <v>395</v>
      </c>
      <c r="D206" s="230" t="s">
        <v>197</v>
      </c>
      <c r="E206" s="231">
        <v>237.71</v>
      </c>
      <c r="F206" s="232"/>
      <c r="G206" s="233">
        <f>ROUND(E206*F206,2)</f>
        <v>0</v>
      </c>
      <c r="H206" s="232"/>
      <c r="I206" s="233">
        <f>ROUND(E206*H206,2)</f>
        <v>0</v>
      </c>
      <c r="J206" s="232"/>
      <c r="K206" s="233">
        <f>ROUND(E206*J206,2)</f>
        <v>0</v>
      </c>
      <c r="L206" s="233">
        <v>21</v>
      </c>
      <c r="M206" s="233">
        <f>G206*(1+L206/100)</f>
        <v>0</v>
      </c>
      <c r="N206" s="233">
        <v>2.1000000000000001E-4</v>
      </c>
      <c r="O206" s="233">
        <f>ROUND(E206*N206,2)</f>
        <v>0.05</v>
      </c>
      <c r="P206" s="233">
        <v>0</v>
      </c>
      <c r="Q206" s="233">
        <f>ROUND(E206*P206,2)</f>
        <v>0</v>
      </c>
      <c r="R206" s="233" t="s">
        <v>396</v>
      </c>
      <c r="S206" s="233" t="s">
        <v>154</v>
      </c>
      <c r="T206" s="234" t="s">
        <v>154</v>
      </c>
      <c r="U206" s="217">
        <v>9.5000000000000001E-2</v>
      </c>
      <c r="V206" s="217">
        <f>ROUND(E206*U206,2)</f>
        <v>22.58</v>
      </c>
      <c r="W206" s="21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 t="s">
        <v>155</v>
      </c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</row>
    <row r="207" spans="1:60" outlineLevel="1" x14ac:dyDescent="0.2">
      <c r="A207" s="214"/>
      <c r="B207" s="215"/>
      <c r="C207" s="252" t="s">
        <v>273</v>
      </c>
      <c r="D207" s="219"/>
      <c r="E207" s="220">
        <v>34.400000000000006</v>
      </c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07"/>
      <c r="Y207" s="207"/>
      <c r="Z207" s="207"/>
      <c r="AA207" s="207"/>
      <c r="AB207" s="207"/>
      <c r="AC207" s="207"/>
      <c r="AD207" s="207"/>
      <c r="AE207" s="207"/>
      <c r="AF207" s="207"/>
      <c r="AG207" s="207" t="s">
        <v>159</v>
      </c>
      <c r="AH207" s="207">
        <v>0</v>
      </c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</row>
    <row r="208" spans="1:60" outlineLevel="1" x14ac:dyDescent="0.2">
      <c r="A208" s="214"/>
      <c r="B208" s="215"/>
      <c r="C208" s="252" t="s">
        <v>264</v>
      </c>
      <c r="D208" s="219"/>
      <c r="E208" s="220">
        <v>30.1</v>
      </c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 t="s">
        <v>159</v>
      </c>
      <c r="AH208" s="207">
        <v>0</v>
      </c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</row>
    <row r="209" spans="1:60" outlineLevel="1" x14ac:dyDescent="0.2">
      <c r="A209" s="214"/>
      <c r="B209" s="215"/>
      <c r="C209" s="252" t="s">
        <v>265</v>
      </c>
      <c r="D209" s="219"/>
      <c r="E209" s="220">
        <v>35.85</v>
      </c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 t="s">
        <v>159</v>
      </c>
      <c r="AH209" s="207">
        <v>0</v>
      </c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</row>
    <row r="210" spans="1:60" outlineLevel="1" x14ac:dyDescent="0.2">
      <c r="A210" s="214"/>
      <c r="B210" s="215"/>
      <c r="C210" s="252" t="s">
        <v>266</v>
      </c>
      <c r="D210" s="219"/>
      <c r="E210" s="220">
        <v>70.56</v>
      </c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 t="s">
        <v>159</v>
      </c>
      <c r="AH210" s="207">
        <v>0</v>
      </c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</row>
    <row r="211" spans="1:60" outlineLevel="1" x14ac:dyDescent="0.2">
      <c r="A211" s="214"/>
      <c r="B211" s="215"/>
      <c r="C211" s="252" t="s">
        <v>267</v>
      </c>
      <c r="D211" s="219"/>
      <c r="E211" s="220">
        <v>66.800000000000011</v>
      </c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 t="s">
        <v>159</v>
      </c>
      <c r="AH211" s="207">
        <v>0</v>
      </c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</row>
    <row r="212" spans="1:60" outlineLevel="1" x14ac:dyDescent="0.2">
      <c r="A212" s="228">
        <v>47</v>
      </c>
      <c r="B212" s="229" t="s">
        <v>397</v>
      </c>
      <c r="C212" s="250" t="s">
        <v>398</v>
      </c>
      <c r="D212" s="230" t="s">
        <v>197</v>
      </c>
      <c r="E212" s="231">
        <v>237.71</v>
      </c>
      <c r="F212" s="232"/>
      <c r="G212" s="233">
        <f>ROUND(E212*F212,2)</f>
        <v>0</v>
      </c>
      <c r="H212" s="232"/>
      <c r="I212" s="233">
        <f>ROUND(E212*H212,2)</f>
        <v>0</v>
      </c>
      <c r="J212" s="232"/>
      <c r="K212" s="233">
        <f>ROUND(E212*J212,2)</f>
        <v>0</v>
      </c>
      <c r="L212" s="233">
        <v>21</v>
      </c>
      <c r="M212" s="233">
        <f>G212*(1+L212/100)</f>
        <v>0</v>
      </c>
      <c r="N212" s="233">
        <v>3.4000000000000002E-3</v>
      </c>
      <c r="O212" s="233">
        <f>ROUND(E212*N212,2)</f>
        <v>0.81</v>
      </c>
      <c r="P212" s="233">
        <v>0</v>
      </c>
      <c r="Q212" s="233">
        <f>ROUND(E212*P212,2)</f>
        <v>0</v>
      </c>
      <c r="R212" s="233" t="s">
        <v>396</v>
      </c>
      <c r="S212" s="233" t="s">
        <v>154</v>
      </c>
      <c r="T212" s="234" t="s">
        <v>154</v>
      </c>
      <c r="U212" s="217">
        <v>0.38500000000000001</v>
      </c>
      <c r="V212" s="217">
        <f>ROUND(E212*U212,2)</f>
        <v>91.52</v>
      </c>
      <c r="W212" s="21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 t="s">
        <v>155</v>
      </c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</row>
    <row r="213" spans="1:60" outlineLevel="1" x14ac:dyDescent="0.2">
      <c r="A213" s="214"/>
      <c r="B213" s="215"/>
      <c r="C213" s="255" t="s">
        <v>399</v>
      </c>
      <c r="D213" s="245"/>
      <c r="E213" s="245"/>
      <c r="F213" s="245"/>
      <c r="G213" s="245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 t="s">
        <v>215</v>
      </c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</row>
    <row r="214" spans="1:60" ht="22.5" outlineLevel="1" x14ac:dyDescent="0.2">
      <c r="A214" s="228">
        <v>48</v>
      </c>
      <c r="B214" s="229" t="s">
        <v>400</v>
      </c>
      <c r="C214" s="250" t="s">
        <v>401</v>
      </c>
      <c r="D214" s="230" t="s">
        <v>212</v>
      </c>
      <c r="E214" s="231">
        <v>81.790000000000006</v>
      </c>
      <c r="F214" s="232"/>
      <c r="G214" s="233">
        <f>ROUND(E214*F214,2)</f>
        <v>0</v>
      </c>
      <c r="H214" s="232"/>
      <c r="I214" s="233">
        <f>ROUND(E214*H214,2)</f>
        <v>0</v>
      </c>
      <c r="J214" s="232"/>
      <c r="K214" s="233">
        <f>ROUND(E214*J214,2)</f>
        <v>0</v>
      </c>
      <c r="L214" s="233">
        <v>21</v>
      </c>
      <c r="M214" s="233">
        <f>G214*(1+L214/100)</f>
        <v>0</v>
      </c>
      <c r="N214" s="233">
        <v>2.9E-4</v>
      </c>
      <c r="O214" s="233">
        <f>ROUND(E214*N214,2)</f>
        <v>0.02</v>
      </c>
      <c r="P214" s="233">
        <v>0</v>
      </c>
      <c r="Q214" s="233">
        <f>ROUND(E214*P214,2)</f>
        <v>0</v>
      </c>
      <c r="R214" s="233" t="s">
        <v>396</v>
      </c>
      <c r="S214" s="233" t="s">
        <v>154</v>
      </c>
      <c r="T214" s="234" t="s">
        <v>154</v>
      </c>
      <c r="U214" s="217">
        <v>0.11</v>
      </c>
      <c r="V214" s="217">
        <f>ROUND(E214*U214,2)</f>
        <v>9</v>
      </c>
      <c r="W214" s="21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 t="s">
        <v>155</v>
      </c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</row>
    <row r="215" spans="1:60" outlineLevel="1" x14ac:dyDescent="0.2">
      <c r="A215" s="214"/>
      <c r="B215" s="215"/>
      <c r="C215" s="252" t="s">
        <v>402</v>
      </c>
      <c r="D215" s="219"/>
      <c r="E215" s="220">
        <v>11.200000000000001</v>
      </c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 t="s">
        <v>159</v>
      </c>
      <c r="AH215" s="207">
        <v>0</v>
      </c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</row>
    <row r="216" spans="1:60" outlineLevel="1" x14ac:dyDescent="0.2">
      <c r="A216" s="214"/>
      <c r="B216" s="215"/>
      <c r="C216" s="252" t="s">
        <v>403</v>
      </c>
      <c r="D216" s="219"/>
      <c r="E216" s="220">
        <v>9.5</v>
      </c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 t="s">
        <v>159</v>
      </c>
      <c r="AH216" s="207">
        <v>0</v>
      </c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</row>
    <row r="217" spans="1:60" outlineLevel="1" x14ac:dyDescent="0.2">
      <c r="A217" s="214"/>
      <c r="B217" s="215"/>
      <c r="C217" s="252" t="s">
        <v>404</v>
      </c>
      <c r="D217" s="219"/>
      <c r="E217" s="220">
        <v>11.950000000000001</v>
      </c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 t="s">
        <v>159</v>
      </c>
      <c r="AH217" s="207">
        <v>0</v>
      </c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</row>
    <row r="218" spans="1:60" outlineLevel="1" x14ac:dyDescent="0.2">
      <c r="A218" s="214"/>
      <c r="B218" s="215"/>
      <c r="C218" s="252" t="s">
        <v>405</v>
      </c>
      <c r="D218" s="219"/>
      <c r="E218" s="220">
        <v>23.520000000000003</v>
      </c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 t="s">
        <v>159</v>
      </c>
      <c r="AH218" s="207">
        <v>0</v>
      </c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</row>
    <row r="219" spans="1:60" outlineLevel="1" x14ac:dyDescent="0.2">
      <c r="A219" s="214"/>
      <c r="B219" s="215"/>
      <c r="C219" s="252" t="s">
        <v>406</v>
      </c>
      <c r="D219" s="219"/>
      <c r="E219" s="220">
        <v>25.62</v>
      </c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 t="s">
        <v>159</v>
      </c>
      <c r="AH219" s="207">
        <v>0</v>
      </c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</row>
    <row r="220" spans="1:60" ht="22.5" outlineLevel="1" x14ac:dyDescent="0.2">
      <c r="A220" s="238">
        <v>49</v>
      </c>
      <c r="B220" s="239" t="s">
        <v>407</v>
      </c>
      <c r="C220" s="254" t="s">
        <v>408</v>
      </c>
      <c r="D220" s="240" t="s">
        <v>189</v>
      </c>
      <c r="E220" s="241">
        <v>44</v>
      </c>
      <c r="F220" s="242"/>
      <c r="G220" s="243">
        <f>ROUND(E220*F220,2)</f>
        <v>0</v>
      </c>
      <c r="H220" s="242"/>
      <c r="I220" s="243">
        <f>ROUND(E220*H220,2)</f>
        <v>0</v>
      </c>
      <c r="J220" s="242"/>
      <c r="K220" s="243">
        <f>ROUND(E220*J220,2)</f>
        <v>0</v>
      </c>
      <c r="L220" s="243">
        <v>21</v>
      </c>
      <c r="M220" s="243">
        <f>G220*(1+L220/100)</f>
        <v>0</v>
      </c>
      <c r="N220" s="243">
        <v>1.1E-4</v>
      </c>
      <c r="O220" s="243">
        <f>ROUND(E220*N220,2)</f>
        <v>0</v>
      </c>
      <c r="P220" s="243">
        <v>0</v>
      </c>
      <c r="Q220" s="243">
        <f>ROUND(E220*P220,2)</f>
        <v>0</v>
      </c>
      <c r="R220" s="243" t="s">
        <v>396</v>
      </c>
      <c r="S220" s="243" t="s">
        <v>154</v>
      </c>
      <c r="T220" s="244" t="s">
        <v>154</v>
      </c>
      <c r="U220" s="217">
        <v>6.7000000000000004E-2</v>
      </c>
      <c r="V220" s="217">
        <f>ROUND(E220*U220,2)</f>
        <v>2.95</v>
      </c>
      <c r="W220" s="21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 t="s">
        <v>155</v>
      </c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</row>
    <row r="221" spans="1:60" outlineLevel="1" x14ac:dyDescent="0.2">
      <c r="A221" s="228">
        <v>50</v>
      </c>
      <c r="B221" s="229" t="s">
        <v>409</v>
      </c>
      <c r="C221" s="250" t="s">
        <v>410</v>
      </c>
      <c r="D221" s="230" t="s">
        <v>212</v>
      </c>
      <c r="E221" s="231">
        <v>113.68</v>
      </c>
      <c r="F221" s="232"/>
      <c r="G221" s="233">
        <f>ROUND(E221*F221,2)</f>
        <v>0</v>
      </c>
      <c r="H221" s="232"/>
      <c r="I221" s="233">
        <f>ROUND(E221*H221,2)</f>
        <v>0</v>
      </c>
      <c r="J221" s="232"/>
      <c r="K221" s="233">
        <f>ROUND(E221*J221,2)</f>
        <v>0</v>
      </c>
      <c r="L221" s="233">
        <v>21</v>
      </c>
      <c r="M221" s="233">
        <f>G221*(1+L221/100)</f>
        <v>0</v>
      </c>
      <c r="N221" s="233">
        <v>3.4000000000000002E-4</v>
      </c>
      <c r="O221" s="233">
        <f>ROUND(E221*N221,2)</f>
        <v>0.04</v>
      </c>
      <c r="P221" s="233">
        <v>0</v>
      </c>
      <c r="Q221" s="233">
        <f>ROUND(E221*P221,2)</f>
        <v>0</v>
      </c>
      <c r="R221" s="233" t="s">
        <v>396</v>
      </c>
      <c r="S221" s="233" t="s">
        <v>154</v>
      </c>
      <c r="T221" s="234" t="s">
        <v>154</v>
      </c>
      <c r="U221" s="217">
        <v>0.08</v>
      </c>
      <c r="V221" s="217">
        <f>ROUND(E221*U221,2)</f>
        <v>9.09</v>
      </c>
      <c r="W221" s="21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 t="s">
        <v>155</v>
      </c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</row>
    <row r="222" spans="1:60" outlineLevel="1" x14ac:dyDescent="0.2">
      <c r="A222" s="214"/>
      <c r="B222" s="215"/>
      <c r="C222" s="252" t="s">
        <v>411</v>
      </c>
      <c r="D222" s="219"/>
      <c r="E222" s="220">
        <v>12</v>
      </c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 t="s">
        <v>159</v>
      </c>
      <c r="AH222" s="207">
        <v>0</v>
      </c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7"/>
      <c r="BA222" s="207"/>
      <c r="BB222" s="207"/>
      <c r="BC222" s="207"/>
      <c r="BD222" s="207"/>
      <c r="BE222" s="207"/>
      <c r="BF222" s="207"/>
      <c r="BG222" s="207"/>
      <c r="BH222" s="207"/>
    </row>
    <row r="223" spans="1:60" outlineLevel="1" x14ac:dyDescent="0.2">
      <c r="A223" s="214"/>
      <c r="B223" s="215"/>
      <c r="C223" s="252" t="s">
        <v>412</v>
      </c>
      <c r="D223" s="219"/>
      <c r="E223" s="220">
        <v>11.100000000000001</v>
      </c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 t="s">
        <v>159</v>
      </c>
      <c r="AH223" s="207">
        <v>0</v>
      </c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</row>
    <row r="224" spans="1:60" outlineLevel="1" x14ac:dyDescent="0.2">
      <c r="A224" s="214"/>
      <c r="B224" s="215"/>
      <c r="C224" s="252" t="s">
        <v>404</v>
      </c>
      <c r="D224" s="219"/>
      <c r="E224" s="220">
        <v>11.950000000000001</v>
      </c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 t="s">
        <v>159</v>
      </c>
      <c r="AH224" s="207">
        <v>0</v>
      </c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7"/>
      <c r="BA224" s="207"/>
      <c r="BB224" s="207"/>
      <c r="BC224" s="207"/>
      <c r="BD224" s="207"/>
      <c r="BE224" s="207"/>
      <c r="BF224" s="207"/>
      <c r="BG224" s="207"/>
      <c r="BH224" s="207"/>
    </row>
    <row r="225" spans="1:60" outlineLevel="1" x14ac:dyDescent="0.2">
      <c r="A225" s="214"/>
      <c r="B225" s="215"/>
      <c r="C225" s="252" t="s">
        <v>405</v>
      </c>
      <c r="D225" s="219"/>
      <c r="E225" s="220">
        <v>23.520000000000003</v>
      </c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 t="s">
        <v>159</v>
      </c>
      <c r="AH225" s="207">
        <v>0</v>
      </c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07"/>
      <c r="AV225" s="207"/>
      <c r="AW225" s="207"/>
      <c r="AX225" s="207"/>
      <c r="AY225" s="207"/>
      <c r="AZ225" s="207"/>
      <c r="BA225" s="207"/>
      <c r="BB225" s="207"/>
      <c r="BC225" s="207"/>
      <c r="BD225" s="207"/>
      <c r="BE225" s="207"/>
      <c r="BF225" s="207"/>
      <c r="BG225" s="207"/>
      <c r="BH225" s="207"/>
    </row>
    <row r="226" spans="1:60" outlineLevel="1" x14ac:dyDescent="0.2">
      <c r="A226" s="214"/>
      <c r="B226" s="215"/>
      <c r="C226" s="252" t="s">
        <v>413</v>
      </c>
      <c r="D226" s="219"/>
      <c r="E226" s="220">
        <v>26.42</v>
      </c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 t="s">
        <v>159</v>
      </c>
      <c r="AH226" s="207">
        <v>0</v>
      </c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7"/>
      <c r="BE226" s="207"/>
      <c r="BF226" s="207"/>
      <c r="BG226" s="207"/>
      <c r="BH226" s="207"/>
    </row>
    <row r="227" spans="1:60" outlineLevel="1" x14ac:dyDescent="0.2">
      <c r="A227" s="214"/>
      <c r="B227" s="215"/>
      <c r="C227" s="252" t="s">
        <v>414</v>
      </c>
      <c r="D227" s="219"/>
      <c r="E227" s="220">
        <v>28.69</v>
      </c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 t="s">
        <v>159</v>
      </c>
      <c r="AH227" s="207">
        <v>0</v>
      </c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</row>
    <row r="228" spans="1:60" outlineLevel="1" x14ac:dyDescent="0.2">
      <c r="A228" s="228">
        <v>51</v>
      </c>
      <c r="B228" s="229" t="s">
        <v>415</v>
      </c>
      <c r="C228" s="250" t="s">
        <v>416</v>
      </c>
      <c r="D228" s="230" t="s">
        <v>212</v>
      </c>
      <c r="E228" s="231">
        <v>125.048</v>
      </c>
      <c r="F228" s="232"/>
      <c r="G228" s="233">
        <f>ROUND(E228*F228,2)</f>
        <v>0</v>
      </c>
      <c r="H228" s="232"/>
      <c r="I228" s="233">
        <f>ROUND(E228*H228,2)</f>
        <v>0</v>
      </c>
      <c r="J228" s="232"/>
      <c r="K228" s="233">
        <f>ROUND(E228*J228,2)</f>
        <v>0</v>
      </c>
      <c r="L228" s="233">
        <v>21</v>
      </c>
      <c r="M228" s="233">
        <f>G228*(1+L228/100)</f>
        <v>0</v>
      </c>
      <c r="N228" s="233">
        <v>5.0000000000000002E-5</v>
      </c>
      <c r="O228" s="233">
        <f>ROUND(E228*N228,2)</f>
        <v>0.01</v>
      </c>
      <c r="P228" s="233">
        <v>0</v>
      </c>
      <c r="Q228" s="233">
        <f>ROUND(E228*P228,2)</f>
        <v>0</v>
      </c>
      <c r="R228" s="233" t="s">
        <v>243</v>
      </c>
      <c r="S228" s="233" t="s">
        <v>154</v>
      </c>
      <c r="T228" s="234" t="s">
        <v>154</v>
      </c>
      <c r="U228" s="217">
        <v>0</v>
      </c>
      <c r="V228" s="217">
        <f>ROUND(E228*U228,2)</f>
        <v>0</v>
      </c>
      <c r="W228" s="21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 t="s">
        <v>244</v>
      </c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</row>
    <row r="229" spans="1:60" outlineLevel="1" x14ac:dyDescent="0.2">
      <c r="A229" s="214"/>
      <c r="B229" s="215"/>
      <c r="C229" s="252" t="s">
        <v>417</v>
      </c>
      <c r="D229" s="219"/>
      <c r="E229" s="220">
        <v>125.048</v>
      </c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 t="s">
        <v>159</v>
      </c>
      <c r="AH229" s="207">
        <v>0</v>
      </c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7"/>
      <c r="BA229" s="207"/>
      <c r="BB229" s="207"/>
      <c r="BC229" s="207"/>
      <c r="BD229" s="207"/>
      <c r="BE229" s="207"/>
      <c r="BF229" s="207"/>
      <c r="BG229" s="207"/>
      <c r="BH229" s="207"/>
    </row>
    <row r="230" spans="1:60" outlineLevel="1" x14ac:dyDescent="0.2">
      <c r="A230" s="214">
        <v>52</v>
      </c>
      <c r="B230" s="215" t="s">
        <v>418</v>
      </c>
      <c r="C230" s="256" t="s">
        <v>419</v>
      </c>
      <c r="D230" s="216" t="s">
        <v>0</v>
      </c>
      <c r="E230" s="246"/>
      <c r="F230" s="218"/>
      <c r="G230" s="217">
        <f>ROUND(E230*F230,2)</f>
        <v>0</v>
      </c>
      <c r="H230" s="218"/>
      <c r="I230" s="217">
        <f>ROUND(E230*H230,2)</f>
        <v>0</v>
      </c>
      <c r="J230" s="218"/>
      <c r="K230" s="217">
        <f>ROUND(E230*J230,2)</f>
        <v>0</v>
      </c>
      <c r="L230" s="217">
        <v>21</v>
      </c>
      <c r="M230" s="217">
        <f>G230*(1+L230/100)</f>
        <v>0</v>
      </c>
      <c r="N230" s="217">
        <v>0</v>
      </c>
      <c r="O230" s="217">
        <f>ROUND(E230*N230,2)</f>
        <v>0</v>
      </c>
      <c r="P230" s="217">
        <v>0</v>
      </c>
      <c r="Q230" s="217">
        <f>ROUND(E230*P230,2)</f>
        <v>0</v>
      </c>
      <c r="R230" s="217" t="s">
        <v>396</v>
      </c>
      <c r="S230" s="217" t="s">
        <v>154</v>
      </c>
      <c r="T230" s="217" t="s">
        <v>154</v>
      </c>
      <c r="U230" s="217">
        <v>0</v>
      </c>
      <c r="V230" s="217">
        <f>ROUND(E230*U230,2)</f>
        <v>0</v>
      </c>
      <c r="W230" s="21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 t="s">
        <v>390</v>
      </c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207"/>
      <c r="BC230" s="207"/>
      <c r="BD230" s="207"/>
      <c r="BE230" s="207"/>
      <c r="BF230" s="207"/>
      <c r="BG230" s="207"/>
      <c r="BH230" s="207"/>
    </row>
    <row r="231" spans="1:60" outlineLevel="1" x14ac:dyDescent="0.2">
      <c r="A231" s="214"/>
      <c r="B231" s="215"/>
      <c r="C231" s="257" t="s">
        <v>420</v>
      </c>
      <c r="D231" s="247"/>
      <c r="E231" s="247"/>
      <c r="F231" s="247"/>
      <c r="G231" s="24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 t="s">
        <v>157</v>
      </c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7"/>
      <c r="BA231" s="207"/>
      <c r="BB231" s="207"/>
      <c r="BC231" s="207"/>
      <c r="BD231" s="207"/>
      <c r="BE231" s="207"/>
      <c r="BF231" s="207"/>
      <c r="BG231" s="207"/>
      <c r="BH231" s="207"/>
    </row>
    <row r="232" spans="1:60" x14ac:dyDescent="0.2">
      <c r="A232" s="222" t="s">
        <v>148</v>
      </c>
      <c r="B232" s="223" t="s">
        <v>80</v>
      </c>
      <c r="C232" s="249" t="s">
        <v>81</v>
      </c>
      <c r="D232" s="224"/>
      <c r="E232" s="225"/>
      <c r="F232" s="226"/>
      <c r="G232" s="226">
        <f>SUMIF(AG233:AG239,"&lt;&gt;NOR",G233:G239)</f>
        <v>0</v>
      </c>
      <c r="H232" s="226"/>
      <c r="I232" s="226">
        <f>SUM(I233:I239)</f>
        <v>0</v>
      </c>
      <c r="J232" s="226"/>
      <c r="K232" s="226">
        <f>SUM(K233:K239)</f>
        <v>0</v>
      </c>
      <c r="L232" s="226"/>
      <c r="M232" s="226">
        <f>SUM(M233:M239)</f>
        <v>0</v>
      </c>
      <c r="N232" s="226"/>
      <c r="O232" s="226">
        <f>SUM(O233:O239)</f>
        <v>0.01</v>
      </c>
      <c r="P232" s="226"/>
      <c r="Q232" s="226">
        <f>SUM(Q233:Q239)</f>
        <v>0</v>
      </c>
      <c r="R232" s="226"/>
      <c r="S232" s="226"/>
      <c r="T232" s="227"/>
      <c r="U232" s="221"/>
      <c r="V232" s="221">
        <f>SUM(V233:V239)</f>
        <v>55.379999999999995</v>
      </c>
      <c r="W232" s="221"/>
      <c r="AG232" t="s">
        <v>149</v>
      </c>
    </row>
    <row r="233" spans="1:60" outlineLevel="1" x14ac:dyDescent="0.2">
      <c r="A233" s="228">
        <v>53</v>
      </c>
      <c r="B233" s="229" t="s">
        <v>421</v>
      </c>
      <c r="C233" s="250" t="s">
        <v>422</v>
      </c>
      <c r="D233" s="230" t="s">
        <v>197</v>
      </c>
      <c r="E233" s="231">
        <v>369.21000000000004</v>
      </c>
      <c r="F233" s="232"/>
      <c r="G233" s="233">
        <f>ROUND(E233*F233,2)</f>
        <v>0</v>
      </c>
      <c r="H233" s="232"/>
      <c r="I233" s="233">
        <f>ROUND(E233*H233,2)</f>
        <v>0</v>
      </c>
      <c r="J233" s="232"/>
      <c r="K233" s="233">
        <f>ROUND(E233*J233,2)</f>
        <v>0</v>
      </c>
      <c r="L233" s="233">
        <v>21</v>
      </c>
      <c r="M233" s="233">
        <f>G233*(1+L233/100)</f>
        <v>0</v>
      </c>
      <c r="N233" s="233">
        <v>0</v>
      </c>
      <c r="O233" s="233">
        <f>ROUND(E233*N233,2)</f>
        <v>0</v>
      </c>
      <c r="P233" s="233">
        <v>0</v>
      </c>
      <c r="Q233" s="233">
        <f>ROUND(E233*P233,2)</f>
        <v>0</v>
      </c>
      <c r="R233" s="233" t="s">
        <v>423</v>
      </c>
      <c r="S233" s="233" t="s">
        <v>154</v>
      </c>
      <c r="T233" s="234" t="s">
        <v>154</v>
      </c>
      <c r="U233" s="217">
        <v>0.08</v>
      </c>
      <c r="V233" s="217">
        <f>ROUND(E233*U233,2)</f>
        <v>29.54</v>
      </c>
      <c r="W233" s="217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 t="s">
        <v>155</v>
      </c>
      <c r="AH233" s="207"/>
      <c r="AI233" s="207"/>
      <c r="AJ233" s="207"/>
      <c r="AK233" s="207"/>
      <c r="AL233" s="207"/>
      <c r="AM233" s="207"/>
      <c r="AN233" s="207"/>
      <c r="AO233" s="207"/>
      <c r="AP233" s="207"/>
      <c r="AQ233" s="207"/>
      <c r="AR233" s="207"/>
      <c r="AS233" s="207"/>
      <c r="AT233" s="207"/>
      <c r="AU233" s="207"/>
      <c r="AV233" s="207"/>
      <c r="AW233" s="207"/>
      <c r="AX233" s="207"/>
      <c r="AY233" s="207"/>
      <c r="AZ233" s="207"/>
      <c r="BA233" s="207"/>
      <c r="BB233" s="207"/>
      <c r="BC233" s="207"/>
      <c r="BD233" s="207"/>
      <c r="BE233" s="207"/>
      <c r="BF233" s="207"/>
      <c r="BG233" s="207"/>
      <c r="BH233" s="207"/>
    </row>
    <row r="234" spans="1:60" ht="22.5" outlineLevel="1" x14ac:dyDescent="0.2">
      <c r="A234" s="214"/>
      <c r="B234" s="215"/>
      <c r="C234" s="252" t="s">
        <v>424</v>
      </c>
      <c r="D234" s="219"/>
      <c r="E234" s="220">
        <v>369.21000000000004</v>
      </c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 t="s">
        <v>159</v>
      </c>
      <c r="AH234" s="207">
        <v>0</v>
      </c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</row>
    <row r="235" spans="1:60" ht="22.5" outlineLevel="1" x14ac:dyDescent="0.2">
      <c r="A235" s="238">
        <v>54</v>
      </c>
      <c r="B235" s="239" t="s">
        <v>425</v>
      </c>
      <c r="C235" s="254" t="s">
        <v>426</v>
      </c>
      <c r="D235" s="240" t="s">
        <v>197</v>
      </c>
      <c r="E235" s="241">
        <v>369.21000000000004</v>
      </c>
      <c r="F235" s="242"/>
      <c r="G235" s="243">
        <f>ROUND(E235*F235,2)</f>
        <v>0</v>
      </c>
      <c r="H235" s="242"/>
      <c r="I235" s="243">
        <f>ROUND(E235*H235,2)</f>
        <v>0</v>
      </c>
      <c r="J235" s="242"/>
      <c r="K235" s="243">
        <f>ROUND(E235*J235,2)</f>
        <v>0</v>
      </c>
      <c r="L235" s="243">
        <v>21</v>
      </c>
      <c r="M235" s="243">
        <f>G235*(1+L235/100)</f>
        <v>0</v>
      </c>
      <c r="N235" s="243">
        <v>1.0000000000000001E-5</v>
      </c>
      <c r="O235" s="243">
        <f>ROUND(E235*N235,2)</f>
        <v>0</v>
      </c>
      <c r="P235" s="243">
        <v>0</v>
      </c>
      <c r="Q235" s="243">
        <f>ROUND(E235*P235,2)</f>
        <v>0</v>
      </c>
      <c r="R235" s="243" t="s">
        <v>423</v>
      </c>
      <c r="S235" s="243" t="s">
        <v>154</v>
      </c>
      <c r="T235" s="244" t="s">
        <v>154</v>
      </c>
      <c r="U235" s="217">
        <v>7.0000000000000007E-2</v>
      </c>
      <c r="V235" s="217">
        <f>ROUND(E235*U235,2)</f>
        <v>25.84</v>
      </c>
      <c r="W235" s="21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 t="s">
        <v>155</v>
      </c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207"/>
      <c r="BD235" s="207"/>
      <c r="BE235" s="207"/>
      <c r="BF235" s="207"/>
      <c r="BG235" s="207"/>
      <c r="BH235" s="207"/>
    </row>
    <row r="236" spans="1:60" ht="33.75" outlineLevel="1" x14ac:dyDescent="0.2">
      <c r="A236" s="228">
        <v>55</v>
      </c>
      <c r="B236" s="229" t="s">
        <v>427</v>
      </c>
      <c r="C236" s="250" t="s">
        <v>428</v>
      </c>
      <c r="D236" s="230" t="s">
        <v>197</v>
      </c>
      <c r="E236" s="231">
        <v>15.506820000000001</v>
      </c>
      <c r="F236" s="232"/>
      <c r="G236" s="233">
        <f>ROUND(E236*F236,2)</f>
        <v>0</v>
      </c>
      <c r="H236" s="232"/>
      <c r="I236" s="233">
        <f>ROUND(E236*H236,2)</f>
        <v>0</v>
      </c>
      <c r="J236" s="232"/>
      <c r="K236" s="233">
        <f>ROUND(E236*J236,2)</f>
        <v>0</v>
      </c>
      <c r="L236" s="233">
        <v>21</v>
      </c>
      <c r="M236" s="233">
        <f>G236*(1+L236/100)</f>
        <v>0</v>
      </c>
      <c r="N236" s="233">
        <v>6.0000000000000006E-4</v>
      </c>
      <c r="O236" s="233">
        <f>ROUND(E236*N236,2)</f>
        <v>0.01</v>
      </c>
      <c r="P236" s="233">
        <v>0</v>
      </c>
      <c r="Q236" s="233">
        <f>ROUND(E236*P236,2)</f>
        <v>0</v>
      </c>
      <c r="R236" s="233" t="s">
        <v>243</v>
      </c>
      <c r="S236" s="233" t="s">
        <v>154</v>
      </c>
      <c r="T236" s="234" t="s">
        <v>154</v>
      </c>
      <c r="U236" s="217">
        <v>0</v>
      </c>
      <c r="V236" s="217">
        <f>ROUND(E236*U236,2)</f>
        <v>0</v>
      </c>
      <c r="W236" s="217"/>
      <c r="X236" s="207"/>
      <c r="Y236" s="207"/>
      <c r="Z236" s="207"/>
      <c r="AA236" s="207"/>
      <c r="AB236" s="207"/>
      <c r="AC236" s="207"/>
      <c r="AD236" s="207"/>
      <c r="AE236" s="207"/>
      <c r="AF236" s="207"/>
      <c r="AG236" s="207" t="s">
        <v>244</v>
      </c>
      <c r="AH236" s="207"/>
      <c r="AI236" s="207"/>
      <c r="AJ236" s="207"/>
      <c r="AK236" s="207"/>
      <c r="AL236" s="207"/>
      <c r="AM236" s="207"/>
      <c r="AN236" s="207"/>
      <c r="AO236" s="207"/>
      <c r="AP236" s="207"/>
      <c r="AQ236" s="207"/>
      <c r="AR236" s="207"/>
      <c r="AS236" s="207"/>
      <c r="AT236" s="207"/>
      <c r="AU236" s="207"/>
      <c r="AV236" s="207"/>
      <c r="AW236" s="207"/>
      <c r="AX236" s="207"/>
      <c r="AY236" s="207"/>
      <c r="AZ236" s="207"/>
      <c r="BA236" s="207"/>
      <c r="BB236" s="207"/>
      <c r="BC236" s="207"/>
      <c r="BD236" s="207"/>
      <c r="BE236" s="207"/>
      <c r="BF236" s="207"/>
      <c r="BG236" s="207"/>
      <c r="BH236" s="207"/>
    </row>
    <row r="237" spans="1:60" outlineLevel="1" x14ac:dyDescent="0.2">
      <c r="A237" s="214"/>
      <c r="B237" s="215"/>
      <c r="C237" s="252" t="s">
        <v>429</v>
      </c>
      <c r="D237" s="219"/>
      <c r="E237" s="220">
        <v>15.506820000000001</v>
      </c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 t="s">
        <v>159</v>
      </c>
      <c r="AH237" s="207">
        <v>0</v>
      </c>
      <c r="AI237" s="207"/>
      <c r="AJ237" s="207"/>
      <c r="AK237" s="207"/>
      <c r="AL237" s="207"/>
      <c r="AM237" s="207"/>
      <c r="AN237" s="207"/>
      <c r="AO237" s="207"/>
      <c r="AP237" s="207"/>
      <c r="AQ237" s="207"/>
      <c r="AR237" s="207"/>
      <c r="AS237" s="207"/>
      <c r="AT237" s="207"/>
      <c r="AU237" s="207"/>
      <c r="AV237" s="207"/>
      <c r="AW237" s="207"/>
      <c r="AX237" s="207"/>
      <c r="AY237" s="207"/>
      <c r="AZ237" s="207"/>
      <c r="BA237" s="207"/>
      <c r="BB237" s="207"/>
      <c r="BC237" s="207"/>
      <c r="BD237" s="207"/>
      <c r="BE237" s="207"/>
      <c r="BF237" s="207"/>
      <c r="BG237" s="207"/>
      <c r="BH237" s="207"/>
    </row>
    <row r="238" spans="1:60" outlineLevel="1" x14ac:dyDescent="0.2">
      <c r="A238" s="214">
        <v>56</v>
      </c>
      <c r="B238" s="215" t="s">
        <v>430</v>
      </c>
      <c r="C238" s="256" t="s">
        <v>431</v>
      </c>
      <c r="D238" s="216" t="s">
        <v>0</v>
      </c>
      <c r="E238" s="246"/>
      <c r="F238" s="218"/>
      <c r="G238" s="217">
        <f>ROUND(E238*F238,2)</f>
        <v>0</v>
      </c>
      <c r="H238" s="218"/>
      <c r="I238" s="217">
        <f>ROUND(E238*H238,2)</f>
        <v>0</v>
      </c>
      <c r="J238" s="218"/>
      <c r="K238" s="217">
        <f>ROUND(E238*J238,2)</f>
        <v>0</v>
      </c>
      <c r="L238" s="217">
        <v>21</v>
      </c>
      <c r="M238" s="217">
        <f>G238*(1+L238/100)</f>
        <v>0</v>
      </c>
      <c r="N238" s="217">
        <v>0</v>
      </c>
      <c r="O238" s="217">
        <f>ROUND(E238*N238,2)</f>
        <v>0</v>
      </c>
      <c r="P238" s="217">
        <v>0</v>
      </c>
      <c r="Q238" s="217">
        <f>ROUND(E238*P238,2)</f>
        <v>0</v>
      </c>
      <c r="R238" s="217" t="s">
        <v>423</v>
      </c>
      <c r="S238" s="217" t="s">
        <v>154</v>
      </c>
      <c r="T238" s="217" t="s">
        <v>154</v>
      </c>
      <c r="U238" s="217">
        <v>0</v>
      </c>
      <c r="V238" s="217">
        <f>ROUND(E238*U238,2)</f>
        <v>0</v>
      </c>
      <c r="W238" s="217"/>
      <c r="X238" s="207"/>
      <c r="Y238" s="207"/>
      <c r="Z238" s="207"/>
      <c r="AA238" s="207"/>
      <c r="AB238" s="207"/>
      <c r="AC238" s="207"/>
      <c r="AD238" s="207"/>
      <c r="AE238" s="207"/>
      <c r="AF238" s="207"/>
      <c r="AG238" s="207" t="s">
        <v>390</v>
      </c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07"/>
      <c r="BC238" s="207"/>
      <c r="BD238" s="207"/>
      <c r="BE238" s="207"/>
      <c r="BF238" s="207"/>
      <c r="BG238" s="207"/>
      <c r="BH238" s="207"/>
    </row>
    <row r="239" spans="1:60" outlineLevel="1" x14ac:dyDescent="0.2">
      <c r="A239" s="214"/>
      <c r="B239" s="215"/>
      <c r="C239" s="257" t="s">
        <v>432</v>
      </c>
      <c r="D239" s="247"/>
      <c r="E239" s="247"/>
      <c r="F239" s="247"/>
      <c r="G239" s="24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07"/>
      <c r="Y239" s="207"/>
      <c r="Z239" s="207"/>
      <c r="AA239" s="207"/>
      <c r="AB239" s="207"/>
      <c r="AC239" s="207"/>
      <c r="AD239" s="207"/>
      <c r="AE239" s="207"/>
      <c r="AF239" s="207"/>
      <c r="AG239" s="207" t="s">
        <v>157</v>
      </c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7"/>
      <c r="AY239" s="207"/>
      <c r="AZ239" s="207"/>
      <c r="BA239" s="207"/>
      <c r="BB239" s="207"/>
      <c r="BC239" s="207"/>
      <c r="BD239" s="207"/>
      <c r="BE239" s="207"/>
      <c r="BF239" s="207"/>
      <c r="BG239" s="207"/>
      <c r="BH239" s="207"/>
    </row>
    <row r="240" spans="1:60" x14ac:dyDescent="0.2">
      <c r="A240" s="222" t="s">
        <v>148</v>
      </c>
      <c r="B240" s="223" t="s">
        <v>82</v>
      </c>
      <c r="C240" s="249" t="s">
        <v>83</v>
      </c>
      <c r="D240" s="224"/>
      <c r="E240" s="225"/>
      <c r="F240" s="226"/>
      <c r="G240" s="226">
        <f>SUMIF(AG241:AG246,"&lt;&gt;NOR",G241:G246)</f>
        <v>0</v>
      </c>
      <c r="H240" s="226"/>
      <c r="I240" s="226">
        <f>SUM(I241:I246)</f>
        <v>0</v>
      </c>
      <c r="J240" s="226"/>
      <c r="K240" s="226">
        <f>SUM(K241:K246)</f>
        <v>0</v>
      </c>
      <c r="L240" s="226"/>
      <c r="M240" s="226">
        <f>SUM(M241:M246)</f>
        <v>0</v>
      </c>
      <c r="N240" s="226"/>
      <c r="O240" s="226">
        <f>SUM(O241:O246)</f>
        <v>0</v>
      </c>
      <c r="P240" s="226"/>
      <c r="Q240" s="226">
        <f>SUM(Q241:Q246)</f>
        <v>0</v>
      </c>
      <c r="R240" s="226"/>
      <c r="S240" s="226"/>
      <c r="T240" s="227"/>
      <c r="U240" s="221"/>
      <c r="V240" s="221">
        <f>SUM(V241:V246)</f>
        <v>0</v>
      </c>
      <c r="W240" s="221"/>
      <c r="AG240" t="s">
        <v>149</v>
      </c>
    </row>
    <row r="241" spans="1:60" outlineLevel="1" x14ac:dyDescent="0.2">
      <c r="A241" s="238">
        <v>57</v>
      </c>
      <c r="B241" s="239" t="s">
        <v>433</v>
      </c>
      <c r="C241" s="254" t="s">
        <v>434</v>
      </c>
      <c r="D241" s="240" t="s">
        <v>435</v>
      </c>
      <c r="E241" s="241">
        <v>1</v>
      </c>
      <c r="F241" s="242"/>
      <c r="G241" s="243">
        <f>ROUND(E241*F241,2)</f>
        <v>0</v>
      </c>
      <c r="H241" s="242"/>
      <c r="I241" s="243">
        <f>ROUND(E241*H241,2)</f>
        <v>0</v>
      </c>
      <c r="J241" s="242"/>
      <c r="K241" s="243">
        <f>ROUND(E241*J241,2)</f>
        <v>0</v>
      </c>
      <c r="L241" s="243">
        <v>21</v>
      </c>
      <c r="M241" s="243">
        <f>G241*(1+L241/100)</f>
        <v>0</v>
      </c>
      <c r="N241" s="243">
        <v>0</v>
      </c>
      <c r="O241" s="243">
        <f>ROUND(E241*N241,2)</f>
        <v>0</v>
      </c>
      <c r="P241" s="243">
        <v>0</v>
      </c>
      <c r="Q241" s="243">
        <f>ROUND(E241*P241,2)</f>
        <v>0</v>
      </c>
      <c r="R241" s="243"/>
      <c r="S241" s="243" t="s">
        <v>239</v>
      </c>
      <c r="T241" s="244" t="s">
        <v>436</v>
      </c>
      <c r="U241" s="217">
        <v>0</v>
      </c>
      <c r="V241" s="217">
        <f>ROUND(E241*U241,2)</f>
        <v>0</v>
      </c>
      <c r="W241" s="21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 t="s">
        <v>155</v>
      </c>
      <c r="AH241" s="207"/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7"/>
      <c r="AV241" s="207"/>
      <c r="AW241" s="207"/>
      <c r="AX241" s="207"/>
      <c r="AY241" s="207"/>
      <c r="AZ241" s="207"/>
      <c r="BA241" s="207"/>
      <c r="BB241" s="207"/>
      <c r="BC241" s="207"/>
      <c r="BD241" s="207"/>
      <c r="BE241" s="207"/>
      <c r="BF241" s="207"/>
      <c r="BG241" s="207"/>
      <c r="BH241" s="207"/>
    </row>
    <row r="242" spans="1:60" outlineLevel="1" x14ac:dyDescent="0.2">
      <c r="A242" s="228">
        <v>58</v>
      </c>
      <c r="B242" s="229" t="s">
        <v>437</v>
      </c>
      <c r="C242" s="250" t="s">
        <v>438</v>
      </c>
      <c r="D242" s="230" t="s">
        <v>435</v>
      </c>
      <c r="E242" s="231">
        <v>2</v>
      </c>
      <c r="F242" s="232"/>
      <c r="G242" s="233">
        <f>ROUND(E242*F242,2)</f>
        <v>0</v>
      </c>
      <c r="H242" s="232"/>
      <c r="I242" s="233">
        <f>ROUND(E242*H242,2)</f>
        <v>0</v>
      </c>
      <c r="J242" s="232"/>
      <c r="K242" s="233">
        <f>ROUND(E242*J242,2)</f>
        <v>0</v>
      </c>
      <c r="L242" s="233">
        <v>21</v>
      </c>
      <c r="M242" s="233">
        <f>G242*(1+L242/100)</f>
        <v>0</v>
      </c>
      <c r="N242" s="233">
        <v>0</v>
      </c>
      <c r="O242" s="233">
        <f>ROUND(E242*N242,2)</f>
        <v>0</v>
      </c>
      <c r="P242" s="233">
        <v>0</v>
      </c>
      <c r="Q242" s="233">
        <f>ROUND(E242*P242,2)</f>
        <v>0</v>
      </c>
      <c r="R242" s="233"/>
      <c r="S242" s="233" t="s">
        <v>239</v>
      </c>
      <c r="T242" s="234" t="s">
        <v>436</v>
      </c>
      <c r="U242" s="217">
        <v>0</v>
      </c>
      <c r="V242" s="217">
        <f>ROUND(E242*U242,2)</f>
        <v>0</v>
      </c>
      <c r="W242" s="21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 t="s">
        <v>155</v>
      </c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</row>
    <row r="243" spans="1:60" outlineLevel="1" x14ac:dyDescent="0.2">
      <c r="A243" s="214"/>
      <c r="B243" s="215"/>
      <c r="C243" s="252" t="s">
        <v>439</v>
      </c>
      <c r="D243" s="219"/>
      <c r="E243" s="220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 t="s">
        <v>159</v>
      </c>
      <c r="AH243" s="207">
        <v>0</v>
      </c>
      <c r="AI243" s="207"/>
      <c r="AJ243" s="207"/>
      <c r="AK243" s="207"/>
      <c r="AL243" s="207"/>
      <c r="AM243" s="207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</row>
    <row r="244" spans="1:60" outlineLevel="1" x14ac:dyDescent="0.2">
      <c r="A244" s="214"/>
      <c r="B244" s="215"/>
      <c r="C244" s="252" t="s">
        <v>440</v>
      </c>
      <c r="D244" s="219"/>
      <c r="E244" s="220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 t="s">
        <v>159</v>
      </c>
      <c r="AH244" s="207">
        <v>0</v>
      </c>
      <c r="AI244" s="207"/>
      <c r="AJ244" s="207"/>
      <c r="AK244" s="207"/>
      <c r="AL244" s="207"/>
      <c r="AM244" s="207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</row>
    <row r="245" spans="1:60" outlineLevel="1" x14ac:dyDescent="0.2">
      <c r="A245" s="214"/>
      <c r="B245" s="215"/>
      <c r="C245" s="252" t="s">
        <v>441</v>
      </c>
      <c r="D245" s="219"/>
      <c r="E245" s="220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 t="s">
        <v>159</v>
      </c>
      <c r="AH245" s="207">
        <v>0</v>
      </c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</row>
    <row r="246" spans="1:60" outlineLevel="1" x14ac:dyDescent="0.2">
      <c r="A246" s="214"/>
      <c r="B246" s="215"/>
      <c r="C246" s="252" t="s">
        <v>442</v>
      </c>
      <c r="D246" s="219"/>
      <c r="E246" s="220">
        <v>2</v>
      </c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 t="s">
        <v>159</v>
      </c>
      <c r="AH246" s="207">
        <v>0</v>
      </c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</row>
    <row r="247" spans="1:60" x14ac:dyDescent="0.2">
      <c r="A247" s="222" t="s">
        <v>148</v>
      </c>
      <c r="B247" s="223" t="s">
        <v>84</v>
      </c>
      <c r="C247" s="249" t="s">
        <v>85</v>
      </c>
      <c r="D247" s="224"/>
      <c r="E247" s="225"/>
      <c r="F247" s="226"/>
      <c r="G247" s="226">
        <f>SUMIF(AG248:AG256,"&lt;&gt;NOR",G248:G256)</f>
        <v>0</v>
      </c>
      <c r="H247" s="226"/>
      <c r="I247" s="226">
        <f>SUM(I248:I256)</f>
        <v>0</v>
      </c>
      <c r="J247" s="226"/>
      <c r="K247" s="226">
        <f>SUM(K248:K256)</f>
        <v>0</v>
      </c>
      <c r="L247" s="226"/>
      <c r="M247" s="226">
        <f>SUM(M248:M256)</f>
        <v>0</v>
      </c>
      <c r="N247" s="226"/>
      <c r="O247" s="226">
        <f>SUM(O248:O256)</f>
        <v>0.18</v>
      </c>
      <c r="P247" s="226"/>
      <c r="Q247" s="226">
        <f>SUM(Q248:Q256)</f>
        <v>0</v>
      </c>
      <c r="R247" s="226"/>
      <c r="S247" s="226"/>
      <c r="T247" s="227"/>
      <c r="U247" s="221"/>
      <c r="V247" s="221">
        <f>SUM(V248:V256)</f>
        <v>4.32</v>
      </c>
      <c r="W247" s="221"/>
      <c r="AG247" t="s">
        <v>149</v>
      </c>
    </row>
    <row r="248" spans="1:60" outlineLevel="1" x14ac:dyDescent="0.2">
      <c r="A248" s="228">
        <v>59</v>
      </c>
      <c r="B248" s="229" t="s">
        <v>443</v>
      </c>
      <c r="C248" s="250" t="s">
        <v>444</v>
      </c>
      <c r="D248" s="230" t="s">
        <v>189</v>
      </c>
      <c r="E248" s="231">
        <v>2</v>
      </c>
      <c r="F248" s="232"/>
      <c r="G248" s="233">
        <f>ROUND(E248*F248,2)</f>
        <v>0</v>
      </c>
      <c r="H248" s="232"/>
      <c r="I248" s="233">
        <f>ROUND(E248*H248,2)</f>
        <v>0</v>
      </c>
      <c r="J248" s="232"/>
      <c r="K248" s="233">
        <f>ROUND(E248*J248,2)</f>
        <v>0</v>
      </c>
      <c r="L248" s="233">
        <v>21</v>
      </c>
      <c r="M248" s="233">
        <f>G248*(1+L248/100)</f>
        <v>0</v>
      </c>
      <c r="N248" s="233">
        <v>8.789000000000001E-2</v>
      </c>
      <c r="O248" s="233">
        <f>ROUND(E248*N248,2)</f>
        <v>0.18</v>
      </c>
      <c r="P248" s="233">
        <v>0</v>
      </c>
      <c r="Q248" s="233">
        <f>ROUND(E248*P248,2)</f>
        <v>0</v>
      </c>
      <c r="R248" s="233"/>
      <c r="S248" s="233" t="s">
        <v>239</v>
      </c>
      <c r="T248" s="234" t="s">
        <v>436</v>
      </c>
      <c r="U248" s="217">
        <v>1.5580000000000001</v>
      </c>
      <c r="V248" s="217">
        <f>ROUND(E248*U248,2)</f>
        <v>3.12</v>
      </c>
      <c r="W248" s="217"/>
      <c r="X248" s="207"/>
      <c r="Y248" s="207"/>
      <c r="Z248" s="207"/>
      <c r="AA248" s="207"/>
      <c r="AB248" s="207"/>
      <c r="AC248" s="207"/>
      <c r="AD248" s="207"/>
      <c r="AE248" s="207"/>
      <c r="AF248" s="207"/>
      <c r="AG248" s="207" t="s">
        <v>155</v>
      </c>
      <c r="AH248" s="207"/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7"/>
      <c r="AZ248" s="207"/>
      <c r="BA248" s="207"/>
      <c r="BB248" s="207"/>
      <c r="BC248" s="207"/>
      <c r="BD248" s="207"/>
      <c r="BE248" s="207"/>
      <c r="BF248" s="207"/>
      <c r="BG248" s="207"/>
      <c r="BH248" s="207"/>
    </row>
    <row r="249" spans="1:60" outlineLevel="1" x14ac:dyDescent="0.2">
      <c r="A249" s="214"/>
      <c r="B249" s="215"/>
      <c r="C249" s="252" t="s">
        <v>445</v>
      </c>
      <c r="D249" s="219"/>
      <c r="E249" s="220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 t="s">
        <v>159</v>
      </c>
      <c r="AH249" s="207">
        <v>0</v>
      </c>
      <c r="AI249" s="207"/>
      <c r="AJ249" s="207"/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7"/>
      <c r="AY249" s="207"/>
      <c r="AZ249" s="207"/>
      <c r="BA249" s="207"/>
      <c r="BB249" s="207"/>
      <c r="BC249" s="207"/>
      <c r="BD249" s="207"/>
      <c r="BE249" s="207"/>
      <c r="BF249" s="207"/>
      <c r="BG249" s="207"/>
      <c r="BH249" s="207"/>
    </row>
    <row r="250" spans="1:60" outlineLevel="1" x14ac:dyDescent="0.2">
      <c r="A250" s="214"/>
      <c r="B250" s="215"/>
      <c r="C250" s="252" t="s">
        <v>446</v>
      </c>
      <c r="D250" s="219"/>
      <c r="E250" s="220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 t="s">
        <v>159</v>
      </c>
      <c r="AH250" s="207">
        <v>0</v>
      </c>
      <c r="AI250" s="207"/>
      <c r="AJ250" s="207"/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7"/>
      <c r="AY250" s="207"/>
      <c r="AZ250" s="207"/>
      <c r="BA250" s="207"/>
      <c r="BB250" s="207"/>
      <c r="BC250" s="207"/>
      <c r="BD250" s="207"/>
      <c r="BE250" s="207"/>
      <c r="BF250" s="207"/>
      <c r="BG250" s="207"/>
      <c r="BH250" s="207"/>
    </row>
    <row r="251" spans="1:60" outlineLevel="1" x14ac:dyDescent="0.2">
      <c r="A251" s="214"/>
      <c r="B251" s="215"/>
      <c r="C251" s="252" t="s">
        <v>447</v>
      </c>
      <c r="D251" s="219"/>
      <c r="E251" s="220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 t="s">
        <v>159</v>
      </c>
      <c r="AH251" s="207">
        <v>0</v>
      </c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207"/>
      <c r="BG251" s="207"/>
      <c r="BH251" s="207"/>
    </row>
    <row r="252" spans="1:60" outlineLevel="1" x14ac:dyDescent="0.2">
      <c r="A252" s="214"/>
      <c r="B252" s="215"/>
      <c r="C252" s="252" t="s">
        <v>448</v>
      </c>
      <c r="D252" s="219"/>
      <c r="E252" s="220"/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07"/>
      <c r="Y252" s="207"/>
      <c r="Z252" s="207"/>
      <c r="AA252" s="207"/>
      <c r="AB252" s="207"/>
      <c r="AC252" s="207"/>
      <c r="AD252" s="207"/>
      <c r="AE252" s="207"/>
      <c r="AF252" s="207"/>
      <c r="AG252" s="207" t="s">
        <v>159</v>
      </c>
      <c r="AH252" s="207">
        <v>0</v>
      </c>
      <c r="AI252" s="207"/>
      <c r="AJ252" s="207"/>
      <c r="AK252" s="207"/>
      <c r="AL252" s="207"/>
      <c r="AM252" s="207"/>
      <c r="AN252" s="207"/>
      <c r="AO252" s="207"/>
      <c r="AP252" s="207"/>
      <c r="AQ252" s="207"/>
      <c r="AR252" s="207"/>
      <c r="AS252" s="207"/>
      <c r="AT252" s="207"/>
      <c r="AU252" s="207"/>
      <c r="AV252" s="207"/>
      <c r="AW252" s="207"/>
      <c r="AX252" s="207"/>
      <c r="AY252" s="207"/>
      <c r="AZ252" s="207"/>
      <c r="BA252" s="207"/>
      <c r="BB252" s="207"/>
      <c r="BC252" s="207"/>
      <c r="BD252" s="207"/>
      <c r="BE252" s="207"/>
      <c r="BF252" s="207"/>
      <c r="BG252" s="207"/>
      <c r="BH252" s="207"/>
    </row>
    <row r="253" spans="1:60" outlineLevel="1" x14ac:dyDescent="0.2">
      <c r="A253" s="214"/>
      <c r="B253" s="215"/>
      <c r="C253" s="252" t="s">
        <v>449</v>
      </c>
      <c r="D253" s="219"/>
      <c r="E253" s="220">
        <v>2</v>
      </c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07"/>
      <c r="Y253" s="207"/>
      <c r="Z253" s="207"/>
      <c r="AA253" s="207"/>
      <c r="AB253" s="207"/>
      <c r="AC253" s="207"/>
      <c r="AD253" s="207"/>
      <c r="AE253" s="207"/>
      <c r="AF253" s="207"/>
      <c r="AG253" s="207" t="s">
        <v>159</v>
      </c>
      <c r="AH253" s="207">
        <v>0</v>
      </c>
      <c r="AI253" s="207"/>
      <c r="AJ253" s="207"/>
      <c r="AK253" s="207"/>
      <c r="AL253" s="207"/>
      <c r="AM253" s="207"/>
      <c r="AN253" s="207"/>
      <c r="AO253" s="207"/>
      <c r="AP253" s="207"/>
      <c r="AQ253" s="207"/>
      <c r="AR253" s="207"/>
      <c r="AS253" s="207"/>
      <c r="AT253" s="207"/>
      <c r="AU253" s="207"/>
      <c r="AV253" s="207"/>
      <c r="AW253" s="207"/>
      <c r="AX253" s="207"/>
      <c r="AY253" s="207"/>
      <c r="AZ253" s="207"/>
      <c r="BA253" s="207"/>
      <c r="BB253" s="207"/>
      <c r="BC253" s="207"/>
      <c r="BD253" s="207"/>
      <c r="BE253" s="207"/>
      <c r="BF253" s="207"/>
      <c r="BG253" s="207"/>
      <c r="BH253" s="207"/>
    </row>
    <row r="254" spans="1:60" outlineLevel="1" x14ac:dyDescent="0.2">
      <c r="A254" s="228">
        <v>60</v>
      </c>
      <c r="B254" s="229" t="s">
        <v>450</v>
      </c>
      <c r="C254" s="250" t="s">
        <v>451</v>
      </c>
      <c r="D254" s="230" t="s">
        <v>189</v>
      </c>
      <c r="E254" s="231">
        <v>6</v>
      </c>
      <c r="F254" s="232"/>
      <c r="G254" s="233">
        <f>ROUND(E254*F254,2)</f>
        <v>0</v>
      </c>
      <c r="H254" s="232"/>
      <c r="I254" s="233">
        <f>ROUND(E254*H254,2)</f>
        <v>0</v>
      </c>
      <c r="J254" s="232"/>
      <c r="K254" s="233">
        <f>ROUND(E254*J254,2)</f>
        <v>0</v>
      </c>
      <c r="L254" s="233">
        <v>21</v>
      </c>
      <c r="M254" s="233">
        <f>G254*(1+L254/100)</f>
        <v>0</v>
      </c>
      <c r="N254" s="233">
        <v>8.2000000000000009E-4</v>
      </c>
      <c r="O254" s="233">
        <f>ROUND(E254*N254,2)</f>
        <v>0</v>
      </c>
      <c r="P254" s="233">
        <v>0</v>
      </c>
      <c r="Q254" s="233">
        <f>ROUND(E254*P254,2)</f>
        <v>0</v>
      </c>
      <c r="R254" s="233"/>
      <c r="S254" s="233" t="s">
        <v>239</v>
      </c>
      <c r="T254" s="234" t="s">
        <v>436</v>
      </c>
      <c r="U254" s="217">
        <v>0.2</v>
      </c>
      <c r="V254" s="217">
        <f>ROUND(E254*U254,2)</f>
        <v>1.2</v>
      </c>
      <c r="W254" s="217"/>
      <c r="X254" s="207"/>
      <c r="Y254" s="207"/>
      <c r="Z254" s="207"/>
      <c r="AA254" s="207"/>
      <c r="AB254" s="207"/>
      <c r="AC254" s="207"/>
      <c r="AD254" s="207"/>
      <c r="AE254" s="207"/>
      <c r="AF254" s="207"/>
      <c r="AG254" s="207" t="s">
        <v>155</v>
      </c>
      <c r="AH254" s="207"/>
      <c r="AI254" s="207"/>
      <c r="AJ254" s="207"/>
      <c r="AK254" s="207"/>
      <c r="AL254" s="207"/>
      <c r="AM254" s="207"/>
      <c r="AN254" s="207"/>
      <c r="AO254" s="207"/>
      <c r="AP254" s="207"/>
      <c r="AQ254" s="207"/>
      <c r="AR254" s="207"/>
      <c r="AS254" s="207"/>
      <c r="AT254" s="207"/>
      <c r="AU254" s="207"/>
      <c r="AV254" s="207"/>
      <c r="AW254" s="207"/>
      <c r="AX254" s="207"/>
      <c r="AY254" s="207"/>
      <c r="AZ254" s="207"/>
      <c r="BA254" s="207"/>
      <c r="BB254" s="207"/>
      <c r="BC254" s="207"/>
      <c r="BD254" s="207"/>
      <c r="BE254" s="207"/>
      <c r="BF254" s="207"/>
      <c r="BG254" s="207"/>
      <c r="BH254" s="207"/>
    </row>
    <row r="255" spans="1:60" outlineLevel="1" x14ac:dyDescent="0.2">
      <c r="A255" s="214">
        <v>61</v>
      </c>
      <c r="B255" s="215" t="s">
        <v>452</v>
      </c>
      <c r="C255" s="256" t="s">
        <v>453</v>
      </c>
      <c r="D255" s="216" t="s">
        <v>0</v>
      </c>
      <c r="E255" s="246"/>
      <c r="F255" s="218"/>
      <c r="G255" s="217">
        <f>ROUND(E255*F255,2)</f>
        <v>0</v>
      </c>
      <c r="H255" s="218"/>
      <c r="I255" s="217">
        <f>ROUND(E255*H255,2)</f>
        <v>0</v>
      </c>
      <c r="J255" s="218"/>
      <c r="K255" s="217">
        <f>ROUND(E255*J255,2)</f>
        <v>0</v>
      </c>
      <c r="L255" s="217">
        <v>21</v>
      </c>
      <c r="M255" s="217">
        <f>G255*(1+L255/100)</f>
        <v>0</v>
      </c>
      <c r="N255" s="217">
        <v>0</v>
      </c>
      <c r="O255" s="217">
        <f>ROUND(E255*N255,2)</f>
        <v>0</v>
      </c>
      <c r="P255" s="217">
        <v>0</v>
      </c>
      <c r="Q255" s="217">
        <f>ROUND(E255*P255,2)</f>
        <v>0</v>
      </c>
      <c r="R255" s="217" t="s">
        <v>454</v>
      </c>
      <c r="S255" s="217" t="s">
        <v>154</v>
      </c>
      <c r="T255" s="217" t="s">
        <v>154</v>
      </c>
      <c r="U255" s="217">
        <v>0</v>
      </c>
      <c r="V255" s="217">
        <f>ROUND(E255*U255,2)</f>
        <v>0</v>
      </c>
      <c r="W255" s="217"/>
      <c r="X255" s="207"/>
      <c r="Y255" s="207"/>
      <c r="Z255" s="207"/>
      <c r="AA255" s="207"/>
      <c r="AB255" s="207"/>
      <c r="AC255" s="207"/>
      <c r="AD255" s="207"/>
      <c r="AE255" s="207"/>
      <c r="AF255" s="207"/>
      <c r="AG255" s="207" t="s">
        <v>390</v>
      </c>
      <c r="AH255" s="207"/>
      <c r="AI255" s="207"/>
      <c r="AJ255" s="207"/>
      <c r="AK255" s="207"/>
      <c r="AL255" s="207"/>
      <c r="AM255" s="207"/>
      <c r="AN255" s="207"/>
      <c r="AO255" s="207"/>
      <c r="AP255" s="207"/>
      <c r="AQ255" s="207"/>
      <c r="AR255" s="207"/>
      <c r="AS255" s="207"/>
      <c r="AT255" s="207"/>
      <c r="AU255" s="207"/>
      <c r="AV255" s="207"/>
      <c r="AW255" s="207"/>
      <c r="AX255" s="207"/>
      <c r="AY255" s="207"/>
      <c r="AZ255" s="207"/>
      <c r="BA255" s="207"/>
      <c r="BB255" s="207"/>
      <c r="BC255" s="207"/>
      <c r="BD255" s="207"/>
      <c r="BE255" s="207"/>
      <c r="BF255" s="207"/>
      <c r="BG255" s="207"/>
      <c r="BH255" s="207"/>
    </row>
    <row r="256" spans="1:60" outlineLevel="1" x14ac:dyDescent="0.2">
      <c r="A256" s="214"/>
      <c r="B256" s="215"/>
      <c r="C256" s="257" t="s">
        <v>455</v>
      </c>
      <c r="D256" s="247"/>
      <c r="E256" s="247"/>
      <c r="F256" s="247"/>
      <c r="G256" s="24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07"/>
      <c r="Y256" s="207"/>
      <c r="Z256" s="207"/>
      <c r="AA256" s="207"/>
      <c r="AB256" s="207"/>
      <c r="AC256" s="207"/>
      <c r="AD256" s="207"/>
      <c r="AE256" s="207"/>
      <c r="AF256" s="207"/>
      <c r="AG256" s="207" t="s">
        <v>157</v>
      </c>
      <c r="AH256" s="207"/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07"/>
      <c r="AZ256" s="207"/>
      <c r="BA256" s="207"/>
      <c r="BB256" s="207"/>
      <c r="BC256" s="207"/>
      <c r="BD256" s="207"/>
      <c r="BE256" s="207"/>
      <c r="BF256" s="207"/>
      <c r="BG256" s="207"/>
      <c r="BH256" s="207"/>
    </row>
    <row r="257" spans="1:60" x14ac:dyDescent="0.2">
      <c r="A257" s="222" t="s">
        <v>148</v>
      </c>
      <c r="B257" s="223" t="s">
        <v>86</v>
      </c>
      <c r="C257" s="249" t="s">
        <v>87</v>
      </c>
      <c r="D257" s="224"/>
      <c r="E257" s="225"/>
      <c r="F257" s="226"/>
      <c r="G257" s="226">
        <f>SUMIF(AG258:AG258,"&lt;&gt;NOR",G258:G258)</f>
        <v>0</v>
      </c>
      <c r="H257" s="226"/>
      <c r="I257" s="226">
        <f>SUM(I258:I258)</f>
        <v>0</v>
      </c>
      <c r="J257" s="226"/>
      <c r="K257" s="226">
        <f>SUM(K258:K258)</f>
        <v>0</v>
      </c>
      <c r="L257" s="226"/>
      <c r="M257" s="226">
        <f>SUM(M258:M258)</f>
        <v>0</v>
      </c>
      <c r="N257" s="226"/>
      <c r="O257" s="226">
        <f>SUM(O258:O258)</f>
        <v>0</v>
      </c>
      <c r="P257" s="226"/>
      <c r="Q257" s="226">
        <f>SUM(Q258:Q258)</f>
        <v>0</v>
      </c>
      <c r="R257" s="226"/>
      <c r="S257" s="226"/>
      <c r="T257" s="227"/>
      <c r="U257" s="221"/>
      <c r="V257" s="221">
        <f>SUM(V258:V258)</f>
        <v>0</v>
      </c>
      <c r="W257" s="221"/>
      <c r="AG257" t="s">
        <v>149</v>
      </c>
    </row>
    <row r="258" spans="1:60" outlineLevel="1" x14ac:dyDescent="0.2">
      <c r="A258" s="238">
        <v>62</v>
      </c>
      <c r="B258" s="239" t="s">
        <v>456</v>
      </c>
      <c r="C258" s="254" t="s">
        <v>457</v>
      </c>
      <c r="D258" s="240" t="s">
        <v>435</v>
      </c>
      <c r="E258" s="241">
        <v>1</v>
      </c>
      <c r="F258" s="242"/>
      <c r="G258" s="243">
        <f>ROUND(E258*F258,2)</f>
        <v>0</v>
      </c>
      <c r="H258" s="242"/>
      <c r="I258" s="243">
        <f>ROUND(E258*H258,2)</f>
        <v>0</v>
      </c>
      <c r="J258" s="242"/>
      <c r="K258" s="243">
        <f>ROUND(E258*J258,2)</f>
        <v>0</v>
      </c>
      <c r="L258" s="243">
        <v>21</v>
      </c>
      <c r="M258" s="243">
        <f>G258*(1+L258/100)</f>
        <v>0</v>
      </c>
      <c r="N258" s="243">
        <v>0</v>
      </c>
      <c r="O258" s="243">
        <f>ROUND(E258*N258,2)</f>
        <v>0</v>
      </c>
      <c r="P258" s="243">
        <v>0</v>
      </c>
      <c r="Q258" s="243">
        <f>ROUND(E258*P258,2)</f>
        <v>0</v>
      </c>
      <c r="R258" s="243"/>
      <c r="S258" s="243" t="s">
        <v>239</v>
      </c>
      <c r="T258" s="244" t="s">
        <v>436</v>
      </c>
      <c r="U258" s="217">
        <v>0</v>
      </c>
      <c r="V258" s="217">
        <f>ROUND(E258*U258,2)</f>
        <v>0</v>
      </c>
      <c r="W258" s="217"/>
      <c r="X258" s="207"/>
      <c r="Y258" s="207"/>
      <c r="Z258" s="207"/>
      <c r="AA258" s="207"/>
      <c r="AB258" s="207"/>
      <c r="AC258" s="207"/>
      <c r="AD258" s="207"/>
      <c r="AE258" s="207"/>
      <c r="AF258" s="207"/>
      <c r="AG258" s="207" t="s">
        <v>155</v>
      </c>
      <c r="AH258" s="207"/>
      <c r="AI258" s="207"/>
      <c r="AJ258" s="207"/>
      <c r="AK258" s="207"/>
      <c r="AL258" s="207"/>
      <c r="AM258" s="207"/>
      <c r="AN258" s="207"/>
      <c r="AO258" s="207"/>
      <c r="AP258" s="207"/>
      <c r="AQ258" s="207"/>
      <c r="AR258" s="207"/>
      <c r="AS258" s="207"/>
      <c r="AT258" s="207"/>
      <c r="AU258" s="207"/>
      <c r="AV258" s="207"/>
      <c r="AW258" s="207"/>
      <c r="AX258" s="207"/>
      <c r="AY258" s="207"/>
      <c r="AZ258" s="207"/>
      <c r="BA258" s="207"/>
      <c r="BB258" s="207"/>
      <c r="BC258" s="207"/>
      <c r="BD258" s="207"/>
      <c r="BE258" s="207"/>
      <c r="BF258" s="207"/>
      <c r="BG258" s="207"/>
      <c r="BH258" s="207"/>
    </row>
    <row r="259" spans="1:60" x14ac:dyDescent="0.2">
      <c r="A259" s="222" t="s">
        <v>148</v>
      </c>
      <c r="B259" s="223" t="s">
        <v>88</v>
      </c>
      <c r="C259" s="249" t="s">
        <v>89</v>
      </c>
      <c r="D259" s="224"/>
      <c r="E259" s="225"/>
      <c r="F259" s="226"/>
      <c r="G259" s="226">
        <f>SUMIF(AG260:AG260,"&lt;&gt;NOR",G260:G260)</f>
        <v>0</v>
      </c>
      <c r="H259" s="226"/>
      <c r="I259" s="226">
        <f>SUM(I260:I260)</f>
        <v>0</v>
      </c>
      <c r="J259" s="226"/>
      <c r="K259" s="226">
        <f>SUM(K260:K260)</f>
        <v>0</v>
      </c>
      <c r="L259" s="226"/>
      <c r="M259" s="226">
        <f>SUM(M260:M260)</f>
        <v>0</v>
      </c>
      <c r="N259" s="226"/>
      <c r="O259" s="226">
        <f>SUM(O260:O260)</f>
        <v>0</v>
      </c>
      <c r="P259" s="226"/>
      <c r="Q259" s="226">
        <f>SUM(Q260:Q260)</f>
        <v>0</v>
      </c>
      <c r="R259" s="226"/>
      <c r="S259" s="226"/>
      <c r="T259" s="227"/>
      <c r="U259" s="221"/>
      <c r="V259" s="221">
        <f>SUM(V260:V260)</f>
        <v>0</v>
      </c>
      <c r="W259" s="221"/>
      <c r="AG259" t="s">
        <v>149</v>
      </c>
    </row>
    <row r="260" spans="1:60" outlineLevel="1" x14ac:dyDescent="0.2">
      <c r="A260" s="238">
        <v>63</v>
      </c>
      <c r="B260" s="239" t="s">
        <v>458</v>
      </c>
      <c r="C260" s="254" t="s">
        <v>459</v>
      </c>
      <c r="D260" s="240" t="s">
        <v>435</v>
      </c>
      <c r="E260" s="241">
        <v>1</v>
      </c>
      <c r="F260" s="242"/>
      <c r="G260" s="243">
        <f>ROUND(E260*F260,2)</f>
        <v>0</v>
      </c>
      <c r="H260" s="242"/>
      <c r="I260" s="243">
        <f>ROUND(E260*H260,2)</f>
        <v>0</v>
      </c>
      <c r="J260" s="242"/>
      <c r="K260" s="243">
        <f>ROUND(E260*J260,2)</f>
        <v>0</v>
      </c>
      <c r="L260" s="243">
        <v>21</v>
      </c>
      <c r="M260" s="243">
        <f>G260*(1+L260/100)</f>
        <v>0</v>
      </c>
      <c r="N260" s="243">
        <v>0</v>
      </c>
      <c r="O260" s="243">
        <f>ROUND(E260*N260,2)</f>
        <v>0</v>
      </c>
      <c r="P260" s="243">
        <v>0</v>
      </c>
      <c r="Q260" s="243">
        <f>ROUND(E260*P260,2)</f>
        <v>0</v>
      </c>
      <c r="R260" s="243"/>
      <c r="S260" s="243" t="s">
        <v>239</v>
      </c>
      <c r="T260" s="244" t="s">
        <v>436</v>
      </c>
      <c r="U260" s="217">
        <v>0</v>
      </c>
      <c r="V260" s="217">
        <f>ROUND(E260*U260,2)</f>
        <v>0</v>
      </c>
      <c r="W260" s="217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 t="s">
        <v>155</v>
      </c>
      <c r="AH260" s="207"/>
      <c r="AI260" s="207"/>
      <c r="AJ260" s="207"/>
      <c r="AK260" s="207"/>
      <c r="AL260" s="207"/>
      <c r="AM260" s="207"/>
      <c r="AN260" s="207"/>
      <c r="AO260" s="207"/>
      <c r="AP260" s="207"/>
      <c r="AQ260" s="207"/>
      <c r="AR260" s="207"/>
      <c r="AS260" s="207"/>
      <c r="AT260" s="207"/>
      <c r="AU260" s="207"/>
      <c r="AV260" s="207"/>
      <c r="AW260" s="207"/>
      <c r="AX260" s="207"/>
      <c r="AY260" s="207"/>
      <c r="AZ260" s="207"/>
      <c r="BA260" s="207"/>
      <c r="BB260" s="207"/>
      <c r="BC260" s="207"/>
      <c r="BD260" s="207"/>
      <c r="BE260" s="207"/>
      <c r="BF260" s="207"/>
      <c r="BG260" s="207"/>
      <c r="BH260" s="207"/>
    </row>
    <row r="261" spans="1:60" x14ac:dyDescent="0.2">
      <c r="A261" s="222" t="s">
        <v>148</v>
      </c>
      <c r="B261" s="223" t="s">
        <v>90</v>
      </c>
      <c r="C261" s="249" t="s">
        <v>91</v>
      </c>
      <c r="D261" s="224"/>
      <c r="E261" s="225"/>
      <c r="F261" s="226"/>
      <c r="G261" s="226">
        <f>SUMIF(AG262:AG263,"&lt;&gt;NOR",G262:G263)</f>
        <v>0</v>
      </c>
      <c r="H261" s="226"/>
      <c r="I261" s="226">
        <f>SUM(I262:I263)</f>
        <v>0</v>
      </c>
      <c r="J261" s="226"/>
      <c r="K261" s="226">
        <f>SUM(K262:K263)</f>
        <v>0</v>
      </c>
      <c r="L261" s="226"/>
      <c r="M261" s="226">
        <f>SUM(M262:M263)</f>
        <v>0</v>
      </c>
      <c r="N261" s="226"/>
      <c r="O261" s="226">
        <f>SUM(O262:O263)</f>
        <v>0</v>
      </c>
      <c r="P261" s="226"/>
      <c r="Q261" s="226">
        <f>SUM(Q262:Q263)</f>
        <v>0</v>
      </c>
      <c r="R261" s="226"/>
      <c r="S261" s="226"/>
      <c r="T261" s="227"/>
      <c r="U261" s="221"/>
      <c r="V261" s="221">
        <f>SUM(V262:V263)</f>
        <v>2.0499999999999998</v>
      </c>
      <c r="W261" s="221"/>
      <c r="AG261" t="s">
        <v>149</v>
      </c>
    </row>
    <row r="262" spans="1:60" ht="22.5" outlineLevel="1" x14ac:dyDescent="0.2">
      <c r="A262" s="238">
        <v>64</v>
      </c>
      <c r="B262" s="239" t="s">
        <v>460</v>
      </c>
      <c r="C262" s="254" t="s">
        <v>461</v>
      </c>
      <c r="D262" s="240" t="s">
        <v>189</v>
      </c>
      <c r="E262" s="241">
        <v>4</v>
      </c>
      <c r="F262" s="242"/>
      <c r="G262" s="243">
        <f>ROUND(E262*F262,2)</f>
        <v>0</v>
      </c>
      <c r="H262" s="242"/>
      <c r="I262" s="243">
        <f>ROUND(E262*H262,2)</f>
        <v>0</v>
      </c>
      <c r="J262" s="242"/>
      <c r="K262" s="243">
        <f>ROUND(E262*J262,2)</f>
        <v>0</v>
      </c>
      <c r="L262" s="243">
        <v>21</v>
      </c>
      <c r="M262" s="243">
        <f>G262*(1+L262/100)</f>
        <v>0</v>
      </c>
      <c r="N262" s="243">
        <v>4.0000000000000003E-5</v>
      </c>
      <c r="O262" s="243">
        <f>ROUND(E262*N262,2)</f>
        <v>0</v>
      </c>
      <c r="P262" s="243">
        <v>0</v>
      </c>
      <c r="Q262" s="243">
        <f>ROUND(E262*P262,2)</f>
        <v>0</v>
      </c>
      <c r="R262" s="243" t="s">
        <v>462</v>
      </c>
      <c r="S262" s="243" t="s">
        <v>154</v>
      </c>
      <c r="T262" s="244" t="s">
        <v>154</v>
      </c>
      <c r="U262" s="217">
        <v>0.23600000000000002</v>
      </c>
      <c r="V262" s="217">
        <f>ROUND(E262*U262,2)</f>
        <v>0.94</v>
      </c>
      <c r="W262" s="217"/>
      <c r="X262" s="207"/>
      <c r="Y262" s="207"/>
      <c r="Z262" s="207"/>
      <c r="AA262" s="207"/>
      <c r="AB262" s="207"/>
      <c r="AC262" s="207"/>
      <c r="AD262" s="207"/>
      <c r="AE262" s="207"/>
      <c r="AF262" s="207"/>
      <c r="AG262" s="207" t="s">
        <v>155</v>
      </c>
      <c r="AH262" s="207"/>
      <c r="AI262" s="207"/>
      <c r="AJ262" s="207"/>
      <c r="AK262" s="207"/>
      <c r="AL262" s="207"/>
      <c r="AM262" s="207"/>
      <c r="AN262" s="207"/>
      <c r="AO262" s="207"/>
      <c r="AP262" s="207"/>
      <c r="AQ262" s="207"/>
      <c r="AR262" s="207"/>
      <c r="AS262" s="207"/>
      <c r="AT262" s="207"/>
      <c r="AU262" s="207"/>
      <c r="AV262" s="207"/>
      <c r="AW262" s="207"/>
      <c r="AX262" s="207"/>
      <c r="AY262" s="207"/>
      <c r="AZ262" s="207"/>
      <c r="BA262" s="207"/>
      <c r="BB262" s="207"/>
      <c r="BC262" s="207"/>
      <c r="BD262" s="207"/>
      <c r="BE262" s="207"/>
      <c r="BF262" s="207"/>
      <c r="BG262" s="207"/>
      <c r="BH262" s="207"/>
    </row>
    <row r="263" spans="1:60" ht="22.5" outlineLevel="1" x14ac:dyDescent="0.2">
      <c r="A263" s="238">
        <v>65</v>
      </c>
      <c r="B263" s="239" t="s">
        <v>463</v>
      </c>
      <c r="C263" s="254" t="s">
        <v>464</v>
      </c>
      <c r="D263" s="240" t="s">
        <v>189</v>
      </c>
      <c r="E263" s="241">
        <v>4</v>
      </c>
      <c r="F263" s="242"/>
      <c r="G263" s="243">
        <f>ROUND(E263*F263,2)</f>
        <v>0</v>
      </c>
      <c r="H263" s="242"/>
      <c r="I263" s="243">
        <f>ROUND(E263*H263,2)</f>
        <v>0</v>
      </c>
      <c r="J263" s="242"/>
      <c r="K263" s="243">
        <f>ROUND(E263*J263,2)</f>
        <v>0</v>
      </c>
      <c r="L263" s="243">
        <v>21</v>
      </c>
      <c r="M263" s="243">
        <f>G263*(1+L263/100)</f>
        <v>0</v>
      </c>
      <c r="N263" s="243">
        <v>2.0000000000000002E-5</v>
      </c>
      <c r="O263" s="243">
        <f>ROUND(E263*N263,2)</f>
        <v>0</v>
      </c>
      <c r="P263" s="243">
        <v>0</v>
      </c>
      <c r="Q263" s="243">
        <f>ROUND(E263*P263,2)</f>
        <v>0</v>
      </c>
      <c r="R263" s="243" t="s">
        <v>462</v>
      </c>
      <c r="S263" s="243" t="s">
        <v>154</v>
      </c>
      <c r="T263" s="244" t="s">
        <v>154</v>
      </c>
      <c r="U263" s="217">
        <v>0.27800000000000002</v>
      </c>
      <c r="V263" s="217">
        <f>ROUND(E263*U263,2)</f>
        <v>1.1100000000000001</v>
      </c>
      <c r="W263" s="217"/>
      <c r="X263" s="207"/>
      <c r="Y263" s="207"/>
      <c r="Z263" s="207"/>
      <c r="AA263" s="207"/>
      <c r="AB263" s="207"/>
      <c r="AC263" s="207"/>
      <c r="AD263" s="207"/>
      <c r="AE263" s="207"/>
      <c r="AF263" s="207"/>
      <c r="AG263" s="207" t="s">
        <v>155</v>
      </c>
      <c r="AH263" s="207"/>
      <c r="AI263" s="207"/>
      <c r="AJ263" s="207"/>
      <c r="AK263" s="207"/>
      <c r="AL263" s="207"/>
      <c r="AM263" s="207"/>
      <c r="AN263" s="207"/>
      <c r="AO263" s="207"/>
      <c r="AP263" s="207"/>
      <c r="AQ263" s="207"/>
      <c r="AR263" s="207"/>
      <c r="AS263" s="207"/>
      <c r="AT263" s="207"/>
      <c r="AU263" s="207"/>
      <c r="AV263" s="207"/>
      <c r="AW263" s="207"/>
      <c r="AX263" s="207"/>
      <c r="AY263" s="207"/>
      <c r="AZ263" s="207"/>
      <c r="BA263" s="207"/>
      <c r="BB263" s="207"/>
      <c r="BC263" s="207"/>
      <c r="BD263" s="207"/>
      <c r="BE263" s="207"/>
      <c r="BF263" s="207"/>
      <c r="BG263" s="207"/>
      <c r="BH263" s="207"/>
    </row>
    <row r="264" spans="1:60" x14ac:dyDescent="0.2">
      <c r="A264" s="222" t="s">
        <v>148</v>
      </c>
      <c r="B264" s="223" t="s">
        <v>92</v>
      </c>
      <c r="C264" s="249" t="s">
        <v>93</v>
      </c>
      <c r="D264" s="224"/>
      <c r="E264" s="225"/>
      <c r="F264" s="226"/>
      <c r="G264" s="226">
        <f>SUMIF(AG265:AG270,"&lt;&gt;NOR",G265:G270)</f>
        <v>0</v>
      </c>
      <c r="H264" s="226"/>
      <c r="I264" s="226">
        <f>SUM(I265:I270)</f>
        <v>0</v>
      </c>
      <c r="J264" s="226"/>
      <c r="K264" s="226">
        <f>SUM(K265:K270)</f>
        <v>0</v>
      </c>
      <c r="L264" s="226"/>
      <c r="M264" s="226">
        <f>SUM(M265:M270)</f>
        <v>0</v>
      </c>
      <c r="N264" s="226"/>
      <c r="O264" s="226">
        <f>SUM(O265:O270)</f>
        <v>0</v>
      </c>
      <c r="P264" s="226"/>
      <c r="Q264" s="226">
        <f>SUM(Q265:Q270)</f>
        <v>0.47</v>
      </c>
      <c r="R264" s="226"/>
      <c r="S264" s="226"/>
      <c r="T264" s="227"/>
      <c r="U264" s="221"/>
      <c r="V264" s="221">
        <f>SUM(V265:V270)</f>
        <v>8.85</v>
      </c>
      <c r="W264" s="221"/>
      <c r="AG264" t="s">
        <v>149</v>
      </c>
    </row>
    <row r="265" spans="1:60" outlineLevel="1" x14ac:dyDescent="0.2">
      <c r="A265" s="238">
        <v>66</v>
      </c>
      <c r="B265" s="239" t="s">
        <v>465</v>
      </c>
      <c r="C265" s="254" t="s">
        <v>466</v>
      </c>
      <c r="D265" s="240" t="s">
        <v>197</v>
      </c>
      <c r="E265" s="241">
        <v>19.580000000000002</v>
      </c>
      <c r="F265" s="242"/>
      <c r="G265" s="243">
        <f>ROUND(E265*F265,2)</f>
        <v>0</v>
      </c>
      <c r="H265" s="242"/>
      <c r="I265" s="243">
        <f>ROUND(E265*H265,2)</f>
        <v>0</v>
      </c>
      <c r="J265" s="242"/>
      <c r="K265" s="243">
        <f>ROUND(E265*J265,2)</f>
        <v>0</v>
      </c>
      <c r="L265" s="243">
        <v>21</v>
      </c>
      <c r="M265" s="243">
        <f>G265*(1+L265/100)</f>
        <v>0</v>
      </c>
      <c r="N265" s="243">
        <v>0</v>
      </c>
      <c r="O265" s="243">
        <f>ROUND(E265*N265,2)</f>
        <v>0</v>
      </c>
      <c r="P265" s="243">
        <v>0</v>
      </c>
      <c r="Q265" s="243">
        <f>ROUND(E265*P265,2)</f>
        <v>0</v>
      </c>
      <c r="R265" s="243" t="s">
        <v>462</v>
      </c>
      <c r="S265" s="243" t="s">
        <v>154</v>
      </c>
      <c r="T265" s="244" t="s">
        <v>154</v>
      </c>
      <c r="U265" s="217">
        <v>0.14400000000000002</v>
      </c>
      <c r="V265" s="217">
        <f>ROUND(E265*U265,2)</f>
        <v>2.82</v>
      </c>
      <c r="W265" s="217"/>
      <c r="X265" s="207"/>
      <c r="Y265" s="207"/>
      <c r="Z265" s="207"/>
      <c r="AA265" s="207"/>
      <c r="AB265" s="207"/>
      <c r="AC265" s="207"/>
      <c r="AD265" s="207"/>
      <c r="AE265" s="207"/>
      <c r="AF265" s="207"/>
      <c r="AG265" s="207" t="s">
        <v>155</v>
      </c>
      <c r="AH265" s="207"/>
      <c r="AI265" s="207"/>
      <c r="AJ265" s="207"/>
      <c r="AK265" s="207"/>
      <c r="AL265" s="207"/>
      <c r="AM265" s="207"/>
      <c r="AN265" s="207"/>
      <c r="AO265" s="207"/>
      <c r="AP265" s="207"/>
      <c r="AQ265" s="207"/>
      <c r="AR265" s="207"/>
      <c r="AS265" s="207"/>
      <c r="AT265" s="207"/>
      <c r="AU265" s="207"/>
      <c r="AV265" s="207"/>
      <c r="AW265" s="207"/>
      <c r="AX265" s="207"/>
      <c r="AY265" s="207"/>
      <c r="AZ265" s="207"/>
      <c r="BA265" s="207"/>
      <c r="BB265" s="207"/>
      <c r="BC265" s="207"/>
      <c r="BD265" s="207"/>
      <c r="BE265" s="207"/>
      <c r="BF265" s="207"/>
      <c r="BG265" s="207"/>
      <c r="BH265" s="207"/>
    </row>
    <row r="266" spans="1:60" outlineLevel="1" x14ac:dyDescent="0.2">
      <c r="A266" s="238">
        <v>67</v>
      </c>
      <c r="B266" s="239" t="s">
        <v>467</v>
      </c>
      <c r="C266" s="254" t="s">
        <v>468</v>
      </c>
      <c r="D266" s="240" t="s">
        <v>197</v>
      </c>
      <c r="E266" s="241">
        <v>19.580000000000002</v>
      </c>
      <c r="F266" s="242"/>
      <c r="G266" s="243">
        <f>ROUND(E266*F266,2)</f>
        <v>0</v>
      </c>
      <c r="H266" s="242"/>
      <c r="I266" s="243">
        <f>ROUND(E266*H266,2)</f>
        <v>0</v>
      </c>
      <c r="J266" s="242"/>
      <c r="K266" s="243">
        <f>ROUND(E266*J266,2)</f>
        <v>0</v>
      </c>
      <c r="L266" s="243">
        <v>21</v>
      </c>
      <c r="M266" s="243">
        <f>G266*(1+L266/100)</f>
        <v>0</v>
      </c>
      <c r="N266" s="243">
        <v>0</v>
      </c>
      <c r="O266" s="243">
        <f>ROUND(E266*N266,2)</f>
        <v>0</v>
      </c>
      <c r="P266" s="243">
        <v>0</v>
      </c>
      <c r="Q266" s="243">
        <f>ROUND(E266*P266,2)</f>
        <v>0</v>
      </c>
      <c r="R266" s="243" t="s">
        <v>462</v>
      </c>
      <c r="S266" s="243" t="s">
        <v>154</v>
      </c>
      <c r="T266" s="244" t="s">
        <v>154</v>
      </c>
      <c r="U266" s="217">
        <v>0.13400000000000001</v>
      </c>
      <c r="V266" s="217">
        <f>ROUND(E266*U266,2)</f>
        <v>2.62</v>
      </c>
      <c r="W266" s="217"/>
      <c r="X266" s="207"/>
      <c r="Y266" s="207"/>
      <c r="Z266" s="207"/>
      <c r="AA266" s="207"/>
      <c r="AB266" s="207"/>
      <c r="AC266" s="207"/>
      <c r="AD266" s="207"/>
      <c r="AE266" s="207"/>
      <c r="AF266" s="207"/>
      <c r="AG266" s="207" t="s">
        <v>155</v>
      </c>
      <c r="AH266" s="207"/>
      <c r="AI266" s="207"/>
      <c r="AJ266" s="207"/>
      <c r="AK266" s="207"/>
      <c r="AL266" s="207"/>
      <c r="AM266" s="207"/>
      <c r="AN266" s="207"/>
      <c r="AO266" s="207"/>
      <c r="AP266" s="207"/>
      <c r="AQ266" s="207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207"/>
      <c r="BD266" s="207"/>
      <c r="BE266" s="207"/>
      <c r="BF266" s="207"/>
      <c r="BG266" s="207"/>
      <c r="BH266" s="207"/>
    </row>
    <row r="267" spans="1:60" outlineLevel="1" x14ac:dyDescent="0.2">
      <c r="A267" s="238">
        <v>68</v>
      </c>
      <c r="B267" s="239" t="s">
        <v>469</v>
      </c>
      <c r="C267" s="254" t="s">
        <v>470</v>
      </c>
      <c r="D267" s="240" t="s">
        <v>197</v>
      </c>
      <c r="E267" s="241">
        <v>19.580000000000002</v>
      </c>
      <c r="F267" s="242"/>
      <c r="G267" s="243">
        <f>ROUND(E267*F267,2)</f>
        <v>0</v>
      </c>
      <c r="H267" s="242"/>
      <c r="I267" s="243">
        <f>ROUND(E267*H267,2)</f>
        <v>0</v>
      </c>
      <c r="J267" s="242"/>
      <c r="K267" s="243">
        <f>ROUND(E267*J267,2)</f>
        <v>0</v>
      </c>
      <c r="L267" s="243">
        <v>21</v>
      </c>
      <c r="M267" s="243">
        <f>G267*(1+L267/100)</f>
        <v>0</v>
      </c>
      <c r="N267" s="243">
        <v>0</v>
      </c>
      <c r="O267" s="243">
        <f>ROUND(E267*N267,2)</f>
        <v>0</v>
      </c>
      <c r="P267" s="243">
        <v>2.3800000000000002E-2</v>
      </c>
      <c r="Q267" s="243">
        <f>ROUND(E267*P267,2)</f>
        <v>0.47</v>
      </c>
      <c r="R267" s="243" t="s">
        <v>462</v>
      </c>
      <c r="S267" s="243" t="s">
        <v>154</v>
      </c>
      <c r="T267" s="244" t="s">
        <v>154</v>
      </c>
      <c r="U267" s="217">
        <v>8.2000000000000003E-2</v>
      </c>
      <c r="V267" s="217">
        <f>ROUND(E267*U267,2)</f>
        <v>1.61</v>
      </c>
      <c r="W267" s="217"/>
      <c r="X267" s="207"/>
      <c r="Y267" s="207"/>
      <c r="Z267" s="207"/>
      <c r="AA267" s="207"/>
      <c r="AB267" s="207"/>
      <c r="AC267" s="207"/>
      <c r="AD267" s="207"/>
      <c r="AE267" s="207"/>
      <c r="AF267" s="207"/>
      <c r="AG267" s="207" t="s">
        <v>155</v>
      </c>
      <c r="AH267" s="207"/>
      <c r="AI267" s="207"/>
      <c r="AJ267" s="207"/>
      <c r="AK267" s="207"/>
      <c r="AL267" s="207"/>
      <c r="AM267" s="207"/>
      <c r="AN267" s="207"/>
      <c r="AO267" s="207"/>
      <c r="AP267" s="207"/>
      <c r="AQ267" s="207"/>
      <c r="AR267" s="207"/>
      <c r="AS267" s="207"/>
      <c r="AT267" s="207"/>
      <c r="AU267" s="207"/>
      <c r="AV267" s="207"/>
      <c r="AW267" s="207"/>
      <c r="AX267" s="207"/>
      <c r="AY267" s="207"/>
      <c r="AZ267" s="207"/>
      <c r="BA267" s="207"/>
      <c r="BB267" s="207"/>
      <c r="BC267" s="207"/>
      <c r="BD267" s="207"/>
      <c r="BE267" s="207"/>
      <c r="BF267" s="207"/>
      <c r="BG267" s="207"/>
      <c r="BH267" s="207"/>
    </row>
    <row r="268" spans="1:60" ht="33.75" outlineLevel="1" x14ac:dyDescent="0.2">
      <c r="A268" s="238">
        <v>69</v>
      </c>
      <c r="B268" s="239" t="s">
        <v>471</v>
      </c>
      <c r="C268" s="254" t="s">
        <v>472</v>
      </c>
      <c r="D268" s="240" t="s">
        <v>197</v>
      </c>
      <c r="E268" s="241">
        <v>25</v>
      </c>
      <c r="F268" s="242"/>
      <c r="G268" s="243">
        <f>ROUND(E268*F268,2)</f>
        <v>0</v>
      </c>
      <c r="H268" s="242"/>
      <c r="I268" s="243">
        <f>ROUND(E268*H268,2)</f>
        <v>0</v>
      </c>
      <c r="J268" s="242"/>
      <c r="K268" s="243">
        <f>ROUND(E268*J268,2)</f>
        <v>0</v>
      </c>
      <c r="L268" s="243">
        <v>21</v>
      </c>
      <c r="M268" s="243">
        <f>G268*(1+L268/100)</f>
        <v>0</v>
      </c>
      <c r="N268" s="243">
        <v>0</v>
      </c>
      <c r="O268" s="243">
        <f>ROUND(E268*N268,2)</f>
        <v>0</v>
      </c>
      <c r="P268" s="243">
        <v>0</v>
      </c>
      <c r="Q268" s="243">
        <f>ROUND(E268*P268,2)</f>
        <v>0</v>
      </c>
      <c r="R268" s="243" t="s">
        <v>462</v>
      </c>
      <c r="S268" s="243" t="s">
        <v>154</v>
      </c>
      <c r="T268" s="244" t="s">
        <v>154</v>
      </c>
      <c r="U268" s="217">
        <v>3.1000000000000003E-2</v>
      </c>
      <c r="V268" s="217">
        <f>ROUND(E268*U268,2)</f>
        <v>0.78</v>
      </c>
      <c r="W268" s="217"/>
      <c r="X268" s="207"/>
      <c r="Y268" s="207"/>
      <c r="Z268" s="207"/>
      <c r="AA268" s="207"/>
      <c r="AB268" s="207"/>
      <c r="AC268" s="207"/>
      <c r="AD268" s="207"/>
      <c r="AE268" s="207"/>
      <c r="AF268" s="207"/>
      <c r="AG268" s="207" t="s">
        <v>155</v>
      </c>
      <c r="AH268" s="207"/>
      <c r="AI268" s="207"/>
      <c r="AJ268" s="207"/>
      <c r="AK268" s="207"/>
      <c r="AL268" s="207"/>
      <c r="AM268" s="207"/>
      <c r="AN268" s="207"/>
      <c r="AO268" s="207"/>
      <c r="AP268" s="207"/>
      <c r="AQ268" s="207"/>
      <c r="AR268" s="207"/>
      <c r="AS268" s="207"/>
      <c r="AT268" s="207"/>
      <c r="AU268" s="207"/>
      <c r="AV268" s="207"/>
      <c r="AW268" s="207"/>
      <c r="AX268" s="207"/>
      <c r="AY268" s="207"/>
      <c r="AZ268" s="207"/>
      <c r="BA268" s="207"/>
      <c r="BB268" s="207"/>
      <c r="BC268" s="207"/>
      <c r="BD268" s="207"/>
      <c r="BE268" s="207"/>
      <c r="BF268" s="207"/>
      <c r="BG268" s="207"/>
      <c r="BH268" s="207"/>
    </row>
    <row r="269" spans="1:60" outlineLevel="1" x14ac:dyDescent="0.2">
      <c r="A269" s="228">
        <v>70</v>
      </c>
      <c r="B269" s="229" t="s">
        <v>473</v>
      </c>
      <c r="C269" s="250" t="s">
        <v>474</v>
      </c>
      <c r="D269" s="230" t="s">
        <v>197</v>
      </c>
      <c r="E269" s="231">
        <v>19.580000000000002</v>
      </c>
      <c r="F269" s="232"/>
      <c r="G269" s="233">
        <f>ROUND(E269*F269,2)</f>
        <v>0</v>
      </c>
      <c r="H269" s="232"/>
      <c r="I269" s="233">
        <f>ROUND(E269*H269,2)</f>
        <v>0</v>
      </c>
      <c r="J269" s="232"/>
      <c r="K269" s="233">
        <f>ROUND(E269*J269,2)</f>
        <v>0</v>
      </c>
      <c r="L269" s="233">
        <v>21</v>
      </c>
      <c r="M269" s="233">
        <f>G269*(1+L269/100)</f>
        <v>0</v>
      </c>
      <c r="N269" s="233">
        <v>0</v>
      </c>
      <c r="O269" s="233">
        <f>ROUND(E269*N269,2)</f>
        <v>0</v>
      </c>
      <c r="P269" s="233">
        <v>0</v>
      </c>
      <c r="Q269" s="233">
        <f>ROUND(E269*P269,2)</f>
        <v>0</v>
      </c>
      <c r="R269" s="233" t="s">
        <v>462</v>
      </c>
      <c r="S269" s="233" t="s">
        <v>154</v>
      </c>
      <c r="T269" s="234" t="s">
        <v>154</v>
      </c>
      <c r="U269" s="217">
        <v>5.2000000000000005E-2</v>
      </c>
      <c r="V269" s="217">
        <f>ROUND(E269*U269,2)</f>
        <v>1.02</v>
      </c>
      <c r="W269" s="217"/>
      <c r="X269" s="207"/>
      <c r="Y269" s="207"/>
      <c r="Z269" s="207"/>
      <c r="AA269" s="207"/>
      <c r="AB269" s="207"/>
      <c r="AC269" s="207"/>
      <c r="AD269" s="207"/>
      <c r="AE269" s="207"/>
      <c r="AF269" s="207"/>
      <c r="AG269" s="207" t="s">
        <v>155</v>
      </c>
      <c r="AH269" s="207"/>
      <c r="AI269" s="207"/>
      <c r="AJ269" s="207"/>
      <c r="AK269" s="207"/>
      <c r="AL269" s="207"/>
      <c r="AM269" s="207"/>
      <c r="AN269" s="207"/>
      <c r="AO269" s="207"/>
      <c r="AP269" s="207"/>
      <c r="AQ269" s="207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207"/>
      <c r="BD269" s="207"/>
      <c r="BE269" s="207"/>
      <c r="BF269" s="207"/>
      <c r="BG269" s="207"/>
      <c r="BH269" s="207"/>
    </row>
    <row r="270" spans="1:60" outlineLevel="1" x14ac:dyDescent="0.2">
      <c r="A270" s="214"/>
      <c r="B270" s="215"/>
      <c r="C270" s="251" t="s">
        <v>475</v>
      </c>
      <c r="D270" s="235"/>
      <c r="E270" s="235"/>
      <c r="F270" s="235"/>
      <c r="G270" s="235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 t="s">
        <v>157</v>
      </c>
      <c r="AH270" s="207"/>
      <c r="AI270" s="207"/>
      <c r="AJ270" s="207"/>
      <c r="AK270" s="207"/>
      <c r="AL270" s="207"/>
      <c r="AM270" s="207"/>
      <c r="AN270" s="207"/>
      <c r="AO270" s="207"/>
      <c r="AP270" s="207"/>
      <c r="AQ270" s="207"/>
      <c r="AR270" s="207"/>
      <c r="AS270" s="207"/>
      <c r="AT270" s="207"/>
      <c r="AU270" s="207"/>
      <c r="AV270" s="207"/>
      <c r="AW270" s="207"/>
      <c r="AX270" s="207"/>
      <c r="AY270" s="207"/>
      <c r="AZ270" s="207"/>
      <c r="BA270" s="207"/>
      <c r="BB270" s="207"/>
      <c r="BC270" s="207"/>
      <c r="BD270" s="207"/>
      <c r="BE270" s="207"/>
      <c r="BF270" s="207"/>
      <c r="BG270" s="207"/>
      <c r="BH270" s="207"/>
    </row>
    <row r="271" spans="1:60" x14ac:dyDescent="0.2">
      <c r="A271" s="222" t="s">
        <v>148</v>
      </c>
      <c r="B271" s="223" t="s">
        <v>94</v>
      </c>
      <c r="C271" s="249" t="s">
        <v>95</v>
      </c>
      <c r="D271" s="224"/>
      <c r="E271" s="225"/>
      <c r="F271" s="226"/>
      <c r="G271" s="226">
        <f>SUMIF(AG272:AG410,"&lt;&gt;NOR",G272:G410)</f>
        <v>0</v>
      </c>
      <c r="H271" s="226"/>
      <c r="I271" s="226">
        <f>SUM(I272:I410)</f>
        <v>0</v>
      </c>
      <c r="J271" s="226"/>
      <c r="K271" s="226">
        <f>SUM(K272:K410)</f>
        <v>0</v>
      </c>
      <c r="L271" s="226"/>
      <c r="M271" s="226">
        <f>SUM(M272:M410)</f>
        <v>0</v>
      </c>
      <c r="N271" s="226"/>
      <c r="O271" s="226">
        <f>SUM(O272:O410)</f>
        <v>0.56000000000000005</v>
      </c>
      <c r="P271" s="226"/>
      <c r="Q271" s="226">
        <f>SUM(Q272:Q410)</f>
        <v>1.1099999999999999</v>
      </c>
      <c r="R271" s="226"/>
      <c r="S271" s="226"/>
      <c r="T271" s="227"/>
      <c r="U271" s="221"/>
      <c r="V271" s="221">
        <f>SUM(V272:V410)</f>
        <v>75.540000000000006</v>
      </c>
      <c r="W271" s="221"/>
      <c r="AG271" t="s">
        <v>149</v>
      </c>
    </row>
    <row r="272" spans="1:60" outlineLevel="1" x14ac:dyDescent="0.2">
      <c r="A272" s="228">
        <v>71</v>
      </c>
      <c r="B272" s="229" t="s">
        <v>476</v>
      </c>
      <c r="C272" s="250" t="s">
        <v>477</v>
      </c>
      <c r="D272" s="230" t="s">
        <v>197</v>
      </c>
      <c r="E272" s="231">
        <v>58.332000000000001</v>
      </c>
      <c r="F272" s="232"/>
      <c r="G272" s="233">
        <f>ROUND(E272*F272,2)</f>
        <v>0</v>
      </c>
      <c r="H272" s="232"/>
      <c r="I272" s="233">
        <f>ROUND(E272*H272,2)</f>
        <v>0</v>
      </c>
      <c r="J272" s="232"/>
      <c r="K272" s="233">
        <f>ROUND(E272*J272,2)</f>
        <v>0</v>
      </c>
      <c r="L272" s="233">
        <v>21</v>
      </c>
      <c r="M272" s="233">
        <f>G272*(1+L272/100)</f>
        <v>0</v>
      </c>
      <c r="N272" s="233">
        <v>0</v>
      </c>
      <c r="O272" s="233">
        <f>ROUND(E272*N272,2)</f>
        <v>0</v>
      </c>
      <c r="P272" s="233">
        <v>1.098E-2</v>
      </c>
      <c r="Q272" s="233">
        <f>ROUND(E272*P272,2)</f>
        <v>0.64</v>
      </c>
      <c r="R272" s="233" t="s">
        <v>478</v>
      </c>
      <c r="S272" s="233" t="s">
        <v>154</v>
      </c>
      <c r="T272" s="234" t="s">
        <v>154</v>
      </c>
      <c r="U272" s="217">
        <v>0.37000000000000005</v>
      </c>
      <c r="V272" s="217">
        <f>ROUND(E272*U272,2)</f>
        <v>21.58</v>
      </c>
      <c r="W272" s="21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 t="s">
        <v>155</v>
      </c>
      <c r="AH272" s="207"/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7"/>
      <c r="AT272" s="207"/>
      <c r="AU272" s="207"/>
      <c r="AV272" s="207"/>
      <c r="AW272" s="207"/>
      <c r="AX272" s="207"/>
      <c r="AY272" s="207"/>
      <c r="AZ272" s="207"/>
      <c r="BA272" s="207"/>
      <c r="BB272" s="207"/>
      <c r="BC272" s="207"/>
      <c r="BD272" s="207"/>
      <c r="BE272" s="207"/>
      <c r="BF272" s="207"/>
      <c r="BG272" s="207"/>
      <c r="BH272" s="207"/>
    </row>
    <row r="273" spans="1:60" outlineLevel="1" x14ac:dyDescent="0.2">
      <c r="A273" s="214"/>
      <c r="B273" s="215"/>
      <c r="C273" s="252" t="s">
        <v>479</v>
      </c>
      <c r="D273" s="219"/>
      <c r="E273" s="220">
        <v>12.492000000000001</v>
      </c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 t="s">
        <v>159</v>
      </c>
      <c r="AH273" s="207">
        <v>0</v>
      </c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  <c r="AS273" s="207"/>
      <c r="AT273" s="207"/>
      <c r="AU273" s="207"/>
      <c r="AV273" s="207"/>
      <c r="AW273" s="207"/>
      <c r="AX273" s="207"/>
      <c r="AY273" s="207"/>
      <c r="AZ273" s="207"/>
      <c r="BA273" s="207"/>
      <c r="BB273" s="207"/>
      <c r="BC273" s="207"/>
      <c r="BD273" s="207"/>
      <c r="BE273" s="207"/>
      <c r="BF273" s="207"/>
      <c r="BG273" s="207"/>
      <c r="BH273" s="207"/>
    </row>
    <row r="274" spans="1:60" outlineLevel="1" x14ac:dyDescent="0.2">
      <c r="A274" s="214"/>
      <c r="B274" s="215"/>
      <c r="C274" s="252" t="s">
        <v>480</v>
      </c>
      <c r="D274" s="219"/>
      <c r="E274" s="220">
        <v>22.62</v>
      </c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 t="s">
        <v>159</v>
      </c>
      <c r="AH274" s="207">
        <v>0</v>
      </c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7"/>
      <c r="AZ274" s="207"/>
      <c r="BA274" s="207"/>
      <c r="BB274" s="207"/>
      <c r="BC274" s="207"/>
      <c r="BD274" s="207"/>
      <c r="BE274" s="207"/>
      <c r="BF274" s="207"/>
      <c r="BG274" s="207"/>
      <c r="BH274" s="207"/>
    </row>
    <row r="275" spans="1:60" outlineLevel="1" x14ac:dyDescent="0.2">
      <c r="A275" s="214"/>
      <c r="B275" s="215"/>
      <c r="C275" s="252" t="s">
        <v>481</v>
      </c>
      <c r="D275" s="219"/>
      <c r="E275" s="220">
        <v>13.620000000000001</v>
      </c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 t="s">
        <v>159</v>
      </c>
      <c r="AH275" s="207">
        <v>0</v>
      </c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  <c r="AS275" s="207"/>
      <c r="AT275" s="207"/>
      <c r="AU275" s="207"/>
      <c r="AV275" s="207"/>
      <c r="AW275" s="207"/>
      <c r="AX275" s="207"/>
      <c r="AY275" s="207"/>
      <c r="AZ275" s="207"/>
      <c r="BA275" s="207"/>
      <c r="BB275" s="207"/>
      <c r="BC275" s="207"/>
      <c r="BD275" s="207"/>
      <c r="BE275" s="207"/>
      <c r="BF275" s="207"/>
      <c r="BG275" s="207"/>
      <c r="BH275" s="207"/>
    </row>
    <row r="276" spans="1:60" outlineLevel="1" x14ac:dyDescent="0.2">
      <c r="A276" s="214"/>
      <c r="B276" s="215"/>
      <c r="C276" s="252" t="s">
        <v>277</v>
      </c>
      <c r="D276" s="219"/>
      <c r="E276" s="220">
        <v>9.6000000000000014</v>
      </c>
      <c r="F276" s="217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 t="s">
        <v>159</v>
      </c>
      <c r="AH276" s="207">
        <v>0</v>
      </c>
      <c r="AI276" s="207"/>
      <c r="AJ276" s="207"/>
      <c r="AK276" s="207"/>
      <c r="AL276" s="207"/>
      <c r="AM276" s="207"/>
      <c r="AN276" s="207"/>
      <c r="AO276" s="207"/>
      <c r="AP276" s="207"/>
      <c r="AQ276" s="207"/>
      <c r="AR276" s="207"/>
      <c r="AS276" s="207"/>
      <c r="AT276" s="207"/>
      <c r="AU276" s="207"/>
      <c r="AV276" s="207"/>
      <c r="AW276" s="207"/>
      <c r="AX276" s="207"/>
      <c r="AY276" s="207"/>
      <c r="AZ276" s="207"/>
      <c r="BA276" s="207"/>
      <c r="BB276" s="207"/>
      <c r="BC276" s="207"/>
      <c r="BD276" s="207"/>
      <c r="BE276" s="207"/>
      <c r="BF276" s="207"/>
      <c r="BG276" s="207"/>
      <c r="BH276" s="207"/>
    </row>
    <row r="277" spans="1:60" outlineLevel="1" x14ac:dyDescent="0.2">
      <c r="A277" s="238">
        <v>72</v>
      </c>
      <c r="B277" s="239" t="s">
        <v>482</v>
      </c>
      <c r="C277" s="254" t="s">
        <v>483</v>
      </c>
      <c r="D277" s="240" t="s">
        <v>197</v>
      </c>
      <c r="E277" s="241">
        <v>58.332000000000001</v>
      </c>
      <c r="F277" s="242"/>
      <c r="G277" s="243">
        <f>ROUND(E277*F277,2)</f>
        <v>0</v>
      </c>
      <c r="H277" s="242"/>
      <c r="I277" s="243">
        <f>ROUND(E277*H277,2)</f>
        <v>0</v>
      </c>
      <c r="J277" s="242"/>
      <c r="K277" s="243">
        <f>ROUND(E277*J277,2)</f>
        <v>0</v>
      </c>
      <c r="L277" s="243">
        <v>21</v>
      </c>
      <c r="M277" s="243">
        <f>G277*(1+L277/100)</f>
        <v>0</v>
      </c>
      <c r="N277" s="243">
        <v>0</v>
      </c>
      <c r="O277" s="243">
        <f>ROUND(E277*N277,2)</f>
        <v>0</v>
      </c>
      <c r="P277" s="243">
        <v>8.0000000000000002E-3</v>
      </c>
      <c r="Q277" s="243">
        <f>ROUND(E277*P277,2)</f>
        <v>0.47</v>
      </c>
      <c r="R277" s="243" t="s">
        <v>478</v>
      </c>
      <c r="S277" s="243" t="s">
        <v>154</v>
      </c>
      <c r="T277" s="244" t="s">
        <v>154</v>
      </c>
      <c r="U277" s="217">
        <v>6.6000000000000003E-2</v>
      </c>
      <c r="V277" s="217">
        <f>ROUND(E277*U277,2)</f>
        <v>3.85</v>
      </c>
      <c r="W277" s="21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 t="s">
        <v>155</v>
      </c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7"/>
      <c r="AZ277" s="207"/>
      <c r="BA277" s="207"/>
      <c r="BB277" s="207"/>
      <c r="BC277" s="207"/>
      <c r="BD277" s="207"/>
      <c r="BE277" s="207"/>
      <c r="BF277" s="207"/>
      <c r="BG277" s="207"/>
      <c r="BH277" s="207"/>
    </row>
    <row r="278" spans="1:60" ht="22.5" outlineLevel="1" x14ac:dyDescent="0.2">
      <c r="A278" s="238">
        <v>73</v>
      </c>
      <c r="B278" s="239" t="s">
        <v>484</v>
      </c>
      <c r="C278" s="254" t="s">
        <v>485</v>
      </c>
      <c r="D278" s="240" t="s">
        <v>189</v>
      </c>
      <c r="E278" s="241">
        <v>5</v>
      </c>
      <c r="F278" s="242"/>
      <c r="G278" s="243">
        <f>ROUND(E278*F278,2)</f>
        <v>0</v>
      </c>
      <c r="H278" s="242"/>
      <c r="I278" s="243">
        <f>ROUND(E278*H278,2)</f>
        <v>0</v>
      </c>
      <c r="J278" s="242"/>
      <c r="K278" s="243">
        <f>ROUND(E278*J278,2)</f>
        <v>0</v>
      </c>
      <c r="L278" s="243">
        <v>21</v>
      </c>
      <c r="M278" s="243">
        <f>G278*(1+L278/100)</f>
        <v>0</v>
      </c>
      <c r="N278" s="243">
        <v>0</v>
      </c>
      <c r="O278" s="243">
        <f>ROUND(E278*N278,2)</f>
        <v>0</v>
      </c>
      <c r="P278" s="243">
        <v>0</v>
      </c>
      <c r="Q278" s="243">
        <f>ROUND(E278*P278,2)</f>
        <v>0</v>
      </c>
      <c r="R278" s="243" t="s">
        <v>478</v>
      </c>
      <c r="S278" s="243" t="s">
        <v>154</v>
      </c>
      <c r="T278" s="244" t="s">
        <v>154</v>
      </c>
      <c r="U278" s="217">
        <v>1.4500000000000002</v>
      </c>
      <c r="V278" s="217">
        <f>ROUND(E278*U278,2)</f>
        <v>7.25</v>
      </c>
      <c r="W278" s="217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 t="s">
        <v>155</v>
      </c>
      <c r="AH278" s="207"/>
      <c r="AI278" s="207"/>
      <c r="AJ278" s="207"/>
      <c r="AK278" s="207"/>
      <c r="AL278" s="207"/>
      <c r="AM278" s="207"/>
      <c r="AN278" s="207"/>
      <c r="AO278" s="207"/>
      <c r="AP278" s="207"/>
      <c r="AQ278" s="207"/>
      <c r="AR278" s="207"/>
      <c r="AS278" s="207"/>
      <c r="AT278" s="207"/>
      <c r="AU278" s="207"/>
      <c r="AV278" s="207"/>
      <c r="AW278" s="207"/>
      <c r="AX278" s="207"/>
      <c r="AY278" s="207"/>
      <c r="AZ278" s="207"/>
      <c r="BA278" s="207"/>
      <c r="BB278" s="207"/>
      <c r="BC278" s="207"/>
      <c r="BD278" s="207"/>
      <c r="BE278" s="207"/>
      <c r="BF278" s="207"/>
      <c r="BG278" s="207"/>
      <c r="BH278" s="207"/>
    </row>
    <row r="279" spans="1:60" ht="22.5" outlineLevel="1" x14ac:dyDescent="0.2">
      <c r="A279" s="238">
        <v>74</v>
      </c>
      <c r="B279" s="239" t="s">
        <v>486</v>
      </c>
      <c r="C279" s="254" t="s">
        <v>487</v>
      </c>
      <c r="D279" s="240" t="s">
        <v>189</v>
      </c>
      <c r="E279" s="241">
        <v>1</v>
      </c>
      <c r="F279" s="242"/>
      <c r="G279" s="243">
        <f>ROUND(E279*F279,2)</f>
        <v>0</v>
      </c>
      <c r="H279" s="242"/>
      <c r="I279" s="243">
        <f>ROUND(E279*H279,2)</f>
        <v>0</v>
      </c>
      <c r="J279" s="242"/>
      <c r="K279" s="243">
        <f>ROUND(E279*J279,2)</f>
        <v>0</v>
      </c>
      <c r="L279" s="243">
        <v>21</v>
      </c>
      <c r="M279" s="243">
        <f>G279*(1+L279/100)</f>
        <v>0</v>
      </c>
      <c r="N279" s="243">
        <v>0</v>
      </c>
      <c r="O279" s="243">
        <f>ROUND(E279*N279,2)</f>
        <v>0</v>
      </c>
      <c r="P279" s="243">
        <v>0</v>
      </c>
      <c r="Q279" s="243">
        <f>ROUND(E279*P279,2)</f>
        <v>0</v>
      </c>
      <c r="R279" s="243" t="s">
        <v>478</v>
      </c>
      <c r="S279" s="243" t="s">
        <v>154</v>
      </c>
      <c r="T279" s="244" t="s">
        <v>154</v>
      </c>
      <c r="U279" s="217">
        <v>1.5</v>
      </c>
      <c r="V279" s="217">
        <f>ROUND(E279*U279,2)</f>
        <v>1.5</v>
      </c>
      <c r="W279" s="217"/>
      <c r="X279" s="207"/>
      <c r="Y279" s="207"/>
      <c r="Z279" s="207"/>
      <c r="AA279" s="207"/>
      <c r="AB279" s="207"/>
      <c r="AC279" s="207"/>
      <c r="AD279" s="207"/>
      <c r="AE279" s="207"/>
      <c r="AF279" s="207"/>
      <c r="AG279" s="207" t="s">
        <v>155</v>
      </c>
      <c r="AH279" s="207"/>
      <c r="AI279" s="207"/>
      <c r="AJ279" s="207"/>
      <c r="AK279" s="207"/>
      <c r="AL279" s="207"/>
      <c r="AM279" s="207"/>
      <c r="AN279" s="207"/>
      <c r="AO279" s="207"/>
      <c r="AP279" s="207"/>
      <c r="AQ279" s="207"/>
      <c r="AR279" s="207"/>
      <c r="AS279" s="207"/>
      <c r="AT279" s="207"/>
      <c r="AU279" s="207"/>
      <c r="AV279" s="207"/>
      <c r="AW279" s="207"/>
      <c r="AX279" s="207"/>
      <c r="AY279" s="207"/>
      <c r="AZ279" s="207"/>
      <c r="BA279" s="207"/>
      <c r="BB279" s="207"/>
      <c r="BC279" s="207"/>
      <c r="BD279" s="207"/>
      <c r="BE279" s="207"/>
      <c r="BF279" s="207"/>
      <c r="BG279" s="207"/>
      <c r="BH279" s="207"/>
    </row>
    <row r="280" spans="1:60" ht="22.5" outlineLevel="1" x14ac:dyDescent="0.2">
      <c r="A280" s="238">
        <v>75</v>
      </c>
      <c r="B280" s="239" t="s">
        <v>488</v>
      </c>
      <c r="C280" s="254" t="s">
        <v>489</v>
      </c>
      <c r="D280" s="240" t="s">
        <v>189</v>
      </c>
      <c r="E280" s="241">
        <v>1</v>
      </c>
      <c r="F280" s="242"/>
      <c r="G280" s="243">
        <f>ROUND(E280*F280,2)</f>
        <v>0</v>
      </c>
      <c r="H280" s="242"/>
      <c r="I280" s="243">
        <f>ROUND(E280*H280,2)</f>
        <v>0</v>
      </c>
      <c r="J280" s="242"/>
      <c r="K280" s="243">
        <f>ROUND(E280*J280,2)</f>
        <v>0</v>
      </c>
      <c r="L280" s="243">
        <v>21</v>
      </c>
      <c r="M280" s="243">
        <f>G280*(1+L280/100)</f>
        <v>0</v>
      </c>
      <c r="N280" s="243">
        <v>0</v>
      </c>
      <c r="O280" s="243">
        <f>ROUND(E280*N280,2)</f>
        <v>0</v>
      </c>
      <c r="P280" s="243">
        <v>0</v>
      </c>
      <c r="Q280" s="243">
        <f>ROUND(E280*P280,2)</f>
        <v>0</v>
      </c>
      <c r="R280" s="243" t="s">
        <v>478</v>
      </c>
      <c r="S280" s="243" t="s">
        <v>154</v>
      </c>
      <c r="T280" s="244" t="s">
        <v>154</v>
      </c>
      <c r="U280" s="217">
        <v>2.5</v>
      </c>
      <c r="V280" s="217">
        <f>ROUND(E280*U280,2)</f>
        <v>2.5</v>
      </c>
      <c r="W280" s="21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 t="s">
        <v>155</v>
      </c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7"/>
      <c r="BC280" s="207"/>
      <c r="BD280" s="207"/>
      <c r="BE280" s="207"/>
      <c r="BF280" s="207"/>
      <c r="BG280" s="207"/>
      <c r="BH280" s="207"/>
    </row>
    <row r="281" spans="1:60" outlineLevel="1" x14ac:dyDescent="0.2">
      <c r="A281" s="228">
        <v>76</v>
      </c>
      <c r="B281" s="229" t="s">
        <v>490</v>
      </c>
      <c r="C281" s="250" t="s">
        <v>491</v>
      </c>
      <c r="D281" s="230" t="s">
        <v>189</v>
      </c>
      <c r="E281" s="231">
        <v>1</v>
      </c>
      <c r="F281" s="232"/>
      <c r="G281" s="233">
        <f>ROUND(E281*F281,2)</f>
        <v>0</v>
      </c>
      <c r="H281" s="232"/>
      <c r="I281" s="233">
        <f>ROUND(E281*H281,2)</f>
        <v>0</v>
      </c>
      <c r="J281" s="232"/>
      <c r="K281" s="233">
        <f>ROUND(E281*J281,2)</f>
        <v>0</v>
      </c>
      <c r="L281" s="233">
        <v>21</v>
      </c>
      <c r="M281" s="233">
        <f>G281*(1+L281/100)</f>
        <v>0</v>
      </c>
      <c r="N281" s="233">
        <v>2.0000000000000002E-5</v>
      </c>
      <c r="O281" s="233">
        <f>ROUND(E281*N281,2)</f>
        <v>0</v>
      </c>
      <c r="P281" s="233">
        <v>0</v>
      </c>
      <c r="Q281" s="233">
        <f>ROUND(E281*P281,2)</f>
        <v>0</v>
      </c>
      <c r="R281" s="233" t="s">
        <v>478</v>
      </c>
      <c r="S281" s="233" t="s">
        <v>154</v>
      </c>
      <c r="T281" s="234" t="s">
        <v>154</v>
      </c>
      <c r="U281" s="217">
        <v>4.0200000000000005</v>
      </c>
      <c r="V281" s="217">
        <f>ROUND(E281*U281,2)</f>
        <v>4.0199999999999996</v>
      </c>
      <c r="W281" s="217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 t="s">
        <v>155</v>
      </c>
      <c r="AH281" s="207"/>
      <c r="AI281" s="207"/>
      <c r="AJ281" s="207"/>
      <c r="AK281" s="207"/>
      <c r="AL281" s="207"/>
      <c r="AM281" s="207"/>
      <c r="AN281" s="207"/>
      <c r="AO281" s="207"/>
      <c r="AP281" s="207"/>
      <c r="AQ281" s="207"/>
      <c r="AR281" s="207"/>
      <c r="AS281" s="207"/>
      <c r="AT281" s="207"/>
      <c r="AU281" s="207"/>
      <c r="AV281" s="207"/>
      <c r="AW281" s="207"/>
      <c r="AX281" s="207"/>
      <c r="AY281" s="207"/>
      <c r="AZ281" s="207"/>
      <c r="BA281" s="207"/>
      <c r="BB281" s="207"/>
      <c r="BC281" s="207"/>
      <c r="BD281" s="207"/>
      <c r="BE281" s="207"/>
      <c r="BF281" s="207"/>
      <c r="BG281" s="207"/>
      <c r="BH281" s="207"/>
    </row>
    <row r="282" spans="1:60" outlineLevel="1" x14ac:dyDescent="0.2">
      <c r="A282" s="214"/>
      <c r="B282" s="215"/>
      <c r="C282" s="252" t="s">
        <v>492</v>
      </c>
      <c r="D282" s="219"/>
      <c r="E282" s="220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 t="s">
        <v>159</v>
      </c>
      <c r="AH282" s="207">
        <v>0</v>
      </c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</row>
    <row r="283" spans="1:60" outlineLevel="1" x14ac:dyDescent="0.2">
      <c r="A283" s="214"/>
      <c r="B283" s="215"/>
      <c r="C283" s="252" t="s">
        <v>493</v>
      </c>
      <c r="D283" s="219"/>
      <c r="E283" s="220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 t="s">
        <v>159</v>
      </c>
      <c r="AH283" s="207">
        <v>0</v>
      </c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7"/>
      <c r="BA283" s="207"/>
      <c r="BB283" s="207"/>
      <c r="BC283" s="207"/>
      <c r="BD283" s="207"/>
      <c r="BE283" s="207"/>
      <c r="BF283" s="207"/>
      <c r="BG283" s="207"/>
      <c r="BH283" s="207"/>
    </row>
    <row r="284" spans="1:60" outlineLevel="1" x14ac:dyDescent="0.2">
      <c r="A284" s="214"/>
      <c r="B284" s="215"/>
      <c r="C284" s="252" t="s">
        <v>494</v>
      </c>
      <c r="D284" s="219"/>
      <c r="E284" s="220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07"/>
      <c r="Y284" s="207"/>
      <c r="Z284" s="207"/>
      <c r="AA284" s="207"/>
      <c r="AB284" s="207"/>
      <c r="AC284" s="207"/>
      <c r="AD284" s="207"/>
      <c r="AE284" s="207"/>
      <c r="AF284" s="207"/>
      <c r="AG284" s="207" t="s">
        <v>159</v>
      </c>
      <c r="AH284" s="207">
        <v>0</v>
      </c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7"/>
      <c r="BA284" s="207"/>
      <c r="BB284" s="207"/>
      <c r="BC284" s="207"/>
      <c r="BD284" s="207"/>
      <c r="BE284" s="207"/>
      <c r="BF284" s="207"/>
      <c r="BG284" s="207"/>
      <c r="BH284" s="207"/>
    </row>
    <row r="285" spans="1:60" outlineLevel="1" x14ac:dyDescent="0.2">
      <c r="A285" s="214"/>
      <c r="B285" s="215"/>
      <c r="C285" s="252" t="s">
        <v>495</v>
      </c>
      <c r="D285" s="219"/>
      <c r="E285" s="220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 t="s">
        <v>159</v>
      </c>
      <c r="AH285" s="207">
        <v>0</v>
      </c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7"/>
      <c r="BA285" s="207"/>
      <c r="BB285" s="207"/>
      <c r="BC285" s="207"/>
      <c r="BD285" s="207"/>
      <c r="BE285" s="207"/>
      <c r="BF285" s="207"/>
      <c r="BG285" s="207"/>
      <c r="BH285" s="207"/>
    </row>
    <row r="286" spans="1:60" outlineLevel="1" x14ac:dyDescent="0.2">
      <c r="A286" s="214"/>
      <c r="B286" s="215"/>
      <c r="C286" s="252" t="s">
        <v>496</v>
      </c>
      <c r="D286" s="219"/>
      <c r="E286" s="220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 t="s">
        <v>159</v>
      </c>
      <c r="AH286" s="207">
        <v>0</v>
      </c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207"/>
      <c r="BC286" s="207"/>
      <c r="BD286" s="207"/>
      <c r="BE286" s="207"/>
      <c r="BF286" s="207"/>
      <c r="BG286" s="207"/>
      <c r="BH286" s="207"/>
    </row>
    <row r="287" spans="1:60" outlineLevel="1" x14ac:dyDescent="0.2">
      <c r="A287" s="214"/>
      <c r="B287" s="215"/>
      <c r="C287" s="252" t="s">
        <v>497</v>
      </c>
      <c r="D287" s="219"/>
      <c r="E287" s="220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 t="s">
        <v>159</v>
      </c>
      <c r="AH287" s="207">
        <v>0</v>
      </c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7"/>
      <c r="BE287" s="207"/>
      <c r="BF287" s="207"/>
      <c r="BG287" s="207"/>
      <c r="BH287" s="207"/>
    </row>
    <row r="288" spans="1:60" outlineLevel="1" x14ac:dyDescent="0.2">
      <c r="A288" s="214"/>
      <c r="B288" s="215"/>
      <c r="C288" s="252" t="s">
        <v>498</v>
      </c>
      <c r="D288" s="219"/>
      <c r="E288" s="220">
        <v>1</v>
      </c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 t="s">
        <v>159</v>
      </c>
      <c r="AH288" s="207">
        <v>0</v>
      </c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</row>
    <row r="289" spans="1:60" outlineLevel="1" x14ac:dyDescent="0.2">
      <c r="A289" s="238">
        <v>77</v>
      </c>
      <c r="B289" s="239" t="s">
        <v>499</v>
      </c>
      <c r="C289" s="254" t="s">
        <v>500</v>
      </c>
      <c r="D289" s="240" t="s">
        <v>189</v>
      </c>
      <c r="E289" s="241">
        <v>8</v>
      </c>
      <c r="F289" s="242"/>
      <c r="G289" s="243">
        <f>ROUND(E289*F289,2)</f>
        <v>0</v>
      </c>
      <c r="H289" s="242"/>
      <c r="I289" s="243">
        <f>ROUND(E289*H289,2)</f>
        <v>0</v>
      </c>
      <c r="J289" s="242"/>
      <c r="K289" s="243">
        <f>ROUND(E289*J289,2)</f>
        <v>0</v>
      </c>
      <c r="L289" s="243">
        <v>21</v>
      </c>
      <c r="M289" s="243">
        <f>G289*(1+L289/100)</f>
        <v>0</v>
      </c>
      <c r="N289" s="243">
        <v>0</v>
      </c>
      <c r="O289" s="243">
        <f>ROUND(E289*N289,2)</f>
        <v>0</v>
      </c>
      <c r="P289" s="243">
        <v>0</v>
      </c>
      <c r="Q289" s="243">
        <f>ROUND(E289*P289,2)</f>
        <v>0</v>
      </c>
      <c r="R289" s="243" t="s">
        <v>478</v>
      </c>
      <c r="S289" s="243" t="s">
        <v>154</v>
      </c>
      <c r="T289" s="244" t="s">
        <v>154</v>
      </c>
      <c r="U289" s="217">
        <v>0.77500000000000002</v>
      </c>
      <c r="V289" s="217">
        <f>ROUND(E289*U289,2)</f>
        <v>6.2</v>
      </c>
      <c r="W289" s="21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 t="s">
        <v>155</v>
      </c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</row>
    <row r="290" spans="1:60" outlineLevel="1" x14ac:dyDescent="0.2">
      <c r="A290" s="228">
        <v>78</v>
      </c>
      <c r="B290" s="229" t="s">
        <v>501</v>
      </c>
      <c r="C290" s="250" t="s">
        <v>502</v>
      </c>
      <c r="D290" s="230" t="s">
        <v>435</v>
      </c>
      <c r="E290" s="231">
        <v>1</v>
      </c>
      <c r="F290" s="232"/>
      <c r="G290" s="233">
        <f>ROUND(E290*F290,2)</f>
        <v>0</v>
      </c>
      <c r="H290" s="232"/>
      <c r="I290" s="233">
        <f>ROUND(E290*H290,2)</f>
        <v>0</v>
      </c>
      <c r="J290" s="232"/>
      <c r="K290" s="233">
        <f>ROUND(E290*J290,2)</f>
        <v>0</v>
      </c>
      <c r="L290" s="233">
        <v>21</v>
      </c>
      <c r="M290" s="233">
        <f>G290*(1+L290/100)</f>
        <v>0</v>
      </c>
      <c r="N290" s="233">
        <v>0</v>
      </c>
      <c r="O290" s="233">
        <f>ROUND(E290*N290,2)</f>
        <v>0</v>
      </c>
      <c r="P290" s="233">
        <v>0</v>
      </c>
      <c r="Q290" s="233">
        <f>ROUND(E290*P290,2)</f>
        <v>0</v>
      </c>
      <c r="R290" s="233"/>
      <c r="S290" s="233" t="s">
        <v>239</v>
      </c>
      <c r="T290" s="234" t="s">
        <v>436</v>
      </c>
      <c r="U290" s="217">
        <v>0</v>
      </c>
      <c r="V290" s="217">
        <f>ROUND(E290*U290,2)</f>
        <v>0</v>
      </c>
      <c r="W290" s="21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 t="s">
        <v>155</v>
      </c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7"/>
      <c r="BA290" s="207"/>
      <c r="BB290" s="207"/>
      <c r="BC290" s="207"/>
      <c r="BD290" s="207"/>
      <c r="BE290" s="207"/>
      <c r="BF290" s="207"/>
      <c r="BG290" s="207"/>
      <c r="BH290" s="207"/>
    </row>
    <row r="291" spans="1:60" outlineLevel="1" x14ac:dyDescent="0.2">
      <c r="A291" s="214"/>
      <c r="B291" s="215"/>
      <c r="C291" s="252" t="s">
        <v>503</v>
      </c>
      <c r="D291" s="219"/>
      <c r="E291" s="220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07"/>
      <c r="Y291" s="207"/>
      <c r="Z291" s="207"/>
      <c r="AA291" s="207"/>
      <c r="AB291" s="207"/>
      <c r="AC291" s="207"/>
      <c r="AD291" s="207"/>
      <c r="AE291" s="207"/>
      <c r="AF291" s="207"/>
      <c r="AG291" s="207" t="s">
        <v>159</v>
      </c>
      <c r="AH291" s="207">
        <v>0</v>
      </c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7"/>
      <c r="BA291" s="207"/>
      <c r="BB291" s="207"/>
      <c r="BC291" s="207"/>
      <c r="BD291" s="207"/>
      <c r="BE291" s="207"/>
      <c r="BF291" s="207"/>
      <c r="BG291" s="207"/>
      <c r="BH291" s="207"/>
    </row>
    <row r="292" spans="1:60" outlineLevel="1" x14ac:dyDescent="0.2">
      <c r="A292" s="214"/>
      <c r="B292" s="215"/>
      <c r="C292" s="252" t="s">
        <v>504</v>
      </c>
      <c r="D292" s="219"/>
      <c r="E292" s="220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 t="s">
        <v>159</v>
      </c>
      <c r="AH292" s="207">
        <v>0</v>
      </c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7"/>
      <c r="BC292" s="207"/>
      <c r="BD292" s="207"/>
      <c r="BE292" s="207"/>
      <c r="BF292" s="207"/>
      <c r="BG292" s="207"/>
      <c r="BH292" s="207"/>
    </row>
    <row r="293" spans="1:60" outlineLevel="1" x14ac:dyDescent="0.2">
      <c r="A293" s="214"/>
      <c r="B293" s="215"/>
      <c r="C293" s="252" t="s">
        <v>505</v>
      </c>
      <c r="D293" s="219"/>
      <c r="E293" s="220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07"/>
      <c r="Y293" s="207"/>
      <c r="Z293" s="207"/>
      <c r="AA293" s="207"/>
      <c r="AB293" s="207"/>
      <c r="AC293" s="207"/>
      <c r="AD293" s="207"/>
      <c r="AE293" s="207"/>
      <c r="AF293" s="207"/>
      <c r="AG293" s="207" t="s">
        <v>159</v>
      </c>
      <c r="AH293" s="207">
        <v>0</v>
      </c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7"/>
      <c r="BA293" s="207"/>
      <c r="BB293" s="207"/>
      <c r="BC293" s="207"/>
      <c r="BD293" s="207"/>
      <c r="BE293" s="207"/>
      <c r="BF293" s="207"/>
      <c r="BG293" s="207"/>
      <c r="BH293" s="207"/>
    </row>
    <row r="294" spans="1:60" outlineLevel="1" x14ac:dyDescent="0.2">
      <c r="A294" s="214"/>
      <c r="B294" s="215"/>
      <c r="C294" s="252" t="s">
        <v>506</v>
      </c>
      <c r="D294" s="219"/>
      <c r="E294" s="220"/>
      <c r="F294" s="217"/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 t="s">
        <v>159</v>
      </c>
      <c r="AH294" s="207">
        <v>0</v>
      </c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7"/>
      <c r="BA294" s="207"/>
      <c r="BB294" s="207"/>
      <c r="BC294" s="207"/>
      <c r="BD294" s="207"/>
      <c r="BE294" s="207"/>
      <c r="BF294" s="207"/>
      <c r="BG294" s="207"/>
      <c r="BH294" s="207"/>
    </row>
    <row r="295" spans="1:60" outlineLevel="1" x14ac:dyDescent="0.2">
      <c r="A295" s="214"/>
      <c r="B295" s="215"/>
      <c r="C295" s="252" t="s">
        <v>507</v>
      </c>
      <c r="D295" s="219"/>
      <c r="E295" s="220"/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 t="s">
        <v>159</v>
      </c>
      <c r="AH295" s="207">
        <v>0</v>
      </c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</row>
    <row r="296" spans="1:60" outlineLevel="1" x14ac:dyDescent="0.2">
      <c r="A296" s="214"/>
      <c r="B296" s="215"/>
      <c r="C296" s="252" t="s">
        <v>508</v>
      </c>
      <c r="D296" s="219"/>
      <c r="E296" s="220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 t="s">
        <v>159</v>
      </c>
      <c r="AH296" s="207">
        <v>0</v>
      </c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</row>
    <row r="297" spans="1:60" outlineLevel="1" x14ac:dyDescent="0.2">
      <c r="A297" s="214"/>
      <c r="B297" s="215"/>
      <c r="C297" s="252" t="s">
        <v>509</v>
      </c>
      <c r="D297" s="219"/>
      <c r="E297" s="220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 t="s">
        <v>159</v>
      </c>
      <c r="AH297" s="207">
        <v>0</v>
      </c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</row>
    <row r="298" spans="1:60" outlineLevel="1" x14ac:dyDescent="0.2">
      <c r="A298" s="214"/>
      <c r="B298" s="215"/>
      <c r="C298" s="252" t="s">
        <v>510</v>
      </c>
      <c r="D298" s="219"/>
      <c r="E298" s="220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 t="s">
        <v>159</v>
      </c>
      <c r="AH298" s="207">
        <v>0</v>
      </c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</row>
    <row r="299" spans="1:60" outlineLevel="1" x14ac:dyDescent="0.2">
      <c r="A299" s="214"/>
      <c r="B299" s="215"/>
      <c r="C299" s="252" t="s">
        <v>511</v>
      </c>
      <c r="D299" s="219"/>
      <c r="E299" s="220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 t="s">
        <v>159</v>
      </c>
      <c r="AH299" s="207">
        <v>0</v>
      </c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</row>
    <row r="300" spans="1:60" outlineLevel="1" x14ac:dyDescent="0.2">
      <c r="A300" s="214"/>
      <c r="B300" s="215"/>
      <c r="C300" s="252" t="s">
        <v>512</v>
      </c>
      <c r="D300" s="219"/>
      <c r="E300" s="220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 t="s">
        <v>159</v>
      </c>
      <c r="AH300" s="207">
        <v>0</v>
      </c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</row>
    <row r="301" spans="1:60" outlineLevel="1" x14ac:dyDescent="0.2">
      <c r="A301" s="214"/>
      <c r="B301" s="215"/>
      <c r="C301" s="252" t="s">
        <v>513</v>
      </c>
      <c r="D301" s="219"/>
      <c r="E301" s="220">
        <v>1</v>
      </c>
      <c r="F301" s="217"/>
      <c r="G301" s="217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 t="s">
        <v>159</v>
      </c>
      <c r="AH301" s="207">
        <v>0</v>
      </c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</row>
    <row r="302" spans="1:60" outlineLevel="1" x14ac:dyDescent="0.2">
      <c r="A302" s="228">
        <v>79</v>
      </c>
      <c r="B302" s="229" t="s">
        <v>514</v>
      </c>
      <c r="C302" s="250" t="s">
        <v>515</v>
      </c>
      <c r="D302" s="230" t="s">
        <v>516</v>
      </c>
      <c r="E302" s="231">
        <v>1</v>
      </c>
      <c r="F302" s="232"/>
      <c r="G302" s="233">
        <f>ROUND(E302*F302,2)</f>
        <v>0</v>
      </c>
      <c r="H302" s="232"/>
      <c r="I302" s="233">
        <f>ROUND(E302*H302,2)</f>
        <v>0</v>
      </c>
      <c r="J302" s="232"/>
      <c r="K302" s="233">
        <f>ROUND(E302*J302,2)</f>
        <v>0</v>
      </c>
      <c r="L302" s="233">
        <v>21</v>
      </c>
      <c r="M302" s="233">
        <f>G302*(1+L302/100)</f>
        <v>0</v>
      </c>
      <c r="N302" s="233">
        <v>0</v>
      </c>
      <c r="O302" s="233">
        <f>ROUND(E302*N302,2)</f>
        <v>0</v>
      </c>
      <c r="P302" s="233">
        <v>0</v>
      </c>
      <c r="Q302" s="233">
        <f>ROUND(E302*P302,2)</f>
        <v>0</v>
      </c>
      <c r="R302" s="233"/>
      <c r="S302" s="233" t="s">
        <v>239</v>
      </c>
      <c r="T302" s="234" t="s">
        <v>436</v>
      </c>
      <c r="U302" s="217">
        <v>0</v>
      </c>
      <c r="V302" s="217">
        <f>ROUND(E302*U302,2)</f>
        <v>0</v>
      </c>
      <c r="W302" s="21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 t="s">
        <v>155</v>
      </c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7"/>
      <c r="BA302" s="207"/>
      <c r="BB302" s="207"/>
      <c r="BC302" s="207"/>
      <c r="BD302" s="207"/>
      <c r="BE302" s="207"/>
      <c r="BF302" s="207"/>
      <c r="BG302" s="207"/>
      <c r="BH302" s="207"/>
    </row>
    <row r="303" spans="1:60" outlineLevel="1" x14ac:dyDescent="0.2">
      <c r="A303" s="214"/>
      <c r="B303" s="215"/>
      <c r="C303" s="252" t="s">
        <v>517</v>
      </c>
      <c r="D303" s="219"/>
      <c r="E303" s="220"/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 t="s">
        <v>159</v>
      </c>
      <c r="AH303" s="207">
        <v>0</v>
      </c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7"/>
      <c r="BA303" s="207"/>
      <c r="BB303" s="207"/>
      <c r="BC303" s="207"/>
      <c r="BD303" s="207"/>
      <c r="BE303" s="207"/>
      <c r="BF303" s="207"/>
      <c r="BG303" s="207"/>
      <c r="BH303" s="207"/>
    </row>
    <row r="304" spans="1:60" outlineLevel="1" x14ac:dyDescent="0.2">
      <c r="A304" s="214"/>
      <c r="B304" s="215"/>
      <c r="C304" s="252" t="s">
        <v>518</v>
      </c>
      <c r="D304" s="219"/>
      <c r="E304" s="220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 t="s">
        <v>159</v>
      </c>
      <c r="AH304" s="207">
        <v>0</v>
      </c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7"/>
      <c r="BA304" s="207"/>
      <c r="BB304" s="207"/>
      <c r="BC304" s="207"/>
      <c r="BD304" s="207"/>
      <c r="BE304" s="207"/>
      <c r="BF304" s="207"/>
      <c r="BG304" s="207"/>
      <c r="BH304" s="207"/>
    </row>
    <row r="305" spans="1:60" outlineLevel="1" x14ac:dyDescent="0.2">
      <c r="A305" s="214"/>
      <c r="B305" s="215"/>
      <c r="C305" s="252" t="s">
        <v>519</v>
      </c>
      <c r="D305" s="219"/>
      <c r="E305" s="220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X305" s="207"/>
      <c r="Y305" s="207"/>
      <c r="Z305" s="207"/>
      <c r="AA305" s="207"/>
      <c r="AB305" s="207"/>
      <c r="AC305" s="207"/>
      <c r="AD305" s="207"/>
      <c r="AE305" s="207"/>
      <c r="AF305" s="207"/>
      <c r="AG305" s="207" t="s">
        <v>159</v>
      </c>
      <c r="AH305" s="207">
        <v>0</v>
      </c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7"/>
      <c r="BA305" s="207"/>
      <c r="BB305" s="207"/>
      <c r="BC305" s="207"/>
      <c r="BD305" s="207"/>
      <c r="BE305" s="207"/>
      <c r="BF305" s="207"/>
      <c r="BG305" s="207"/>
      <c r="BH305" s="207"/>
    </row>
    <row r="306" spans="1:60" outlineLevel="1" x14ac:dyDescent="0.2">
      <c r="A306" s="214"/>
      <c r="B306" s="215"/>
      <c r="C306" s="252" t="s">
        <v>520</v>
      </c>
      <c r="D306" s="219"/>
      <c r="E306" s="220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X306" s="207"/>
      <c r="Y306" s="207"/>
      <c r="Z306" s="207"/>
      <c r="AA306" s="207"/>
      <c r="AB306" s="207"/>
      <c r="AC306" s="207"/>
      <c r="AD306" s="207"/>
      <c r="AE306" s="207"/>
      <c r="AF306" s="207"/>
      <c r="AG306" s="207" t="s">
        <v>159</v>
      </c>
      <c r="AH306" s="207">
        <v>0</v>
      </c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7"/>
      <c r="BA306" s="207"/>
      <c r="BB306" s="207"/>
      <c r="BC306" s="207"/>
      <c r="BD306" s="207"/>
      <c r="BE306" s="207"/>
      <c r="BF306" s="207"/>
      <c r="BG306" s="207"/>
      <c r="BH306" s="207"/>
    </row>
    <row r="307" spans="1:60" outlineLevel="1" x14ac:dyDescent="0.2">
      <c r="A307" s="214"/>
      <c r="B307" s="215"/>
      <c r="C307" s="252" t="s">
        <v>521</v>
      </c>
      <c r="D307" s="219"/>
      <c r="E307" s="220">
        <v>1</v>
      </c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 t="s">
        <v>159</v>
      </c>
      <c r="AH307" s="207">
        <v>0</v>
      </c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7"/>
      <c r="BA307" s="207"/>
      <c r="BB307" s="207"/>
      <c r="BC307" s="207"/>
      <c r="BD307" s="207"/>
      <c r="BE307" s="207"/>
      <c r="BF307" s="207"/>
      <c r="BG307" s="207"/>
      <c r="BH307" s="207"/>
    </row>
    <row r="308" spans="1:60" outlineLevel="1" x14ac:dyDescent="0.2">
      <c r="A308" s="228">
        <v>80</v>
      </c>
      <c r="B308" s="229" t="s">
        <v>522</v>
      </c>
      <c r="C308" s="250" t="s">
        <v>523</v>
      </c>
      <c r="D308" s="230" t="s">
        <v>516</v>
      </c>
      <c r="E308" s="231">
        <v>1</v>
      </c>
      <c r="F308" s="232"/>
      <c r="G308" s="233">
        <f>ROUND(E308*F308,2)</f>
        <v>0</v>
      </c>
      <c r="H308" s="232"/>
      <c r="I308" s="233">
        <f>ROUND(E308*H308,2)</f>
        <v>0</v>
      </c>
      <c r="J308" s="232"/>
      <c r="K308" s="233">
        <f>ROUND(E308*J308,2)</f>
        <v>0</v>
      </c>
      <c r="L308" s="233">
        <v>21</v>
      </c>
      <c r="M308" s="233">
        <f>G308*(1+L308/100)</f>
        <v>0</v>
      </c>
      <c r="N308" s="233">
        <v>0</v>
      </c>
      <c r="O308" s="233">
        <f>ROUND(E308*N308,2)</f>
        <v>0</v>
      </c>
      <c r="P308" s="233">
        <v>0</v>
      </c>
      <c r="Q308" s="233">
        <f>ROUND(E308*P308,2)</f>
        <v>0</v>
      </c>
      <c r="R308" s="233"/>
      <c r="S308" s="233" t="s">
        <v>239</v>
      </c>
      <c r="T308" s="234" t="s">
        <v>436</v>
      </c>
      <c r="U308" s="217">
        <v>0</v>
      </c>
      <c r="V308" s="217">
        <f>ROUND(E308*U308,2)</f>
        <v>0</v>
      </c>
      <c r="W308" s="217"/>
      <c r="X308" s="207"/>
      <c r="Y308" s="207"/>
      <c r="Z308" s="207"/>
      <c r="AA308" s="207"/>
      <c r="AB308" s="207"/>
      <c r="AC308" s="207"/>
      <c r="AD308" s="207"/>
      <c r="AE308" s="207"/>
      <c r="AF308" s="207"/>
      <c r="AG308" s="207" t="s">
        <v>155</v>
      </c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7"/>
      <c r="BA308" s="207"/>
      <c r="BB308" s="207"/>
      <c r="BC308" s="207"/>
      <c r="BD308" s="207"/>
      <c r="BE308" s="207"/>
      <c r="BF308" s="207"/>
      <c r="BG308" s="207"/>
      <c r="BH308" s="207"/>
    </row>
    <row r="309" spans="1:60" outlineLevel="1" x14ac:dyDescent="0.2">
      <c r="A309" s="214"/>
      <c r="B309" s="215"/>
      <c r="C309" s="252" t="s">
        <v>524</v>
      </c>
      <c r="D309" s="219"/>
      <c r="E309" s="220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X309" s="207"/>
      <c r="Y309" s="207"/>
      <c r="Z309" s="207"/>
      <c r="AA309" s="207"/>
      <c r="AB309" s="207"/>
      <c r="AC309" s="207"/>
      <c r="AD309" s="207"/>
      <c r="AE309" s="207"/>
      <c r="AF309" s="207"/>
      <c r="AG309" s="207" t="s">
        <v>159</v>
      </c>
      <c r="AH309" s="207">
        <v>0</v>
      </c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7"/>
      <c r="BA309" s="207"/>
      <c r="BB309" s="207"/>
      <c r="BC309" s="207"/>
      <c r="BD309" s="207"/>
      <c r="BE309" s="207"/>
      <c r="BF309" s="207"/>
      <c r="BG309" s="207"/>
      <c r="BH309" s="207"/>
    </row>
    <row r="310" spans="1:60" outlineLevel="1" x14ac:dyDescent="0.2">
      <c r="A310" s="214"/>
      <c r="B310" s="215"/>
      <c r="C310" s="252" t="s">
        <v>525</v>
      </c>
      <c r="D310" s="219"/>
      <c r="E310" s="220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 t="s">
        <v>159</v>
      </c>
      <c r="AH310" s="207">
        <v>0</v>
      </c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7"/>
      <c r="BA310" s="207"/>
      <c r="BB310" s="207"/>
      <c r="BC310" s="207"/>
      <c r="BD310" s="207"/>
      <c r="BE310" s="207"/>
      <c r="BF310" s="207"/>
      <c r="BG310" s="207"/>
      <c r="BH310" s="207"/>
    </row>
    <row r="311" spans="1:60" outlineLevel="1" x14ac:dyDescent="0.2">
      <c r="A311" s="214"/>
      <c r="B311" s="215"/>
      <c r="C311" s="252" t="s">
        <v>526</v>
      </c>
      <c r="D311" s="219"/>
      <c r="E311" s="220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 t="s">
        <v>159</v>
      </c>
      <c r="AH311" s="207">
        <v>0</v>
      </c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7"/>
      <c r="BA311" s="207"/>
      <c r="BB311" s="207"/>
      <c r="BC311" s="207"/>
      <c r="BD311" s="207"/>
      <c r="BE311" s="207"/>
      <c r="BF311" s="207"/>
      <c r="BG311" s="207"/>
      <c r="BH311" s="207"/>
    </row>
    <row r="312" spans="1:60" outlineLevel="1" x14ac:dyDescent="0.2">
      <c r="A312" s="214"/>
      <c r="B312" s="215"/>
      <c r="C312" s="252" t="s">
        <v>527</v>
      </c>
      <c r="D312" s="219"/>
      <c r="E312" s="220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 t="s">
        <v>159</v>
      </c>
      <c r="AH312" s="207">
        <v>0</v>
      </c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7"/>
      <c r="BA312" s="207"/>
      <c r="BB312" s="207"/>
      <c r="BC312" s="207"/>
      <c r="BD312" s="207"/>
      <c r="BE312" s="207"/>
      <c r="BF312" s="207"/>
      <c r="BG312" s="207"/>
      <c r="BH312" s="207"/>
    </row>
    <row r="313" spans="1:60" outlineLevel="1" x14ac:dyDescent="0.2">
      <c r="A313" s="214"/>
      <c r="B313" s="215"/>
      <c r="C313" s="252" t="s">
        <v>528</v>
      </c>
      <c r="D313" s="219"/>
      <c r="E313" s="220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 t="s">
        <v>159</v>
      </c>
      <c r="AH313" s="207">
        <v>0</v>
      </c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7"/>
      <c r="AT313" s="207"/>
      <c r="AU313" s="207"/>
      <c r="AV313" s="207"/>
      <c r="AW313" s="207"/>
      <c r="AX313" s="207"/>
      <c r="AY313" s="207"/>
      <c r="AZ313" s="207"/>
      <c r="BA313" s="207"/>
      <c r="BB313" s="207"/>
      <c r="BC313" s="207"/>
      <c r="BD313" s="207"/>
      <c r="BE313" s="207"/>
      <c r="BF313" s="207"/>
      <c r="BG313" s="207"/>
      <c r="BH313" s="207"/>
    </row>
    <row r="314" spans="1:60" outlineLevel="1" x14ac:dyDescent="0.2">
      <c r="A314" s="214"/>
      <c r="B314" s="215"/>
      <c r="C314" s="252" t="s">
        <v>521</v>
      </c>
      <c r="D314" s="219"/>
      <c r="E314" s="220">
        <v>1</v>
      </c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 t="s">
        <v>159</v>
      </c>
      <c r="AH314" s="207">
        <v>0</v>
      </c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7"/>
      <c r="BA314" s="207"/>
      <c r="BB314" s="207"/>
      <c r="BC314" s="207"/>
      <c r="BD314" s="207"/>
      <c r="BE314" s="207"/>
      <c r="BF314" s="207"/>
      <c r="BG314" s="207"/>
      <c r="BH314" s="207"/>
    </row>
    <row r="315" spans="1:60" outlineLevel="1" x14ac:dyDescent="0.2">
      <c r="A315" s="228">
        <v>81</v>
      </c>
      <c r="B315" s="229" t="s">
        <v>529</v>
      </c>
      <c r="C315" s="250" t="s">
        <v>530</v>
      </c>
      <c r="D315" s="230" t="s">
        <v>516</v>
      </c>
      <c r="E315" s="231">
        <v>1</v>
      </c>
      <c r="F315" s="232"/>
      <c r="G315" s="233">
        <f>ROUND(E315*F315,2)</f>
        <v>0</v>
      </c>
      <c r="H315" s="232"/>
      <c r="I315" s="233">
        <f>ROUND(E315*H315,2)</f>
        <v>0</v>
      </c>
      <c r="J315" s="232"/>
      <c r="K315" s="233">
        <f>ROUND(E315*J315,2)</f>
        <v>0</v>
      </c>
      <c r="L315" s="233">
        <v>21</v>
      </c>
      <c r="M315" s="233">
        <f>G315*(1+L315/100)</f>
        <v>0</v>
      </c>
      <c r="N315" s="233">
        <v>0</v>
      </c>
      <c r="O315" s="233">
        <f>ROUND(E315*N315,2)</f>
        <v>0</v>
      </c>
      <c r="P315" s="233">
        <v>0</v>
      </c>
      <c r="Q315" s="233">
        <f>ROUND(E315*P315,2)</f>
        <v>0</v>
      </c>
      <c r="R315" s="233"/>
      <c r="S315" s="233" t="s">
        <v>239</v>
      </c>
      <c r="T315" s="234" t="s">
        <v>436</v>
      </c>
      <c r="U315" s="217">
        <v>0</v>
      </c>
      <c r="V315" s="217">
        <f>ROUND(E315*U315,2)</f>
        <v>0</v>
      </c>
      <c r="W315" s="21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 t="s">
        <v>155</v>
      </c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7"/>
      <c r="BA315" s="207"/>
      <c r="BB315" s="207"/>
      <c r="BC315" s="207"/>
      <c r="BD315" s="207"/>
      <c r="BE315" s="207"/>
      <c r="BF315" s="207"/>
      <c r="BG315" s="207"/>
      <c r="BH315" s="207"/>
    </row>
    <row r="316" spans="1:60" outlineLevel="1" x14ac:dyDescent="0.2">
      <c r="A316" s="214"/>
      <c r="B316" s="215"/>
      <c r="C316" s="252" t="s">
        <v>531</v>
      </c>
      <c r="D316" s="219"/>
      <c r="E316" s="220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 t="s">
        <v>159</v>
      </c>
      <c r="AH316" s="207">
        <v>0</v>
      </c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7"/>
      <c r="BA316" s="207"/>
      <c r="BB316" s="207"/>
      <c r="BC316" s="207"/>
      <c r="BD316" s="207"/>
      <c r="BE316" s="207"/>
      <c r="BF316" s="207"/>
      <c r="BG316" s="207"/>
      <c r="BH316" s="207"/>
    </row>
    <row r="317" spans="1:60" outlineLevel="1" x14ac:dyDescent="0.2">
      <c r="A317" s="214"/>
      <c r="B317" s="215"/>
      <c r="C317" s="252" t="s">
        <v>525</v>
      </c>
      <c r="D317" s="219"/>
      <c r="E317" s="220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 t="s">
        <v>159</v>
      </c>
      <c r="AH317" s="207">
        <v>0</v>
      </c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7"/>
      <c r="BA317" s="207"/>
      <c r="BB317" s="207"/>
      <c r="BC317" s="207"/>
      <c r="BD317" s="207"/>
      <c r="BE317" s="207"/>
      <c r="BF317" s="207"/>
      <c r="BG317" s="207"/>
      <c r="BH317" s="207"/>
    </row>
    <row r="318" spans="1:60" outlineLevel="1" x14ac:dyDescent="0.2">
      <c r="A318" s="214"/>
      <c r="B318" s="215"/>
      <c r="C318" s="252" t="s">
        <v>526</v>
      </c>
      <c r="D318" s="219"/>
      <c r="E318" s="220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 t="s">
        <v>159</v>
      </c>
      <c r="AH318" s="207">
        <v>0</v>
      </c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7"/>
      <c r="BA318" s="207"/>
      <c r="BB318" s="207"/>
      <c r="BC318" s="207"/>
      <c r="BD318" s="207"/>
      <c r="BE318" s="207"/>
      <c r="BF318" s="207"/>
      <c r="BG318" s="207"/>
      <c r="BH318" s="207"/>
    </row>
    <row r="319" spans="1:60" outlineLevel="1" x14ac:dyDescent="0.2">
      <c r="A319" s="214"/>
      <c r="B319" s="215"/>
      <c r="C319" s="252" t="s">
        <v>527</v>
      </c>
      <c r="D319" s="219"/>
      <c r="E319" s="220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 t="s">
        <v>159</v>
      </c>
      <c r="AH319" s="207">
        <v>0</v>
      </c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7"/>
      <c r="BA319" s="207"/>
      <c r="BB319" s="207"/>
      <c r="BC319" s="207"/>
      <c r="BD319" s="207"/>
      <c r="BE319" s="207"/>
      <c r="BF319" s="207"/>
      <c r="BG319" s="207"/>
      <c r="BH319" s="207"/>
    </row>
    <row r="320" spans="1:60" outlineLevel="1" x14ac:dyDescent="0.2">
      <c r="A320" s="214"/>
      <c r="B320" s="215"/>
      <c r="C320" s="252" t="s">
        <v>528</v>
      </c>
      <c r="D320" s="219"/>
      <c r="E320" s="220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 t="s">
        <v>159</v>
      </c>
      <c r="AH320" s="207">
        <v>0</v>
      </c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</row>
    <row r="321" spans="1:60" outlineLevel="1" x14ac:dyDescent="0.2">
      <c r="A321" s="214"/>
      <c r="B321" s="215"/>
      <c r="C321" s="252" t="s">
        <v>521</v>
      </c>
      <c r="D321" s="219"/>
      <c r="E321" s="220">
        <v>1</v>
      </c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 t="s">
        <v>159</v>
      </c>
      <c r="AH321" s="207">
        <v>0</v>
      </c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</row>
    <row r="322" spans="1:60" outlineLevel="1" x14ac:dyDescent="0.2">
      <c r="A322" s="228">
        <v>82</v>
      </c>
      <c r="B322" s="229" t="s">
        <v>532</v>
      </c>
      <c r="C322" s="250" t="s">
        <v>533</v>
      </c>
      <c r="D322" s="230" t="s">
        <v>516</v>
      </c>
      <c r="E322" s="231">
        <v>1</v>
      </c>
      <c r="F322" s="232"/>
      <c r="G322" s="233">
        <f>ROUND(E322*F322,2)</f>
        <v>0</v>
      </c>
      <c r="H322" s="232"/>
      <c r="I322" s="233">
        <f>ROUND(E322*H322,2)</f>
        <v>0</v>
      </c>
      <c r="J322" s="232"/>
      <c r="K322" s="233">
        <f>ROUND(E322*J322,2)</f>
        <v>0</v>
      </c>
      <c r="L322" s="233">
        <v>21</v>
      </c>
      <c r="M322" s="233">
        <f>G322*(1+L322/100)</f>
        <v>0</v>
      </c>
      <c r="N322" s="233">
        <v>0</v>
      </c>
      <c r="O322" s="233">
        <f>ROUND(E322*N322,2)</f>
        <v>0</v>
      </c>
      <c r="P322" s="233">
        <v>0</v>
      </c>
      <c r="Q322" s="233">
        <f>ROUND(E322*P322,2)</f>
        <v>0</v>
      </c>
      <c r="R322" s="233"/>
      <c r="S322" s="233" t="s">
        <v>239</v>
      </c>
      <c r="T322" s="234" t="s">
        <v>436</v>
      </c>
      <c r="U322" s="217">
        <v>0</v>
      </c>
      <c r="V322" s="217">
        <f>ROUND(E322*U322,2)</f>
        <v>0</v>
      </c>
      <c r="W322" s="217"/>
      <c r="X322" s="207"/>
      <c r="Y322" s="207"/>
      <c r="Z322" s="207"/>
      <c r="AA322" s="207"/>
      <c r="AB322" s="207"/>
      <c r="AC322" s="207"/>
      <c r="AD322" s="207"/>
      <c r="AE322" s="207"/>
      <c r="AF322" s="207"/>
      <c r="AG322" s="207" t="s">
        <v>155</v>
      </c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7"/>
      <c r="BA322" s="207"/>
      <c r="BB322" s="207"/>
      <c r="BC322" s="207"/>
      <c r="BD322" s="207"/>
      <c r="BE322" s="207"/>
      <c r="BF322" s="207"/>
      <c r="BG322" s="207"/>
      <c r="BH322" s="207"/>
    </row>
    <row r="323" spans="1:60" outlineLevel="1" x14ac:dyDescent="0.2">
      <c r="A323" s="214"/>
      <c r="B323" s="215"/>
      <c r="C323" s="252" t="s">
        <v>534</v>
      </c>
      <c r="D323" s="219"/>
      <c r="E323" s="220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X323" s="207"/>
      <c r="Y323" s="207"/>
      <c r="Z323" s="207"/>
      <c r="AA323" s="207"/>
      <c r="AB323" s="207"/>
      <c r="AC323" s="207"/>
      <c r="AD323" s="207"/>
      <c r="AE323" s="207"/>
      <c r="AF323" s="207"/>
      <c r="AG323" s="207" t="s">
        <v>159</v>
      </c>
      <c r="AH323" s="207">
        <v>0</v>
      </c>
      <c r="AI323" s="207"/>
      <c r="AJ323" s="207"/>
      <c r="AK323" s="207"/>
      <c r="AL323" s="207"/>
      <c r="AM323" s="207"/>
      <c r="AN323" s="207"/>
      <c r="AO323" s="207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207"/>
      <c r="BC323" s="207"/>
      <c r="BD323" s="207"/>
      <c r="BE323" s="207"/>
      <c r="BF323" s="207"/>
      <c r="BG323" s="207"/>
      <c r="BH323" s="207"/>
    </row>
    <row r="324" spans="1:60" outlineLevel="1" x14ac:dyDescent="0.2">
      <c r="A324" s="214"/>
      <c r="B324" s="215"/>
      <c r="C324" s="252" t="s">
        <v>525</v>
      </c>
      <c r="D324" s="219"/>
      <c r="E324" s="220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 t="s">
        <v>159</v>
      </c>
      <c r="AH324" s="207">
        <v>0</v>
      </c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</row>
    <row r="325" spans="1:60" outlineLevel="1" x14ac:dyDescent="0.2">
      <c r="A325" s="214"/>
      <c r="B325" s="215"/>
      <c r="C325" s="252" t="s">
        <v>526</v>
      </c>
      <c r="D325" s="219"/>
      <c r="E325" s="220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 t="s">
        <v>159</v>
      </c>
      <c r="AH325" s="207">
        <v>0</v>
      </c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</row>
    <row r="326" spans="1:60" outlineLevel="1" x14ac:dyDescent="0.2">
      <c r="A326" s="214"/>
      <c r="B326" s="215"/>
      <c r="C326" s="252" t="s">
        <v>527</v>
      </c>
      <c r="D326" s="219"/>
      <c r="E326" s="220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X326" s="207"/>
      <c r="Y326" s="207"/>
      <c r="Z326" s="207"/>
      <c r="AA326" s="207"/>
      <c r="AB326" s="207"/>
      <c r="AC326" s="207"/>
      <c r="AD326" s="207"/>
      <c r="AE326" s="207"/>
      <c r="AF326" s="207"/>
      <c r="AG326" s="207" t="s">
        <v>159</v>
      </c>
      <c r="AH326" s="207">
        <v>0</v>
      </c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</row>
    <row r="327" spans="1:60" outlineLevel="1" x14ac:dyDescent="0.2">
      <c r="A327" s="214"/>
      <c r="B327" s="215"/>
      <c r="C327" s="252" t="s">
        <v>528</v>
      </c>
      <c r="D327" s="219"/>
      <c r="E327" s="220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 t="s">
        <v>159</v>
      </c>
      <c r="AH327" s="207">
        <v>0</v>
      </c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7"/>
      <c r="BA327" s="207"/>
      <c r="BB327" s="207"/>
      <c r="BC327" s="207"/>
      <c r="BD327" s="207"/>
      <c r="BE327" s="207"/>
      <c r="BF327" s="207"/>
      <c r="BG327" s="207"/>
      <c r="BH327" s="207"/>
    </row>
    <row r="328" spans="1:60" outlineLevel="1" x14ac:dyDescent="0.2">
      <c r="A328" s="214"/>
      <c r="B328" s="215"/>
      <c r="C328" s="252" t="s">
        <v>521</v>
      </c>
      <c r="D328" s="219"/>
      <c r="E328" s="220">
        <v>1</v>
      </c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07"/>
      <c r="Y328" s="207"/>
      <c r="Z328" s="207"/>
      <c r="AA328" s="207"/>
      <c r="AB328" s="207"/>
      <c r="AC328" s="207"/>
      <c r="AD328" s="207"/>
      <c r="AE328" s="207"/>
      <c r="AF328" s="207"/>
      <c r="AG328" s="207" t="s">
        <v>159</v>
      </c>
      <c r="AH328" s="207">
        <v>0</v>
      </c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7"/>
      <c r="BA328" s="207"/>
      <c r="BB328" s="207"/>
      <c r="BC328" s="207"/>
      <c r="BD328" s="207"/>
      <c r="BE328" s="207"/>
      <c r="BF328" s="207"/>
      <c r="BG328" s="207"/>
      <c r="BH328" s="207"/>
    </row>
    <row r="329" spans="1:60" outlineLevel="1" x14ac:dyDescent="0.2">
      <c r="A329" s="228">
        <v>83</v>
      </c>
      <c r="B329" s="229" t="s">
        <v>535</v>
      </c>
      <c r="C329" s="250" t="s">
        <v>536</v>
      </c>
      <c r="D329" s="230" t="s">
        <v>516</v>
      </c>
      <c r="E329" s="231">
        <v>3</v>
      </c>
      <c r="F329" s="232"/>
      <c r="G329" s="233">
        <f>ROUND(E329*F329,2)</f>
        <v>0</v>
      </c>
      <c r="H329" s="232"/>
      <c r="I329" s="233">
        <f>ROUND(E329*H329,2)</f>
        <v>0</v>
      </c>
      <c r="J329" s="232"/>
      <c r="K329" s="233">
        <f>ROUND(E329*J329,2)</f>
        <v>0</v>
      </c>
      <c r="L329" s="233">
        <v>21</v>
      </c>
      <c r="M329" s="233">
        <f>G329*(1+L329/100)</f>
        <v>0</v>
      </c>
      <c r="N329" s="233">
        <v>0</v>
      </c>
      <c r="O329" s="233">
        <f>ROUND(E329*N329,2)</f>
        <v>0</v>
      </c>
      <c r="P329" s="233">
        <v>0</v>
      </c>
      <c r="Q329" s="233">
        <f>ROUND(E329*P329,2)</f>
        <v>0</v>
      </c>
      <c r="R329" s="233"/>
      <c r="S329" s="233" t="s">
        <v>239</v>
      </c>
      <c r="T329" s="234" t="s">
        <v>436</v>
      </c>
      <c r="U329" s="217">
        <v>0</v>
      </c>
      <c r="V329" s="217">
        <f>ROUND(E329*U329,2)</f>
        <v>0</v>
      </c>
      <c r="W329" s="217"/>
      <c r="X329" s="207"/>
      <c r="Y329" s="207"/>
      <c r="Z329" s="207"/>
      <c r="AA329" s="207"/>
      <c r="AB329" s="207"/>
      <c r="AC329" s="207"/>
      <c r="AD329" s="207"/>
      <c r="AE329" s="207"/>
      <c r="AF329" s="207"/>
      <c r="AG329" s="207" t="s">
        <v>155</v>
      </c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7"/>
      <c r="BA329" s="207"/>
      <c r="BB329" s="207"/>
      <c r="BC329" s="207"/>
      <c r="BD329" s="207"/>
      <c r="BE329" s="207"/>
      <c r="BF329" s="207"/>
      <c r="BG329" s="207"/>
      <c r="BH329" s="207"/>
    </row>
    <row r="330" spans="1:60" outlineLevel="1" x14ac:dyDescent="0.2">
      <c r="A330" s="214"/>
      <c r="B330" s="215"/>
      <c r="C330" s="252" t="s">
        <v>537</v>
      </c>
      <c r="D330" s="219"/>
      <c r="E330" s="220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X330" s="207"/>
      <c r="Y330" s="207"/>
      <c r="Z330" s="207"/>
      <c r="AA330" s="207"/>
      <c r="AB330" s="207"/>
      <c r="AC330" s="207"/>
      <c r="AD330" s="207"/>
      <c r="AE330" s="207"/>
      <c r="AF330" s="207"/>
      <c r="AG330" s="207" t="s">
        <v>159</v>
      </c>
      <c r="AH330" s="207">
        <v>0</v>
      </c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7"/>
      <c r="BA330" s="207"/>
      <c r="BB330" s="207"/>
      <c r="BC330" s="207"/>
      <c r="BD330" s="207"/>
      <c r="BE330" s="207"/>
      <c r="BF330" s="207"/>
      <c r="BG330" s="207"/>
      <c r="BH330" s="207"/>
    </row>
    <row r="331" spans="1:60" outlineLevel="1" x14ac:dyDescent="0.2">
      <c r="A331" s="214"/>
      <c r="B331" s="215"/>
      <c r="C331" s="252" t="s">
        <v>538</v>
      </c>
      <c r="D331" s="219"/>
      <c r="E331" s="220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07"/>
      <c r="Y331" s="207"/>
      <c r="Z331" s="207"/>
      <c r="AA331" s="207"/>
      <c r="AB331" s="207"/>
      <c r="AC331" s="207"/>
      <c r="AD331" s="207"/>
      <c r="AE331" s="207"/>
      <c r="AF331" s="207"/>
      <c r="AG331" s="207" t="s">
        <v>159</v>
      </c>
      <c r="AH331" s="207">
        <v>0</v>
      </c>
      <c r="AI331" s="207"/>
      <c r="AJ331" s="207"/>
      <c r="AK331" s="207"/>
      <c r="AL331" s="207"/>
      <c r="AM331" s="207"/>
      <c r="AN331" s="207"/>
      <c r="AO331" s="207"/>
      <c r="AP331" s="207"/>
      <c r="AQ331" s="207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207"/>
      <c r="BD331" s="207"/>
      <c r="BE331" s="207"/>
      <c r="BF331" s="207"/>
      <c r="BG331" s="207"/>
      <c r="BH331" s="207"/>
    </row>
    <row r="332" spans="1:60" outlineLevel="1" x14ac:dyDescent="0.2">
      <c r="A332" s="214"/>
      <c r="B332" s="215"/>
      <c r="C332" s="252" t="s">
        <v>539</v>
      </c>
      <c r="D332" s="219"/>
      <c r="E332" s="220">
        <v>3</v>
      </c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07"/>
      <c r="Y332" s="207"/>
      <c r="Z332" s="207"/>
      <c r="AA332" s="207"/>
      <c r="AB332" s="207"/>
      <c r="AC332" s="207"/>
      <c r="AD332" s="207"/>
      <c r="AE332" s="207"/>
      <c r="AF332" s="207"/>
      <c r="AG332" s="207" t="s">
        <v>159</v>
      </c>
      <c r="AH332" s="207">
        <v>0</v>
      </c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7"/>
      <c r="BA332" s="207"/>
      <c r="BB332" s="207"/>
      <c r="BC332" s="207"/>
      <c r="BD332" s="207"/>
      <c r="BE332" s="207"/>
      <c r="BF332" s="207"/>
      <c r="BG332" s="207"/>
      <c r="BH332" s="207"/>
    </row>
    <row r="333" spans="1:60" outlineLevel="1" x14ac:dyDescent="0.2">
      <c r="A333" s="228">
        <v>84</v>
      </c>
      <c r="B333" s="229" t="s">
        <v>540</v>
      </c>
      <c r="C333" s="250" t="s">
        <v>541</v>
      </c>
      <c r="D333" s="230" t="s">
        <v>516</v>
      </c>
      <c r="E333" s="231">
        <v>11.55</v>
      </c>
      <c r="F333" s="232"/>
      <c r="G333" s="233">
        <f>ROUND(E333*F333,2)</f>
        <v>0</v>
      </c>
      <c r="H333" s="232"/>
      <c r="I333" s="233">
        <f>ROUND(E333*H333,2)</f>
        <v>0</v>
      </c>
      <c r="J333" s="232"/>
      <c r="K333" s="233">
        <f>ROUND(E333*J333,2)</f>
        <v>0</v>
      </c>
      <c r="L333" s="233">
        <v>21</v>
      </c>
      <c r="M333" s="233">
        <f>G333*(1+L333/100)</f>
        <v>0</v>
      </c>
      <c r="N333" s="233">
        <v>0</v>
      </c>
      <c r="O333" s="233">
        <f>ROUND(E333*N333,2)</f>
        <v>0</v>
      </c>
      <c r="P333" s="233">
        <v>0</v>
      </c>
      <c r="Q333" s="233">
        <f>ROUND(E333*P333,2)</f>
        <v>0</v>
      </c>
      <c r="R333" s="233"/>
      <c r="S333" s="233" t="s">
        <v>239</v>
      </c>
      <c r="T333" s="234" t="s">
        <v>436</v>
      </c>
      <c r="U333" s="217">
        <v>0</v>
      </c>
      <c r="V333" s="217">
        <f>ROUND(E333*U333,2)</f>
        <v>0</v>
      </c>
      <c r="W333" s="217"/>
      <c r="X333" s="207"/>
      <c r="Y333" s="207"/>
      <c r="Z333" s="207"/>
      <c r="AA333" s="207"/>
      <c r="AB333" s="207"/>
      <c r="AC333" s="207"/>
      <c r="AD333" s="207"/>
      <c r="AE333" s="207"/>
      <c r="AF333" s="207"/>
      <c r="AG333" s="207" t="s">
        <v>155</v>
      </c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7"/>
      <c r="BA333" s="207"/>
      <c r="BB333" s="207"/>
      <c r="BC333" s="207"/>
      <c r="BD333" s="207"/>
      <c r="BE333" s="207"/>
      <c r="BF333" s="207"/>
      <c r="BG333" s="207"/>
      <c r="BH333" s="207"/>
    </row>
    <row r="334" spans="1:60" outlineLevel="1" x14ac:dyDescent="0.2">
      <c r="A334" s="214"/>
      <c r="B334" s="215"/>
      <c r="C334" s="252" t="s">
        <v>542</v>
      </c>
      <c r="D334" s="219"/>
      <c r="E334" s="220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X334" s="207"/>
      <c r="Y334" s="207"/>
      <c r="Z334" s="207"/>
      <c r="AA334" s="207"/>
      <c r="AB334" s="207"/>
      <c r="AC334" s="207"/>
      <c r="AD334" s="207"/>
      <c r="AE334" s="207"/>
      <c r="AF334" s="207"/>
      <c r="AG334" s="207" t="s">
        <v>159</v>
      </c>
      <c r="AH334" s="207">
        <v>0</v>
      </c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7"/>
      <c r="BA334" s="207"/>
      <c r="BB334" s="207"/>
      <c r="BC334" s="207"/>
      <c r="BD334" s="207"/>
      <c r="BE334" s="207"/>
      <c r="BF334" s="207"/>
      <c r="BG334" s="207"/>
      <c r="BH334" s="207"/>
    </row>
    <row r="335" spans="1:60" outlineLevel="1" x14ac:dyDescent="0.2">
      <c r="A335" s="214"/>
      <c r="B335" s="215"/>
      <c r="C335" s="252" t="s">
        <v>543</v>
      </c>
      <c r="D335" s="219"/>
      <c r="E335" s="220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 t="s">
        <v>159</v>
      </c>
      <c r="AH335" s="207">
        <v>0</v>
      </c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7"/>
      <c r="BA335" s="207"/>
      <c r="BB335" s="207"/>
      <c r="BC335" s="207"/>
      <c r="BD335" s="207"/>
      <c r="BE335" s="207"/>
      <c r="BF335" s="207"/>
      <c r="BG335" s="207"/>
      <c r="BH335" s="207"/>
    </row>
    <row r="336" spans="1:60" outlineLevel="1" x14ac:dyDescent="0.2">
      <c r="A336" s="214"/>
      <c r="B336" s="215"/>
      <c r="C336" s="252" t="s">
        <v>544</v>
      </c>
      <c r="D336" s="219"/>
      <c r="E336" s="220"/>
      <c r="F336" s="217"/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X336" s="207"/>
      <c r="Y336" s="207"/>
      <c r="Z336" s="207"/>
      <c r="AA336" s="207"/>
      <c r="AB336" s="207"/>
      <c r="AC336" s="207"/>
      <c r="AD336" s="207"/>
      <c r="AE336" s="207"/>
      <c r="AF336" s="207"/>
      <c r="AG336" s="207" t="s">
        <v>159</v>
      </c>
      <c r="AH336" s="207">
        <v>0</v>
      </c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7"/>
      <c r="BA336" s="207"/>
      <c r="BB336" s="207"/>
      <c r="BC336" s="207"/>
      <c r="BD336" s="207"/>
      <c r="BE336" s="207"/>
      <c r="BF336" s="207"/>
      <c r="BG336" s="207"/>
      <c r="BH336" s="207"/>
    </row>
    <row r="337" spans="1:60" outlineLevel="1" x14ac:dyDescent="0.2">
      <c r="A337" s="214"/>
      <c r="B337" s="215"/>
      <c r="C337" s="252" t="s">
        <v>545</v>
      </c>
      <c r="D337" s="219"/>
      <c r="E337" s="220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X337" s="207"/>
      <c r="Y337" s="207"/>
      <c r="Z337" s="207"/>
      <c r="AA337" s="207"/>
      <c r="AB337" s="207"/>
      <c r="AC337" s="207"/>
      <c r="AD337" s="207"/>
      <c r="AE337" s="207"/>
      <c r="AF337" s="207"/>
      <c r="AG337" s="207" t="s">
        <v>159</v>
      </c>
      <c r="AH337" s="207">
        <v>0</v>
      </c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7"/>
      <c r="BA337" s="207"/>
      <c r="BB337" s="207"/>
      <c r="BC337" s="207"/>
      <c r="BD337" s="207"/>
      <c r="BE337" s="207"/>
      <c r="BF337" s="207"/>
      <c r="BG337" s="207"/>
      <c r="BH337" s="207"/>
    </row>
    <row r="338" spans="1:60" outlineLevel="1" x14ac:dyDescent="0.2">
      <c r="A338" s="214"/>
      <c r="B338" s="215"/>
      <c r="C338" s="252" t="s">
        <v>546</v>
      </c>
      <c r="D338" s="219"/>
      <c r="E338" s="220">
        <v>11.55</v>
      </c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X338" s="207"/>
      <c r="Y338" s="207"/>
      <c r="Z338" s="207"/>
      <c r="AA338" s="207"/>
      <c r="AB338" s="207"/>
      <c r="AC338" s="207"/>
      <c r="AD338" s="207"/>
      <c r="AE338" s="207"/>
      <c r="AF338" s="207"/>
      <c r="AG338" s="207" t="s">
        <v>159</v>
      </c>
      <c r="AH338" s="207">
        <v>0</v>
      </c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7"/>
      <c r="BA338" s="207"/>
      <c r="BB338" s="207"/>
      <c r="BC338" s="207"/>
      <c r="BD338" s="207"/>
      <c r="BE338" s="207"/>
      <c r="BF338" s="207"/>
      <c r="BG338" s="207"/>
      <c r="BH338" s="207"/>
    </row>
    <row r="339" spans="1:60" outlineLevel="1" x14ac:dyDescent="0.2">
      <c r="A339" s="228">
        <v>85</v>
      </c>
      <c r="B339" s="229" t="s">
        <v>547</v>
      </c>
      <c r="C339" s="250" t="s">
        <v>548</v>
      </c>
      <c r="D339" s="230" t="s">
        <v>516</v>
      </c>
      <c r="E339" s="231">
        <v>11.55</v>
      </c>
      <c r="F339" s="232"/>
      <c r="G339" s="233">
        <f>ROUND(E339*F339,2)</f>
        <v>0</v>
      </c>
      <c r="H339" s="232"/>
      <c r="I339" s="233">
        <f>ROUND(E339*H339,2)</f>
        <v>0</v>
      </c>
      <c r="J339" s="232"/>
      <c r="K339" s="233">
        <f>ROUND(E339*J339,2)</f>
        <v>0</v>
      </c>
      <c r="L339" s="233">
        <v>21</v>
      </c>
      <c r="M339" s="233">
        <f>G339*(1+L339/100)</f>
        <v>0</v>
      </c>
      <c r="N339" s="233">
        <v>0</v>
      </c>
      <c r="O339" s="233">
        <f>ROUND(E339*N339,2)</f>
        <v>0</v>
      </c>
      <c r="P339" s="233">
        <v>0</v>
      </c>
      <c r="Q339" s="233">
        <f>ROUND(E339*P339,2)</f>
        <v>0</v>
      </c>
      <c r="R339" s="233"/>
      <c r="S339" s="233" t="s">
        <v>239</v>
      </c>
      <c r="T339" s="234" t="s">
        <v>436</v>
      </c>
      <c r="U339" s="217">
        <v>0</v>
      </c>
      <c r="V339" s="217">
        <f>ROUND(E339*U339,2)</f>
        <v>0</v>
      </c>
      <c r="W339" s="217"/>
      <c r="X339" s="207"/>
      <c r="Y339" s="207"/>
      <c r="Z339" s="207"/>
      <c r="AA339" s="207"/>
      <c r="AB339" s="207"/>
      <c r="AC339" s="207"/>
      <c r="AD339" s="207"/>
      <c r="AE339" s="207"/>
      <c r="AF339" s="207"/>
      <c r="AG339" s="207" t="s">
        <v>155</v>
      </c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7"/>
      <c r="BA339" s="207"/>
      <c r="BB339" s="207"/>
      <c r="BC339" s="207"/>
      <c r="BD339" s="207"/>
      <c r="BE339" s="207"/>
      <c r="BF339" s="207"/>
      <c r="BG339" s="207"/>
      <c r="BH339" s="207"/>
    </row>
    <row r="340" spans="1:60" outlineLevel="1" x14ac:dyDescent="0.2">
      <c r="A340" s="214"/>
      <c r="B340" s="215"/>
      <c r="C340" s="252" t="s">
        <v>549</v>
      </c>
      <c r="D340" s="219"/>
      <c r="E340" s="220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X340" s="207"/>
      <c r="Y340" s="207"/>
      <c r="Z340" s="207"/>
      <c r="AA340" s="207"/>
      <c r="AB340" s="207"/>
      <c r="AC340" s="207"/>
      <c r="AD340" s="207"/>
      <c r="AE340" s="207"/>
      <c r="AF340" s="207"/>
      <c r="AG340" s="207" t="s">
        <v>159</v>
      </c>
      <c r="AH340" s="207">
        <v>0</v>
      </c>
      <c r="AI340" s="207"/>
      <c r="AJ340" s="207"/>
      <c r="AK340" s="207"/>
      <c r="AL340" s="207"/>
      <c r="AM340" s="207"/>
      <c r="AN340" s="207"/>
      <c r="AO340" s="207"/>
      <c r="AP340" s="207"/>
      <c r="AQ340" s="207"/>
      <c r="AR340" s="207"/>
      <c r="AS340" s="207"/>
      <c r="AT340" s="207"/>
      <c r="AU340" s="207"/>
      <c r="AV340" s="207"/>
      <c r="AW340" s="207"/>
      <c r="AX340" s="207"/>
      <c r="AY340" s="207"/>
      <c r="AZ340" s="207"/>
      <c r="BA340" s="207"/>
      <c r="BB340" s="207"/>
      <c r="BC340" s="207"/>
      <c r="BD340" s="207"/>
      <c r="BE340" s="207"/>
      <c r="BF340" s="207"/>
      <c r="BG340" s="207"/>
      <c r="BH340" s="207"/>
    </row>
    <row r="341" spans="1:60" outlineLevel="1" x14ac:dyDescent="0.2">
      <c r="A341" s="214"/>
      <c r="B341" s="215"/>
      <c r="C341" s="252" t="s">
        <v>550</v>
      </c>
      <c r="D341" s="219"/>
      <c r="E341" s="220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X341" s="207"/>
      <c r="Y341" s="207"/>
      <c r="Z341" s="207"/>
      <c r="AA341" s="207"/>
      <c r="AB341" s="207"/>
      <c r="AC341" s="207"/>
      <c r="AD341" s="207"/>
      <c r="AE341" s="207"/>
      <c r="AF341" s="207"/>
      <c r="AG341" s="207" t="s">
        <v>159</v>
      </c>
      <c r="AH341" s="207">
        <v>0</v>
      </c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7"/>
      <c r="BA341" s="207"/>
      <c r="BB341" s="207"/>
      <c r="BC341" s="207"/>
      <c r="BD341" s="207"/>
      <c r="BE341" s="207"/>
      <c r="BF341" s="207"/>
      <c r="BG341" s="207"/>
      <c r="BH341" s="207"/>
    </row>
    <row r="342" spans="1:60" outlineLevel="1" x14ac:dyDescent="0.2">
      <c r="A342" s="214"/>
      <c r="B342" s="215"/>
      <c r="C342" s="252" t="s">
        <v>551</v>
      </c>
      <c r="D342" s="219"/>
      <c r="E342" s="220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X342" s="207"/>
      <c r="Y342" s="207"/>
      <c r="Z342" s="207"/>
      <c r="AA342" s="207"/>
      <c r="AB342" s="207"/>
      <c r="AC342" s="207"/>
      <c r="AD342" s="207"/>
      <c r="AE342" s="207"/>
      <c r="AF342" s="207"/>
      <c r="AG342" s="207" t="s">
        <v>159</v>
      </c>
      <c r="AH342" s="207">
        <v>0</v>
      </c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7"/>
      <c r="BA342" s="207"/>
      <c r="BB342" s="207"/>
      <c r="BC342" s="207"/>
      <c r="BD342" s="207"/>
      <c r="BE342" s="207"/>
      <c r="BF342" s="207"/>
      <c r="BG342" s="207"/>
      <c r="BH342" s="207"/>
    </row>
    <row r="343" spans="1:60" outlineLevel="1" x14ac:dyDescent="0.2">
      <c r="A343" s="214"/>
      <c r="B343" s="215"/>
      <c r="C343" s="252" t="s">
        <v>545</v>
      </c>
      <c r="D343" s="219"/>
      <c r="E343" s="220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 t="s">
        <v>159</v>
      </c>
      <c r="AH343" s="207">
        <v>0</v>
      </c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7"/>
      <c r="BA343" s="207"/>
      <c r="BB343" s="207"/>
      <c r="BC343" s="207"/>
      <c r="BD343" s="207"/>
      <c r="BE343" s="207"/>
      <c r="BF343" s="207"/>
      <c r="BG343" s="207"/>
      <c r="BH343" s="207"/>
    </row>
    <row r="344" spans="1:60" outlineLevel="1" x14ac:dyDescent="0.2">
      <c r="A344" s="214"/>
      <c r="B344" s="215"/>
      <c r="C344" s="252" t="s">
        <v>546</v>
      </c>
      <c r="D344" s="219"/>
      <c r="E344" s="220">
        <v>11.55</v>
      </c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 t="s">
        <v>159</v>
      </c>
      <c r="AH344" s="207">
        <v>0</v>
      </c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</row>
    <row r="345" spans="1:60" outlineLevel="1" x14ac:dyDescent="0.2">
      <c r="A345" s="228">
        <v>86</v>
      </c>
      <c r="B345" s="229" t="s">
        <v>552</v>
      </c>
      <c r="C345" s="250" t="s">
        <v>553</v>
      </c>
      <c r="D345" s="230" t="s">
        <v>516</v>
      </c>
      <c r="E345" s="231">
        <v>8</v>
      </c>
      <c r="F345" s="232"/>
      <c r="G345" s="233">
        <f>ROUND(E345*F345,2)</f>
        <v>0</v>
      </c>
      <c r="H345" s="232"/>
      <c r="I345" s="233">
        <f>ROUND(E345*H345,2)</f>
        <v>0</v>
      </c>
      <c r="J345" s="232"/>
      <c r="K345" s="233">
        <f>ROUND(E345*J345,2)</f>
        <v>0</v>
      </c>
      <c r="L345" s="233">
        <v>21</v>
      </c>
      <c r="M345" s="233">
        <f>G345*(1+L345/100)</f>
        <v>0</v>
      </c>
      <c r="N345" s="233">
        <v>0</v>
      </c>
      <c r="O345" s="233">
        <f>ROUND(E345*N345,2)</f>
        <v>0</v>
      </c>
      <c r="P345" s="233">
        <v>0</v>
      </c>
      <c r="Q345" s="233">
        <f>ROUND(E345*P345,2)</f>
        <v>0</v>
      </c>
      <c r="R345" s="233"/>
      <c r="S345" s="233" t="s">
        <v>239</v>
      </c>
      <c r="T345" s="234" t="s">
        <v>436</v>
      </c>
      <c r="U345" s="217">
        <v>0</v>
      </c>
      <c r="V345" s="217">
        <f>ROUND(E345*U345,2)</f>
        <v>0</v>
      </c>
      <c r="W345" s="21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 t="s">
        <v>155</v>
      </c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7"/>
      <c r="BA345" s="207"/>
      <c r="BB345" s="207"/>
      <c r="BC345" s="207"/>
      <c r="BD345" s="207"/>
      <c r="BE345" s="207"/>
      <c r="BF345" s="207"/>
      <c r="BG345" s="207"/>
      <c r="BH345" s="207"/>
    </row>
    <row r="346" spans="1:60" outlineLevel="1" x14ac:dyDescent="0.2">
      <c r="A346" s="214"/>
      <c r="B346" s="215"/>
      <c r="C346" s="252" t="s">
        <v>554</v>
      </c>
      <c r="D346" s="219"/>
      <c r="E346" s="220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 t="s">
        <v>159</v>
      </c>
      <c r="AH346" s="207">
        <v>0</v>
      </c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7"/>
      <c r="BA346" s="207"/>
      <c r="BB346" s="207"/>
      <c r="BC346" s="207"/>
      <c r="BD346" s="207"/>
      <c r="BE346" s="207"/>
      <c r="BF346" s="207"/>
      <c r="BG346" s="207"/>
      <c r="BH346" s="207"/>
    </row>
    <row r="347" spans="1:60" outlineLevel="1" x14ac:dyDescent="0.2">
      <c r="A347" s="214"/>
      <c r="B347" s="215"/>
      <c r="C347" s="252" t="s">
        <v>555</v>
      </c>
      <c r="D347" s="219"/>
      <c r="E347" s="220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X347" s="207"/>
      <c r="Y347" s="207"/>
      <c r="Z347" s="207"/>
      <c r="AA347" s="207"/>
      <c r="AB347" s="207"/>
      <c r="AC347" s="207"/>
      <c r="AD347" s="207"/>
      <c r="AE347" s="207"/>
      <c r="AF347" s="207"/>
      <c r="AG347" s="207" t="s">
        <v>159</v>
      </c>
      <c r="AH347" s="207">
        <v>0</v>
      </c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7"/>
      <c r="BA347" s="207"/>
      <c r="BB347" s="207"/>
      <c r="BC347" s="207"/>
      <c r="BD347" s="207"/>
      <c r="BE347" s="207"/>
      <c r="BF347" s="207"/>
      <c r="BG347" s="207"/>
      <c r="BH347" s="207"/>
    </row>
    <row r="348" spans="1:60" outlineLevel="1" x14ac:dyDescent="0.2">
      <c r="A348" s="214"/>
      <c r="B348" s="215"/>
      <c r="C348" s="252" t="s">
        <v>556</v>
      </c>
      <c r="D348" s="219"/>
      <c r="E348" s="220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 t="s">
        <v>159</v>
      </c>
      <c r="AH348" s="207">
        <v>0</v>
      </c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7"/>
      <c r="BA348" s="207"/>
      <c r="BB348" s="207"/>
      <c r="BC348" s="207"/>
      <c r="BD348" s="207"/>
      <c r="BE348" s="207"/>
      <c r="BF348" s="207"/>
      <c r="BG348" s="207"/>
      <c r="BH348" s="207"/>
    </row>
    <row r="349" spans="1:60" outlineLevel="1" x14ac:dyDescent="0.2">
      <c r="A349" s="214"/>
      <c r="B349" s="215"/>
      <c r="C349" s="252" t="s">
        <v>557</v>
      </c>
      <c r="D349" s="219"/>
      <c r="E349" s="220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X349" s="207"/>
      <c r="Y349" s="207"/>
      <c r="Z349" s="207"/>
      <c r="AA349" s="207"/>
      <c r="AB349" s="207"/>
      <c r="AC349" s="207"/>
      <c r="AD349" s="207"/>
      <c r="AE349" s="207"/>
      <c r="AF349" s="207"/>
      <c r="AG349" s="207" t="s">
        <v>159</v>
      </c>
      <c r="AH349" s="207">
        <v>0</v>
      </c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7"/>
      <c r="BA349" s="207"/>
      <c r="BB349" s="207"/>
      <c r="BC349" s="207"/>
      <c r="BD349" s="207"/>
      <c r="BE349" s="207"/>
      <c r="BF349" s="207"/>
      <c r="BG349" s="207"/>
      <c r="BH349" s="207"/>
    </row>
    <row r="350" spans="1:60" outlineLevel="1" x14ac:dyDescent="0.2">
      <c r="A350" s="214"/>
      <c r="B350" s="215"/>
      <c r="C350" s="252" t="s">
        <v>558</v>
      </c>
      <c r="D350" s="219"/>
      <c r="E350" s="220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X350" s="207"/>
      <c r="Y350" s="207"/>
      <c r="Z350" s="207"/>
      <c r="AA350" s="207"/>
      <c r="AB350" s="207"/>
      <c r="AC350" s="207"/>
      <c r="AD350" s="207"/>
      <c r="AE350" s="207"/>
      <c r="AF350" s="207"/>
      <c r="AG350" s="207" t="s">
        <v>159</v>
      </c>
      <c r="AH350" s="207">
        <v>0</v>
      </c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7"/>
      <c r="BA350" s="207"/>
      <c r="BB350" s="207"/>
      <c r="BC350" s="207"/>
      <c r="BD350" s="207"/>
      <c r="BE350" s="207"/>
      <c r="BF350" s="207"/>
      <c r="BG350" s="207"/>
      <c r="BH350" s="207"/>
    </row>
    <row r="351" spans="1:60" outlineLevel="1" x14ac:dyDescent="0.2">
      <c r="A351" s="214"/>
      <c r="B351" s="215"/>
      <c r="C351" s="252" t="s">
        <v>559</v>
      </c>
      <c r="D351" s="219"/>
      <c r="E351" s="220"/>
      <c r="F351" s="217"/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X351" s="207"/>
      <c r="Y351" s="207"/>
      <c r="Z351" s="207"/>
      <c r="AA351" s="207"/>
      <c r="AB351" s="207"/>
      <c r="AC351" s="207"/>
      <c r="AD351" s="207"/>
      <c r="AE351" s="207"/>
      <c r="AF351" s="207"/>
      <c r="AG351" s="207" t="s">
        <v>159</v>
      </c>
      <c r="AH351" s="207">
        <v>0</v>
      </c>
      <c r="AI351" s="207"/>
      <c r="AJ351" s="207"/>
      <c r="AK351" s="207"/>
      <c r="AL351" s="207"/>
      <c r="AM351" s="207"/>
      <c r="AN351" s="207"/>
      <c r="AO351" s="207"/>
      <c r="AP351" s="207"/>
      <c r="AQ351" s="207"/>
      <c r="AR351" s="207"/>
      <c r="AS351" s="207"/>
      <c r="AT351" s="207"/>
      <c r="AU351" s="207"/>
      <c r="AV351" s="207"/>
      <c r="AW351" s="207"/>
      <c r="AX351" s="207"/>
      <c r="AY351" s="207"/>
      <c r="AZ351" s="207"/>
      <c r="BA351" s="207"/>
      <c r="BB351" s="207"/>
      <c r="BC351" s="207"/>
      <c r="BD351" s="207"/>
      <c r="BE351" s="207"/>
      <c r="BF351" s="207"/>
      <c r="BG351" s="207"/>
      <c r="BH351" s="207"/>
    </row>
    <row r="352" spans="1:60" outlineLevel="1" x14ac:dyDescent="0.2">
      <c r="A352" s="214"/>
      <c r="B352" s="215"/>
      <c r="C352" s="252" t="s">
        <v>560</v>
      </c>
      <c r="D352" s="219"/>
      <c r="E352" s="220">
        <v>8</v>
      </c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 t="s">
        <v>159</v>
      </c>
      <c r="AH352" s="207">
        <v>0</v>
      </c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</row>
    <row r="353" spans="1:60" outlineLevel="1" x14ac:dyDescent="0.2">
      <c r="A353" s="238">
        <v>87</v>
      </c>
      <c r="B353" s="239" t="s">
        <v>561</v>
      </c>
      <c r="C353" s="254" t="s">
        <v>562</v>
      </c>
      <c r="D353" s="240" t="s">
        <v>212</v>
      </c>
      <c r="E353" s="241">
        <v>166</v>
      </c>
      <c r="F353" s="242"/>
      <c r="G353" s="243">
        <f>ROUND(E353*F353,2)</f>
        <v>0</v>
      </c>
      <c r="H353" s="242"/>
      <c r="I353" s="243">
        <f>ROUND(E353*H353,2)</f>
        <v>0</v>
      </c>
      <c r="J353" s="242"/>
      <c r="K353" s="243">
        <f>ROUND(E353*J353,2)</f>
        <v>0</v>
      </c>
      <c r="L353" s="243">
        <v>21</v>
      </c>
      <c r="M353" s="243">
        <f>G353*(1+L353/100)</f>
        <v>0</v>
      </c>
      <c r="N353" s="243">
        <v>1.8000000000000001E-4</v>
      </c>
      <c r="O353" s="243">
        <f>ROUND(E353*N353,2)</f>
        <v>0.03</v>
      </c>
      <c r="P353" s="243">
        <v>0</v>
      </c>
      <c r="Q353" s="243">
        <f>ROUND(E353*P353,2)</f>
        <v>0</v>
      </c>
      <c r="R353" s="243"/>
      <c r="S353" s="243" t="s">
        <v>239</v>
      </c>
      <c r="T353" s="244" t="s">
        <v>436</v>
      </c>
      <c r="U353" s="217">
        <v>0.17250000000000001</v>
      </c>
      <c r="V353" s="217">
        <f>ROUND(E353*U353,2)</f>
        <v>28.64</v>
      </c>
      <c r="W353" s="21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 t="s">
        <v>155</v>
      </c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</row>
    <row r="354" spans="1:60" outlineLevel="1" x14ac:dyDescent="0.2">
      <c r="A354" s="228">
        <v>88</v>
      </c>
      <c r="B354" s="229" t="s">
        <v>563</v>
      </c>
      <c r="C354" s="250" t="s">
        <v>564</v>
      </c>
      <c r="D354" s="230" t="s">
        <v>197</v>
      </c>
      <c r="E354" s="231">
        <v>110.75800000000001</v>
      </c>
      <c r="F354" s="232"/>
      <c r="G354" s="233">
        <f>ROUND(E354*F354,2)</f>
        <v>0</v>
      </c>
      <c r="H354" s="232"/>
      <c r="I354" s="233">
        <f>ROUND(E354*H354,2)</f>
        <v>0</v>
      </c>
      <c r="J354" s="232"/>
      <c r="K354" s="233">
        <f>ROUND(E354*J354,2)</f>
        <v>0</v>
      </c>
      <c r="L354" s="233">
        <v>21</v>
      </c>
      <c r="M354" s="233">
        <f>G354*(1+L354/100)</f>
        <v>0</v>
      </c>
      <c r="N354" s="233">
        <v>1.6800000000000001E-3</v>
      </c>
      <c r="O354" s="233">
        <f>ROUND(E354*N354,2)</f>
        <v>0.19</v>
      </c>
      <c r="P354" s="233">
        <v>0</v>
      </c>
      <c r="Q354" s="233">
        <f>ROUND(E354*P354,2)</f>
        <v>0</v>
      </c>
      <c r="R354" s="233"/>
      <c r="S354" s="233" t="s">
        <v>239</v>
      </c>
      <c r="T354" s="234" t="s">
        <v>436</v>
      </c>
      <c r="U354" s="217">
        <v>0</v>
      </c>
      <c r="V354" s="217">
        <f>ROUND(E354*U354,2)</f>
        <v>0</v>
      </c>
      <c r="W354" s="217"/>
      <c r="X354" s="207"/>
      <c r="Y354" s="207"/>
      <c r="Z354" s="207"/>
      <c r="AA354" s="207"/>
      <c r="AB354" s="207"/>
      <c r="AC354" s="207"/>
      <c r="AD354" s="207"/>
      <c r="AE354" s="207"/>
      <c r="AF354" s="207"/>
      <c r="AG354" s="207" t="s">
        <v>565</v>
      </c>
      <c r="AH354" s="207"/>
      <c r="AI354" s="207"/>
      <c r="AJ354" s="207"/>
      <c r="AK354" s="207"/>
      <c r="AL354" s="207"/>
      <c r="AM354" s="207"/>
      <c r="AN354" s="207"/>
      <c r="AO354" s="207"/>
      <c r="AP354" s="207"/>
      <c r="AQ354" s="207"/>
      <c r="AR354" s="207"/>
      <c r="AS354" s="207"/>
      <c r="AT354" s="207"/>
      <c r="AU354" s="207"/>
      <c r="AV354" s="207"/>
      <c r="AW354" s="207"/>
      <c r="AX354" s="207"/>
      <c r="AY354" s="207"/>
      <c r="AZ354" s="207"/>
      <c r="BA354" s="207"/>
      <c r="BB354" s="207"/>
      <c r="BC354" s="207"/>
      <c r="BD354" s="207"/>
      <c r="BE354" s="207"/>
      <c r="BF354" s="207"/>
      <c r="BG354" s="207"/>
      <c r="BH354" s="207"/>
    </row>
    <row r="355" spans="1:60" outlineLevel="1" x14ac:dyDescent="0.2">
      <c r="A355" s="214"/>
      <c r="B355" s="215"/>
      <c r="C355" s="255" t="s">
        <v>566</v>
      </c>
      <c r="D355" s="245"/>
      <c r="E355" s="245"/>
      <c r="F355" s="245"/>
      <c r="G355" s="245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 t="s">
        <v>215</v>
      </c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</row>
    <row r="356" spans="1:60" outlineLevel="1" x14ac:dyDescent="0.2">
      <c r="A356" s="214"/>
      <c r="B356" s="215"/>
      <c r="C356" s="252" t="s">
        <v>567</v>
      </c>
      <c r="D356" s="219"/>
      <c r="E356" s="220">
        <v>19.866000000000003</v>
      </c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 t="s">
        <v>159</v>
      </c>
      <c r="AH356" s="207">
        <v>0</v>
      </c>
      <c r="AI356" s="207"/>
      <c r="AJ356" s="207"/>
      <c r="AK356" s="207"/>
      <c r="AL356" s="207"/>
      <c r="AM356" s="207"/>
      <c r="AN356" s="207"/>
      <c r="AO356" s="207"/>
      <c r="AP356" s="207"/>
      <c r="AQ356" s="207"/>
      <c r="AR356" s="207"/>
      <c r="AS356" s="207"/>
      <c r="AT356" s="207"/>
      <c r="AU356" s="207"/>
      <c r="AV356" s="207"/>
      <c r="AW356" s="207"/>
      <c r="AX356" s="207"/>
      <c r="AY356" s="207"/>
      <c r="AZ356" s="207"/>
      <c r="BA356" s="207"/>
      <c r="BB356" s="207"/>
      <c r="BC356" s="207"/>
      <c r="BD356" s="207"/>
      <c r="BE356" s="207"/>
      <c r="BF356" s="207"/>
      <c r="BG356" s="207"/>
      <c r="BH356" s="207"/>
    </row>
    <row r="357" spans="1:60" outlineLevel="1" x14ac:dyDescent="0.2">
      <c r="A357" s="214"/>
      <c r="B357" s="215"/>
      <c r="C357" s="252" t="s">
        <v>568</v>
      </c>
      <c r="D357" s="219"/>
      <c r="E357" s="220">
        <v>3</v>
      </c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 t="s">
        <v>159</v>
      </c>
      <c r="AH357" s="207">
        <v>0</v>
      </c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</row>
    <row r="358" spans="1:60" outlineLevel="1" x14ac:dyDescent="0.2">
      <c r="A358" s="214"/>
      <c r="B358" s="215"/>
      <c r="C358" s="252" t="s">
        <v>569</v>
      </c>
      <c r="D358" s="219"/>
      <c r="E358" s="220">
        <v>43.391200000000005</v>
      </c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 t="s">
        <v>159</v>
      </c>
      <c r="AH358" s="207">
        <v>0</v>
      </c>
      <c r="AI358" s="207"/>
      <c r="AJ358" s="207"/>
      <c r="AK358" s="207"/>
      <c r="AL358" s="207"/>
      <c r="AM358" s="207"/>
      <c r="AN358" s="207"/>
      <c r="AO358" s="207"/>
      <c r="AP358" s="207"/>
      <c r="AQ358" s="207"/>
      <c r="AR358" s="207"/>
      <c r="AS358" s="207"/>
      <c r="AT358" s="207"/>
      <c r="AU358" s="207"/>
      <c r="AV358" s="207"/>
      <c r="AW358" s="207"/>
      <c r="AX358" s="207"/>
      <c r="AY358" s="207"/>
      <c r="AZ358" s="207"/>
      <c r="BA358" s="207"/>
      <c r="BB358" s="207"/>
      <c r="BC358" s="207"/>
      <c r="BD358" s="207"/>
      <c r="BE358" s="207"/>
      <c r="BF358" s="207"/>
      <c r="BG358" s="207"/>
      <c r="BH358" s="207"/>
    </row>
    <row r="359" spans="1:60" outlineLevel="1" x14ac:dyDescent="0.2">
      <c r="A359" s="214"/>
      <c r="B359" s="215"/>
      <c r="C359" s="252" t="s">
        <v>570</v>
      </c>
      <c r="D359" s="219"/>
      <c r="E359" s="220">
        <v>2.3944000000000001</v>
      </c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 t="s">
        <v>159</v>
      </c>
      <c r="AH359" s="207">
        <v>0</v>
      </c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</row>
    <row r="360" spans="1:60" outlineLevel="1" x14ac:dyDescent="0.2">
      <c r="A360" s="214"/>
      <c r="B360" s="215"/>
      <c r="C360" s="252" t="s">
        <v>571</v>
      </c>
      <c r="D360" s="219"/>
      <c r="E360" s="220">
        <v>30.426400000000001</v>
      </c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 t="s">
        <v>159</v>
      </c>
      <c r="AH360" s="207">
        <v>0</v>
      </c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</row>
    <row r="361" spans="1:60" outlineLevel="1" x14ac:dyDescent="0.2">
      <c r="A361" s="214"/>
      <c r="B361" s="215"/>
      <c r="C361" s="252" t="s">
        <v>572</v>
      </c>
      <c r="D361" s="219"/>
      <c r="E361" s="220">
        <v>11.680000000000001</v>
      </c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X361" s="207"/>
      <c r="Y361" s="207"/>
      <c r="Z361" s="207"/>
      <c r="AA361" s="207"/>
      <c r="AB361" s="207"/>
      <c r="AC361" s="207"/>
      <c r="AD361" s="207"/>
      <c r="AE361" s="207"/>
      <c r="AF361" s="207"/>
      <c r="AG361" s="207" t="s">
        <v>159</v>
      </c>
      <c r="AH361" s="207">
        <v>0</v>
      </c>
      <c r="AI361" s="207"/>
      <c r="AJ361" s="207"/>
      <c r="AK361" s="207"/>
      <c r="AL361" s="207"/>
      <c r="AM361" s="207"/>
      <c r="AN361" s="207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207"/>
      <c r="BC361" s="207"/>
      <c r="BD361" s="207"/>
      <c r="BE361" s="207"/>
      <c r="BF361" s="207"/>
      <c r="BG361" s="207"/>
      <c r="BH361" s="207"/>
    </row>
    <row r="362" spans="1:60" outlineLevel="1" x14ac:dyDescent="0.2">
      <c r="A362" s="228">
        <v>89</v>
      </c>
      <c r="B362" s="229" t="s">
        <v>573</v>
      </c>
      <c r="C362" s="250" t="s">
        <v>574</v>
      </c>
      <c r="D362" s="230" t="s">
        <v>516</v>
      </c>
      <c r="E362" s="231">
        <v>8</v>
      </c>
      <c r="F362" s="232"/>
      <c r="G362" s="233">
        <f>ROUND(E362*F362,2)</f>
        <v>0</v>
      </c>
      <c r="H362" s="232"/>
      <c r="I362" s="233">
        <f>ROUND(E362*H362,2)</f>
        <v>0</v>
      </c>
      <c r="J362" s="232"/>
      <c r="K362" s="233">
        <f>ROUND(E362*J362,2)</f>
        <v>0</v>
      </c>
      <c r="L362" s="233">
        <v>21</v>
      </c>
      <c r="M362" s="233">
        <f>G362*(1+L362/100)</f>
        <v>0</v>
      </c>
      <c r="N362" s="233">
        <v>0</v>
      </c>
      <c r="O362" s="233">
        <f>ROUND(E362*N362,2)</f>
        <v>0</v>
      </c>
      <c r="P362" s="233">
        <v>0</v>
      </c>
      <c r="Q362" s="233">
        <f>ROUND(E362*P362,2)</f>
        <v>0</v>
      </c>
      <c r="R362" s="233"/>
      <c r="S362" s="233" t="s">
        <v>239</v>
      </c>
      <c r="T362" s="234" t="s">
        <v>436</v>
      </c>
      <c r="U362" s="217">
        <v>0</v>
      </c>
      <c r="V362" s="217">
        <f>ROUND(E362*U362,2)</f>
        <v>0</v>
      </c>
      <c r="W362" s="217"/>
      <c r="X362" s="207"/>
      <c r="Y362" s="207"/>
      <c r="Z362" s="207"/>
      <c r="AA362" s="207"/>
      <c r="AB362" s="207"/>
      <c r="AC362" s="207"/>
      <c r="AD362" s="207"/>
      <c r="AE362" s="207"/>
      <c r="AF362" s="207"/>
      <c r="AG362" s="207" t="s">
        <v>244</v>
      </c>
      <c r="AH362" s="207"/>
      <c r="AI362" s="207"/>
      <c r="AJ362" s="207"/>
      <c r="AK362" s="207"/>
      <c r="AL362" s="207"/>
      <c r="AM362" s="207"/>
      <c r="AN362" s="207"/>
      <c r="AO362" s="207"/>
      <c r="AP362" s="207"/>
      <c r="AQ362" s="207"/>
      <c r="AR362" s="207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207"/>
      <c r="BC362" s="207"/>
      <c r="BD362" s="207"/>
      <c r="BE362" s="207"/>
      <c r="BF362" s="207"/>
      <c r="BG362" s="207"/>
      <c r="BH362" s="207"/>
    </row>
    <row r="363" spans="1:60" outlineLevel="1" x14ac:dyDescent="0.2">
      <c r="A363" s="214"/>
      <c r="B363" s="215"/>
      <c r="C363" s="252" t="s">
        <v>575</v>
      </c>
      <c r="D363" s="219"/>
      <c r="E363" s="220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 t="s">
        <v>159</v>
      </c>
      <c r="AH363" s="207">
        <v>0</v>
      </c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</row>
    <row r="364" spans="1:60" outlineLevel="1" x14ac:dyDescent="0.2">
      <c r="A364" s="214"/>
      <c r="B364" s="215"/>
      <c r="C364" s="252" t="s">
        <v>576</v>
      </c>
      <c r="D364" s="219"/>
      <c r="E364" s="220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X364" s="207"/>
      <c r="Y364" s="207"/>
      <c r="Z364" s="207"/>
      <c r="AA364" s="207"/>
      <c r="AB364" s="207"/>
      <c r="AC364" s="207"/>
      <c r="AD364" s="207"/>
      <c r="AE364" s="207"/>
      <c r="AF364" s="207"/>
      <c r="AG364" s="207" t="s">
        <v>159</v>
      </c>
      <c r="AH364" s="207">
        <v>0</v>
      </c>
      <c r="AI364" s="207"/>
      <c r="AJ364" s="207"/>
      <c r="AK364" s="207"/>
      <c r="AL364" s="207"/>
      <c r="AM364" s="207"/>
      <c r="AN364" s="207"/>
      <c r="AO364" s="207"/>
      <c r="AP364" s="207"/>
      <c r="AQ364" s="207"/>
      <c r="AR364" s="207"/>
      <c r="AS364" s="207"/>
      <c r="AT364" s="207"/>
      <c r="AU364" s="207"/>
      <c r="AV364" s="207"/>
      <c r="AW364" s="207"/>
      <c r="AX364" s="207"/>
      <c r="AY364" s="207"/>
      <c r="AZ364" s="207"/>
      <c r="BA364" s="207"/>
      <c r="BB364" s="207"/>
      <c r="BC364" s="207"/>
      <c r="BD364" s="207"/>
      <c r="BE364" s="207"/>
      <c r="BF364" s="207"/>
      <c r="BG364" s="207"/>
      <c r="BH364" s="207"/>
    </row>
    <row r="365" spans="1:60" outlineLevel="1" x14ac:dyDescent="0.2">
      <c r="A365" s="214"/>
      <c r="B365" s="215"/>
      <c r="C365" s="252" t="s">
        <v>560</v>
      </c>
      <c r="D365" s="219"/>
      <c r="E365" s="220">
        <v>8</v>
      </c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X365" s="207"/>
      <c r="Y365" s="207"/>
      <c r="Z365" s="207"/>
      <c r="AA365" s="207"/>
      <c r="AB365" s="207"/>
      <c r="AC365" s="207"/>
      <c r="AD365" s="207"/>
      <c r="AE365" s="207"/>
      <c r="AF365" s="207"/>
      <c r="AG365" s="207" t="s">
        <v>159</v>
      </c>
      <c r="AH365" s="207">
        <v>0</v>
      </c>
      <c r="AI365" s="207"/>
      <c r="AJ365" s="207"/>
      <c r="AK365" s="207"/>
      <c r="AL365" s="207"/>
      <c r="AM365" s="207"/>
      <c r="AN365" s="207"/>
      <c r="AO365" s="207"/>
      <c r="AP365" s="207"/>
      <c r="AQ365" s="207"/>
      <c r="AR365" s="207"/>
      <c r="AS365" s="207"/>
      <c r="AT365" s="207"/>
      <c r="AU365" s="207"/>
      <c r="AV365" s="207"/>
      <c r="AW365" s="207"/>
      <c r="AX365" s="207"/>
      <c r="AY365" s="207"/>
      <c r="AZ365" s="207"/>
      <c r="BA365" s="207"/>
      <c r="BB365" s="207"/>
      <c r="BC365" s="207"/>
      <c r="BD365" s="207"/>
      <c r="BE365" s="207"/>
      <c r="BF365" s="207"/>
      <c r="BG365" s="207"/>
      <c r="BH365" s="207"/>
    </row>
    <row r="366" spans="1:60" ht="22.5" outlineLevel="1" x14ac:dyDescent="0.2">
      <c r="A366" s="238">
        <v>90</v>
      </c>
      <c r="B366" s="239" t="s">
        <v>577</v>
      </c>
      <c r="C366" s="254" t="s">
        <v>578</v>
      </c>
      <c r="D366" s="240" t="s">
        <v>189</v>
      </c>
      <c r="E366" s="241">
        <v>1</v>
      </c>
      <c r="F366" s="242"/>
      <c r="G366" s="243">
        <f>ROUND(E366*F366,2)</f>
        <v>0</v>
      </c>
      <c r="H366" s="242"/>
      <c r="I366" s="243">
        <f>ROUND(E366*H366,2)</f>
        <v>0</v>
      </c>
      <c r="J366" s="242"/>
      <c r="K366" s="243">
        <f>ROUND(E366*J366,2)</f>
        <v>0</v>
      </c>
      <c r="L366" s="243">
        <v>21</v>
      </c>
      <c r="M366" s="243">
        <f>G366*(1+L366/100)</f>
        <v>0</v>
      </c>
      <c r="N366" s="243">
        <v>2.2600000000000002E-2</v>
      </c>
      <c r="O366" s="243">
        <f>ROUND(E366*N366,2)</f>
        <v>0.02</v>
      </c>
      <c r="P366" s="243">
        <v>0</v>
      </c>
      <c r="Q366" s="243">
        <f>ROUND(E366*P366,2)</f>
        <v>0</v>
      </c>
      <c r="R366" s="243"/>
      <c r="S366" s="243" t="s">
        <v>239</v>
      </c>
      <c r="T366" s="244" t="s">
        <v>154</v>
      </c>
      <c r="U366" s="217">
        <v>0</v>
      </c>
      <c r="V366" s="217">
        <f>ROUND(E366*U366,2)</f>
        <v>0</v>
      </c>
      <c r="W366" s="217"/>
      <c r="X366" s="207"/>
      <c r="Y366" s="207"/>
      <c r="Z366" s="207"/>
      <c r="AA366" s="207"/>
      <c r="AB366" s="207"/>
      <c r="AC366" s="207"/>
      <c r="AD366" s="207"/>
      <c r="AE366" s="207"/>
      <c r="AF366" s="207"/>
      <c r="AG366" s="207" t="s">
        <v>244</v>
      </c>
      <c r="AH366" s="207"/>
      <c r="AI366" s="207"/>
      <c r="AJ366" s="207"/>
      <c r="AK366" s="207"/>
      <c r="AL366" s="207"/>
      <c r="AM366" s="207"/>
      <c r="AN366" s="207"/>
      <c r="AO366" s="207"/>
      <c r="AP366" s="207"/>
      <c r="AQ366" s="207"/>
      <c r="AR366" s="207"/>
      <c r="AS366" s="207"/>
      <c r="AT366" s="207"/>
      <c r="AU366" s="207"/>
      <c r="AV366" s="207"/>
      <c r="AW366" s="207"/>
      <c r="AX366" s="207"/>
      <c r="AY366" s="207"/>
      <c r="AZ366" s="207"/>
      <c r="BA366" s="207"/>
      <c r="BB366" s="207"/>
      <c r="BC366" s="207"/>
      <c r="BD366" s="207"/>
      <c r="BE366" s="207"/>
      <c r="BF366" s="207"/>
      <c r="BG366" s="207"/>
      <c r="BH366" s="207"/>
    </row>
    <row r="367" spans="1:60" outlineLevel="1" x14ac:dyDescent="0.2">
      <c r="A367" s="238">
        <v>91</v>
      </c>
      <c r="B367" s="239" t="s">
        <v>579</v>
      </c>
      <c r="C367" s="254" t="s">
        <v>580</v>
      </c>
      <c r="D367" s="240" t="s">
        <v>212</v>
      </c>
      <c r="E367" s="241">
        <v>166</v>
      </c>
      <c r="F367" s="242"/>
      <c r="G367" s="243">
        <f>ROUND(E367*F367,2)</f>
        <v>0</v>
      </c>
      <c r="H367" s="242"/>
      <c r="I367" s="243">
        <f>ROUND(E367*H367,2)</f>
        <v>0</v>
      </c>
      <c r="J367" s="242"/>
      <c r="K367" s="243">
        <f>ROUND(E367*J367,2)</f>
        <v>0</v>
      </c>
      <c r="L367" s="243">
        <v>21</v>
      </c>
      <c r="M367" s="243">
        <f>G367*(1+L367/100)</f>
        <v>0</v>
      </c>
      <c r="N367" s="243">
        <v>8.3000000000000001E-4</v>
      </c>
      <c r="O367" s="243">
        <f>ROUND(E367*N367,2)</f>
        <v>0.14000000000000001</v>
      </c>
      <c r="P367" s="243">
        <v>0</v>
      </c>
      <c r="Q367" s="243">
        <f>ROUND(E367*P367,2)</f>
        <v>0</v>
      </c>
      <c r="R367" s="243" t="s">
        <v>243</v>
      </c>
      <c r="S367" s="243" t="s">
        <v>154</v>
      </c>
      <c r="T367" s="244" t="s">
        <v>154</v>
      </c>
      <c r="U367" s="217">
        <v>0</v>
      </c>
      <c r="V367" s="217">
        <f>ROUND(E367*U367,2)</f>
        <v>0</v>
      </c>
      <c r="W367" s="217"/>
      <c r="X367" s="207"/>
      <c r="Y367" s="207"/>
      <c r="Z367" s="207"/>
      <c r="AA367" s="207"/>
      <c r="AB367" s="207"/>
      <c r="AC367" s="207"/>
      <c r="AD367" s="207"/>
      <c r="AE367" s="207"/>
      <c r="AF367" s="207"/>
      <c r="AG367" s="207" t="s">
        <v>244</v>
      </c>
      <c r="AH367" s="207"/>
      <c r="AI367" s="207"/>
      <c r="AJ367" s="207"/>
      <c r="AK367" s="207"/>
      <c r="AL367" s="207"/>
      <c r="AM367" s="207"/>
      <c r="AN367" s="207"/>
      <c r="AO367" s="207"/>
      <c r="AP367" s="207"/>
      <c r="AQ367" s="207"/>
      <c r="AR367" s="207"/>
      <c r="AS367" s="207"/>
      <c r="AT367" s="207"/>
      <c r="AU367" s="207"/>
      <c r="AV367" s="207"/>
      <c r="AW367" s="207"/>
      <c r="AX367" s="207"/>
      <c r="AY367" s="207"/>
      <c r="AZ367" s="207"/>
      <c r="BA367" s="207"/>
      <c r="BB367" s="207"/>
      <c r="BC367" s="207"/>
      <c r="BD367" s="207"/>
      <c r="BE367" s="207"/>
      <c r="BF367" s="207"/>
      <c r="BG367" s="207"/>
      <c r="BH367" s="207"/>
    </row>
    <row r="368" spans="1:60" ht="22.5" outlineLevel="1" x14ac:dyDescent="0.2">
      <c r="A368" s="228">
        <v>92</v>
      </c>
      <c r="B368" s="229" t="s">
        <v>581</v>
      </c>
      <c r="C368" s="250" t="s">
        <v>582</v>
      </c>
      <c r="D368" s="230" t="s">
        <v>189</v>
      </c>
      <c r="E368" s="231">
        <v>4</v>
      </c>
      <c r="F368" s="232"/>
      <c r="G368" s="233">
        <f>ROUND(E368*F368,2)</f>
        <v>0</v>
      </c>
      <c r="H368" s="232"/>
      <c r="I368" s="233">
        <f>ROUND(E368*H368,2)</f>
        <v>0</v>
      </c>
      <c r="J368" s="232"/>
      <c r="K368" s="233">
        <f>ROUND(E368*J368,2)</f>
        <v>0</v>
      </c>
      <c r="L368" s="233">
        <v>21</v>
      </c>
      <c r="M368" s="233">
        <f>G368*(1+L368/100)</f>
        <v>0</v>
      </c>
      <c r="N368" s="233">
        <v>1.9000000000000003E-2</v>
      </c>
      <c r="O368" s="233">
        <f>ROUND(E368*N368,2)</f>
        <v>0.08</v>
      </c>
      <c r="P368" s="233">
        <v>0</v>
      </c>
      <c r="Q368" s="233">
        <f>ROUND(E368*P368,2)</f>
        <v>0</v>
      </c>
      <c r="R368" s="233" t="s">
        <v>243</v>
      </c>
      <c r="S368" s="233" t="s">
        <v>154</v>
      </c>
      <c r="T368" s="234" t="s">
        <v>154</v>
      </c>
      <c r="U368" s="217">
        <v>0</v>
      </c>
      <c r="V368" s="217">
        <f>ROUND(E368*U368,2)</f>
        <v>0</v>
      </c>
      <c r="W368" s="21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 t="s">
        <v>244</v>
      </c>
      <c r="AH368" s="207"/>
      <c r="AI368" s="207"/>
      <c r="AJ368" s="207"/>
      <c r="AK368" s="207"/>
      <c r="AL368" s="207"/>
      <c r="AM368" s="207"/>
      <c r="AN368" s="207"/>
      <c r="AO368" s="207"/>
      <c r="AP368" s="207"/>
      <c r="AQ368" s="207"/>
      <c r="AR368" s="207"/>
      <c r="AS368" s="207"/>
      <c r="AT368" s="207"/>
      <c r="AU368" s="207"/>
      <c r="AV368" s="207"/>
      <c r="AW368" s="207"/>
      <c r="AX368" s="207"/>
      <c r="AY368" s="207"/>
      <c r="AZ368" s="207"/>
      <c r="BA368" s="207"/>
      <c r="BB368" s="207"/>
      <c r="BC368" s="207"/>
      <c r="BD368" s="207"/>
      <c r="BE368" s="207"/>
      <c r="BF368" s="207"/>
      <c r="BG368" s="207"/>
      <c r="BH368" s="207"/>
    </row>
    <row r="369" spans="1:60" outlineLevel="1" x14ac:dyDescent="0.2">
      <c r="A369" s="214"/>
      <c r="B369" s="215"/>
      <c r="C369" s="252" t="s">
        <v>492</v>
      </c>
      <c r="D369" s="219"/>
      <c r="E369" s="220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 t="s">
        <v>159</v>
      </c>
      <c r="AH369" s="207">
        <v>0</v>
      </c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</row>
    <row r="370" spans="1:60" outlineLevel="1" x14ac:dyDescent="0.2">
      <c r="A370" s="214"/>
      <c r="B370" s="215"/>
      <c r="C370" s="252" t="s">
        <v>493</v>
      </c>
      <c r="D370" s="219"/>
      <c r="E370" s="220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 t="s">
        <v>159</v>
      </c>
      <c r="AH370" s="207">
        <v>0</v>
      </c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7"/>
      <c r="AY370" s="207"/>
      <c r="AZ370" s="207"/>
      <c r="BA370" s="207"/>
      <c r="BB370" s="207"/>
      <c r="BC370" s="207"/>
      <c r="BD370" s="207"/>
      <c r="BE370" s="207"/>
      <c r="BF370" s="207"/>
      <c r="BG370" s="207"/>
      <c r="BH370" s="207"/>
    </row>
    <row r="371" spans="1:60" outlineLevel="1" x14ac:dyDescent="0.2">
      <c r="A371" s="214"/>
      <c r="B371" s="215"/>
      <c r="C371" s="252" t="s">
        <v>494</v>
      </c>
      <c r="D371" s="219"/>
      <c r="E371" s="220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 t="s">
        <v>159</v>
      </c>
      <c r="AH371" s="207">
        <v>0</v>
      </c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7"/>
      <c r="AT371" s="207"/>
      <c r="AU371" s="207"/>
      <c r="AV371" s="207"/>
      <c r="AW371" s="207"/>
      <c r="AX371" s="207"/>
      <c r="AY371" s="207"/>
      <c r="AZ371" s="207"/>
      <c r="BA371" s="207"/>
      <c r="BB371" s="207"/>
      <c r="BC371" s="207"/>
      <c r="BD371" s="207"/>
      <c r="BE371" s="207"/>
      <c r="BF371" s="207"/>
      <c r="BG371" s="207"/>
      <c r="BH371" s="207"/>
    </row>
    <row r="372" spans="1:60" outlineLevel="1" x14ac:dyDescent="0.2">
      <c r="A372" s="214"/>
      <c r="B372" s="215"/>
      <c r="C372" s="252" t="s">
        <v>495</v>
      </c>
      <c r="D372" s="219"/>
      <c r="E372" s="220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 t="s">
        <v>159</v>
      </c>
      <c r="AH372" s="207">
        <v>0</v>
      </c>
      <c r="AI372" s="207"/>
      <c r="AJ372" s="207"/>
      <c r="AK372" s="207"/>
      <c r="AL372" s="207"/>
      <c r="AM372" s="207"/>
      <c r="AN372" s="207"/>
      <c r="AO372" s="207"/>
      <c r="AP372" s="207"/>
      <c r="AQ372" s="207"/>
      <c r="AR372" s="207"/>
      <c r="AS372" s="207"/>
      <c r="AT372" s="207"/>
      <c r="AU372" s="207"/>
      <c r="AV372" s="207"/>
      <c r="AW372" s="207"/>
      <c r="AX372" s="207"/>
      <c r="AY372" s="207"/>
      <c r="AZ372" s="207"/>
      <c r="BA372" s="207"/>
      <c r="BB372" s="207"/>
      <c r="BC372" s="207"/>
      <c r="BD372" s="207"/>
      <c r="BE372" s="207"/>
      <c r="BF372" s="207"/>
      <c r="BG372" s="207"/>
      <c r="BH372" s="207"/>
    </row>
    <row r="373" spans="1:60" outlineLevel="1" x14ac:dyDescent="0.2">
      <c r="A373" s="214"/>
      <c r="B373" s="215"/>
      <c r="C373" s="252" t="s">
        <v>496</v>
      </c>
      <c r="D373" s="219"/>
      <c r="E373" s="220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 t="s">
        <v>159</v>
      </c>
      <c r="AH373" s="207">
        <v>0</v>
      </c>
      <c r="AI373" s="207"/>
      <c r="AJ373" s="207"/>
      <c r="AK373" s="207"/>
      <c r="AL373" s="207"/>
      <c r="AM373" s="207"/>
      <c r="AN373" s="207"/>
      <c r="AO373" s="207"/>
      <c r="AP373" s="207"/>
      <c r="AQ373" s="207"/>
      <c r="AR373" s="207"/>
      <c r="AS373" s="207"/>
      <c r="AT373" s="207"/>
      <c r="AU373" s="207"/>
      <c r="AV373" s="207"/>
      <c r="AW373" s="207"/>
      <c r="AX373" s="207"/>
      <c r="AY373" s="207"/>
      <c r="AZ373" s="207"/>
      <c r="BA373" s="207"/>
      <c r="BB373" s="207"/>
      <c r="BC373" s="207"/>
      <c r="BD373" s="207"/>
      <c r="BE373" s="207"/>
      <c r="BF373" s="207"/>
      <c r="BG373" s="207"/>
      <c r="BH373" s="207"/>
    </row>
    <row r="374" spans="1:60" outlineLevel="1" x14ac:dyDescent="0.2">
      <c r="A374" s="214"/>
      <c r="B374" s="215"/>
      <c r="C374" s="252" t="s">
        <v>497</v>
      </c>
      <c r="D374" s="219"/>
      <c r="E374" s="220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 t="s">
        <v>159</v>
      </c>
      <c r="AH374" s="207">
        <v>0</v>
      </c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7"/>
      <c r="AT374" s="207"/>
      <c r="AU374" s="207"/>
      <c r="AV374" s="207"/>
      <c r="AW374" s="207"/>
      <c r="AX374" s="207"/>
      <c r="AY374" s="207"/>
      <c r="AZ374" s="207"/>
      <c r="BA374" s="207"/>
      <c r="BB374" s="207"/>
      <c r="BC374" s="207"/>
      <c r="BD374" s="207"/>
      <c r="BE374" s="207"/>
      <c r="BF374" s="207"/>
      <c r="BG374" s="207"/>
      <c r="BH374" s="207"/>
    </row>
    <row r="375" spans="1:60" outlineLevel="1" x14ac:dyDescent="0.2">
      <c r="A375" s="214"/>
      <c r="B375" s="215"/>
      <c r="C375" s="252" t="s">
        <v>583</v>
      </c>
      <c r="D375" s="219"/>
      <c r="E375" s="220">
        <v>4</v>
      </c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 t="s">
        <v>159</v>
      </c>
      <c r="AH375" s="207">
        <v>0</v>
      </c>
      <c r="AI375" s="207"/>
      <c r="AJ375" s="207"/>
      <c r="AK375" s="207"/>
      <c r="AL375" s="207"/>
      <c r="AM375" s="207"/>
      <c r="AN375" s="207"/>
      <c r="AO375" s="207"/>
      <c r="AP375" s="207"/>
      <c r="AQ375" s="207"/>
      <c r="AR375" s="207"/>
      <c r="AS375" s="207"/>
      <c r="AT375" s="207"/>
      <c r="AU375" s="207"/>
      <c r="AV375" s="207"/>
      <c r="AW375" s="207"/>
      <c r="AX375" s="207"/>
      <c r="AY375" s="207"/>
      <c r="AZ375" s="207"/>
      <c r="BA375" s="207"/>
      <c r="BB375" s="207"/>
      <c r="BC375" s="207"/>
      <c r="BD375" s="207"/>
      <c r="BE375" s="207"/>
      <c r="BF375" s="207"/>
      <c r="BG375" s="207"/>
      <c r="BH375" s="207"/>
    </row>
    <row r="376" spans="1:60" outlineLevel="1" x14ac:dyDescent="0.2">
      <c r="A376" s="214"/>
      <c r="B376" s="215"/>
      <c r="C376" s="252" t="s">
        <v>584</v>
      </c>
      <c r="D376" s="219"/>
      <c r="E376" s="220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07"/>
      <c r="Y376" s="207"/>
      <c r="Z376" s="207"/>
      <c r="AA376" s="207"/>
      <c r="AB376" s="207"/>
      <c r="AC376" s="207"/>
      <c r="AD376" s="207"/>
      <c r="AE376" s="207"/>
      <c r="AF376" s="207"/>
      <c r="AG376" s="207" t="s">
        <v>159</v>
      </c>
      <c r="AH376" s="207">
        <v>0</v>
      </c>
      <c r="AI376" s="207"/>
      <c r="AJ376" s="207"/>
      <c r="AK376" s="207"/>
      <c r="AL376" s="207"/>
      <c r="AM376" s="207"/>
      <c r="AN376" s="207"/>
      <c r="AO376" s="207"/>
      <c r="AP376" s="207"/>
      <c r="AQ376" s="207"/>
      <c r="AR376" s="207"/>
      <c r="AS376" s="207"/>
      <c r="AT376" s="207"/>
      <c r="AU376" s="207"/>
      <c r="AV376" s="207"/>
      <c r="AW376" s="207"/>
      <c r="AX376" s="207"/>
      <c r="AY376" s="207"/>
      <c r="AZ376" s="207"/>
      <c r="BA376" s="207"/>
      <c r="BB376" s="207"/>
      <c r="BC376" s="207"/>
      <c r="BD376" s="207"/>
      <c r="BE376" s="207"/>
      <c r="BF376" s="207"/>
      <c r="BG376" s="207"/>
      <c r="BH376" s="207"/>
    </row>
    <row r="377" spans="1:60" outlineLevel="1" x14ac:dyDescent="0.2">
      <c r="A377" s="228">
        <v>93</v>
      </c>
      <c r="B377" s="229" t="s">
        <v>585</v>
      </c>
      <c r="C377" s="250" t="s">
        <v>586</v>
      </c>
      <c r="D377" s="230" t="s">
        <v>189</v>
      </c>
      <c r="E377" s="231">
        <v>1</v>
      </c>
      <c r="F377" s="232"/>
      <c r="G377" s="233">
        <f>ROUND(E377*F377,2)</f>
        <v>0</v>
      </c>
      <c r="H377" s="232"/>
      <c r="I377" s="233">
        <f>ROUND(E377*H377,2)</f>
        <v>0</v>
      </c>
      <c r="J377" s="232"/>
      <c r="K377" s="233">
        <f>ROUND(E377*J377,2)</f>
        <v>0</v>
      </c>
      <c r="L377" s="233">
        <v>21</v>
      </c>
      <c r="M377" s="233">
        <f>G377*(1+L377/100)</f>
        <v>0</v>
      </c>
      <c r="N377" s="233">
        <v>1.9000000000000003E-2</v>
      </c>
      <c r="O377" s="233">
        <f>ROUND(E377*N377,2)</f>
        <v>0.02</v>
      </c>
      <c r="P377" s="233">
        <v>0</v>
      </c>
      <c r="Q377" s="233">
        <f>ROUND(E377*P377,2)</f>
        <v>0</v>
      </c>
      <c r="R377" s="233"/>
      <c r="S377" s="233" t="s">
        <v>239</v>
      </c>
      <c r="T377" s="234" t="s">
        <v>154</v>
      </c>
      <c r="U377" s="217">
        <v>0</v>
      </c>
      <c r="V377" s="217">
        <f>ROUND(E377*U377,2)</f>
        <v>0</v>
      </c>
      <c r="W377" s="21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 t="s">
        <v>244</v>
      </c>
      <c r="AH377" s="207"/>
      <c r="AI377" s="207"/>
      <c r="AJ377" s="207"/>
      <c r="AK377" s="207"/>
      <c r="AL377" s="207"/>
      <c r="AM377" s="207"/>
      <c r="AN377" s="207"/>
      <c r="AO377" s="207"/>
      <c r="AP377" s="207"/>
      <c r="AQ377" s="207"/>
      <c r="AR377" s="207"/>
      <c r="AS377" s="207"/>
      <c r="AT377" s="207"/>
      <c r="AU377" s="207"/>
      <c r="AV377" s="207"/>
      <c r="AW377" s="207"/>
      <c r="AX377" s="207"/>
      <c r="AY377" s="207"/>
      <c r="AZ377" s="207"/>
      <c r="BA377" s="207"/>
      <c r="BB377" s="207"/>
      <c r="BC377" s="207"/>
      <c r="BD377" s="207"/>
      <c r="BE377" s="207"/>
      <c r="BF377" s="207"/>
      <c r="BG377" s="207"/>
      <c r="BH377" s="207"/>
    </row>
    <row r="378" spans="1:60" outlineLevel="1" x14ac:dyDescent="0.2">
      <c r="A378" s="214"/>
      <c r="B378" s="215"/>
      <c r="C378" s="252" t="s">
        <v>587</v>
      </c>
      <c r="D378" s="219"/>
      <c r="E378" s="220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 t="s">
        <v>159</v>
      </c>
      <c r="AH378" s="207">
        <v>0</v>
      </c>
      <c r="AI378" s="207"/>
      <c r="AJ378" s="207"/>
      <c r="AK378" s="207"/>
      <c r="AL378" s="207"/>
      <c r="AM378" s="207"/>
      <c r="AN378" s="207"/>
      <c r="AO378" s="207"/>
      <c r="AP378" s="207"/>
      <c r="AQ378" s="207"/>
      <c r="AR378" s="207"/>
      <c r="AS378" s="207"/>
      <c r="AT378" s="207"/>
      <c r="AU378" s="207"/>
      <c r="AV378" s="207"/>
      <c r="AW378" s="207"/>
      <c r="AX378" s="207"/>
      <c r="AY378" s="207"/>
      <c r="AZ378" s="207"/>
      <c r="BA378" s="207"/>
      <c r="BB378" s="207"/>
      <c r="BC378" s="207"/>
      <c r="BD378" s="207"/>
      <c r="BE378" s="207"/>
      <c r="BF378" s="207"/>
      <c r="BG378" s="207"/>
      <c r="BH378" s="207"/>
    </row>
    <row r="379" spans="1:60" outlineLevel="1" x14ac:dyDescent="0.2">
      <c r="A379" s="214"/>
      <c r="B379" s="215"/>
      <c r="C379" s="252" t="s">
        <v>493</v>
      </c>
      <c r="D379" s="219"/>
      <c r="E379" s="220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/>
      <c r="X379" s="207"/>
      <c r="Y379" s="207"/>
      <c r="Z379" s="207"/>
      <c r="AA379" s="207"/>
      <c r="AB379" s="207"/>
      <c r="AC379" s="207"/>
      <c r="AD379" s="207"/>
      <c r="AE379" s="207"/>
      <c r="AF379" s="207"/>
      <c r="AG379" s="207" t="s">
        <v>159</v>
      </c>
      <c r="AH379" s="207">
        <v>0</v>
      </c>
      <c r="AI379" s="207"/>
      <c r="AJ379" s="207"/>
      <c r="AK379" s="207"/>
      <c r="AL379" s="207"/>
      <c r="AM379" s="207"/>
      <c r="AN379" s="207"/>
      <c r="AO379" s="207"/>
      <c r="AP379" s="207"/>
      <c r="AQ379" s="207"/>
      <c r="AR379" s="207"/>
      <c r="AS379" s="207"/>
      <c r="AT379" s="207"/>
      <c r="AU379" s="207"/>
      <c r="AV379" s="207"/>
      <c r="AW379" s="207"/>
      <c r="AX379" s="207"/>
      <c r="AY379" s="207"/>
      <c r="AZ379" s="207"/>
      <c r="BA379" s="207"/>
      <c r="BB379" s="207"/>
      <c r="BC379" s="207"/>
      <c r="BD379" s="207"/>
      <c r="BE379" s="207"/>
      <c r="BF379" s="207"/>
      <c r="BG379" s="207"/>
      <c r="BH379" s="207"/>
    </row>
    <row r="380" spans="1:60" outlineLevel="1" x14ac:dyDescent="0.2">
      <c r="A380" s="214"/>
      <c r="B380" s="215"/>
      <c r="C380" s="252" t="s">
        <v>494</v>
      </c>
      <c r="D380" s="219"/>
      <c r="E380" s="220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07"/>
      <c r="Y380" s="207"/>
      <c r="Z380" s="207"/>
      <c r="AA380" s="207"/>
      <c r="AB380" s="207"/>
      <c r="AC380" s="207"/>
      <c r="AD380" s="207"/>
      <c r="AE380" s="207"/>
      <c r="AF380" s="207"/>
      <c r="AG380" s="207" t="s">
        <v>159</v>
      </c>
      <c r="AH380" s="207">
        <v>0</v>
      </c>
      <c r="AI380" s="207"/>
      <c r="AJ380" s="207"/>
      <c r="AK380" s="207"/>
      <c r="AL380" s="207"/>
      <c r="AM380" s="207"/>
      <c r="AN380" s="207"/>
      <c r="AO380" s="207"/>
      <c r="AP380" s="207"/>
      <c r="AQ380" s="207"/>
      <c r="AR380" s="207"/>
      <c r="AS380" s="207"/>
      <c r="AT380" s="207"/>
      <c r="AU380" s="207"/>
      <c r="AV380" s="207"/>
      <c r="AW380" s="207"/>
      <c r="AX380" s="207"/>
      <c r="AY380" s="207"/>
      <c r="AZ380" s="207"/>
      <c r="BA380" s="207"/>
      <c r="BB380" s="207"/>
      <c r="BC380" s="207"/>
      <c r="BD380" s="207"/>
      <c r="BE380" s="207"/>
      <c r="BF380" s="207"/>
      <c r="BG380" s="207"/>
      <c r="BH380" s="207"/>
    </row>
    <row r="381" spans="1:60" outlineLevel="1" x14ac:dyDescent="0.2">
      <c r="A381" s="214"/>
      <c r="B381" s="215"/>
      <c r="C381" s="252" t="s">
        <v>495</v>
      </c>
      <c r="D381" s="219"/>
      <c r="E381" s="220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07"/>
      <c r="Y381" s="207"/>
      <c r="Z381" s="207"/>
      <c r="AA381" s="207"/>
      <c r="AB381" s="207"/>
      <c r="AC381" s="207"/>
      <c r="AD381" s="207"/>
      <c r="AE381" s="207"/>
      <c r="AF381" s="207"/>
      <c r="AG381" s="207" t="s">
        <v>159</v>
      </c>
      <c r="AH381" s="207">
        <v>0</v>
      </c>
      <c r="AI381" s="207"/>
      <c r="AJ381" s="207"/>
      <c r="AK381" s="207"/>
      <c r="AL381" s="207"/>
      <c r="AM381" s="207"/>
      <c r="AN381" s="207"/>
      <c r="AO381" s="207"/>
      <c r="AP381" s="207"/>
      <c r="AQ381" s="207"/>
      <c r="AR381" s="207"/>
      <c r="AS381" s="207"/>
      <c r="AT381" s="207"/>
      <c r="AU381" s="207"/>
      <c r="AV381" s="207"/>
      <c r="AW381" s="207"/>
      <c r="AX381" s="207"/>
      <c r="AY381" s="207"/>
      <c r="AZ381" s="207"/>
      <c r="BA381" s="207"/>
      <c r="BB381" s="207"/>
      <c r="BC381" s="207"/>
      <c r="BD381" s="207"/>
      <c r="BE381" s="207"/>
      <c r="BF381" s="207"/>
      <c r="BG381" s="207"/>
      <c r="BH381" s="207"/>
    </row>
    <row r="382" spans="1:60" outlineLevel="1" x14ac:dyDescent="0.2">
      <c r="A382" s="214"/>
      <c r="B382" s="215"/>
      <c r="C382" s="252" t="s">
        <v>496</v>
      </c>
      <c r="D382" s="219"/>
      <c r="E382" s="220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07"/>
      <c r="Y382" s="207"/>
      <c r="Z382" s="207"/>
      <c r="AA382" s="207"/>
      <c r="AB382" s="207"/>
      <c r="AC382" s="207"/>
      <c r="AD382" s="207"/>
      <c r="AE382" s="207"/>
      <c r="AF382" s="207"/>
      <c r="AG382" s="207" t="s">
        <v>159</v>
      </c>
      <c r="AH382" s="207">
        <v>0</v>
      </c>
      <c r="AI382" s="207"/>
      <c r="AJ382" s="207"/>
      <c r="AK382" s="207"/>
      <c r="AL382" s="207"/>
      <c r="AM382" s="207"/>
      <c r="AN382" s="207"/>
      <c r="AO382" s="207"/>
      <c r="AP382" s="207"/>
      <c r="AQ382" s="207"/>
      <c r="AR382" s="207"/>
      <c r="AS382" s="207"/>
      <c r="AT382" s="207"/>
      <c r="AU382" s="207"/>
      <c r="AV382" s="207"/>
      <c r="AW382" s="207"/>
      <c r="AX382" s="207"/>
      <c r="AY382" s="207"/>
      <c r="AZ382" s="207"/>
      <c r="BA382" s="207"/>
      <c r="BB382" s="207"/>
      <c r="BC382" s="207"/>
      <c r="BD382" s="207"/>
      <c r="BE382" s="207"/>
      <c r="BF382" s="207"/>
      <c r="BG382" s="207"/>
      <c r="BH382" s="207"/>
    </row>
    <row r="383" spans="1:60" outlineLevel="1" x14ac:dyDescent="0.2">
      <c r="A383" s="214"/>
      <c r="B383" s="215"/>
      <c r="C383" s="252" t="s">
        <v>497</v>
      </c>
      <c r="D383" s="219"/>
      <c r="E383" s="220"/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07"/>
      <c r="Y383" s="207"/>
      <c r="Z383" s="207"/>
      <c r="AA383" s="207"/>
      <c r="AB383" s="207"/>
      <c r="AC383" s="207"/>
      <c r="AD383" s="207"/>
      <c r="AE383" s="207"/>
      <c r="AF383" s="207"/>
      <c r="AG383" s="207" t="s">
        <v>159</v>
      </c>
      <c r="AH383" s="207">
        <v>0</v>
      </c>
      <c r="AI383" s="207"/>
      <c r="AJ383" s="207"/>
      <c r="AK383" s="207"/>
      <c r="AL383" s="207"/>
      <c r="AM383" s="207"/>
      <c r="AN383" s="207"/>
      <c r="AO383" s="207"/>
      <c r="AP383" s="207"/>
      <c r="AQ383" s="207"/>
      <c r="AR383" s="207"/>
      <c r="AS383" s="207"/>
      <c r="AT383" s="207"/>
      <c r="AU383" s="207"/>
      <c r="AV383" s="207"/>
      <c r="AW383" s="207"/>
      <c r="AX383" s="207"/>
      <c r="AY383" s="207"/>
      <c r="AZ383" s="207"/>
      <c r="BA383" s="207"/>
      <c r="BB383" s="207"/>
      <c r="BC383" s="207"/>
      <c r="BD383" s="207"/>
      <c r="BE383" s="207"/>
      <c r="BF383" s="207"/>
      <c r="BG383" s="207"/>
      <c r="BH383" s="207"/>
    </row>
    <row r="384" spans="1:60" outlineLevel="1" x14ac:dyDescent="0.2">
      <c r="A384" s="214"/>
      <c r="B384" s="215"/>
      <c r="C384" s="252" t="s">
        <v>498</v>
      </c>
      <c r="D384" s="219"/>
      <c r="E384" s="220">
        <v>1</v>
      </c>
      <c r="F384" s="217"/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 t="s">
        <v>159</v>
      </c>
      <c r="AH384" s="207">
        <v>0</v>
      </c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7"/>
      <c r="AT384" s="207"/>
      <c r="AU384" s="207"/>
      <c r="AV384" s="207"/>
      <c r="AW384" s="207"/>
      <c r="AX384" s="207"/>
      <c r="AY384" s="207"/>
      <c r="AZ384" s="207"/>
      <c r="BA384" s="207"/>
      <c r="BB384" s="207"/>
      <c r="BC384" s="207"/>
      <c r="BD384" s="207"/>
      <c r="BE384" s="207"/>
      <c r="BF384" s="207"/>
      <c r="BG384" s="207"/>
      <c r="BH384" s="207"/>
    </row>
    <row r="385" spans="1:60" ht="22.5" outlineLevel="1" x14ac:dyDescent="0.2">
      <c r="A385" s="228">
        <v>94</v>
      </c>
      <c r="B385" s="229" t="s">
        <v>588</v>
      </c>
      <c r="C385" s="250" t="s">
        <v>589</v>
      </c>
      <c r="D385" s="230" t="s">
        <v>189</v>
      </c>
      <c r="E385" s="231">
        <v>1</v>
      </c>
      <c r="F385" s="232"/>
      <c r="G385" s="233">
        <f>ROUND(E385*F385,2)</f>
        <v>0</v>
      </c>
      <c r="H385" s="232"/>
      <c r="I385" s="233">
        <f>ROUND(E385*H385,2)</f>
        <v>0</v>
      </c>
      <c r="J385" s="232"/>
      <c r="K385" s="233">
        <f>ROUND(E385*J385,2)</f>
        <v>0</v>
      </c>
      <c r="L385" s="233">
        <v>21</v>
      </c>
      <c r="M385" s="233">
        <f>G385*(1+L385/100)</f>
        <v>0</v>
      </c>
      <c r="N385" s="233">
        <v>2.1000000000000001E-2</v>
      </c>
      <c r="O385" s="233">
        <f>ROUND(E385*N385,2)</f>
        <v>0.02</v>
      </c>
      <c r="P385" s="233">
        <v>0</v>
      </c>
      <c r="Q385" s="233">
        <f>ROUND(E385*P385,2)</f>
        <v>0</v>
      </c>
      <c r="R385" s="233" t="s">
        <v>243</v>
      </c>
      <c r="S385" s="233" t="s">
        <v>154</v>
      </c>
      <c r="T385" s="234" t="s">
        <v>154</v>
      </c>
      <c r="U385" s="217">
        <v>0</v>
      </c>
      <c r="V385" s="217">
        <f>ROUND(E385*U385,2)</f>
        <v>0</v>
      </c>
      <c r="W385" s="217"/>
      <c r="X385" s="207"/>
      <c r="Y385" s="207"/>
      <c r="Z385" s="207"/>
      <c r="AA385" s="207"/>
      <c r="AB385" s="207"/>
      <c r="AC385" s="207"/>
      <c r="AD385" s="207"/>
      <c r="AE385" s="207"/>
      <c r="AF385" s="207"/>
      <c r="AG385" s="207" t="s">
        <v>244</v>
      </c>
      <c r="AH385" s="207"/>
      <c r="AI385" s="207"/>
      <c r="AJ385" s="207"/>
      <c r="AK385" s="207"/>
      <c r="AL385" s="207"/>
      <c r="AM385" s="207"/>
      <c r="AN385" s="207"/>
      <c r="AO385" s="207"/>
      <c r="AP385" s="207"/>
      <c r="AQ385" s="207"/>
      <c r="AR385" s="207"/>
      <c r="AS385" s="207"/>
      <c r="AT385" s="207"/>
      <c r="AU385" s="207"/>
      <c r="AV385" s="207"/>
      <c r="AW385" s="207"/>
      <c r="AX385" s="207"/>
      <c r="AY385" s="207"/>
      <c r="AZ385" s="207"/>
      <c r="BA385" s="207"/>
      <c r="BB385" s="207"/>
      <c r="BC385" s="207"/>
      <c r="BD385" s="207"/>
      <c r="BE385" s="207"/>
      <c r="BF385" s="207"/>
      <c r="BG385" s="207"/>
      <c r="BH385" s="207"/>
    </row>
    <row r="386" spans="1:60" outlineLevel="1" x14ac:dyDescent="0.2">
      <c r="A386" s="214"/>
      <c r="B386" s="215"/>
      <c r="C386" s="252" t="s">
        <v>587</v>
      </c>
      <c r="D386" s="219"/>
      <c r="E386" s="220"/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07"/>
      <c r="Y386" s="207"/>
      <c r="Z386" s="207"/>
      <c r="AA386" s="207"/>
      <c r="AB386" s="207"/>
      <c r="AC386" s="207"/>
      <c r="AD386" s="207"/>
      <c r="AE386" s="207"/>
      <c r="AF386" s="207"/>
      <c r="AG386" s="207" t="s">
        <v>159</v>
      </c>
      <c r="AH386" s="207">
        <v>0</v>
      </c>
      <c r="AI386" s="207"/>
      <c r="AJ386" s="207"/>
      <c r="AK386" s="207"/>
      <c r="AL386" s="207"/>
      <c r="AM386" s="207"/>
      <c r="AN386" s="207"/>
      <c r="AO386" s="207"/>
      <c r="AP386" s="207"/>
      <c r="AQ386" s="207"/>
      <c r="AR386" s="207"/>
      <c r="AS386" s="207"/>
      <c r="AT386" s="207"/>
      <c r="AU386" s="207"/>
      <c r="AV386" s="207"/>
      <c r="AW386" s="207"/>
      <c r="AX386" s="207"/>
      <c r="AY386" s="207"/>
      <c r="AZ386" s="207"/>
      <c r="BA386" s="207"/>
      <c r="BB386" s="207"/>
      <c r="BC386" s="207"/>
      <c r="BD386" s="207"/>
      <c r="BE386" s="207"/>
      <c r="BF386" s="207"/>
      <c r="BG386" s="207"/>
      <c r="BH386" s="207"/>
    </row>
    <row r="387" spans="1:60" outlineLevel="1" x14ac:dyDescent="0.2">
      <c r="A387" s="214"/>
      <c r="B387" s="215"/>
      <c r="C387" s="252" t="s">
        <v>493</v>
      </c>
      <c r="D387" s="219"/>
      <c r="E387" s="220"/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 t="s">
        <v>159</v>
      </c>
      <c r="AH387" s="207">
        <v>0</v>
      </c>
      <c r="AI387" s="207"/>
      <c r="AJ387" s="207"/>
      <c r="AK387" s="207"/>
      <c r="AL387" s="207"/>
      <c r="AM387" s="207"/>
      <c r="AN387" s="207"/>
      <c r="AO387" s="207"/>
      <c r="AP387" s="207"/>
      <c r="AQ387" s="207"/>
      <c r="AR387" s="207"/>
      <c r="AS387" s="207"/>
      <c r="AT387" s="207"/>
      <c r="AU387" s="207"/>
      <c r="AV387" s="207"/>
      <c r="AW387" s="207"/>
      <c r="AX387" s="207"/>
      <c r="AY387" s="207"/>
      <c r="AZ387" s="207"/>
      <c r="BA387" s="207"/>
      <c r="BB387" s="207"/>
      <c r="BC387" s="207"/>
      <c r="BD387" s="207"/>
      <c r="BE387" s="207"/>
      <c r="BF387" s="207"/>
      <c r="BG387" s="207"/>
      <c r="BH387" s="207"/>
    </row>
    <row r="388" spans="1:60" outlineLevel="1" x14ac:dyDescent="0.2">
      <c r="A388" s="214"/>
      <c r="B388" s="215"/>
      <c r="C388" s="252" t="s">
        <v>494</v>
      </c>
      <c r="D388" s="219"/>
      <c r="E388" s="220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07"/>
      <c r="Y388" s="207"/>
      <c r="Z388" s="207"/>
      <c r="AA388" s="207"/>
      <c r="AB388" s="207"/>
      <c r="AC388" s="207"/>
      <c r="AD388" s="207"/>
      <c r="AE388" s="207"/>
      <c r="AF388" s="207"/>
      <c r="AG388" s="207" t="s">
        <v>159</v>
      </c>
      <c r="AH388" s="207">
        <v>0</v>
      </c>
      <c r="AI388" s="207"/>
      <c r="AJ388" s="207"/>
      <c r="AK388" s="207"/>
      <c r="AL388" s="207"/>
      <c r="AM388" s="207"/>
      <c r="AN388" s="207"/>
      <c r="AO388" s="207"/>
      <c r="AP388" s="207"/>
      <c r="AQ388" s="207"/>
      <c r="AR388" s="207"/>
      <c r="AS388" s="207"/>
      <c r="AT388" s="207"/>
      <c r="AU388" s="207"/>
      <c r="AV388" s="207"/>
      <c r="AW388" s="207"/>
      <c r="AX388" s="207"/>
      <c r="AY388" s="207"/>
      <c r="AZ388" s="207"/>
      <c r="BA388" s="207"/>
      <c r="BB388" s="207"/>
      <c r="BC388" s="207"/>
      <c r="BD388" s="207"/>
      <c r="BE388" s="207"/>
      <c r="BF388" s="207"/>
      <c r="BG388" s="207"/>
      <c r="BH388" s="207"/>
    </row>
    <row r="389" spans="1:60" outlineLevel="1" x14ac:dyDescent="0.2">
      <c r="A389" s="214"/>
      <c r="B389" s="215"/>
      <c r="C389" s="252" t="s">
        <v>495</v>
      </c>
      <c r="D389" s="219"/>
      <c r="E389" s="220"/>
      <c r="F389" s="217"/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07"/>
      <c r="Y389" s="207"/>
      <c r="Z389" s="207"/>
      <c r="AA389" s="207"/>
      <c r="AB389" s="207"/>
      <c r="AC389" s="207"/>
      <c r="AD389" s="207"/>
      <c r="AE389" s="207"/>
      <c r="AF389" s="207"/>
      <c r="AG389" s="207" t="s">
        <v>159</v>
      </c>
      <c r="AH389" s="207">
        <v>0</v>
      </c>
      <c r="AI389" s="207"/>
      <c r="AJ389" s="207"/>
      <c r="AK389" s="207"/>
      <c r="AL389" s="207"/>
      <c r="AM389" s="207"/>
      <c r="AN389" s="207"/>
      <c r="AO389" s="207"/>
      <c r="AP389" s="207"/>
      <c r="AQ389" s="207"/>
      <c r="AR389" s="207"/>
      <c r="AS389" s="207"/>
      <c r="AT389" s="207"/>
      <c r="AU389" s="207"/>
      <c r="AV389" s="207"/>
      <c r="AW389" s="207"/>
      <c r="AX389" s="207"/>
      <c r="AY389" s="207"/>
      <c r="AZ389" s="207"/>
      <c r="BA389" s="207"/>
      <c r="BB389" s="207"/>
      <c r="BC389" s="207"/>
      <c r="BD389" s="207"/>
      <c r="BE389" s="207"/>
      <c r="BF389" s="207"/>
      <c r="BG389" s="207"/>
      <c r="BH389" s="207"/>
    </row>
    <row r="390" spans="1:60" outlineLevel="1" x14ac:dyDescent="0.2">
      <c r="A390" s="214"/>
      <c r="B390" s="215"/>
      <c r="C390" s="252" t="s">
        <v>496</v>
      </c>
      <c r="D390" s="219"/>
      <c r="E390" s="220"/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 t="s">
        <v>159</v>
      </c>
      <c r="AH390" s="207">
        <v>0</v>
      </c>
      <c r="AI390" s="207"/>
      <c r="AJ390" s="207"/>
      <c r="AK390" s="207"/>
      <c r="AL390" s="207"/>
      <c r="AM390" s="207"/>
      <c r="AN390" s="207"/>
      <c r="AO390" s="207"/>
      <c r="AP390" s="207"/>
      <c r="AQ390" s="207"/>
      <c r="AR390" s="207"/>
      <c r="AS390" s="207"/>
      <c r="AT390" s="207"/>
      <c r="AU390" s="207"/>
      <c r="AV390" s="207"/>
      <c r="AW390" s="207"/>
      <c r="AX390" s="207"/>
      <c r="AY390" s="207"/>
      <c r="AZ390" s="207"/>
      <c r="BA390" s="207"/>
      <c r="BB390" s="207"/>
      <c r="BC390" s="207"/>
      <c r="BD390" s="207"/>
      <c r="BE390" s="207"/>
      <c r="BF390" s="207"/>
      <c r="BG390" s="207"/>
      <c r="BH390" s="207"/>
    </row>
    <row r="391" spans="1:60" outlineLevel="1" x14ac:dyDescent="0.2">
      <c r="A391" s="214"/>
      <c r="B391" s="215"/>
      <c r="C391" s="252" t="s">
        <v>497</v>
      </c>
      <c r="D391" s="219"/>
      <c r="E391" s="220"/>
      <c r="F391" s="217"/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  <c r="X391" s="207"/>
      <c r="Y391" s="207"/>
      <c r="Z391" s="207"/>
      <c r="AA391" s="207"/>
      <c r="AB391" s="207"/>
      <c r="AC391" s="207"/>
      <c r="AD391" s="207"/>
      <c r="AE391" s="207"/>
      <c r="AF391" s="207"/>
      <c r="AG391" s="207" t="s">
        <v>159</v>
      </c>
      <c r="AH391" s="207">
        <v>0</v>
      </c>
      <c r="AI391" s="207"/>
      <c r="AJ391" s="207"/>
      <c r="AK391" s="207"/>
      <c r="AL391" s="207"/>
      <c r="AM391" s="207"/>
      <c r="AN391" s="207"/>
      <c r="AO391" s="207"/>
      <c r="AP391" s="207"/>
      <c r="AQ391" s="207"/>
      <c r="AR391" s="207"/>
      <c r="AS391" s="207"/>
      <c r="AT391" s="207"/>
      <c r="AU391" s="207"/>
      <c r="AV391" s="207"/>
      <c r="AW391" s="207"/>
      <c r="AX391" s="207"/>
      <c r="AY391" s="207"/>
      <c r="AZ391" s="207"/>
      <c r="BA391" s="207"/>
      <c r="BB391" s="207"/>
      <c r="BC391" s="207"/>
      <c r="BD391" s="207"/>
      <c r="BE391" s="207"/>
      <c r="BF391" s="207"/>
      <c r="BG391" s="207"/>
      <c r="BH391" s="207"/>
    </row>
    <row r="392" spans="1:60" outlineLevel="1" x14ac:dyDescent="0.2">
      <c r="A392" s="214"/>
      <c r="B392" s="215"/>
      <c r="C392" s="252" t="s">
        <v>498</v>
      </c>
      <c r="D392" s="219"/>
      <c r="E392" s="220">
        <v>1</v>
      </c>
      <c r="F392" s="217"/>
      <c r="G392" s="217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217"/>
      <c r="W392" s="217"/>
      <c r="X392" s="207"/>
      <c r="Y392" s="207"/>
      <c r="Z392" s="207"/>
      <c r="AA392" s="207"/>
      <c r="AB392" s="207"/>
      <c r="AC392" s="207"/>
      <c r="AD392" s="207"/>
      <c r="AE392" s="207"/>
      <c r="AF392" s="207"/>
      <c r="AG392" s="207" t="s">
        <v>159</v>
      </c>
      <c r="AH392" s="207">
        <v>0</v>
      </c>
      <c r="AI392" s="207"/>
      <c r="AJ392" s="207"/>
      <c r="AK392" s="207"/>
      <c r="AL392" s="207"/>
      <c r="AM392" s="207"/>
      <c r="AN392" s="207"/>
      <c r="AO392" s="207"/>
      <c r="AP392" s="207"/>
      <c r="AQ392" s="207"/>
      <c r="AR392" s="207"/>
      <c r="AS392" s="207"/>
      <c r="AT392" s="207"/>
      <c r="AU392" s="207"/>
      <c r="AV392" s="207"/>
      <c r="AW392" s="207"/>
      <c r="AX392" s="207"/>
      <c r="AY392" s="207"/>
      <c r="AZ392" s="207"/>
      <c r="BA392" s="207"/>
      <c r="BB392" s="207"/>
      <c r="BC392" s="207"/>
      <c r="BD392" s="207"/>
      <c r="BE392" s="207"/>
      <c r="BF392" s="207"/>
      <c r="BG392" s="207"/>
      <c r="BH392" s="207"/>
    </row>
    <row r="393" spans="1:60" ht="22.5" outlineLevel="1" x14ac:dyDescent="0.2">
      <c r="A393" s="228">
        <v>95</v>
      </c>
      <c r="B393" s="229" t="s">
        <v>590</v>
      </c>
      <c r="C393" s="250" t="s">
        <v>591</v>
      </c>
      <c r="D393" s="230" t="s">
        <v>189</v>
      </c>
      <c r="E393" s="231">
        <v>1</v>
      </c>
      <c r="F393" s="232"/>
      <c r="G393" s="233">
        <f>ROUND(E393*F393,2)</f>
        <v>0</v>
      </c>
      <c r="H393" s="232"/>
      <c r="I393" s="233">
        <f>ROUND(E393*H393,2)</f>
        <v>0</v>
      </c>
      <c r="J393" s="232"/>
      <c r="K393" s="233">
        <f>ROUND(E393*J393,2)</f>
        <v>0</v>
      </c>
      <c r="L393" s="233">
        <v>21</v>
      </c>
      <c r="M393" s="233">
        <f>G393*(1+L393/100)</f>
        <v>0</v>
      </c>
      <c r="N393" s="233">
        <v>4.2000000000000003E-2</v>
      </c>
      <c r="O393" s="233">
        <f>ROUND(E393*N393,2)</f>
        <v>0.04</v>
      </c>
      <c r="P393" s="233">
        <v>0</v>
      </c>
      <c r="Q393" s="233">
        <f>ROUND(E393*P393,2)</f>
        <v>0</v>
      </c>
      <c r="R393" s="233" t="s">
        <v>243</v>
      </c>
      <c r="S393" s="233" t="s">
        <v>154</v>
      </c>
      <c r="T393" s="234" t="s">
        <v>154</v>
      </c>
      <c r="U393" s="217">
        <v>0</v>
      </c>
      <c r="V393" s="217">
        <f>ROUND(E393*U393,2)</f>
        <v>0</v>
      </c>
      <c r="W393" s="217"/>
      <c r="X393" s="207"/>
      <c r="Y393" s="207"/>
      <c r="Z393" s="207"/>
      <c r="AA393" s="207"/>
      <c r="AB393" s="207"/>
      <c r="AC393" s="207"/>
      <c r="AD393" s="207"/>
      <c r="AE393" s="207"/>
      <c r="AF393" s="207"/>
      <c r="AG393" s="207" t="s">
        <v>244</v>
      </c>
      <c r="AH393" s="207"/>
      <c r="AI393" s="207"/>
      <c r="AJ393" s="207"/>
      <c r="AK393" s="207"/>
      <c r="AL393" s="207"/>
      <c r="AM393" s="207"/>
      <c r="AN393" s="207"/>
      <c r="AO393" s="207"/>
      <c r="AP393" s="207"/>
      <c r="AQ393" s="207"/>
      <c r="AR393" s="207"/>
      <c r="AS393" s="207"/>
      <c r="AT393" s="207"/>
      <c r="AU393" s="207"/>
      <c r="AV393" s="207"/>
      <c r="AW393" s="207"/>
      <c r="AX393" s="207"/>
      <c r="AY393" s="207"/>
      <c r="AZ393" s="207"/>
      <c r="BA393" s="207"/>
      <c r="BB393" s="207"/>
      <c r="BC393" s="207"/>
      <c r="BD393" s="207"/>
      <c r="BE393" s="207"/>
      <c r="BF393" s="207"/>
      <c r="BG393" s="207"/>
      <c r="BH393" s="207"/>
    </row>
    <row r="394" spans="1:60" outlineLevel="1" x14ac:dyDescent="0.2">
      <c r="A394" s="214"/>
      <c r="B394" s="215"/>
      <c r="C394" s="252" t="s">
        <v>592</v>
      </c>
      <c r="D394" s="219"/>
      <c r="E394" s="220"/>
      <c r="F394" s="217"/>
      <c r="G394" s="217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217"/>
      <c r="W394" s="217"/>
      <c r="X394" s="207"/>
      <c r="Y394" s="207"/>
      <c r="Z394" s="207"/>
      <c r="AA394" s="207"/>
      <c r="AB394" s="207"/>
      <c r="AC394" s="207"/>
      <c r="AD394" s="207"/>
      <c r="AE394" s="207"/>
      <c r="AF394" s="207"/>
      <c r="AG394" s="207" t="s">
        <v>159</v>
      </c>
      <c r="AH394" s="207">
        <v>0</v>
      </c>
      <c r="AI394" s="207"/>
      <c r="AJ394" s="207"/>
      <c r="AK394" s="207"/>
      <c r="AL394" s="207"/>
      <c r="AM394" s="207"/>
      <c r="AN394" s="207"/>
      <c r="AO394" s="207"/>
      <c r="AP394" s="207"/>
      <c r="AQ394" s="207"/>
      <c r="AR394" s="207"/>
      <c r="AS394" s="207"/>
      <c r="AT394" s="207"/>
      <c r="AU394" s="207"/>
      <c r="AV394" s="207"/>
      <c r="AW394" s="207"/>
      <c r="AX394" s="207"/>
      <c r="AY394" s="207"/>
      <c r="AZ394" s="207"/>
      <c r="BA394" s="207"/>
      <c r="BB394" s="207"/>
      <c r="BC394" s="207"/>
      <c r="BD394" s="207"/>
      <c r="BE394" s="207"/>
      <c r="BF394" s="207"/>
      <c r="BG394" s="207"/>
      <c r="BH394" s="207"/>
    </row>
    <row r="395" spans="1:60" outlineLevel="1" x14ac:dyDescent="0.2">
      <c r="A395" s="214"/>
      <c r="B395" s="215"/>
      <c r="C395" s="252" t="s">
        <v>593</v>
      </c>
      <c r="D395" s="219"/>
      <c r="E395" s="220"/>
      <c r="F395" s="217"/>
      <c r="G395" s="217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  <c r="X395" s="207"/>
      <c r="Y395" s="207"/>
      <c r="Z395" s="207"/>
      <c r="AA395" s="207"/>
      <c r="AB395" s="207"/>
      <c r="AC395" s="207"/>
      <c r="AD395" s="207"/>
      <c r="AE395" s="207"/>
      <c r="AF395" s="207"/>
      <c r="AG395" s="207" t="s">
        <v>159</v>
      </c>
      <c r="AH395" s="207">
        <v>0</v>
      </c>
      <c r="AI395" s="207"/>
      <c r="AJ395" s="207"/>
      <c r="AK395" s="207"/>
      <c r="AL395" s="207"/>
      <c r="AM395" s="207"/>
      <c r="AN395" s="207"/>
      <c r="AO395" s="207"/>
      <c r="AP395" s="207"/>
      <c r="AQ395" s="207"/>
      <c r="AR395" s="207"/>
      <c r="AS395" s="207"/>
      <c r="AT395" s="207"/>
      <c r="AU395" s="207"/>
      <c r="AV395" s="207"/>
      <c r="AW395" s="207"/>
      <c r="AX395" s="207"/>
      <c r="AY395" s="207"/>
      <c r="AZ395" s="207"/>
      <c r="BA395" s="207"/>
      <c r="BB395" s="207"/>
      <c r="BC395" s="207"/>
      <c r="BD395" s="207"/>
      <c r="BE395" s="207"/>
      <c r="BF395" s="207"/>
      <c r="BG395" s="207"/>
      <c r="BH395" s="207"/>
    </row>
    <row r="396" spans="1:60" outlineLevel="1" x14ac:dyDescent="0.2">
      <c r="A396" s="214"/>
      <c r="B396" s="215"/>
      <c r="C396" s="252" t="s">
        <v>594</v>
      </c>
      <c r="D396" s="219"/>
      <c r="E396" s="220"/>
      <c r="F396" s="217"/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  <c r="X396" s="207"/>
      <c r="Y396" s="207"/>
      <c r="Z396" s="207"/>
      <c r="AA396" s="207"/>
      <c r="AB396" s="207"/>
      <c r="AC396" s="207"/>
      <c r="AD396" s="207"/>
      <c r="AE396" s="207"/>
      <c r="AF396" s="207"/>
      <c r="AG396" s="207" t="s">
        <v>159</v>
      </c>
      <c r="AH396" s="207">
        <v>0</v>
      </c>
      <c r="AI396" s="207"/>
      <c r="AJ396" s="207"/>
      <c r="AK396" s="207"/>
      <c r="AL396" s="207"/>
      <c r="AM396" s="207"/>
      <c r="AN396" s="207"/>
      <c r="AO396" s="207"/>
      <c r="AP396" s="207"/>
      <c r="AQ396" s="207"/>
      <c r="AR396" s="207"/>
      <c r="AS396" s="207"/>
      <c r="AT396" s="207"/>
      <c r="AU396" s="207"/>
      <c r="AV396" s="207"/>
      <c r="AW396" s="207"/>
      <c r="AX396" s="207"/>
      <c r="AY396" s="207"/>
      <c r="AZ396" s="207"/>
      <c r="BA396" s="207"/>
      <c r="BB396" s="207"/>
      <c r="BC396" s="207"/>
      <c r="BD396" s="207"/>
      <c r="BE396" s="207"/>
      <c r="BF396" s="207"/>
      <c r="BG396" s="207"/>
      <c r="BH396" s="207"/>
    </row>
    <row r="397" spans="1:60" outlineLevel="1" x14ac:dyDescent="0.2">
      <c r="A397" s="214"/>
      <c r="B397" s="215"/>
      <c r="C397" s="252" t="s">
        <v>595</v>
      </c>
      <c r="D397" s="219"/>
      <c r="E397" s="220"/>
      <c r="F397" s="217"/>
      <c r="G397" s="217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217"/>
      <c r="W397" s="217"/>
      <c r="X397" s="207"/>
      <c r="Y397" s="207"/>
      <c r="Z397" s="207"/>
      <c r="AA397" s="207"/>
      <c r="AB397" s="207"/>
      <c r="AC397" s="207"/>
      <c r="AD397" s="207"/>
      <c r="AE397" s="207"/>
      <c r="AF397" s="207"/>
      <c r="AG397" s="207" t="s">
        <v>159</v>
      </c>
      <c r="AH397" s="207">
        <v>0</v>
      </c>
      <c r="AI397" s="207"/>
      <c r="AJ397" s="207"/>
      <c r="AK397" s="207"/>
      <c r="AL397" s="207"/>
      <c r="AM397" s="207"/>
      <c r="AN397" s="207"/>
      <c r="AO397" s="207"/>
      <c r="AP397" s="207"/>
      <c r="AQ397" s="207"/>
      <c r="AR397" s="207"/>
      <c r="AS397" s="207"/>
      <c r="AT397" s="207"/>
      <c r="AU397" s="207"/>
      <c r="AV397" s="207"/>
      <c r="AW397" s="207"/>
      <c r="AX397" s="207"/>
      <c r="AY397" s="207"/>
      <c r="AZ397" s="207"/>
      <c r="BA397" s="207"/>
      <c r="BB397" s="207"/>
      <c r="BC397" s="207"/>
      <c r="BD397" s="207"/>
      <c r="BE397" s="207"/>
      <c r="BF397" s="207"/>
      <c r="BG397" s="207"/>
      <c r="BH397" s="207"/>
    </row>
    <row r="398" spans="1:60" outlineLevel="1" x14ac:dyDescent="0.2">
      <c r="A398" s="214"/>
      <c r="B398" s="215"/>
      <c r="C398" s="252" t="s">
        <v>596</v>
      </c>
      <c r="D398" s="219"/>
      <c r="E398" s="220"/>
      <c r="F398" s="217"/>
      <c r="G398" s="217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  <c r="X398" s="207"/>
      <c r="Y398" s="207"/>
      <c r="Z398" s="207"/>
      <c r="AA398" s="207"/>
      <c r="AB398" s="207"/>
      <c r="AC398" s="207"/>
      <c r="AD398" s="207"/>
      <c r="AE398" s="207"/>
      <c r="AF398" s="207"/>
      <c r="AG398" s="207" t="s">
        <v>159</v>
      </c>
      <c r="AH398" s="207">
        <v>0</v>
      </c>
      <c r="AI398" s="207"/>
      <c r="AJ398" s="207"/>
      <c r="AK398" s="207"/>
      <c r="AL398" s="207"/>
      <c r="AM398" s="207"/>
      <c r="AN398" s="207"/>
      <c r="AO398" s="207"/>
      <c r="AP398" s="207"/>
      <c r="AQ398" s="207"/>
      <c r="AR398" s="207"/>
      <c r="AS398" s="207"/>
      <c r="AT398" s="207"/>
      <c r="AU398" s="207"/>
      <c r="AV398" s="207"/>
      <c r="AW398" s="207"/>
      <c r="AX398" s="207"/>
      <c r="AY398" s="207"/>
      <c r="AZ398" s="207"/>
      <c r="BA398" s="207"/>
      <c r="BB398" s="207"/>
      <c r="BC398" s="207"/>
      <c r="BD398" s="207"/>
      <c r="BE398" s="207"/>
      <c r="BF398" s="207"/>
      <c r="BG398" s="207"/>
      <c r="BH398" s="207"/>
    </row>
    <row r="399" spans="1:60" outlineLevel="1" x14ac:dyDescent="0.2">
      <c r="A399" s="214"/>
      <c r="B399" s="215"/>
      <c r="C399" s="252" t="s">
        <v>597</v>
      </c>
      <c r="D399" s="219"/>
      <c r="E399" s="220"/>
      <c r="F399" s="217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07"/>
      <c r="Y399" s="207"/>
      <c r="Z399" s="207"/>
      <c r="AA399" s="207"/>
      <c r="AB399" s="207"/>
      <c r="AC399" s="207"/>
      <c r="AD399" s="207"/>
      <c r="AE399" s="207"/>
      <c r="AF399" s="207"/>
      <c r="AG399" s="207" t="s">
        <v>159</v>
      </c>
      <c r="AH399" s="207">
        <v>0</v>
      </c>
      <c r="AI399" s="207"/>
      <c r="AJ399" s="207"/>
      <c r="AK399" s="207"/>
      <c r="AL399" s="207"/>
      <c r="AM399" s="207"/>
      <c r="AN399" s="207"/>
      <c r="AO399" s="207"/>
      <c r="AP399" s="207"/>
      <c r="AQ399" s="207"/>
      <c r="AR399" s="207"/>
      <c r="AS399" s="207"/>
      <c r="AT399" s="207"/>
      <c r="AU399" s="207"/>
      <c r="AV399" s="207"/>
      <c r="AW399" s="207"/>
      <c r="AX399" s="207"/>
      <c r="AY399" s="207"/>
      <c r="AZ399" s="207"/>
      <c r="BA399" s="207"/>
      <c r="BB399" s="207"/>
      <c r="BC399" s="207"/>
      <c r="BD399" s="207"/>
      <c r="BE399" s="207"/>
      <c r="BF399" s="207"/>
      <c r="BG399" s="207"/>
      <c r="BH399" s="207"/>
    </row>
    <row r="400" spans="1:60" outlineLevel="1" x14ac:dyDescent="0.2">
      <c r="A400" s="214"/>
      <c r="B400" s="215"/>
      <c r="C400" s="252" t="s">
        <v>598</v>
      </c>
      <c r="D400" s="219"/>
      <c r="E400" s="220"/>
      <c r="F400" s="217"/>
      <c r="G400" s="217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217"/>
      <c r="W400" s="217"/>
      <c r="X400" s="207"/>
      <c r="Y400" s="207"/>
      <c r="Z400" s="207"/>
      <c r="AA400" s="207"/>
      <c r="AB400" s="207"/>
      <c r="AC400" s="207"/>
      <c r="AD400" s="207"/>
      <c r="AE400" s="207"/>
      <c r="AF400" s="207"/>
      <c r="AG400" s="207" t="s">
        <v>159</v>
      </c>
      <c r="AH400" s="207">
        <v>0</v>
      </c>
      <c r="AI400" s="207"/>
      <c r="AJ400" s="207"/>
      <c r="AK400" s="207"/>
      <c r="AL400" s="207"/>
      <c r="AM400" s="207"/>
      <c r="AN400" s="207"/>
      <c r="AO400" s="207"/>
      <c r="AP400" s="207"/>
      <c r="AQ400" s="207"/>
      <c r="AR400" s="207"/>
      <c r="AS400" s="207"/>
      <c r="AT400" s="207"/>
      <c r="AU400" s="207"/>
      <c r="AV400" s="207"/>
      <c r="AW400" s="207"/>
      <c r="AX400" s="207"/>
      <c r="AY400" s="207"/>
      <c r="AZ400" s="207"/>
      <c r="BA400" s="207"/>
      <c r="BB400" s="207"/>
      <c r="BC400" s="207"/>
      <c r="BD400" s="207"/>
      <c r="BE400" s="207"/>
      <c r="BF400" s="207"/>
      <c r="BG400" s="207"/>
      <c r="BH400" s="207"/>
    </row>
    <row r="401" spans="1:60" outlineLevel="1" x14ac:dyDescent="0.2">
      <c r="A401" s="214"/>
      <c r="B401" s="215"/>
      <c r="C401" s="252" t="s">
        <v>599</v>
      </c>
      <c r="D401" s="219"/>
      <c r="E401" s="220"/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07"/>
      <c r="Y401" s="207"/>
      <c r="Z401" s="207"/>
      <c r="AA401" s="207"/>
      <c r="AB401" s="207"/>
      <c r="AC401" s="207"/>
      <c r="AD401" s="207"/>
      <c r="AE401" s="207"/>
      <c r="AF401" s="207"/>
      <c r="AG401" s="207" t="s">
        <v>159</v>
      </c>
      <c r="AH401" s="207">
        <v>0</v>
      </c>
      <c r="AI401" s="207"/>
      <c r="AJ401" s="207"/>
      <c r="AK401" s="207"/>
      <c r="AL401" s="207"/>
      <c r="AM401" s="207"/>
      <c r="AN401" s="207"/>
      <c r="AO401" s="207"/>
      <c r="AP401" s="207"/>
      <c r="AQ401" s="207"/>
      <c r="AR401" s="207"/>
      <c r="AS401" s="207"/>
      <c r="AT401" s="207"/>
      <c r="AU401" s="207"/>
      <c r="AV401" s="207"/>
      <c r="AW401" s="207"/>
      <c r="AX401" s="207"/>
      <c r="AY401" s="207"/>
      <c r="AZ401" s="207"/>
      <c r="BA401" s="207"/>
      <c r="BB401" s="207"/>
      <c r="BC401" s="207"/>
      <c r="BD401" s="207"/>
      <c r="BE401" s="207"/>
      <c r="BF401" s="207"/>
      <c r="BG401" s="207"/>
      <c r="BH401" s="207"/>
    </row>
    <row r="402" spans="1:60" outlineLevel="1" x14ac:dyDescent="0.2">
      <c r="A402" s="214"/>
      <c r="B402" s="215"/>
      <c r="C402" s="252" t="s">
        <v>521</v>
      </c>
      <c r="D402" s="219"/>
      <c r="E402" s="220">
        <v>1</v>
      </c>
      <c r="F402" s="217"/>
      <c r="G402" s="217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217"/>
      <c r="W402" s="217"/>
      <c r="X402" s="207"/>
      <c r="Y402" s="207"/>
      <c r="Z402" s="207"/>
      <c r="AA402" s="207"/>
      <c r="AB402" s="207"/>
      <c r="AC402" s="207"/>
      <c r="AD402" s="207"/>
      <c r="AE402" s="207"/>
      <c r="AF402" s="207"/>
      <c r="AG402" s="207" t="s">
        <v>159</v>
      </c>
      <c r="AH402" s="207">
        <v>0</v>
      </c>
      <c r="AI402" s="207"/>
      <c r="AJ402" s="207"/>
      <c r="AK402" s="207"/>
      <c r="AL402" s="207"/>
      <c r="AM402" s="207"/>
      <c r="AN402" s="207"/>
      <c r="AO402" s="207"/>
      <c r="AP402" s="207"/>
      <c r="AQ402" s="207"/>
      <c r="AR402" s="207"/>
      <c r="AS402" s="207"/>
      <c r="AT402" s="207"/>
      <c r="AU402" s="207"/>
      <c r="AV402" s="207"/>
      <c r="AW402" s="207"/>
      <c r="AX402" s="207"/>
      <c r="AY402" s="207"/>
      <c r="AZ402" s="207"/>
      <c r="BA402" s="207"/>
      <c r="BB402" s="207"/>
      <c r="BC402" s="207"/>
      <c r="BD402" s="207"/>
      <c r="BE402" s="207"/>
      <c r="BF402" s="207"/>
      <c r="BG402" s="207"/>
      <c r="BH402" s="207"/>
    </row>
    <row r="403" spans="1:60" ht="33.75" outlineLevel="1" x14ac:dyDescent="0.2">
      <c r="A403" s="228">
        <v>96</v>
      </c>
      <c r="B403" s="229" t="s">
        <v>600</v>
      </c>
      <c r="C403" s="250" t="s">
        <v>601</v>
      </c>
      <c r="D403" s="230" t="s">
        <v>189</v>
      </c>
      <c r="E403" s="231">
        <v>1</v>
      </c>
      <c r="F403" s="232"/>
      <c r="G403" s="233">
        <f>ROUND(E403*F403,2)</f>
        <v>0</v>
      </c>
      <c r="H403" s="232"/>
      <c r="I403" s="233">
        <f>ROUND(E403*H403,2)</f>
        <v>0</v>
      </c>
      <c r="J403" s="232"/>
      <c r="K403" s="233">
        <f>ROUND(E403*J403,2)</f>
        <v>0</v>
      </c>
      <c r="L403" s="233">
        <v>21</v>
      </c>
      <c r="M403" s="233">
        <f>G403*(1+L403/100)</f>
        <v>0</v>
      </c>
      <c r="N403" s="233">
        <v>0.02</v>
      </c>
      <c r="O403" s="233">
        <f>ROUND(E403*N403,2)</f>
        <v>0.02</v>
      </c>
      <c r="P403" s="233">
        <v>0</v>
      </c>
      <c r="Q403" s="233">
        <f>ROUND(E403*P403,2)</f>
        <v>0</v>
      </c>
      <c r="R403" s="233" t="s">
        <v>243</v>
      </c>
      <c r="S403" s="233" t="s">
        <v>154</v>
      </c>
      <c r="T403" s="234" t="s">
        <v>154</v>
      </c>
      <c r="U403" s="217">
        <v>0</v>
      </c>
      <c r="V403" s="217">
        <f>ROUND(E403*U403,2)</f>
        <v>0</v>
      </c>
      <c r="W403" s="217"/>
      <c r="X403" s="207"/>
      <c r="Y403" s="207"/>
      <c r="Z403" s="207"/>
      <c r="AA403" s="207"/>
      <c r="AB403" s="207"/>
      <c r="AC403" s="207"/>
      <c r="AD403" s="207"/>
      <c r="AE403" s="207"/>
      <c r="AF403" s="207"/>
      <c r="AG403" s="207" t="s">
        <v>244</v>
      </c>
      <c r="AH403" s="207"/>
      <c r="AI403" s="207"/>
      <c r="AJ403" s="207"/>
      <c r="AK403" s="207"/>
      <c r="AL403" s="207"/>
      <c r="AM403" s="207"/>
      <c r="AN403" s="207"/>
      <c r="AO403" s="207"/>
      <c r="AP403" s="207"/>
      <c r="AQ403" s="207"/>
      <c r="AR403" s="207"/>
      <c r="AS403" s="207"/>
      <c r="AT403" s="207"/>
      <c r="AU403" s="207"/>
      <c r="AV403" s="207"/>
      <c r="AW403" s="207"/>
      <c r="AX403" s="207"/>
      <c r="AY403" s="207"/>
      <c r="AZ403" s="207"/>
      <c r="BA403" s="207"/>
      <c r="BB403" s="207"/>
      <c r="BC403" s="207"/>
      <c r="BD403" s="207"/>
      <c r="BE403" s="207"/>
      <c r="BF403" s="207"/>
      <c r="BG403" s="207"/>
      <c r="BH403" s="207"/>
    </row>
    <row r="404" spans="1:60" outlineLevel="1" x14ac:dyDescent="0.2">
      <c r="A404" s="214"/>
      <c r="B404" s="215"/>
      <c r="C404" s="252" t="s">
        <v>602</v>
      </c>
      <c r="D404" s="219"/>
      <c r="E404" s="220"/>
      <c r="F404" s="217"/>
      <c r="G404" s="217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  <c r="X404" s="207"/>
      <c r="Y404" s="207"/>
      <c r="Z404" s="207"/>
      <c r="AA404" s="207"/>
      <c r="AB404" s="207"/>
      <c r="AC404" s="207"/>
      <c r="AD404" s="207"/>
      <c r="AE404" s="207"/>
      <c r="AF404" s="207"/>
      <c r="AG404" s="207" t="s">
        <v>159</v>
      </c>
      <c r="AH404" s="207">
        <v>0</v>
      </c>
      <c r="AI404" s="207"/>
      <c r="AJ404" s="207"/>
      <c r="AK404" s="207"/>
      <c r="AL404" s="207"/>
      <c r="AM404" s="207"/>
      <c r="AN404" s="207"/>
      <c r="AO404" s="207"/>
      <c r="AP404" s="207"/>
      <c r="AQ404" s="207"/>
      <c r="AR404" s="207"/>
      <c r="AS404" s="207"/>
      <c r="AT404" s="207"/>
      <c r="AU404" s="207"/>
      <c r="AV404" s="207"/>
      <c r="AW404" s="207"/>
      <c r="AX404" s="207"/>
      <c r="AY404" s="207"/>
      <c r="AZ404" s="207"/>
      <c r="BA404" s="207"/>
      <c r="BB404" s="207"/>
      <c r="BC404" s="207"/>
      <c r="BD404" s="207"/>
      <c r="BE404" s="207"/>
      <c r="BF404" s="207"/>
      <c r="BG404" s="207"/>
      <c r="BH404" s="207"/>
    </row>
    <row r="405" spans="1:60" outlineLevel="1" x14ac:dyDescent="0.2">
      <c r="A405" s="214"/>
      <c r="B405" s="215"/>
      <c r="C405" s="252" t="s">
        <v>603</v>
      </c>
      <c r="D405" s="219"/>
      <c r="E405" s="220"/>
      <c r="F405" s="217"/>
      <c r="G405" s="217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217"/>
      <c r="W405" s="217"/>
      <c r="X405" s="207"/>
      <c r="Y405" s="207"/>
      <c r="Z405" s="207"/>
      <c r="AA405" s="207"/>
      <c r="AB405" s="207"/>
      <c r="AC405" s="207"/>
      <c r="AD405" s="207"/>
      <c r="AE405" s="207"/>
      <c r="AF405" s="207"/>
      <c r="AG405" s="207" t="s">
        <v>159</v>
      </c>
      <c r="AH405" s="207">
        <v>0</v>
      </c>
      <c r="AI405" s="207"/>
      <c r="AJ405" s="207"/>
      <c r="AK405" s="207"/>
      <c r="AL405" s="207"/>
      <c r="AM405" s="207"/>
      <c r="AN405" s="207"/>
      <c r="AO405" s="207"/>
      <c r="AP405" s="207"/>
      <c r="AQ405" s="207"/>
      <c r="AR405" s="207"/>
      <c r="AS405" s="207"/>
      <c r="AT405" s="207"/>
      <c r="AU405" s="207"/>
      <c r="AV405" s="207"/>
      <c r="AW405" s="207"/>
      <c r="AX405" s="207"/>
      <c r="AY405" s="207"/>
      <c r="AZ405" s="207"/>
      <c r="BA405" s="207"/>
      <c r="BB405" s="207"/>
      <c r="BC405" s="207"/>
      <c r="BD405" s="207"/>
      <c r="BE405" s="207"/>
      <c r="BF405" s="207"/>
      <c r="BG405" s="207"/>
      <c r="BH405" s="207"/>
    </row>
    <row r="406" spans="1:60" outlineLevel="1" x14ac:dyDescent="0.2">
      <c r="A406" s="214"/>
      <c r="B406" s="215"/>
      <c r="C406" s="252" t="s">
        <v>604</v>
      </c>
      <c r="D406" s="219"/>
      <c r="E406" s="220"/>
      <c r="F406" s="217"/>
      <c r="G406" s="217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217"/>
      <c r="W406" s="217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 t="s">
        <v>159</v>
      </c>
      <c r="AH406" s="207">
        <v>0</v>
      </c>
      <c r="AI406" s="207"/>
      <c r="AJ406" s="207"/>
      <c r="AK406" s="207"/>
      <c r="AL406" s="207"/>
      <c r="AM406" s="207"/>
      <c r="AN406" s="207"/>
      <c r="AO406" s="207"/>
      <c r="AP406" s="207"/>
      <c r="AQ406" s="207"/>
      <c r="AR406" s="207"/>
      <c r="AS406" s="207"/>
      <c r="AT406" s="207"/>
      <c r="AU406" s="207"/>
      <c r="AV406" s="207"/>
      <c r="AW406" s="207"/>
      <c r="AX406" s="207"/>
      <c r="AY406" s="207"/>
      <c r="AZ406" s="207"/>
      <c r="BA406" s="207"/>
      <c r="BB406" s="207"/>
      <c r="BC406" s="207"/>
      <c r="BD406" s="207"/>
      <c r="BE406" s="207"/>
      <c r="BF406" s="207"/>
      <c r="BG406" s="207"/>
      <c r="BH406" s="207"/>
    </row>
    <row r="407" spans="1:60" outlineLevel="1" x14ac:dyDescent="0.2">
      <c r="A407" s="214"/>
      <c r="B407" s="215"/>
      <c r="C407" s="252" t="s">
        <v>605</v>
      </c>
      <c r="D407" s="219"/>
      <c r="E407" s="220"/>
      <c r="F407" s="217"/>
      <c r="G407" s="217"/>
      <c r="H407" s="217"/>
      <c r="I407" s="217"/>
      <c r="J407" s="217"/>
      <c r="K407" s="217"/>
      <c r="L407" s="217"/>
      <c r="M407" s="217"/>
      <c r="N407" s="217"/>
      <c r="O407" s="217"/>
      <c r="P407" s="217"/>
      <c r="Q407" s="217"/>
      <c r="R407" s="217"/>
      <c r="S407" s="217"/>
      <c r="T407" s="217"/>
      <c r="U407" s="217"/>
      <c r="V407" s="217"/>
      <c r="W407" s="217"/>
      <c r="X407" s="207"/>
      <c r="Y407" s="207"/>
      <c r="Z407" s="207"/>
      <c r="AA407" s="207"/>
      <c r="AB407" s="207"/>
      <c r="AC407" s="207"/>
      <c r="AD407" s="207"/>
      <c r="AE407" s="207"/>
      <c r="AF407" s="207"/>
      <c r="AG407" s="207" t="s">
        <v>159</v>
      </c>
      <c r="AH407" s="207">
        <v>0</v>
      </c>
      <c r="AI407" s="207"/>
      <c r="AJ407" s="207"/>
      <c r="AK407" s="207"/>
      <c r="AL407" s="207"/>
      <c r="AM407" s="207"/>
      <c r="AN407" s="207"/>
      <c r="AO407" s="207"/>
      <c r="AP407" s="207"/>
      <c r="AQ407" s="207"/>
      <c r="AR407" s="207"/>
      <c r="AS407" s="207"/>
      <c r="AT407" s="207"/>
      <c r="AU407" s="207"/>
      <c r="AV407" s="207"/>
      <c r="AW407" s="207"/>
      <c r="AX407" s="207"/>
      <c r="AY407" s="207"/>
      <c r="AZ407" s="207"/>
      <c r="BA407" s="207"/>
      <c r="BB407" s="207"/>
      <c r="BC407" s="207"/>
      <c r="BD407" s="207"/>
      <c r="BE407" s="207"/>
      <c r="BF407" s="207"/>
      <c r="BG407" s="207"/>
      <c r="BH407" s="207"/>
    </row>
    <row r="408" spans="1:60" outlineLevel="1" x14ac:dyDescent="0.2">
      <c r="A408" s="214"/>
      <c r="B408" s="215"/>
      <c r="C408" s="252" t="s">
        <v>521</v>
      </c>
      <c r="D408" s="219"/>
      <c r="E408" s="220">
        <v>1</v>
      </c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217"/>
      <c r="W408" s="217"/>
      <c r="X408" s="207"/>
      <c r="Y408" s="207"/>
      <c r="Z408" s="207"/>
      <c r="AA408" s="207"/>
      <c r="AB408" s="207"/>
      <c r="AC408" s="207"/>
      <c r="AD408" s="207"/>
      <c r="AE408" s="207"/>
      <c r="AF408" s="207"/>
      <c r="AG408" s="207" t="s">
        <v>159</v>
      </c>
      <c r="AH408" s="207">
        <v>0</v>
      </c>
      <c r="AI408" s="207"/>
      <c r="AJ408" s="207"/>
      <c r="AK408" s="207"/>
      <c r="AL408" s="207"/>
      <c r="AM408" s="207"/>
      <c r="AN408" s="207"/>
      <c r="AO408" s="207"/>
      <c r="AP408" s="207"/>
      <c r="AQ408" s="207"/>
      <c r="AR408" s="207"/>
      <c r="AS408" s="207"/>
      <c r="AT408" s="207"/>
      <c r="AU408" s="207"/>
      <c r="AV408" s="207"/>
      <c r="AW408" s="207"/>
      <c r="AX408" s="207"/>
      <c r="AY408" s="207"/>
      <c r="AZ408" s="207"/>
      <c r="BA408" s="207"/>
      <c r="BB408" s="207"/>
      <c r="BC408" s="207"/>
      <c r="BD408" s="207"/>
      <c r="BE408" s="207"/>
      <c r="BF408" s="207"/>
      <c r="BG408" s="207"/>
      <c r="BH408" s="207"/>
    </row>
    <row r="409" spans="1:60" outlineLevel="1" x14ac:dyDescent="0.2">
      <c r="A409" s="214">
        <v>97</v>
      </c>
      <c r="B409" s="215" t="s">
        <v>606</v>
      </c>
      <c r="C409" s="256" t="s">
        <v>607</v>
      </c>
      <c r="D409" s="216" t="s">
        <v>0</v>
      </c>
      <c r="E409" s="246"/>
      <c r="F409" s="218"/>
      <c r="G409" s="217">
        <f>ROUND(E409*F409,2)</f>
        <v>0</v>
      </c>
      <c r="H409" s="218"/>
      <c r="I409" s="217">
        <f>ROUND(E409*H409,2)</f>
        <v>0</v>
      </c>
      <c r="J409" s="218"/>
      <c r="K409" s="217">
        <f>ROUND(E409*J409,2)</f>
        <v>0</v>
      </c>
      <c r="L409" s="217">
        <v>21</v>
      </c>
      <c r="M409" s="217">
        <f>G409*(1+L409/100)</f>
        <v>0</v>
      </c>
      <c r="N409" s="217">
        <v>0</v>
      </c>
      <c r="O409" s="217">
        <f>ROUND(E409*N409,2)</f>
        <v>0</v>
      </c>
      <c r="P409" s="217">
        <v>0</v>
      </c>
      <c r="Q409" s="217">
        <f>ROUND(E409*P409,2)</f>
        <v>0</v>
      </c>
      <c r="R409" s="217" t="s">
        <v>478</v>
      </c>
      <c r="S409" s="217" t="s">
        <v>154</v>
      </c>
      <c r="T409" s="217" t="s">
        <v>154</v>
      </c>
      <c r="U409" s="217">
        <v>0</v>
      </c>
      <c r="V409" s="217">
        <f>ROUND(E409*U409,2)</f>
        <v>0</v>
      </c>
      <c r="W409" s="217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 t="s">
        <v>390</v>
      </c>
      <c r="AH409" s="207"/>
      <c r="AI409" s="207"/>
      <c r="AJ409" s="207"/>
      <c r="AK409" s="207"/>
      <c r="AL409" s="207"/>
      <c r="AM409" s="207"/>
      <c r="AN409" s="207"/>
      <c r="AO409" s="207"/>
      <c r="AP409" s="207"/>
      <c r="AQ409" s="207"/>
      <c r="AR409" s="207"/>
      <c r="AS409" s="207"/>
      <c r="AT409" s="207"/>
      <c r="AU409" s="207"/>
      <c r="AV409" s="207"/>
      <c r="AW409" s="207"/>
      <c r="AX409" s="207"/>
      <c r="AY409" s="207"/>
      <c r="AZ409" s="207"/>
      <c r="BA409" s="207"/>
      <c r="BB409" s="207"/>
      <c r="BC409" s="207"/>
      <c r="BD409" s="207"/>
      <c r="BE409" s="207"/>
      <c r="BF409" s="207"/>
      <c r="BG409" s="207"/>
      <c r="BH409" s="207"/>
    </row>
    <row r="410" spans="1:60" outlineLevel="1" x14ac:dyDescent="0.2">
      <c r="A410" s="214"/>
      <c r="B410" s="215"/>
      <c r="C410" s="257" t="s">
        <v>432</v>
      </c>
      <c r="D410" s="247"/>
      <c r="E410" s="247"/>
      <c r="F410" s="247"/>
      <c r="G410" s="247"/>
      <c r="H410" s="217"/>
      <c r="I410" s="217"/>
      <c r="J410" s="217"/>
      <c r="K410" s="217"/>
      <c r="L410" s="217"/>
      <c r="M410" s="217"/>
      <c r="N410" s="217"/>
      <c r="O410" s="217"/>
      <c r="P410" s="217"/>
      <c r="Q410" s="217"/>
      <c r="R410" s="217"/>
      <c r="S410" s="217"/>
      <c r="T410" s="217"/>
      <c r="U410" s="217"/>
      <c r="V410" s="217"/>
      <c r="W410" s="217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 t="s">
        <v>157</v>
      </c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7"/>
      <c r="AV410" s="207"/>
      <c r="AW410" s="207"/>
      <c r="AX410" s="207"/>
      <c r="AY410" s="207"/>
      <c r="AZ410" s="207"/>
      <c r="BA410" s="207"/>
      <c r="BB410" s="207"/>
      <c r="BC410" s="207"/>
      <c r="BD410" s="207"/>
      <c r="BE410" s="207"/>
      <c r="BF410" s="207"/>
      <c r="BG410" s="207"/>
      <c r="BH410" s="207"/>
    </row>
    <row r="411" spans="1:60" x14ac:dyDescent="0.2">
      <c r="A411" s="222" t="s">
        <v>148</v>
      </c>
      <c r="B411" s="223" t="s">
        <v>96</v>
      </c>
      <c r="C411" s="249" t="s">
        <v>97</v>
      </c>
      <c r="D411" s="224"/>
      <c r="E411" s="225"/>
      <c r="F411" s="226"/>
      <c r="G411" s="226">
        <f>SUMIF(AG412:AG415,"&lt;&gt;NOR",G412:G415)</f>
        <v>0</v>
      </c>
      <c r="H411" s="226"/>
      <c r="I411" s="226">
        <f>SUM(I412:I415)</f>
        <v>0</v>
      </c>
      <c r="J411" s="226"/>
      <c r="K411" s="226">
        <f>SUM(K412:K415)</f>
        <v>0</v>
      </c>
      <c r="L411" s="226"/>
      <c r="M411" s="226">
        <f>SUM(M412:M415)</f>
        <v>0</v>
      </c>
      <c r="N411" s="226"/>
      <c r="O411" s="226">
        <f>SUM(O412:O415)</f>
        <v>0</v>
      </c>
      <c r="P411" s="226"/>
      <c r="Q411" s="226">
        <f>SUM(Q412:Q415)</f>
        <v>1.25</v>
      </c>
      <c r="R411" s="226"/>
      <c r="S411" s="226"/>
      <c r="T411" s="227"/>
      <c r="U411" s="221"/>
      <c r="V411" s="221">
        <f>SUM(V412:V415)</f>
        <v>108.3</v>
      </c>
      <c r="W411" s="221"/>
      <c r="AG411" t="s">
        <v>149</v>
      </c>
    </row>
    <row r="412" spans="1:60" outlineLevel="1" x14ac:dyDescent="0.2">
      <c r="A412" s="228">
        <v>98</v>
      </c>
      <c r="B412" s="229" t="s">
        <v>608</v>
      </c>
      <c r="C412" s="250" t="s">
        <v>609</v>
      </c>
      <c r="D412" s="230" t="s">
        <v>197</v>
      </c>
      <c r="E412" s="231">
        <v>177.54000000000002</v>
      </c>
      <c r="F412" s="232"/>
      <c r="G412" s="233">
        <f>ROUND(E412*F412,2)</f>
        <v>0</v>
      </c>
      <c r="H412" s="232"/>
      <c r="I412" s="233">
        <f>ROUND(E412*H412,2)</f>
        <v>0</v>
      </c>
      <c r="J412" s="232"/>
      <c r="K412" s="233">
        <f>ROUND(E412*J412,2)</f>
        <v>0</v>
      </c>
      <c r="L412" s="233">
        <v>21</v>
      </c>
      <c r="M412" s="233">
        <f>G412*(1+L412/100)</f>
        <v>0</v>
      </c>
      <c r="N412" s="233">
        <v>0</v>
      </c>
      <c r="O412" s="233">
        <f>ROUND(E412*N412,2)</f>
        <v>0</v>
      </c>
      <c r="P412" s="233">
        <v>5.0000000000000001E-3</v>
      </c>
      <c r="Q412" s="233">
        <f>ROUND(E412*P412,2)</f>
        <v>0.89</v>
      </c>
      <c r="R412" s="233" t="s">
        <v>610</v>
      </c>
      <c r="S412" s="233" t="s">
        <v>154</v>
      </c>
      <c r="T412" s="234" t="s">
        <v>154</v>
      </c>
      <c r="U412" s="217">
        <v>0.51</v>
      </c>
      <c r="V412" s="217">
        <f>ROUND(E412*U412,2)</f>
        <v>90.55</v>
      </c>
      <c r="W412" s="217"/>
      <c r="X412" s="207"/>
      <c r="Y412" s="207"/>
      <c r="Z412" s="207"/>
      <c r="AA412" s="207"/>
      <c r="AB412" s="207"/>
      <c r="AC412" s="207"/>
      <c r="AD412" s="207"/>
      <c r="AE412" s="207"/>
      <c r="AF412" s="207"/>
      <c r="AG412" s="207" t="s">
        <v>155</v>
      </c>
      <c r="AH412" s="207"/>
      <c r="AI412" s="207"/>
      <c r="AJ412" s="207"/>
      <c r="AK412" s="207"/>
      <c r="AL412" s="207"/>
      <c r="AM412" s="207"/>
      <c r="AN412" s="207"/>
      <c r="AO412" s="207"/>
      <c r="AP412" s="207"/>
      <c r="AQ412" s="207"/>
      <c r="AR412" s="207"/>
      <c r="AS412" s="207"/>
      <c r="AT412" s="207"/>
      <c r="AU412" s="207"/>
      <c r="AV412" s="207"/>
      <c r="AW412" s="207"/>
      <c r="AX412" s="207"/>
      <c r="AY412" s="207"/>
      <c r="AZ412" s="207"/>
      <c r="BA412" s="207"/>
      <c r="BB412" s="207"/>
      <c r="BC412" s="207"/>
      <c r="BD412" s="207"/>
      <c r="BE412" s="207"/>
      <c r="BF412" s="207"/>
      <c r="BG412" s="207"/>
      <c r="BH412" s="207"/>
    </row>
    <row r="413" spans="1:60" outlineLevel="1" x14ac:dyDescent="0.2">
      <c r="A413" s="214"/>
      <c r="B413" s="215"/>
      <c r="C413" s="252" t="s">
        <v>611</v>
      </c>
      <c r="D413" s="219"/>
      <c r="E413" s="220">
        <v>177.54000000000002</v>
      </c>
      <c r="F413" s="217"/>
      <c r="G413" s="217"/>
      <c r="H413" s="217"/>
      <c r="I413" s="217"/>
      <c r="J413" s="217"/>
      <c r="K413" s="217"/>
      <c r="L413" s="217"/>
      <c r="M413" s="217"/>
      <c r="N413" s="217"/>
      <c r="O413" s="217"/>
      <c r="P413" s="217"/>
      <c r="Q413" s="217"/>
      <c r="R413" s="217"/>
      <c r="S413" s="217"/>
      <c r="T413" s="217"/>
      <c r="U413" s="217"/>
      <c r="V413" s="217"/>
      <c r="W413" s="217"/>
      <c r="X413" s="207"/>
      <c r="Y413" s="207"/>
      <c r="Z413" s="207"/>
      <c r="AA413" s="207"/>
      <c r="AB413" s="207"/>
      <c r="AC413" s="207"/>
      <c r="AD413" s="207"/>
      <c r="AE413" s="207"/>
      <c r="AF413" s="207"/>
      <c r="AG413" s="207" t="s">
        <v>159</v>
      </c>
      <c r="AH413" s="207">
        <v>0</v>
      </c>
      <c r="AI413" s="207"/>
      <c r="AJ413" s="207"/>
      <c r="AK413" s="207"/>
      <c r="AL413" s="207"/>
      <c r="AM413" s="207"/>
      <c r="AN413" s="207"/>
      <c r="AO413" s="207"/>
      <c r="AP413" s="207"/>
      <c r="AQ413" s="207"/>
      <c r="AR413" s="207"/>
      <c r="AS413" s="207"/>
      <c r="AT413" s="207"/>
      <c r="AU413" s="207"/>
      <c r="AV413" s="207"/>
      <c r="AW413" s="207"/>
      <c r="AX413" s="207"/>
      <c r="AY413" s="207"/>
      <c r="AZ413" s="207"/>
      <c r="BA413" s="207"/>
      <c r="BB413" s="207"/>
      <c r="BC413" s="207"/>
      <c r="BD413" s="207"/>
      <c r="BE413" s="207"/>
      <c r="BF413" s="207"/>
      <c r="BG413" s="207"/>
      <c r="BH413" s="207"/>
    </row>
    <row r="414" spans="1:60" outlineLevel="1" x14ac:dyDescent="0.2">
      <c r="A414" s="228">
        <v>99</v>
      </c>
      <c r="B414" s="229" t="s">
        <v>612</v>
      </c>
      <c r="C414" s="250" t="s">
        <v>613</v>
      </c>
      <c r="D414" s="230" t="s">
        <v>197</v>
      </c>
      <c r="E414" s="231">
        <v>177.54000000000002</v>
      </c>
      <c r="F414" s="232"/>
      <c r="G414" s="233">
        <f>ROUND(E414*F414,2)</f>
        <v>0</v>
      </c>
      <c r="H414" s="232"/>
      <c r="I414" s="233">
        <f>ROUND(E414*H414,2)</f>
        <v>0</v>
      </c>
      <c r="J414" s="232"/>
      <c r="K414" s="233">
        <f>ROUND(E414*J414,2)</f>
        <v>0</v>
      </c>
      <c r="L414" s="233">
        <v>21</v>
      </c>
      <c r="M414" s="233">
        <f>G414*(1+L414/100)</f>
        <v>0</v>
      </c>
      <c r="N414" s="233">
        <v>0</v>
      </c>
      <c r="O414" s="233">
        <f>ROUND(E414*N414,2)</f>
        <v>0</v>
      </c>
      <c r="P414" s="233">
        <v>2E-3</v>
      </c>
      <c r="Q414" s="233">
        <f>ROUND(E414*P414,2)</f>
        <v>0.36</v>
      </c>
      <c r="R414" s="233" t="s">
        <v>610</v>
      </c>
      <c r="S414" s="233" t="s">
        <v>154</v>
      </c>
      <c r="T414" s="234" t="s">
        <v>154</v>
      </c>
      <c r="U414" s="217">
        <v>0.1</v>
      </c>
      <c r="V414" s="217">
        <f>ROUND(E414*U414,2)</f>
        <v>17.75</v>
      </c>
      <c r="W414" s="217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 t="s">
        <v>155</v>
      </c>
      <c r="AH414" s="207"/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7"/>
      <c r="AT414" s="207"/>
      <c r="AU414" s="207"/>
      <c r="AV414" s="207"/>
      <c r="AW414" s="207"/>
      <c r="AX414" s="207"/>
      <c r="AY414" s="207"/>
      <c r="AZ414" s="207"/>
      <c r="BA414" s="207"/>
      <c r="BB414" s="207"/>
      <c r="BC414" s="207"/>
      <c r="BD414" s="207"/>
      <c r="BE414" s="207"/>
      <c r="BF414" s="207"/>
      <c r="BG414" s="207"/>
      <c r="BH414" s="207"/>
    </row>
    <row r="415" spans="1:60" outlineLevel="1" x14ac:dyDescent="0.2">
      <c r="A415" s="214"/>
      <c r="B415" s="215"/>
      <c r="C415" s="252" t="s">
        <v>611</v>
      </c>
      <c r="D415" s="219"/>
      <c r="E415" s="220">
        <v>177.54000000000002</v>
      </c>
      <c r="F415" s="217"/>
      <c r="G415" s="217"/>
      <c r="H415" s="217"/>
      <c r="I415" s="217"/>
      <c r="J415" s="217"/>
      <c r="K415" s="217"/>
      <c r="L415" s="217"/>
      <c r="M415" s="217"/>
      <c r="N415" s="217"/>
      <c r="O415" s="217"/>
      <c r="P415" s="217"/>
      <c r="Q415" s="217"/>
      <c r="R415" s="217"/>
      <c r="S415" s="217"/>
      <c r="T415" s="217"/>
      <c r="U415" s="217"/>
      <c r="V415" s="217"/>
      <c r="W415" s="217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 t="s">
        <v>159</v>
      </c>
      <c r="AH415" s="207">
        <v>0</v>
      </c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7"/>
      <c r="AT415" s="207"/>
      <c r="AU415" s="207"/>
      <c r="AV415" s="207"/>
      <c r="AW415" s="207"/>
      <c r="AX415" s="207"/>
      <c r="AY415" s="207"/>
      <c r="AZ415" s="207"/>
      <c r="BA415" s="207"/>
      <c r="BB415" s="207"/>
      <c r="BC415" s="207"/>
      <c r="BD415" s="207"/>
      <c r="BE415" s="207"/>
      <c r="BF415" s="207"/>
      <c r="BG415" s="207"/>
      <c r="BH415" s="207"/>
    </row>
    <row r="416" spans="1:60" x14ac:dyDescent="0.2">
      <c r="A416" s="222" t="s">
        <v>148</v>
      </c>
      <c r="B416" s="223" t="s">
        <v>98</v>
      </c>
      <c r="C416" s="249" t="s">
        <v>99</v>
      </c>
      <c r="D416" s="224"/>
      <c r="E416" s="225"/>
      <c r="F416" s="226"/>
      <c r="G416" s="226">
        <f>SUMIF(AG417:AG425,"&lt;&gt;NOR",G417:G425)</f>
        <v>0</v>
      </c>
      <c r="H416" s="226"/>
      <c r="I416" s="226">
        <f>SUM(I417:I425)</f>
        <v>0</v>
      </c>
      <c r="J416" s="226"/>
      <c r="K416" s="226">
        <f>SUM(K417:K425)</f>
        <v>0</v>
      </c>
      <c r="L416" s="226"/>
      <c r="M416" s="226">
        <f>SUM(M417:M425)</f>
        <v>0</v>
      </c>
      <c r="N416" s="226"/>
      <c r="O416" s="226">
        <f>SUM(O417:O425)</f>
        <v>2.46</v>
      </c>
      <c r="P416" s="226"/>
      <c r="Q416" s="226">
        <f>SUM(Q417:Q425)</f>
        <v>0.21</v>
      </c>
      <c r="R416" s="226"/>
      <c r="S416" s="226"/>
      <c r="T416" s="227"/>
      <c r="U416" s="221"/>
      <c r="V416" s="221">
        <f>SUM(V417:V425)</f>
        <v>22.04</v>
      </c>
      <c r="W416" s="221"/>
      <c r="AG416" t="s">
        <v>149</v>
      </c>
    </row>
    <row r="417" spans="1:60" ht="22.5" outlineLevel="1" x14ac:dyDescent="0.2">
      <c r="A417" s="228">
        <v>100</v>
      </c>
      <c r="B417" s="229" t="s">
        <v>614</v>
      </c>
      <c r="C417" s="250" t="s">
        <v>615</v>
      </c>
      <c r="D417" s="230" t="s">
        <v>197</v>
      </c>
      <c r="E417" s="231">
        <v>209.94000000000003</v>
      </c>
      <c r="F417" s="232"/>
      <c r="G417" s="233">
        <f>ROUND(E417*F417,2)</f>
        <v>0</v>
      </c>
      <c r="H417" s="232"/>
      <c r="I417" s="233">
        <f>ROUND(E417*H417,2)</f>
        <v>0</v>
      </c>
      <c r="J417" s="232"/>
      <c r="K417" s="233">
        <f>ROUND(E417*J417,2)</f>
        <v>0</v>
      </c>
      <c r="L417" s="233">
        <v>21</v>
      </c>
      <c r="M417" s="233">
        <f>G417*(1+L417/100)</f>
        <v>0</v>
      </c>
      <c r="N417" s="233">
        <v>0</v>
      </c>
      <c r="O417" s="233">
        <f>ROUND(E417*N417,2)</f>
        <v>0</v>
      </c>
      <c r="P417" s="233">
        <v>1E-3</v>
      </c>
      <c r="Q417" s="233">
        <f>ROUND(E417*P417,2)</f>
        <v>0.21</v>
      </c>
      <c r="R417" s="233" t="s">
        <v>616</v>
      </c>
      <c r="S417" s="233" t="s">
        <v>154</v>
      </c>
      <c r="T417" s="234" t="s">
        <v>154</v>
      </c>
      <c r="U417" s="217">
        <v>0.10500000000000001</v>
      </c>
      <c r="V417" s="217">
        <f>ROUND(E417*U417,2)</f>
        <v>22.04</v>
      </c>
      <c r="W417" s="217"/>
      <c r="X417" s="207"/>
      <c r="Y417" s="207"/>
      <c r="Z417" s="207"/>
      <c r="AA417" s="207"/>
      <c r="AB417" s="207"/>
      <c r="AC417" s="207"/>
      <c r="AD417" s="207"/>
      <c r="AE417" s="207"/>
      <c r="AF417" s="207"/>
      <c r="AG417" s="207" t="s">
        <v>155</v>
      </c>
      <c r="AH417" s="207"/>
      <c r="AI417" s="207"/>
      <c r="AJ417" s="207"/>
      <c r="AK417" s="207"/>
      <c r="AL417" s="207"/>
      <c r="AM417" s="207"/>
      <c r="AN417" s="207"/>
      <c r="AO417" s="207"/>
      <c r="AP417" s="207"/>
      <c r="AQ417" s="207"/>
      <c r="AR417" s="207"/>
      <c r="AS417" s="207"/>
      <c r="AT417" s="207"/>
      <c r="AU417" s="207"/>
      <c r="AV417" s="207"/>
      <c r="AW417" s="207"/>
      <c r="AX417" s="207"/>
      <c r="AY417" s="207"/>
      <c r="AZ417" s="207"/>
      <c r="BA417" s="207"/>
      <c r="BB417" s="207"/>
      <c r="BC417" s="207"/>
      <c r="BD417" s="207"/>
      <c r="BE417" s="207"/>
      <c r="BF417" s="207"/>
      <c r="BG417" s="207"/>
      <c r="BH417" s="207"/>
    </row>
    <row r="418" spans="1:60" outlineLevel="1" x14ac:dyDescent="0.2">
      <c r="A418" s="214"/>
      <c r="B418" s="215"/>
      <c r="C418" s="252" t="s">
        <v>617</v>
      </c>
      <c r="D418" s="219"/>
      <c r="E418" s="220">
        <v>209.94000000000003</v>
      </c>
      <c r="F418" s="217"/>
      <c r="G418" s="217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217"/>
      <c r="W418" s="217"/>
      <c r="X418" s="207"/>
      <c r="Y418" s="207"/>
      <c r="Z418" s="207"/>
      <c r="AA418" s="207"/>
      <c r="AB418" s="207"/>
      <c r="AC418" s="207"/>
      <c r="AD418" s="207"/>
      <c r="AE418" s="207"/>
      <c r="AF418" s="207"/>
      <c r="AG418" s="207" t="s">
        <v>159</v>
      </c>
      <c r="AH418" s="207">
        <v>0</v>
      </c>
      <c r="AI418" s="207"/>
      <c r="AJ418" s="207"/>
      <c r="AK418" s="207"/>
      <c r="AL418" s="207"/>
      <c r="AM418" s="207"/>
      <c r="AN418" s="207"/>
      <c r="AO418" s="207"/>
      <c r="AP418" s="207"/>
      <c r="AQ418" s="207"/>
      <c r="AR418" s="207"/>
      <c r="AS418" s="207"/>
      <c r="AT418" s="207"/>
      <c r="AU418" s="207"/>
      <c r="AV418" s="207"/>
      <c r="AW418" s="207"/>
      <c r="AX418" s="207"/>
      <c r="AY418" s="207"/>
      <c r="AZ418" s="207"/>
      <c r="BA418" s="207"/>
      <c r="BB418" s="207"/>
      <c r="BC418" s="207"/>
      <c r="BD418" s="207"/>
      <c r="BE418" s="207"/>
      <c r="BF418" s="207"/>
      <c r="BG418" s="207"/>
      <c r="BH418" s="207"/>
    </row>
    <row r="419" spans="1:60" ht="22.5" outlineLevel="1" x14ac:dyDescent="0.2">
      <c r="A419" s="228">
        <v>101</v>
      </c>
      <c r="B419" s="229" t="s">
        <v>618</v>
      </c>
      <c r="C419" s="250" t="s">
        <v>619</v>
      </c>
      <c r="D419" s="230" t="s">
        <v>197</v>
      </c>
      <c r="E419" s="231">
        <v>209.94000000000003</v>
      </c>
      <c r="F419" s="232"/>
      <c r="G419" s="233">
        <f>ROUND(E419*F419,2)</f>
        <v>0</v>
      </c>
      <c r="H419" s="232"/>
      <c r="I419" s="233">
        <f>ROUND(E419*H419,2)</f>
        <v>0</v>
      </c>
      <c r="J419" s="232"/>
      <c r="K419" s="233">
        <f>ROUND(E419*J419,2)</f>
        <v>0</v>
      </c>
      <c r="L419" s="233">
        <v>21</v>
      </c>
      <c r="M419" s="233">
        <f>G419*(1+L419/100)</f>
        <v>0</v>
      </c>
      <c r="N419" s="233">
        <v>5.9700000000000005E-3</v>
      </c>
      <c r="O419" s="233">
        <f>ROUND(E419*N419,2)</f>
        <v>1.25</v>
      </c>
      <c r="P419" s="233">
        <v>0</v>
      </c>
      <c r="Q419" s="233">
        <f>ROUND(E419*P419,2)</f>
        <v>0</v>
      </c>
      <c r="R419" s="233" t="s">
        <v>620</v>
      </c>
      <c r="S419" s="233" t="s">
        <v>154</v>
      </c>
      <c r="T419" s="234" t="s">
        <v>621</v>
      </c>
      <c r="U419" s="217">
        <v>0</v>
      </c>
      <c r="V419" s="217">
        <f>ROUND(E419*U419,2)</f>
        <v>0</v>
      </c>
      <c r="W419" s="217"/>
      <c r="X419" s="207"/>
      <c r="Y419" s="207"/>
      <c r="Z419" s="207"/>
      <c r="AA419" s="207"/>
      <c r="AB419" s="207"/>
      <c r="AC419" s="207"/>
      <c r="AD419" s="207"/>
      <c r="AE419" s="207"/>
      <c r="AF419" s="207"/>
      <c r="AG419" s="207" t="s">
        <v>565</v>
      </c>
      <c r="AH419" s="207"/>
      <c r="AI419" s="207"/>
      <c r="AJ419" s="207"/>
      <c r="AK419" s="207"/>
      <c r="AL419" s="207"/>
      <c r="AM419" s="207"/>
      <c r="AN419" s="207"/>
      <c r="AO419" s="207"/>
      <c r="AP419" s="207"/>
      <c r="AQ419" s="207"/>
      <c r="AR419" s="207"/>
      <c r="AS419" s="207"/>
      <c r="AT419" s="207"/>
      <c r="AU419" s="207"/>
      <c r="AV419" s="207"/>
      <c r="AW419" s="207"/>
      <c r="AX419" s="207"/>
      <c r="AY419" s="207"/>
      <c r="AZ419" s="207"/>
      <c r="BA419" s="207"/>
      <c r="BB419" s="207"/>
      <c r="BC419" s="207"/>
      <c r="BD419" s="207"/>
      <c r="BE419" s="207"/>
      <c r="BF419" s="207"/>
      <c r="BG419" s="207"/>
      <c r="BH419" s="207"/>
    </row>
    <row r="420" spans="1:60" ht="22.5" outlineLevel="1" x14ac:dyDescent="0.2">
      <c r="A420" s="214"/>
      <c r="B420" s="215"/>
      <c r="C420" s="251" t="s">
        <v>622</v>
      </c>
      <c r="D420" s="235"/>
      <c r="E420" s="235"/>
      <c r="F420" s="235"/>
      <c r="G420" s="235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17"/>
      <c r="V420" s="217"/>
      <c r="W420" s="217"/>
      <c r="X420" s="207"/>
      <c r="Y420" s="207"/>
      <c r="Z420" s="207"/>
      <c r="AA420" s="207"/>
      <c r="AB420" s="207"/>
      <c r="AC420" s="207"/>
      <c r="AD420" s="207"/>
      <c r="AE420" s="207"/>
      <c r="AF420" s="207"/>
      <c r="AG420" s="207" t="s">
        <v>157</v>
      </c>
      <c r="AH420" s="207"/>
      <c r="AI420" s="207"/>
      <c r="AJ420" s="207"/>
      <c r="AK420" s="207"/>
      <c r="AL420" s="207"/>
      <c r="AM420" s="207"/>
      <c r="AN420" s="207"/>
      <c r="AO420" s="207"/>
      <c r="AP420" s="207"/>
      <c r="AQ420" s="207"/>
      <c r="AR420" s="207"/>
      <c r="AS420" s="207"/>
      <c r="AT420" s="207"/>
      <c r="AU420" s="207"/>
      <c r="AV420" s="207"/>
      <c r="AW420" s="207"/>
      <c r="AX420" s="207"/>
      <c r="AY420" s="207"/>
      <c r="AZ420" s="207"/>
      <c r="BA420" s="236" t="str">
        <f>C420</f>
        <v>lepení a dodávka podlahoviny z PVC, bez podkladu. Svaření podlahoviny. Dodávka a lepení podlahových soklíků z měkčeného PVC. Pastování a vyleštění podlah.</v>
      </c>
      <c r="BB420" s="207"/>
      <c r="BC420" s="207"/>
      <c r="BD420" s="207"/>
      <c r="BE420" s="207"/>
      <c r="BF420" s="207"/>
      <c r="BG420" s="207"/>
      <c r="BH420" s="207"/>
    </row>
    <row r="421" spans="1:60" outlineLevel="1" x14ac:dyDescent="0.2">
      <c r="A421" s="214"/>
      <c r="B421" s="215"/>
      <c r="C421" s="252" t="s">
        <v>617</v>
      </c>
      <c r="D421" s="219"/>
      <c r="E421" s="220">
        <v>209.94000000000003</v>
      </c>
      <c r="F421" s="217"/>
      <c r="G421" s="217"/>
      <c r="H421" s="217"/>
      <c r="I421" s="217"/>
      <c r="J421" s="217"/>
      <c r="K421" s="217"/>
      <c r="L421" s="217"/>
      <c r="M421" s="217"/>
      <c r="N421" s="217"/>
      <c r="O421" s="217"/>
      <c r="P421" s="217"/>
      <c r="Q421" s="217"/>
      <c r="R421" s="217"/>
      <c r="S421" s="217"/>
      <c r="T421" s="217"/>
      <c r="U421" s="217"/>
      <c r="V421" s="217"/>
      <c r="W421" s="217"/>
      <c r="X421" s="207"/>
      <c r="Y421" s="207"/>
      <c r="Z421" s="207"/>
      <c r="AA421" s="207"/>
      <c r="AB421" s="207"/>
      <c r="AC421" s="207"/>
      <c r="AD421" s="207"/>
      <c r="AE421" s="207"/>
      <c r="AF421" s="207"/>
      <c r="AG421" s="207" t="s">
        <v>159</v>
      </c>
      <c r="AH421" s="207">
        <v>0</v>
      </c>
      <c r="AI421" s="207"/>
      <c r="AJ421" s="207"/>
      <c r="AK421" s="207"/>
      <c r="AL421" s="207"/>
      <c r="AM421" s="207"/>
      <c r="AN421" s="207"/>
      <c r="AO421" s="207"/>
      <c r="AP421" s="207"/>
      <c r="AQ421" s="207"/>
      <c r="AR421" s="207"/>
      <c r="AS421" s="207"/>
      <c r="AT421" s="207"/>
      <c r="AU421" s="207"/>
      <c r="AV421" s="207"/>
      <c r="AW421" s="207"/>
      <c r="AX421" s="207"/>
      <c r="AY421" s="207"/>
      <c r="AZ421" s="207"/>
      <c r="BA421" s="207"/>
      <c r="BB421" s="207"/>
      <c r="BC421" s="207"/>
      <c r="BD421" s="207"/>
      <c r="BE421" s="207"/>
      <c r="BF421" s="207"/>
      <c r="BG421" s="207"/>
      <c r="BH421" s="207"/>
    </row>
    <row r="422" spans="1:60" outlineLevel="1" x14ac:dyDescent="0.2">
      <c r="A422" s="228">
        <v>102</v>
      </c>
      <c r="B422" s="229" t="s">
        <v>623</v>
      </c>
      <c r="C422" s="250" t="s">
        <v>624</v>
      </c>
      <c r="D422" s="230" t="s">
        <v>197</v>
      </c>
      <c r="E422" s="231">
        <v>241.43100000000001</v>
      </c>
      <c r="F422" s="232"/>
      <c r="G422" s="233">
        <f>ROUND(E422*F422,2)</f>
        <v>0</v>
      </c>
      <c r="H422" s="232"/>
      <c r="I422" s="233">
        <f>ROUND(E422*H422,2)</f>
        <v>0</v>
      </c>
      <c r="J422" s="232"/>
      <c r="K422" s="233">
        <f>ROUND(E422*J422,2)</f>
        <v>0</v>
      </c>
      <c r="L422" s="233">
        <v>21</v>
      </c>
      <c r="M422" s="233">
        <f>G422*(1+L422/100)</f>
        <v>0</v>
      </c>
      <c r="N422" s="233">
        <v>5.0000000000000001E-3</v>
      </c>
      <c r="O422" s="233">
        <f>ROUND(E422*N422,2)</f>
        <v>1.21</v>
      </c>
      <c r="P422" s="233">
        <v>0</v>
      </c>
      <c r="Q422" s="233">
        <f>ROUND(E422*P422,2)</f>
        <v>0</v>
      </c>
      <c r="R422" s="233"/>
      <c r="S422" s="233" t="s">
        <v>239</v>
      </c>
      <c r="T422" s="234" t="s">
        <v>154</v>
      </c>
      <c r="U422" s="217">
        <v>0</v>
      </c>
      <c r="V422" s="217">
        <f>ROUND(E422*U422,2)</f>
        <v>0</v>
      </c>
      <c r="W422" s="21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 t="s">
        <v>244</v>
      </c>
      <c r="AH422" s="207"/>
      <c r="AI422" s="207"/>
      <c r="AJ422" s="207"/>
      <c r="AK422" s="207"/>
      <c r="AL422" s="207"/>
      <c r="AM422" s="207"/>
      <c r="AN422" s="207"/>
      <c r="AO422" s="207"/>
      <c r="AP422" s="207"/>
      <c r="AQ422" s="207"/>
      <c r="AR422" s="207"/>
      <c r="AS422" s="207"/>
      <c r="AT422" s="207"/>
      <c r="AU422" s="207"/>
      <c r="AV422" s="207"/>
      <c r="AW422" s="207"/>
      <c r="AX422" s="207"/>
      <c r="AY422" s="207"/>
      <c r="AZ422" s="207"/>
      <c r="BA422" s="207"/>
      <c r="BB422" s="207"/>
      <c r="BC422" s="207"/>
      <c r="BD422" s="207"/>
      <c r="BE422" s="207"/>
      <c r="BF422" s="207"/>
      <c r="BG422" s="207"/>
      <c r="BH422" s="207"/>
    </row>
    <row r="423" spans="1:60" outlineLevel="1" x14ac:dyDescent="0.2">
      <c r="A423" s="214"/>
      <c r="B423" s="215"/>
      <c r="C423" s="252" t="s">
        <v>625</v>
      </c>
      <c r="D423" s="219"/>
      <c r="E423" s="220">
        <v>241.43100000000001</v>
      </c>
      <c r="F423" s="217"/>
      <c r="G423" s="217"/>
      <c r="H423" s="217"/>
      <c r="I423" s="217"/>
      <c r="J423" s="217"/>
      <c r="K423" s="217"/>
      <c r="L423" s="217"/>
      <c r="M423" s="217"/>
      <c r="N423" s="217"/>
      <c r="O423" s="217"/>
      <c r="P423" s="217"/>
      <c r="Q423" s="217"/>
      <c r="R423" s="217"/>
      <c r="S423" s="217"/>
      <c r="T423" s="217"/>
      <c r="U423" s="217"/>
      <c r="V423" s="217"/>
      <c r="W423" s="217"/>
      <c r="X423" s="207"/>
      <c r="Y423" s="207"/>
      <c r="Z423" s="207"/>
      <c r="AA423" s="207"/>
      <c r="AB423" s="207"/>
      <c r="AC423" s="207"/>
      <c r="AD423" s="207"/>
      <c r="AE423" s="207"/>
      <c r="AF423" s="207"/>
      <c r="AG423" s="207" t="s">
        <v>159</v>
      </c>
      <c r="AH423" s="207">
        <v>0</v>
      </c>
      <c r="AI423" s="207"/>
      <c r="AJ423" s="207"/>
      <c r="AK423" s="207"/>
      <c r="AL423" s="207"/>
      <c r="AM423" s="207"/>
      <c r="AN423" s="207"/>
      <c r="AO423" s="207"/>
      <c r="AP423" s="207"/>
      <c r="AQ423" s="207"/>
      <c r="AR423" s="207"/>
      <c r="AS423" s="207"/>
      <c r="AT423" s="207"/>
      <c r="AU423" s="207"/>
      <c r="AV423" s="207"/>
      <c r="AW423" s="207"/>
      <c r="AX423" s="207"/>
      <c r="AY423" s="207"/>
      <c r="AZ423" s="207"/>
      <c r="BA423" s="207"/>
      <c r="BB423" s="207"/>
      <c r="BC423" s="207"/>
      <c r="BD423" s="207"/>
      <c r="BE423" s="207"/>
      <c r="BF423" s="207"/>
      <c r="BG423" s="207"/>
      <c r="BH423" s="207"/>
    </row>
    <row r="424" spans="1:60" outlineLevel="1" x14ac:dyDescent="0.2">
      <c r="A424" s="214">
        <v>103</v>
      </c>
      <c r="B424" s="215" t="s">
        <v>626</v>
      </c>
      <c r="C424" s="256" t="s">
        <v>627</v>
      </c>
      <c r="D424" s="216" t="s">
        <v>0</v>
      </c>
      <c r="E424" s="246"/>
      <c r="F424" s="218"/>
      <c r="G424" s="217">
        <f>ROUND(E424*F424,2)</f>
        <v>0</v>
      </c>
      <c r="H424" s="218"/>
      <c r="I424" s="217">
        <f>ROUND(E424*H424,2)</f>
        <v>0</v>
      </c>
      <c r="J424" s="218"/>
      <c r="K424" s="217">
        <f>ROUND(E424*J424,2)</f>
        <v>0</v>
      </c>
      <c r="L424" s="217">
        <v>21</v>
      </c>
      <c r="M424" s="217">
        <f>G424*(1+L424/100)</f>
        <v>0</v>
      </c>
      <c r="N424" s="217">
        <v>0</v>
      </c>
      <c r="O424" s="217">
        <f>ROUND(E424*N424,2)</f>
        <v>0</v>
      </c>
      <c r="P424" s="217">
        <v>0</v>
      </c>
      <c r="Q424" s="217">
        <f>ROUND(E424*P424,2)</f>
        <v>0</v>
      </c>
      <c r="R424" s="217" t="s">
        <v>616</v>
      </c>
      <c r="S424" s="217" t="s">
        <v>154</v>
      </c>
      <c r="T424" s="217" t="s">
        <v>154</v>
      </c>
      <c r="U424" s="217">
        <v>0</v>
      </c>
      <c r="V424" s="217">
        <f>ROUND(E424*U424,2)</f>
        <v>0</v>
      </c>
      <c r="W424" s="217"/>
      <c r="X424" s="207"/>
      <c r="Y424" s="207"/>
      <c r="Z424" s="207"/>
      <c r="AA424" s="207"/>
      <c r="AB424" s="207"/>
      <c r="AC424" s="207"/>
      <c r="AD424" s="207"/>
      <c r="AE424" s="207"/>
      <c r="AF424" s="207"/>
      <c r="AG424" s="207" t="s">
        <v>390</v>
      </c>
      <c r="AH424" s="207"/>
      <c r="AI424" s="207"/>
      <c r="AJ424" s="207"/>
      <c r="AK424" s="207"/>
      <c r="AL424" s="207"/>
      <c r="AM424" s="207"/>
      <c r="AN424" s="207"/>
      <c r="AO424" s="207"/>
      <c r="AP424" s="207"/>
      <c r="AQ424" s="207"/>
      <c r="AR424" s="207"/>
      <c r="AS424" s="207"/>
      <c r="AT424" s="207"/>
      <c r="AU424" s="207"/>
      <c r="AV424" s="207"/>
      <c r="AW424" s="207"/>
      <c r="AX424" s="207"/>
      <c r="AY424" s="207"/>
      <c r="AZ424" s="207"/>
      <c r="BA424" s="207"/>
      <c r="BB424" s="207"/>
      <c r="BC424" s="207"/>
      <c r="BD424" s="207"/>
      <c r="BE424" s="207"/>
      <c r="BF424" s="207"/>
      <c r="BG424" s="207"/>
      <c r="BH424" s="207"/>
    </row>
    <row r="425" spans="1:60" outlineLevel="1" x14ac:dyDescent="0.2">
      <c r="A425" s="214"/>
      <c r="B425" s="215"/>
      <c r="C425" s="257" t="s">
        <v>628</v>
      </c>
      <c r="D425" s="247"/>
      <c r="E425" s="247"/>
      <c r="F425" s="247"/>
      <c r="G425" s="247"/>
      <c r="H425" s="217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7"/>
      <c r="V425" s="217"/>
      <c r="W425" s="217"/>
      <c r="X425" s="207"/>
      <c r="Y425" s="207"/>
      <c r="Z425" s="207"/>
      <c r="AA425" s="207"/>
      <c r="AB425" s="207"/>
      <c r="AC425" s="207"/>
      <c r="AD425" s="207"/>
      <c r="AE425" s="207"/>
      <c r="AF425" s="207"/>
      <c r="AG425" s="207" t="s">
        <v>157</v>
      </c>
      <c r="AH425" s="207"/>
      <c r="AI425" s="207"/>
      <c r="AJ425" s="207"/>
      <c r="AK425" s="207"/>
      <c r="AL425" s="207"/>
      <c r="AM425" s="207"/>
      <c r="AN425" s="207"/>
      <c r="AO425" s="207"/>
      <c r="AP425" s="207"/>
      <c r="AQ425" s="207"/>
      <c r="AR425" s="207"/>
      <c r="AS425" s="207"/>
      <c r="AT425" s="207"/>
      <c r="AU425" s="207"/>
      <c r="AV425" s="207"/>
      <c r="AW425" s="207"/>
      <c r="AX425" s="207"/>
      <c r="AY425" s="207"/>
      <c r="AZ425" s="207"/>
      <c r="BA425" s="207"/>
      <c r="BB425" s="207"/>
      <c r="BC425" s="207"/>
      <c r="BD425" s="207"/>
      <c r="BE425" s="207"/>
      <c r="BF425" s="207"/>
      <c r="BG425" s="207"/>
      <c r="BH425" s="207"/>
    </row>
    <row r="426" spans="1:60" x14ac:dyDescent="0.2">
      <c r="A426" s="222" t="s">
        <v>148</v>
      </c>
      <c r="B426" s="223" t="s">
        <v>100</v>
      </c>
      <c r="C426" s="249" t="s">
        <v>101</v>
      </c>
      <c r="D426" s="224"/>
      <c r="E426" s="225"/>
      <c r="F426" s="226"/>
      <c r="G426" s="226">
        <f>SUMIF(AG427:AG432,"&lt;&gt;NOR",G427:G432)</f>
        <v>0</v>
      </c>
      <c r="H426" s="226"/>
      <c r="I426" s="226">
        <f>SUM(I427:I432)</f>
        <v>0</v>
      </c>
      <c r="J426" s="226"/>
      <c r="K426" s="226">
        <f>SUM(K427:K432)</f>
        <v>0</v>
      </c>
      <c r="L426" s="226"/>
      <c r="M426" s="226">
        <f>SUM(M427:M432)</f>
        <v>0</v>
      </c>
      <c r="N426" s="226"/>
      <c r="O426" s="226">
        <f>SUM(O427:O432)</f>
        <v>0.3</v>
      </c>
      <c r="P426" s="226"/>
      <c r="Q426" s="226">
        <f>SUM(Q427:Q432)</f>
        <v>0</v>
      </c>
      <c r="R426" s="226"/>
      <c r="S426" s="226"/>
      <c r="T426" s="227"/>
      <c r="U426" s="221"/>
      <c r="V426" s="221">
        <f>SUM(V427:V432)</f>
        <v>162.91999999999999</v>
      </c>
      <c r="W426" s="221"/>
      <c r="AG426" t="s">
        <v>149</v>
      </c>
    </row>
    <row r="427" spans="1:60" outlineLevel="1" x14ac:dyDescent="0.2">
      <c r="A427" s="228">
        <v>104</v>
      </c>
      <c r="B427" s="229" t="s">
        <v>629</v>
      </c>
      <c r="C427" s="250" t="s">
        <v>630</v>
      </c>
      <c r="D427" s="230" t="s">
        <v>197</v>
      </c>
      <c r="E427" s="231">
        <v>154.79000000000002</v>
      </c>
      <c r="F427" s="232"/>
      <c r="G427" s="233">
        <f>ROUND(E427*F427,2)</f>
        <v>0</v>
      </c>
      <c r="H427" s="232"/>
      <c r="I427" s="233">
        <f>ROUND(E427*H427,2)</f>
        <v>0</v>
      </c>
      <c r="J427" s="232"/>
      <c r="K427" s="233">
        <f>ROUND(E427*J427,2)</f>
        <v>0</v>
      </c>
      <c r="L427" s="233">
        <v>21</v>
      </c>
      <c r="M427" s="233">
        <f>G427*(1+L427/100)</f>
        <v>0</v>
      </c>
      <c r="N427" s="233">
        <v>1.9500000000000001E-3</v>
      </c>
      <c r="O427" s="233">
        <f>ROUND(E427*N427,2)</f>
        <v>0.3</v>
      </c>
      <c r="P427" s="233">
        <v>0</v>
      </c>
      <c r="Q427" s="233">
        <f>ROUND(E427*P427,2)</f>
        <v>0</v>
      </c>
      <c r="R427" s="233" t="s">
        <v>631</v>
      </c>
      <c r="S427" s="233" t="s">
        <v>154</v>
      </c>
      <c r="T427" s="234" t="s">
        <v>154</v>
      </c>
      <c r="U427" s="217">
        <v>1.0525000000000002</v>
      </c>
      <c r="V427" s="217">
        <f>ROUND(E427*U427,2)</f>
        <v>162.91999999999999</v>
      </c>
      <c r="W427" s="21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 t="s">
        <v>155</v>
      </c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7"/>
      <c r="AT427" s="207"/>
      <c r="AU427" s="207"/>
      <c r="AV427" s="207"/>
      <c r="AW427" s="207"/>
      <c r="AX427" s="207"/>
      <c r="AY427" s="207"/>
      <c r="AZ427" s="207"/>
      <c r="BA427" s="207"/>
      <c r="BB427" s="207"/>
      <c r="BC427" s="207"/>
      <c r="BD427" s="207"/>
      <c r="BE427" s="207"/>
      <c r="BF427" s="207"/>
      <c r="BG427" s="207"/>
      <c r="BH427" s="207"/>
    </row>
    <row r="428" spans="1:60" ht="22.5" outlineLevel="1" x14ac:dyDescent="0.2">
      <c r="A428" s="214"/>
      <c r="B428" s="215"/>
      <c r="C428" s="251" t="s">
        <v>632</v>
      </c>
      <c r="D428" s="235"/>
      <c r="E428" s="235"/>
      <c r="F428" s="235"/>
      <c r="G428" s="235"/>
      <c r="H428" s="217"/>
      <c r="I428" s="217"/>
      <c r="J428" s="217"/>
      <c r="K428" s="217"/>
      <c r="L428" s="217"/>
      <c r="M428" s="217"/>
      <c r="N428" s="217"/>
      <c r="O428" s="217"/>
      <c r="P428" s="217"/>
      <c r="Q428" s="217"/>
      <c r="R428" s="217"/>
      <c r="S428" s="217"/>
      <c r="T428" s="217"/>
      <c r="U428" s="217"/>
      <c r="V428" s="217"/>
      <c r="W428" s="21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 t="s">
        <v>157</v>
      </c>
      <c r="AH428" s="207"/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7"/>
      <c r="AT428" s="207"/>
      <c r="AU428" s="207"/>
      <c r="AV428" s="207"/>
      <c r="AW428" s="207"/>
      <c r="AX428" s="207"/>
      <c r="AY428" s="207"/>
      <c r="AZ428" s="207"/>
      <c r="BA428" s="236" t="str">
        <f>C428</f>
        <v>jednovrstvé nebo dvouvrstvé podlahy s impregnací, tmelením a vrchním barevným nátěrem odolné proti opotřebení a proti nepříznivému působení chemikálií,</v>
      </c>
      <c r="BB428" s="207"/>
      <c r="BC428" s="207"/>
      <c r="BD428" s="207"/>
      <c r="BE428" s="207"/>
      <c r="BF428" s="207"/>
      <c r="BG428" s="207"/>
      <c r="BH428" s="207"/>
    </row>
    <row r="429" spans="1:60" outlineLevel="1" x14ac:dyDescent="0.2">
      <c r="A429" s="214"/>
      <c r="B429" s="215"/>
      <c r="C429" s="253" t="s">
        <v>633</v>
      </c>
      <c r="D429" s="237"/>
      <c r="E429" s="237"/>
      <c r="F429" s="237"/>
      <c r="G429" s="237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217"/>
      <c r="W429" s="21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 t="s">
        <v>215</v>
      </c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07"/>
      <c r="BA429" s="207"/>
      <c r="BB429" s="207"/>
      <c r="BC429" s="207"/>
      <c r="BD429" s="207"/>
      <c r="BE429" s="207"/>
      <c r="BF429" s="207"/>
      <c r="BG429" s="207"/>
      <c r="BH429" s="207"/>
    </row>
    <row r="430" spans="1:60" outlineLevel="1" x14ac:dyDescent="0.2">
      <c r="A430" s="214"/>
      <c r="B430" s="215"/>
      <c r="C430" s="252" t="s">
        <v>634</v>
      </c>
      <c r="D430" s="219"/>
      <c r="E430" s="220">
        <v>154.79000000000002</v>
      </c>
      <c r="F430" s="217"/>
      <c r="G430" s="217"/>
      <c r="H430" s="217"/>
      <c r="I430" s="217"/>
      <c r="J430" s="217"/>
      <c r="K430" s="217"/>
      <c r="L430" s="217"/>
      <c r="M430" s="217"/>
      <c r="N430" s="217"/>
      <c r="O430" s="217"/>
      <c r="P430" s="217"/>
      <c r="Q430" s="217"/>
      <c r="R430" s="217"/>
      <c r="S430" s="217"/>
      <c r="T430" s="217"/>
      <c r="U430" s="217"/>
      <c r="V430" s="217"/>
      <c r="W430" s="21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 t="s">
        <v>159</v>
      </c>
      <c r="AH430" s="207">
        <v>0</v>
      </c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7"/>
      <c r="AT430" s="207"/>
      <c r="AU430" s="207"/>
      <c r="AV430" s="207"/>
      <c r="AW430" s="207"/>
      <c r="AX430" s="207"/>
      <c r="AY430" s="207"/>
      <c r="AZ430" s="207"/>
      <c r="BA430" s="207"/>
      <c r="BB430" s="207"/>
      <c r="BC430" s="207"/>
      <c r="BD430" s="207"/>
      <c r="BE430" s="207"/>
      <c r="BF430" s="207"/>
      <c r="BG430" s="207"/>
      <c r="BH430" s="207"/>
    </row>
    <row r="431" spans="1:60" outlineLevel="1" x14ac:dyDescent="0.2">
      <c r="A431" s="214">
        <v>105</v>
      </c>
      <c r="B431" s="215" t="s">
        <v>635</v>
      </c>
      <c r="C431" s="256" t="s">
        <v>636</v>
      </c>
      <c r="D431" s="216" t="s">
        <v>0</v>
      </c>
      <c r="E431" s="246"/>
      <c r="F431" s="218"/>
      <c r="G431" s="217">
        <f>ROUND(E431*F431,2)</f>
        <v>0</v>
      </c>
      <c r="H431" s="218"/>
      <c r="I431" s="217">
        <f>ROUND(E431*H431,2)</f>
        <v>0</v>
      </c>
      <c r="J431" s="218"/>
      <c r="K431" s="217">
        <f>ROUND(E431*J431,2)</f>
        <v>0</v>
      </c>
      <c r="L431" s="217">
        <v>21</v>
      </c>
      <c r="M431" s="217">
        <f>G431*(1+L431/100)</f>
        <v>0</v>
      </c>
      <c r="N431" s="217">
        <v>0</v>
      </c>
      <c r="O431" s="217">
        <f>ROUND(E431*N431,2)</f>
        <v>0</v>
      </c>
      <c r="P431" s="217">
        <v>0</v>
      </c>
      <c r="Q431" s="217">
        <f>ROUND(E431*P431,2)</f>
        <v>0</v>
      </c>
      <c r="R431" s="217" t="s">
        <v>631</v>
      </c>
      <c r="S431" s="217" t="s">
        <v>154</v>
      </c>
      <c r="T431" s="217" t="s">
        <v>154</v>
      </c>
      <c r="U431" s="217">
        <v>0</v>
      </c>
      <c r="V431" s="217">
        <f>ROUND(E431*U431,2)</f>
        <v>0</v>
      </c>
      <c r="W431" s="217"/>
      <c r="X431" s="207"/>
      <c r="Y431" s="207"/>
      <c r="Z431" s="207"/>
      <c r="AA431" s="207"/>
      <c r="AB431" s="207"/>
      <c r="AC431" s="207"/>
      <c r="AD431" s="207"/>
      <c r="AE431" s="207"/>
      <c r="AF431" s="207"/>
      <c r="AG431" s="207" t="s">
        <v>390</v>
      </c>
      <c r="AH431" s="207"/>
      <c r="AI431" s="207"/>
      <c r="AJ431" s="207"/>
      <c r="AK431" s="207"/>
      <c r="AL431" s="207"/>
      <c r="AM431" s="207"/>
      <c r="AN431" s="207"/>
      <c r="AO431" s="207"/>
      <c r="AP431" s="207"/>
      <c r="AQ431" s="207"/>
      <c r="AR431" s="207"/>
      <c r="AS431" s="207"/>
      <c r="AT431" s="207"/>
      <c r="AU431" s="207"/>
      <c r="AV431" s="207"/>
      <c r="AW431" s="207"/>
      <c r="AX431" s="207"/>
      <c r="AY431" s="207"/>
      <c r="AZ431" s="207"/>
      <c r="BA431" s="207"/>
      <c r="BB431" s="207"/>
      <c r="BC431" s="207"/>
      <c r="BD431" s="207"/>
      <c r="BE431" s="207"/>
      <c r="BF431" s="207"/>
      <c r="BG431" s="207"/>
      <c r="BH431" s="207"/>
    </row>
    <row r="432" spans="1:60" outlineLevel="1" x14ac:dyDescent="0.2">
      <c r="A432" s="214"/>
      <c r="B432" s="215"/>
      <c r="C432" s="257" t="s">
        <v>432</v>
      </c>
      <c r="D432" s="247"/>
      <c r="E432" s="247"/>
      <c r="F432" s="247"/>
      <c r="G432" s="24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  <c r="X432" s="207"/>
      <c r="Y432" s="207"/>
      <c r="Z432" s="207"/>
      <c r="AA432" s="207"/>
      <c r="AB432" s="207"/>
      <c r="AC432" s="207"/>
      <c r="AD432" s="207"/>
      <c r="AE432" s="207"/>
      <c r="AF432" s="207"/>
      <c r="AG432" s="207" t="s">
        <v>157</v>
      </c>
      <c r="AH432" s="207"/>
      <c r="AI432" s="207"/>
      <c r="AJ432" s="207"/>
      <c r="AK432" s="207"/>
      <c r="AL432" s="207"/>
      <c r="AM432" s="207"/>
      <c r="AN432" s="207"/>
      <c r="AO432" s="207"/>
      <c r="AP432" s="207"/>
      <c r="AQ432" s="207"/>
      <c r="AR432" s="207"/>
      <c r="AS432" s="207"/>
      <c r="AT432" s="207"/>
      <c r="AU432" s="207"/>
      <c r="AV432" s="207"/>
      <c r="AW432" s="207"/>
      <c r="AX432" s="207"/>
      <c r="AY432" s="207"/>
      <c r="AZ432" s="207"/>
      <c r="BA432" s="207"/>
      <c r="BB432" s="207"/>
      <c r="BC432" s="207"/>
      <c r="BD432" s="207"/>
      <c r="BE432" s="207"/>
      <c r="BF432" s="207"/>
      <c r="BG432" s="207"/>
      <c r="BH432" s="207"/>
    </row>
    <row r="433" spans="1:60" x14ac:dyDescent="0.2">
      <c r="A433" s="222" t="s">
        <v>148</v>
      </c>
      <c r="B433" s="223" t="s">
        <v>102</v>
      </c>
      <c r="C433" s="249" t="s">
        <v>103</v>
      </c>
      <c r="D433" s="224"/>
      <c r="E433" s="225"/>
      <c r="F433" s="226"/>
      <c r="G433" s="226">
        <f>SUMIF(AG434:AG443,"&lt;&gt;NOR",G434:G443)</f>
        <v>0</v>
      </c>
      <c r="H433" s="226"/>
      <c r="I433" s="226">
        <f>SUM(I434:I443)</f>
        <v>0</v>
      </c>
      <c r="J433" s="226"/>
      <c r="K433" s="226">
        <f>SUM(K434:K443)</f>
        <v>0</v>
      </c>
      <c r="L433" s="226"/>
      <c r="M433" s="226">
        <f>SUM(M434:M443)</f>
        <v>0</v>
      </c>
      <c r="N433" s="226"/>
      <c r="O433" s="226">
        <f>SUM(O434:O443)</f>
        <v>4.3100000000000005</v>
      </c>
      <c r="P433" s="226"/>
      <c r="Q433" s="226">
        <f>SUM(Q434:Q443)</f>
        <v>0</v>
      </c>
      <c r="R433" s="226"/>
      <c r="S433" s="226"/>
      <c r="T433" s="227"/>
      <c r="U433" s="221"/>
      <c r="V433" s="221">
        <f>SUM(V434:V443)</f>
        <v>255.44</v>
      </c>
      <c r="W433" s="221"/>
      <c r="AG433" t="s">
        <v>149</v>
      </c>
    </row>
    <row r="434" spans="1:60" ht="22.5" outlineLevel="1" x14ac:dyDescent="0.2">
      <c r="A434" s="228">
        <v>106</v>
      </c>
      <c r="B434" s="229" t="s">
        <v>637</v>
      </c>
      <c r="C434" s="250" t="s">
        <v>638</v>
      </c>
      <c r="D434" s="230" t="s">
        <v>197</v>
      </c>
      <c r="E434" s="231">
        <v>237.71</v>
      </c>
      <c r="F434" s="232"/>
      <c r="G434" s="233">
        <f>ROUND(E434*F434,2)</f>
        <v>0</v>
      </c>
      <c r="H434" s="232"/>
      <c r="I434" s="233">
        <f>ROUND(E434*H434,2)</f>
        <v>0</v>
      </c>
      <c r="J434" s="232"/>
      <c r="K434" s="233">
        <f>ROUND(E434*J434,2)</f>
        <v>0</v>
      </c>
      <c r="L434" s="233">
        <v>21</v>
      </c>
      <c r="M434" s="233">
        <f>G434*(1+L434/100)</f>
        <v>0</v>
      </c>
      <c r="N434" s="233">
        <v>4.5100000000000001E-3</v>
      </c>
      <c r="O434" s="233">
        <f>ROUND(E434*N434,2)</f>
        <v>1.07</v>
      </c>
      <c r="P434" s="233">
        <v>0</v>
      </c>
      <c r="Q434" s="233">
        <f>ROUND(E434*P434,2)</f>
        <v>0</v>
      </c>
      <c r="R434" s="233" t="s">
        <v>639</v>
      </c>
      <c r="S434" s="233" t="s">
        <v>154</v>
      </c>
      <c r="T434" s="234" t="s">
        <v>154</v>
      </c>
      <c r="U434" s="217">
        <v>1.0746000000000002</v>
      </c>
      <c r="V434" s="217">
        <f>ROUND(E434*U434,2)</f>
        <v>255.44</v>
      </c>
      <c r="W434" s="217"/>
      <c r="X434" s="207"/>
      <c r="Y434" s="207"/>
      <c r="Z434" s="207"/>
      <c r="AA434" s="207"/>
      <c r="AB434" s="207"/>
      <c r="AC434" s="207"/>
      <c r="AD434" s="207"/>
      <c r="AE434" s="207"/>
      <c r="AF434" s="207"/>
      <c r="AG434" s="207" t="s">
        <v>155</v>
      </c>
      <c r="AH434" s="207"/>
      <c r="AI434" s="207"/>
      <c r="AJ434" s="207"/>
      <c r="AK434" s="207"/>
      <c r="AL434" s="207"/>
      <c r="AM434" s="207"/>
      <c r="AN434" s="207"/>
      <c r="AO434" s="207"/>
      <c r="AP434" s="207"/>
      <c r="AQ434" s="207"/>
      <c r="AR434" s="207"/>
      <c r="AS434" s="207"/>
      <c r="AT434" s="207"/>
      <c r="AU434" s="207"/>
      <c r="AV434" s="207"/>
      <c r="AW434" s="207"/>
      <c r="AX434" s="207"/>
      <c r="AY434" s="207"/>
      <c r="AZ434" s="207"/>
      <c r="BA434" s="207"/>
      <c r="BB434" s="207"/>
      <c r="BC434" s="207"/>
      <c r="BD434" s="207"/>
      <c r="BE434" s="207"/>
      <c r="BF434" s="207"/>
      <c r="BG434" s="207"/>
      <c r="BH434" s="207"/>
    </row>
    <row r="435" spans="1:60" outlineLevel="1" x14ac:dyDescent="0.2">
      <c r="A435" s="214"/>
      <c r="B435" s="215"/>
      <c r="C435" s="252" t="s">
        <v>273</v>
      </c>
      <c r="D435" s="219"/>
      <c r="E435" s="220">
        <v>34.400000000000006</v>
      </c>
      <c r="F435" s="217"/>
      <c r="G435" s="217"/>
      <c r="H435" s="217"/>
      <c r="I435" s="217"/>
      <c r="J435" s="217"/>
      <c r="K435" s="217"/>
      <c r="L435" s="217"/>
      <c r="M435" s="217"/>
      <c r="N435" s="217"/>
      <c r="O435" s="217"/>
      <c r="P435" s="217"/>
      <c r="Q435" s="217"/>
      <c r="R435" s="217"/>
      <c r="S435" s="217"/>
      <c r="T435" s="217"/>
      <c r="U435" s="217"/>
      <c r="V435" s="217"/>
      <c r="W435" s="217"/>
      <c r="X435" s="207"/>
      <c r="Y435" s="207"/>
      <c r="Z435" s="207"/>
      <c r="AA435" s="207"/>
      <c r="AB435" s="207"/>
      <c r="AC435" s="207"/>
      <c r="AD435" s="207"/>
      <c r="AE435" s="207"/>
      <c r="AF435" s="207"/>
      <c r="AG435" s="207" t="s">
        <v>159</v>
      </c>
      <c r="AH435" s="207">
        <v>0</v>
      </c>
      <c r="AI435" s="207"/>
      <c r="AJ435" s="207"/>
      <c r="AK435" s="207"/>
      <c r="AL435" s="207"/>
      <c r="AM435" s="207"/>
      <c r="AN435" s="207"/>
      <c r="AO435" s="207"/>
      <c r="AP435" s="207"/>
      <c r="AQ435" s="207"/>
      <c r="AR435" s="207"/>
      <c r="AS435" s="207"/>
      <c r="AT435" s="207"/>
      <c r="AU435" s="207"/>
      <c r="AV435" s="207"/>
      <c r="AW435" s="207"/>
      <c r="AX435" s="207"/>
      <c r="AY435" s="207"/>
      <c r="AZ435" s="207"/>
      <c r="BA435" s="207"/>
      <c r="BB435" s="207"/>
      <c r="BC435" s="207"/>
      <c r="BD435" s="207"/>
      <c r="BE435" s="207"/>
      <c r="BF435" s="207"/>
      <c r="BG435" s="207"/>
      <c r="BH435" s="207"/>
    </row>
    <row r="436" spans="1:60" outlineLevel="1" x14ac:dyDescent="0.2">
      <c r="A436" s="214"/>
      <c r="B436" s="215"/>
      <c r="C436" s="252" t="s">
        <v>264</v>
      </c>
      <c r="D436" s="219"/>
      <c r="E436" s="220">
        <v>30.1</v>
      </c>
      <c r="F436" s="217"/>
      <c r="G436" s="217"/>
      <c r="H436" s="217"/>
      <c r="I436" s="217"/>
      <c r="J436" s="217"/>
      <c r="K436" s="217"/>
      <c r="L436" s="217"/>
      <c r="M436" s="217"/>
      <c r="N436" s="217"/>
      <c r="O436" s="217"/>
      <c r="P436" s="217"/>
      <c r="Q436" s="217"/>
      <c r="R436" s="217"/>
      <c r="S436" s="217"/>
      <c r="T436" s="217"/>
      <c r="U436" s="217"/>
      <c r="V436" s="217"/>
      <c r="W436" s="217"/>
      <c r="X436" s="207"/>
      <c r="Y436" s="207"/>
      <c r="Z436" s="207"/>
      <c r="AA436" s="207"/>
      <c r="AB436" s="207"/>
      <c r="AC436" s="207"/>
      <c r="AD436" s="207"/>
      <c r="AE436" s="207"/>
      <c r="AF436" s="207"/>
      <c r="AG436" s="207" t="s">
        <v>159</v>
      </c>
      <c r="AH436" s="207">
        <v>0</v>
      </c>
      <c r="AI436" s="207"/>
      <c r="AJ436" s="207"/>
      <c r="AK436" s="207"/>
      <c r="AL436" s="207"/>
      <c r="AM436" s="207"/>
      <c r="AN436" s="207"/>
      <c r="AO436" s="207"/>
      <c r="AP436" s="207"/>
      <c r="AQ436" s="207"/>
      <c r="AR436" s="207"/>
      <c r="AS436" s="207"/>
      <c r="AT436" s="207"/>
      <c r="AU436" s="207"/>
      <c r="AV436" s="207"/>
      <c r="AW436" s="207"/>
      <c r="AX436" s="207"/>
      <c r="AY436" s="207"/>
      <c r="AZ436" s="207"/>
      <c r="BA436" s="207"/>
      <c r="BB436" s="207"/>
      <c r="BC436" s="207"/>
      <c r="BD436" s="207"/>
      <c r="BE436" s="207"/>
      <c r="BF436" s="207"/>
      <c r="BG436" s="207"/>
      <c r="BH436" s="207"/>
    </row>
    <row r="437" spans="1:60" outlineLevel="1" x14ac:dyDescent="0.2">
      <c r="A437" s="214"/>
      <c r="B437" s="215"/>
      <c r="C437" s="252" t="s">
        <v>265</v>
      </c>
      <c r="D437" s="219"/>
      <c r="E437" s="220">
        <v>35.85</v>
      </c>
      <c r="F437" s="217"/>
      <c r="G437" s="217"/>
      <c r="H437" s="217"/>
      <c r="I437" s="217"/>
      <c r="J437" s="217"/>
      <c r="K437" s="217"/>
      <c r="L437" s="217"/>
      <c r="M437" s="217"/>
      <c r="N437" s="217"/>
      <c r="O437" s="217"/>
      <c r="P437" s="217"/>
      <c r="Q437" s="217"/>
      <c r="R437" s="217"/>
      <c r="S437" s="217"/>
      <c r="T437" s="217"/>
      <c r="U437" s="217"/>
      <c r="V437" s="217"/>
      <c r="W437" s="217"/>
      <c r="X437" s="207"/>
      <c r="Y437" s="207"/>
      <c r="Z437" s="207"/>
      <c r="AA437" s="207"/>
      <c r="AB437" s="207"/>
      <c r="AC437" s="207"/>
      <c r="AD437" s="207"/>
      <c r="AE437" s="207"/>
      <c r="AF437" s="207"/>
      <c r="AG437" s="207" t="s">
        <v>159</v>
      </c>
      <c r="AH437" s="207">
        <v>0</v>
      </c>
      <c r="AI437" s="207"/>
      <c r="AJ437" s="207"/>
      <c r="AK437" s="207"/>
      <c r="AL437" s="207"/>
      <c r="AM437" s="207"/>
      <c r="AN437" s="207"/>
      <c r="AO437" s="207"/>
      <c r="AP437" s="207"/>
      <c r="AQ437" s="207"/>
      <c r="AR437" s="207"/>
      <c r="AS437" s="207"/>
      <c r="AT437" s="207"/>
      <c r="AU437" s="207"/>
      <c r="AV437" s="207"/>
      <c r="AW437" s="207"/>
      <c r="AX437" s="207"/>
      <c r="AY437" s="207"/>
      <c r="AZ437" s="207"/>
      <c r="BA437" s="207"/>
      <c r="BB437" s="207"/>
      <c r="BC437" s="207"/>
      <c r="BD437" s="207"/>
      <c r="BE437" s="207"/>
      <c r="BF437" s="207"/>
      <c r="BG437" s="207"/>
      <c r="BH437" s="207"/>
    </row>
    <row r="438" spans="1:60" outlineLevel="1" x14ac:dyDescent="0.2">
      <c r="A438" s="214"/>
      <c r="B438" s="215"/>
      <c r="C438" s="252" t="s">
        <v>266</v>
      </c>
      <c r="D438" s="219"/>
      <c r="E438" s="220">
        <v>70.56</v>
      </c>
      <c r="F438" s="217"/>
      <c r="G438" s="217"/>
      <c r="H438" s="217"/>
      <c r="I438" s="217"/>
      <c r="J438" s="217"/>
      <c r="K438" s="217"/>
      <c r="L438" s="217"/>
      <c r="M438" s="217"/>
      <c r="N438" s="217"/>
      <c r="O438" s="217"/>
      <c r="P438" s="217"/>
      <c r="Q438" s="217"/>
      <c r="R438" s="217"/>
      <c r="S438" s="217"/>
      <c r="T438" s="217"/>
      <c r="U438" s="217"/>
      <c r="V438" s="217"/>
      <c r="W438" s="217"/>
      <c r="X438" s="207"/>
      <c r="Y438" s="207"/>
      <c r="Z438" s="207"/>
      <c r="AA438" s="207"/>
      <c r="AB438" s="207"/>
      <c r="AC438" s="207"/>
      <c r="AD438" s="207"/>
      <c r="AE438" s="207"/>
      <c r="AF438" s="207"/>
      <c r="AG438" s="207" t="s">
        <v>159</v>
      </c>
      <c r="AH438" s="207">
        <v>0</v>
      </c>
      <c r="AI438" s="207"/>
      <c r="AJ438" s="207"/>
      <c r="AK438" s="207"/>
      <c r="AL438" s="207"/>
      <c r="AM438" s="207"/>
      <c r="AN438" s="207"/>
      <c r="AO438" s="207"/>
      <c r="AP438" s="207"/>
      <c r="AQ438" s="207"/>
      <c r="AR438" s="207"/>
      <c r="AS438" s="207"/>
      <c r="AT438" s="207"/>
      <c r="AU438" s="207"/>
      <c r="AV438" s="207"/>
      <c r="AW438" s="207"/>
      <c r="AX438" s="207"/>
      <c r="AY438" s="207"/>
      <c r="AZ438" s="207"/>
      <c r="BA438" s="207"/>
      <c r="BB438" s="207"/>
      <c r="BC438" s="207"/>
      <c r="BD438" s="207"/>
      <c r="BE438" s="207"/>
      <c r="BF438" s="207"/>
      <c r="BG438" s="207"/>
      <c r="BH438" s="207"/>
    </row>
    <row r="439" spans="1:60" outlineLevel="1" x14ac:dyDescent="0.2">
      <c r="A439" s="214"/>
      <c r="B439" s="215"/>
      <c r="C439" s="252" t="s">
        <v>267</v>
      </c>
      <c r="D439" s="219"/>
      <c r="E439" s="220">
        <v>66.800000000000011</v>
      </c>
      <c r="F439" s="217"/>
      <c r="G439" s="217"/>
      <c r="H439" s="217"/>
      <c r="I439" s="217"/>
      <c r="J439" s="217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217"/>
      <c r="W439" s="217"/>
      <c r="X439" s="207"/>
      <c r="Y439" s="207"/>
      <c r="Z439" s="207"/>
      <c r="AA439" s="207"/>
      <c r="AB439" s="207"/>
      <c r="AC439" s="207"/>
      <c r="AD439" s="207"/>
      <c r="AE439" s="207"/>
      <c r="AF439" s="207"/>
      <c r="AG439" s="207" t="s">
        <v>159</v>
      </c>
      <c r="AH439" s="207">
        <v>0</v>
      </c>
      <c r="AI439" s="207"/>
      <c r="AJ439" s="207"/>
      <c r="AK439" s="207"/>
      <c r="AL439" s="207"/>
      <c r="AM439" s="207"/>
      <c r="AN439" s="207"/>
      <c r="AO439" s="207"/>
      <c r="AP439" s="207"/>
      <c r="AQ439" s="207"/>
      <c r="AR439" s="207"/>
      <c r="AS439" s="207"/>
      <c r="AT439" s="207"/>
      <c r="AU439" s="207"/>
      <c r="AV439" s="207"/>
      <c r="AW439" s="207"/>
      <c r="AX439" s="207"/>
      <c r="AY439" s="207"/>
      <c r="AZ439" s="207"/>
      <c r="BA439" s="207"/>
      <c r="BB439" s="207"/>
      <c r="BC439" s="207"/>
      <c r="BD439" s="207"/>
      <c r="BE439" s="207"/>
      <c r="BF439" s="207"/>
      <c r="BG439" s="207"/>
      <c r="BH439" s="207"/>
    </row>
    <row r="440" spans="1:60" ht="22.5" outlineLevel="1" x14ac:dyDescent="0.2">
      <c r="A440" s="238">
        <v>107</v>
      </c>
      <c r="B440" s="239" t="s">
        <v>640</v>
      </c>
      <c r="C440" s="254" t="s">
        <v>641</v>
      </c>
      <c r="D440" s="240" t="s">
        <v>197</v>
      </c>
      <c r="E440" s="241">
        <v>237.71</v>
      </c>
      <c r="F440" s="242"/>
      <c r="G440" s="243">
        <f>ROUND(E440*F440,2)</f>
        <v>0</v>
      </c>
      <c r="H440" s="242"/>
      <c r="I440" s="243">
        <f>ROUND(E440*H440,2)</f>
        <v>0</v>
      </c>
      <c r="J440" s="242"/>
      <c r="K440" s="243">
        <f>ROUND(E440*J440,2)</f>
        <v>0</v>
      </c>
      <c r="L440" s="243">
        <v>21</v>
      </c>
      <c r="M440" s="243">
        <f>G440*(1+L440/100)</f>
        <v>0</v>
      </c>
      <c r="N440" s="243">
        <v>6.0000000000000006E-4</v>
      </c>
      <c r="O440" s="243">
        <f>ROUND(E440*N440,2)</f>
        <v>0.14000000000000001</v>
      </c>
      <c r="P440" s="243">
        <v>0</v>
      </c>
      <c r="Q440" s="243">
        <f>ROUND(E440*P440,2)</f>
        <v>0</v>
      </c>
      <c r="R440" s="243" t="s">
        <v>639</v>
      </c>
      <c r="S440" s="243" t="s">
        <v>154</v>
      </c>
      <c r="T440" s="244" t="s">
        <v>154</v>
      </c>
      <c r="U440" s="217">
        <v>0</v>
      </c>
      <c r="V440" s="217">
        <f>ROUND(E440*U440,2)</f>
        <v>0</v>
      </c>
      <c r="W440" s="21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 t="s">
        <v>155</v>
      </c>
      <c r="AH440" s="207"/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7"/>
      <c r="AT440" s="207"/>
      <c r="AU440" s="207"/>
      <c r="AV440" s="207"/>
      <c r="AW440" s="207"/>
      <c r="AX440" s="207"/>
      <c r="AY440" s="207"/>
      <c r="AZ440" s="207"/>
      <c r="BA440" s="207"/>
      <c r="BB440" s="207"/>
      <c r="BC440" s="207"/>
      <c r="BD440" s="207"/>
      <c r="BE440" s="207"/>
      <c r="BF440" s="207"/>
      <c r="BG440" s="207"/>
      <c r="BH440" s="207"/>
    </row>
    <row r="441" spans="1:60" ht="22.5" outlineLevel="1" x14ac:dyDescent="0.2">
      <c r="A441" s="228">
        <v>108</v>
      </c>
      <c r="B441" s="229" t="s">
        <v>642</v>
      </c>
      <c r="C441" s="250" t="s">
        <v>643</v>
      </c>
      <c r="D441" s="230" t="s">
        <v>197</v>
      </c>
      <c r="E441" s="231">
        <v>254.34970000000001</v>
      </c>
      <c r="F441" s="232"/>
      <c r="G441" s="233">
        <f>ROUND(E441*F441,2)</f>
        <v>0</v>
      </c>
      <c r="H441" s="232"/>
      <c r="I441" s="233">
        <f>ROUND(E441*H441,2)</f>
        <v>0</v>
      </c>
      <c r="J441" s="232"/>
      <c r="K441" s="233">
        <f>ROUND(E441*J441,2)</f>
        <v>0</v>
      </c>
      <c r="L441" s="233">
        <v>21</v>
      </c>
      <c r="M441" s="233">
        <f>G441*(1+L441/100)</f>
        <v>0</v>
      </c>
      <c r="N441" s="233">
        <v>1.2200000000000001E-2</v>
      </c>
      <c r="O441" s="233">
        <f>ROUND(E441*N441,2)</f>
        <v>3.1</v>
      </c>
      <c r="P441" s="233">
        <v>0</v>
      </c>
      <c r="Q441" s="233">
        <f>ROUND(E441*P441,2)</f>
        <v>0</v>
      </c>
      <c r="R441" s="233" t="s">
        <v>243</v>
      </c>
      <c r="S441" s="233" t="s">
        <v>154</v>
      </c>
      <c r="T441" s="234" t="s">
        <v>154</v>
      </c>
      <c r="U441" s="217">
        <v>0</v>
      </c>
      <c r="V441" s="217">
        <f>ROUND(E441*U441,2)</f>
        <v>0</v>
      </c>
      <c r="W441" s="21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 t="s">
        <v>244</v>
      </c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</row>
    <row r="442" spans="1:60" outlineLevel="1" x14ac:dyDescent="0.2">
      <c r="A442" s="214"/>
      <c r="B442" s="215"/>
      <c r="C442" s="252" t="s">
        <v>644</v>
      </c>
      <c r="D442" s="219"/>
      <c r="E442" s="220">
        <v>254.34970000000001</v>
      </c>
      <c r="F442" s="217"/>
      <c r="G442" s="217"/>
      <c r="H442" s="217"/>
      <c r="I442" s="217"/>
      <c r="J442" s="217"/>
      <c r="K442" s="217"/>
      <c r="L442" s="217"/>
      <c r="M442" s="217"/>
      <c r="N442" s="217"/>
      <c r="O442" s="217"/>
      <c r="P442" s="217"/>
      <c r="Q442" s="217"/>
      <c r="R442" s="217"/>
      <c r="S442" s="217"/>
      <c r="T442" s="217"/>
      <c r="U442" s="217"/>
      <c r="V442" s="217"/>
      <c r="W442" s="21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 t="s">
        <v>159</v>
      </c>
      <c r="AH442" s="207">
        <v>0</v>
      </c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7"/>
      <c r="AT442" s="207"/>
      <c r="AU442" s="207"/>
      <c r="AV442" s="207"/>
      <c r="AW442" s="207"/>
      <c r="AX442" s="207"/>
      <c r="AY442" s="207"/>
      <c r="AZ442" s="207"/>
      <c r="BA442" s="207"/>
      <c r="BB442" s="207"/>
      <c r="BC442" s="207"/>
      <c r="BD442" s="207"/>
      <c r="BE442" s="207"/>
      <c r="BF442" s="207"/>
      <c r="BG442" s="207"/>
      <c r="BH442" s="207"/>
    </row>
    <row r="443" spans="1:60" outlineLevel="1" x14ac:dyDescent="0.2">
      <c r="A443" s="214">
        <v>109</v>
      </c>
      <c r="B443" s="215" t="s">
        <v>645</v>
      </c>
      <c r="C443" s="256" t="s">
        <v>646</v>
      </c>
      <c r="D443" s="216" t="s">
        <v>0</v>
      </c>
      <c r="E443" s="246"/>
      <c r="F443" s="218"/>
      <c r="G443" s="217">
        <f>ROUND(E443*F443,2)</f>
        <v>0</v>
      </c>
      <c r="H443" s="218"/>
      <c r="I443" s="217">
        <f>ROUND(E443*H443,2)</f>
        <v>0</v>
      </c>
      <c r="J443" s="218"/>
      <c r="K443" s="217">
        <f>ROUND(E443*J443,2)</f>
        <v>0</v>
      </c>
      <c r="L443" s="217">
        <v>21</v>
      </c>
      <c r="M443" s="217">
        <f>G443*(1+L443/100)</f>
        <v>0</v>
      </c>
      <c r="N443" s="217">
        <v>0</v>
      </c>
      <c r="O443" s="217">
        <f>ROUND(E443*N443,2)</f>
        <v>0</v>
      </c>
      <c r="P443" s="217">
        <v>0</v>
      </c>
      <c r="Q443" s="217">
        <f>ROUND(E443*P443,2)</f>
        <v>0</v>
      </c>
      <c r="R443" s="217" t="s">
        <v>639</v>
      </c>
      <c r="S443" s="217" t="s">
        <v>154</v>
      </c>
      <c r="T443" s="217" t="s">
        <v>154</v>
      </c>
      <c r="U443" s="217">
        <v>0</v>
      </c>
      <c r="V443" s="217">
        <f>ROUND(E443*U443,2)</f>
        <v>0</v>
      </c>
      <c r="W443" s="21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 t="s">
        <v>390</v>
      </c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7"/>
      <c r="AV443" s="207"/>
      <c r="AW443" s="207"/>
      <c r="AX443" s="207"/>
      <c r="AY443" s="207"/>
      <c r="AZ443" s="207"/>
      <c r="BA443" s="207"/>
      <c r="BB443" s="207"/>
      <c r="BC443" s="207"/>
      <c r="BD443" s="207"/>
      <c r="BE443" s="207"/>
      <c r="BF443" s="207"/>
      <c r="BG443" s="207"/>
      <c r="BH443" s="207"/>
    </row>
    <row r="444" spans="1:60" x14ac:dyDescent="0.2">
      <c r="A444" s="222" t="s">
        <v>148</v>
      </c>
      <c r="B444" s="223" t="s">
        <v>104</v>
      </c>
      <c r="C444" s="249" t="s">
        <v>105</v>
      </c>
      <c r="D444" s="224"/>
      <c r="E444" s="225"/>
      <c r="F444" s="226"/>
      <c r="G444" s="226">
        <f>SUMIF(AG445:AG451,"&lt;&gt;NOR",G445:G451)</f>
        <v>0</v>
      </c>
      <c r="H444" s="226"/>
      <c r="I444" s="226">
        <f>SUM(I445:I451)</f>
        <v>0</v>
      </c>
      <c r="J444" s="226"/>
      <c r="K444" s="226">
        <f>SUM(K445:K451)</f>
        <v>0</v>
      </c>
      <c r="L444" s="226"/>
      <c r="M444" s="226">
        <f>SUM(M445:M451)</f>
        <v>0</v>
      </c>
      <c r="N444" s="226"/>
      <c r="O444" s="226">
        <f>SUM(O445:O451)</f>
        <v>0.01</v>
      </c>
      <c r="P444" s="226"/>
      <c r="Q444" s="226">
        <f>SUM(Q445:Q451)</f>
        <v>0</v>
      </c>
      <c r="R444" s="226"/>
      <c r="S444" s="226"/>
      <c r="T444" s="227"/>
      <c r="U444" s="221"/>
      <c r="V444" s="221">
        <f>SUM(V445:V451)</f>
        <v>8.57</v>
      </c>
      <c r="W444" s="221"/>
      <c r="AG444" t="s">
        <v>149</v>
      </c>
    </row>
    <row r="445" spans="1:60" outlineLevel="1" x14ac:dyDescent="0.2">
      <c r="A445" s="228">
        <v>110</v>
      </c>
      <c r="B445" s="229" t="s">
        <v>647</v>
      </c>
      <c r="C445" s="250" t="s">
        <v>648</v>
      </c>
      <c r="D445" s="230" t="s">
        <v>197</v>
      </c>
      <c r="E445" s="231">
        <v>6.3580000000000005</v>
      </c>
      <c r="F445" s="232"/>
      <c r="G445" s="233">
        <f>ROUND(E445*F445,2)</f>
        <v>0</v>
      </c>
      <c r="H445" s="232"/>
      <c r="I445" s="233">
        <f>ROUND(E445*H445,2)</f>
        <v>0</v>
      </c>
      <c r="J445" s="232"/>
      <c r="K445" s="233">
        <f>ROUND(E445*J445,2)</f>
        <v>0</v>
      </c>
      <c r="L445" s="233">
        <v>21</v>
      </c>
      <c r="M445" s="233">
        <f>G445*(1+L445/100)</f>
        <v>0</v>
      </c>
      <c r="N445" s="233">
        <v>4.2000000000000002E-4</v>
      </c>
      <c r="O445" s="233">
        <f>ROUND(E445*N445,2)</f>
        <v>0</v>
      </c>
      <c r="P445" s="233">
        <v>0</v>
      </c>
      <c r="Q445" s="233">
        <f>ROUND(E445*P445,2)</f>
        <v>0</v>
      </c>
      <c r="R445" s="233" t="s">
        <v>649</v>
      </c>
      <c r="S445" s="233" t="s">
        <v>154</v>
      </c>
      <c r="T445" s="234" t="s">
        <v>154</v>
      </c>
      <c r="U445" s="217">
        <v>0.28700000000000003</v>
      </c>
      <c r="V445" s="217">
        <f>ROUND(E445*U445,2)</f>
        <v>1.82</v>
      </c>
      <c r="W445" s="217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 t="s">
        <v>155</v>
      </c>
      <c r="AH445" s="207"/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7"/>
      <c r="AY445" s="207"/>
      <c r="AZ445" s="207"/>
      <c r="BA445" s="207"/>
      <c r="BB445" s="207"/>
      <c r="BC445" s="207"/>
      <c r="BD445" s="207"/>
      <c r="BE445" s="207"/>
      <c r="BF445" s="207"/>
      <c r="BG445" s="207"/>
      <c r="BH445" s="207"/>
    </row>
    <row r="446" spans="1:60" outlineLevel="1" x14ac:dyDescent="0.2">
      <c r="A446" s="214"/>
      <c r="B446" s="215"/>
      <c r="C446" s="255" t="s">
        <v>650</v>
      </c>
      <c r="D446" s="245"/>
      <c r="E446" s="245"/>
      <c r="F446" s="245"/>
      <c r="G446" s="245"/>
      <c r="H446" s="217"/>
      <c r="I446" s="217"/>
      <c r="J446" s="217"/>
      <c r="K446" s="217"/>
      <c r="L446" s="217"/>
      <c r="M446" s="217"/>
      <c r="N446" s="217"/>
      <c r="O446" s="217"/>
      <c r="P446" s="217"/>
      <c r="Q446" s="217"/>
      <c r="R446" s="217"/>
      <c r="S446" s="217"/>
      <c r="T446" s="217"/>
      <c r="U446" s="217"/>
      <c r="V446" s="217"/>
      <c r="W446" s="217"/>
      <c r="X446" s="207"/>
      <c r="Y446" s="207"/>
      <c r="Z446" s="207"/>
      <c r="AA446" s="207"/>
      <c r="AB446" s="207"/>
      <c r="AC446" s="207"/>
      <c r="AD446" s="207"/>
      <c r="AE446" s="207"/>
      <c r="AF446" s="207"/>
      <c r="AG446" s="207" t="s">
        <v>215</v>
      </c>
      <c r="AH446" s="207"/>
      <c r="AI446" s="207"/>
      <c r="AJ446" s="207"/>
      <c r="AK446" s="207"/>
      <c r="AL446" s="207"/>
      <c r="AM446" s="207"/>
      <c r="AN446" s="207"/>
      <c r="AO446" s="207"/>
      <c r="AP446" s="207"/>
      <c r="AQ446" s="207"/>
      <c r="AR446" s="207"/>
      <c r="AS446" s="207"/>
      <c r="AT446" s="207"/>
      <c r="AU446" s="207"/>
      <c r="AV446" s="207"/>
      <c r="AW446" s="207"/>
      <c r="AX446" s="207"/>
      <c r="AY446" s="207"/>
      <c r="AZ446" s="207"/>
      <c r="BA446" s="207"/>
      <c r="BB446" s="207"/>
      <c r="BC446" s="207"/>
      <c r="BD446" s="207"/>
      <c r="BE446" s="207"/>
      <c r="BF446" s="207"/>
      <c r="BG446" s="207"/>
      <c r="BH446" s="207"/>
    </row>
    <row r="447" spans="1:60" outlineLevel="1" x14ac:dyDescent="0.2">
      <c r="A447" s="214"/>
      <c r="B447" s="215"/>
      <c r="C447" s="252" t="s">
        <v>651</v>
      </c>
      <c r="D447" s="219"/>
      <c r="E447" s="220">
        <v>6.3580000000000005</v>
      </c>
      <c r="F447" s="217"/>
      <c r="G447" s="217"/>
      <c r="H447" s="217"/>
      <c r="I447" s="217"/>
      <c r="J447" s="217"/>
      <c r="K447" s="217"/>
      <c r="L447" s="217"/>
      <c r="M447" s="217"/>
      <c r="N447" s="217"/>
      <c r="O447" s="217"/>
      <c r="P447" s="217"/>
      <c r="Q447" s="217"/>
      <c r="R447" s="217"/>
      <c r="S447" s="217"/>
      <c r="T447" s="217"/>
      <c r="U447" s="217"/>
      <c r="V447" s="217"/>
      <c r="W447" s="217"/>
      <c r="X447" s="207"/>
      <c r="Y447" s="207"/>
      <c r="Z447" s="207"/>
      <c r="AA447" s="207"/>
      <c r="AB447" s="207"/>
      <c r="AC447" s="207"/>
      <c r="AD447" s="207"/>
      <c r="AE447" s="207"/>
      <c r="AF447" s="207"/>
      <c r="AG447" s="207" t="s">
        <v>159</v>
      </c>
      <c r="AH447" s="207">
        <v>0</v>
      </c>
      <c r="AI447" s="207"/>
      <c r="AJ447" s="207"/>
      <c r="AK447" s="207"/>
      <c r="AL447" s="207"/>
      <c r="AM447" s="207"/>
      <c r="AN447" s="207"/>
      <c r="AO447" s="207"/>
      <c r="AP447" s="207"/>
      <c r="AQ447" s="207"/>
      <c r="AR447" s="207"/>
      <c r="AS447" s="207"/>
      <c r="AT447" s="207"/>
      <c r="AU447" s="207"/>
      <c r="AV447" s="207"/>
      <c r="AW447" s="207"/>
      <c r="AX447" s="207"/>
      <c r="AY447" s="207"/>
      <c r="AZ447" s="207"/>
      <c r="BA447" s="207"/>
      <c r="BB447" s="207"/>
      <c r="BC447" s="207"/>
      <c r="BD447" s="207"/>
      <c r="BE447" s="207"/>
      <c r="BF447" s="207"/>
      <c r="BG447" s="207"/>
      <c r="BH447" s="207"/>
    </row>
    <row r="448" spans="1:60" ht="22.5" outlineLevel="1" x14ac:dyDescent="0.2">
      <c r="A448" s="228">
        <v>111</v>
      </c>
      <c r="B448" s="229" t="s">
        <v>652</v>
      </c>
      <c r="C448" s="250" t="s">
        <v>653</v>
      </c>
      <c r="D448" s="230" t="s">
        <v>197</v>
      </c>
      <c r="E448" s="231">
        <v>19.584000000000003</v>
      </c>
      <c r="F448" s="232"/>
      <c r="G448" s="233">
        <f>ROUND(E448*F448,2)</f>
        <v>0</v>
      </c>
      <c r="H448" s="232"/>
      <c r="I448" s="233">
        <f>ROUND(E448*H448,2)</f>
        <v>0</v>
      </c>
      <c r="J448" s="232"/>
      <c r="K448" s="233">
        <f>ROUND(E448*J448,2)</f>
        <v>0</v>
      </c>
      <c r="L448" s="233">
        <v>21</v>
      </c>
      <c r="M448" s="233">
        <f>G448*(1+L448/100)</f>
        <v>0</v>
      </c>
      <c r="N448" s="233">
        <v>6.8000000000000005E-4</v>
      </c>
      <c r="O448" s="233">
        <f>ROUND(E448*N448,2)</f>
        <v>0.01</v>
      </c>
      <c r="P448" s="233">
        <v>0</v>
      </c>
      <c r="Q448" s="233">
        <f>ROUND(E448*P448,2)</f>
        <v>0</v>
      </c>
      <c r="R448" s="233" t="s">
        <v>649</v>
      </c>
      <c r="S448" s="233" t="s">
        <v>154</v>
      </c>
      <c r="T448" s="234" t="s">
        <v>154</v>
      </c>
      <c r="U448" s="217">
        <v>0.32400000000000001</v>
      </c>
      <c r="V448" s="217">
        <f>ROUND(E448*U448,2)</f>
        <v>6.35</v>
      </c>
      <c r="W448" s="217"/>
      <c r="X448" s="207"/>
      <c r="Y448" s="207"/>
      <c r="Z448" s="207"/>
      <c r="AA448" s="207"/>
      <c r="AB448" s="207"/>
      <c r="AC448" s="207"/>
      <c r="AD448" s="207"/>
      <c r="AE448" s="207"/>
      <c r="AF448" s="207"/>
      <c r="AG448" s="207" t="s">
        <v>155</v>
      </c>
      <c r="AH448" s="207"/>
      <c r="AI448" s="207"/>
      <c r="AJ448" s="207"/>
      <c r="AK448" s="207"/>
      <c r="AL448" s="207"/>
      <c r="AM448" s="207"/>
      <c r="AN448" s="207"/>
      <c r="AO448" s="207"/>
      <c r="AP448" s="207"/>
      <c r="AQ448" s="207"/>
      <c r="AR448" s="207"/>
      <c r="AS448" s="207"/>
      <c r="AT448" s="207"/>
      <c r="AU448" s="207"/>
      <c r="AV448" s="207"/>
      <c r="AW448" s="207"/>
      <c r="AX448" s="207"/>
      <c r="AY448" s="207"/>
      <c r="AZ448" s="207"/>
      <c r="BA448" s="207"/>
      <c r="BB448" s="207"/>
      <c r="BC448" s="207"/>
      <c r="BD448" s="207"/>
      <c r="BE448" s="207"/>
      <c r="BF448" s="207"/>
      <c r="BG448" s="207"/>
      <c r="BH448" s="207"/>
    </row>
    <row r="449" spans="1:60" outlineLevel="1" x14ac:dyDescent="0.2">
      <c r="A449" s="214"/>
      <c r="B449" s="215"/>
      <c r="C449" s="252" t="s">
        <v>654</v>
      </c>
      <c r="D449" s="219"/>
      <c r="E449" s="220">
        <v>19.584000000000003</v>
      </c>
      <c r="F449" s="217"/>
      <c r="G449" s="217"/>
      <c r="H449" s="217"/>
      <c r="I449" s="217"/>
      <c r="J449" s="217"/>
      <c r="K449" s="217"/>
      <c r="L449" s="217"/>
      <c r="M449" s="217"/>
      <c r="N449" s="217"/>
      <c r="O449" s="217"/>
      <c r="P449" s="217"/>
      <c r="Q449" s="217"/>
      <c r="R449" s="217"/>
      <c r="S449" s="217"/>
      <c r="T449" s="217"/>
      <c r="U449" s="217"/>
      <c r="V449" s="217"/>
      <c r="W449" s="217"/>
      <c r="X449" s="207"/>
      <c r="Y449" s="207"/>
      <c r="Z449" s="207"/>
      <c r="AA449" s="207"/>
      <c r="AB449" s="207"/>
      <c r="AC449" s="207"/>
      <c r="AD449" s="207"/>
      <c r="AE449" s="207"/>
      <c r="AF449" s="207"/>
      <c r="AG449" s="207" t="s">
        <v>159</v>
      </c>
      <c r="AH449" s="207">
        <v>0</v>
      </c>
      <c r="AI449" s="207"/>
      <c r="AJ449" s="207"/>
      <c r="AK449" s="207"/>
      <c r="AL449" s="207"/>
      <c r="AM449" s="207"/>
      <c r="AN449" s="207"/>
      <c r="AO449" s="207"/>
      <c r="AP449" s="207"/>
      <c r="AQ449" s="207"/>
      <c r="AR449" s="207"/>
      <c r="AS449" s="207"/>
      <c r="AT449" s="207"/>
      <c r="AU449" s="207"/>
      <c r="AV449" s="207"/>
      <c r="AW449" s="207"/>
      <c r="AX449" s="207"/>
      <c r="AY449" s="207"/>
      <c r="AZ449" s="207"/>
      <c r="BA449" s="207"/>
      <c r="BB449" s="207"/>
      <c r="BC449" s="207"/>
      <c r="BD449" s="207"/>
      <c r="BE449" s="207"/>
      <c r="BF449" s="207"/>
      <c r="BG449" s="207"/>
      <c r="BH449" s="207"/>
    </row>
    <row r="450" spans="1:60" outlineLevel="1" x14ac:dyDescent="0.2">
      <c r="A450" s="228">
        <v>112</v>
      </c>
      <c r="B450" s="229" t="s">
        <v>655</v>
      </c>
      <c r="C450" s="250" t="s">
        <v>656</v>
      </c>
      <c r="D450" s="230" t="s">
        <v>197</v>
      </c>
      <c r="E450" s="231">
        <v>1.2000000000000002</v>
      </c>
      <c r="F450" s="232"/>
      <c r="G450" s="233">
        <f>ROUND(E450*F450,2)</f>
        <v>0</v>
      </c>
      <c r="H450" s="232"/>
      <c r="I450" s="233">
        <f>ROUND(E450*H450,2)</f>
        <v>0</v>
      </c>
      <c r="J450" s="232"/>
      <c r="K450" s="233">
        <f>ROUND(E450*J450,2)</f>
        <v>0</v>
      </c>
      <c r="L450" s="233">
        <v>21</v>
      </c>
      <c r="M450" s="233">
        <f>G450*(1+L450/100)</f>
        <v>0</v>
      </c>
      <c r="N450" s="233">
        <v>2.0000000000000001E-4</v>
      </c>
      <c r="O450" s="233">
        <f>ROUND(E450*N450,2)</f>
        <v>0</v>
      </c>
      <c r="P450" s="233">
        <v>0</v>
      </c>
      <c r="Q450" s="233">
        <f>ROUND(E450*P450,2)</f>
        <v>0</v>
      </c>
      <c r="R450" s="233" t="s">
        <v>649</v>
      </c>
      <c r="S450" s="233" t="s">
        <v>154</v>
      </c>
      <c r="T450" s="234" t="s">
        <v>154</v>
      </c>
      <c r="U450" s="217">
        <v>0.33200000000000002</v>
      </c>
      <c r="V450" s="217">
        <f>ROUND(E450*U450,2)</f>
        <v>0.4</v>
      </c>
      <c r="W450" s="217"/>
      <c r="X450" s="207"/>
      <c r="Y450" s="207"/>
      <c r="Z450" s="207"/>
      <c r="AA450" s="207"/>
      <c r="AB450" s="207"/>
      <c r="AC450" s="207"/>
      <c r="AD450" s="207"/>
      <c r="AE450" s="207"/>
      <c r="AF450" s="207"/>
      <c r="AG450" s="207" t="s">
        <v>155</v>
      </c>
      <c r="AH450" s="207"/>
      <c r="AI450" s="207"/>
      <c r="AJ450" s="207"/>
      <c r="AK450" s="207"/>
      <c r="AL450" s="207"/>
      <c r="AM450" s="207"/>
      <c r="AN450" s="207"/>
      <c r="AO450" s="207"/>
      <c r="AP450" s="207"/>
      <c r="AQ450" s="207"/>
      <c r="AR450" s="207"/>
      <c r="AS450" s="207"/>
      <c r="AT450" s="207"/>
      <c r="AU450" s="207"/>
      <c r="AV450" s="207"/>
      <c r="AW450" s="207"/>
      <c r="AX450" s="207"/>
      <c r="AY450" s="207"/>
      <c r="AZ450" s="207"/>
      <c r="BA450" s="207"/>
      <c r="BB450" s="207"/>
      <c r="BC450" s="207"/>
      <c r="BD450" s="207"/>
      <c r="BE450" s="207"/>
      <c r="BF450" s="207"/>
      <c r="BG450" s="207"/>
      <c r="BH450" s="207"/>
    </row>
    <row r="451" spans="1:60" outlineLevel="1" x14ac:dyDescent="0.2">
      <c r="A451" s="214"/>
      <c r="B451" s="215"/>
      <c r="C451" s="252" t="s">
        <v>657</v>
      </c>
      <c r="D451" s="219"/>
      <c r="E451" s="220">
        <v>1.2000000000000002</v>
      </c>
      <c r="F451" s="217"/>
      <c r="G451" s="217"/>
      <c r="H451" s="217"/>
      <c r="I451" s="217"/>
      <c r="J451" s="217"/>
      <c r="K451" s="217"/>
      <c r="L451" s="217"/>
      <c r="M451" s="217"/>
      <c r="N451" s="217"/>
      <c r="O451" s="217"/>
      <c r="P451" s="217"/>
      <c r="Q451" s="217"/>
      <c r="R451" s="217"/>
      <c r="S451" s="217"/>
      <c r="T451" s="217"/>
      <c r="U451" s="217"/>
      <c r="V451" s="217"/>
      <c r="W451" s="217"/>
      <c r="X451" s="207"/>
      <c r="Y451" s="207"/>
      <c r="Z451" s="207"/>
      <c r="AA451" s="207"/>
      <c r="AB451" s="207"/>
      <c r="AC451" s="207"/>
      <c r="AD451" s="207"/>
      <c r="AE451" s="207"/>
      <c r="AF451" s="207"/>
      <c r="AG451" s="207" t="s">
        <v>159</v>
      </c>
      <c r="AH451" s="207">
        <v>0</v>
      </c>
      <c r="AI451" s="207"/>
      <c r="AJ451" s="207"/>
      <c r="AK451" s="207"/>
      <c r="AL451" s="207"/>
      <c r="AM451" s="207"/>
      <c r="AN451" s="207"/>
      <c r="AO451" s="207"/>
      <c r="AP451" s="207"/>
      <c r="AQ451" s="207"/>
      <c r="AR451" s="207"/>
      <c r="AS451" s="207"/>
      <c r="AT451" s="207"/>
      <c r="AU451" s="207"/>
      <c r="AV451" s="207"/>
      <c r="AW451" s="207"/>
      <c r="AX451" s="207"/>
      <c r="AY451" s="207"/>
      <c r="AZ451" s="207"/>
      <c r="BA451" s="207"/>
      <c r="BB451" s="207"/>
      <c r="BC451" s="207"/>
      <c r="BD451" s="207"/>
      <c r="BE451" s="207"/>
      <c r="BF451" s="207"/>
      <c r="BG451" s="207"/>
      <c r="BH451" s="207"/>
    </row>
    <row r="452" spans="1:60" x14ac:dyDescent="0.2">
      <c r="A452" s="222" t="s">
        <v>148</v>
      </c>
      <c r="B452" s="223" t="s">
        <v>106</v>
      </c>
      <c r="C452" s="249" t="s">
        <v>107</v>
      </c>
      <c r="D452" s="224"/>
      <c r="E452" s="225"/>
      <c r="F452" s="226"/>
      <c r="G452" s="226">
        <f>SUMIF(AG453:AG469,"&lt;&gt;NOR",G453:G469)</f>
        <v>0</v>
      </c>
      <c r="H452" s="226"/>
      <c r="I452" s="226">
        <f>SUM(I453:I469)</f>
        <v>0</v>
      </c>
      <c r="J452" s="226"/>
      <c r="K452" s="226">
        <f>SUM(K453:K469)</f>
        <v>0</v>
      </c>
      <c r="L452" s="226"/>
      <c r="M452" s="226">
        <f>SUM(M453:M469)</f>
        <v>0</v>
      </c>
      <c r="N452" s="226"/>
      <c r="O452" s="226">
        <f>SUM(O453:O469)</f>
        <v>0.19</v>
      </c>
      <c r="P452" s="226"/>
      <c r="Q452" s="226">
        <f>SUM(Q453:Q469)</f>
        <v>0</v>
      </c>
      <c r="R452" s="226"/>
      <c r="S452" s="226"/>
      <c r="T452" s="227"/>
      <c r="U452" s="221"/>
      <c r="V452" s="221">
        <f>SUM(V453:V469)</f>
        <v>86.23</v>
      </c>
      <c r="W452" s="221"/>
      <c r="AG452" t="s">
        <v>149</v>
      </c>
    </row>
    <row r="453" spans="1:60" outlineLevel="1" x14ac:dyDescent="0.2">
      <c r="A453" s="228">
        <v>113</v>
      </c>
      <c r="B453" s="229" t="s">
        <v>658</v>
      </c>
      <c r="C453" s="250" t="s">
        <v>659</v>
      </c>
      <c r="D453" s="230" t="s">
        <v>197</v>
      </c>
      <c r="E453" s="231">
        <v>428.04300000000001</v>
      </c>
      <c r="F453" s="232"/>
      <c r="G453" s="233">
        <f>ROUND(E453*F453,2)</f>
        <v>0</v>
      </c>
      <c r="H453" s="232"/>
      <c r="I453" s="233">
        <f>ROUND(E453*H453,2)</f>
        <v>0</v>
      </c>
      <c r="J453" s="232"/>
      <c r="K453" s="233">
        <f>ROUND(E453*J453,2)</f>
        <v>0</v>
      </c>
      <c r="L453" s="233">
        <v>21</v>
      </c>
      <c r="M453" s="233">
        <f>G453*(1+L453/100)</f>
        <v>0</v>
      </c>
      <c r="N453" s="233">
        <v>1.7000000000000001E-4</v>
      </c>
      <c r="O453" s="233">
        <f>ROUND(E453*N453,2)</f>
        <v>7.0000000000000007E-2</v>
      </c>
      <c r="P453" s="233">
        <v>0</v>
      </c>
      <c r="Q453" s="233">
        <f>ROUND(E453*P453,2)</f>
        <v>0</v>
      </c>
      <c r="R453" s="233" t="s">
        <v>660</v>
      </c>
      <c r="S453" s="233" t="s">
        <v>154</v>
      </c>
      <c r="T453" s="234" t="s">
        <v>154</v>
      </c>
      <c r="U453" s="217">
        <v>3.2480000000000002E-2</v>
      </c>
      <c r="V453" s="217">
        <f>ROUND(E453*U453,2)</f>
        <v>13.9</v>
      </c>
      <c r="W453" s="217"/>
      <c r="X453" s="207"/>
      <c r="Y453" s="207"/>
      <c r="Z453" s="207"/>
      <c r="AA453" s="207"/>
      <c r="AB453" s="207"/>
      <c r="AC453" s="207"/>
      <c r="AD453" s="207"/>
      <c r="AE453" s="207"/>
      <c r="AF453" s="207"/>
      <c r="AG453" s="207" t="s">
        <v>155</v>
      </c>
      <c r="AH453" s="207"/>
      <c r="AI453" s="207"/>
      <c r="AJ453" s="207"/>
      <c r="AK453" s="207"/>
      <c r="AL453" s="207"/>
      <c r="AM453" s="207"/>
      <c r="AN453" s="207"/>
      <c r="AO453" s="207"/>
      <c r="AP453" s="207"/>
      <c r="AQ453" s="207"/>
      <c r="AR453" s="207"/>
      <c r="AS453" s="207"/>
      <c r="AT453" s="207"/>
      <c r="AU453" s="207"/>
      <c r="AV453" s="207"/>
      <c r="AW453" s="207"/>
      <c r="AX453" s="207"/>
      <c r="AY453" s="207"/>
      <c r="AZ453" s="207"/>
      <c r="BA453" s="207"/>
      <c r="BB453" s="207"/>
      <c r="BC453" s="207"/>
      <c r="BD453" s="207"/>
      <c r="BE453" s="207"/>
      <c r="BF453" s="207"/>
      <c r="BG453" s="207"/>
      <c r="BH453" s="207"/>
    </row>
    <row r="454" spans="1:60" ht="22.5" outlineLevel="1" x14ac:dyDescent="0.2">
      <c r="A454" s="214"/>
      <c r="B454" s="215"/>
      <c r="C454" s="252" t="s">
        <v>260</v>
      </c>
      <c r="D454" s="219"/>
      <c r="E454" s="220">
        <v>188.19000000000003</v>
      </c>
      <c r="F454" s="217"/>
      <c r="G454" s="217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217"/>
      <c r="W454" s="217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 t="s">
        <v>159</v>
      </c>
      <c r="AH454" s="207">
        <v>0</v>
      </c>
      <c r="AI454" s="207"/>
      <c r="AJ454" s="207"/>
      <c r="AK454" s="207"/>
      <c r="AL454" s="207"/>
      <c r="AM454" s="207"/>
      <c r="AN454" s="207"/>
      <c r="AO454" s="207"/>
      <c r="AP454" s="207"/>
      <c r="AQ454" s="207"/>
      <c r="AR454" s="207"/>
      <c r="AS454" s="207"/>
      <c r="AT454" s="207"/>
      <c r="AU454" s="207"/>
      <c r="AV454" s="207"/>
      <c r="AW454" s="207"/>
      <c r="AX454" s="207"/>
      <c r="AY454" s="207"/>
      <c r="AZ454" s="207"/>
      <c r="BA454" s="207"/>
      <c r="BB454" s="207"/>
      <c r="BC454" s="207"/>
      <c r="BD454" s="207"/>
      <c r="BE454" s="207"/>
      <c r="BF454" s="207"/>
      <c r="BG454" s="207"/>
      <c r="BH454" s="207"/>
    </row>
    <row r="455" spans="1:60" outlineLevel="1" x14ac:dyDescent="0.2">
      <c r="A455" s="214"/>
      <c r="B455" s="215"/>
      <c r="C455" s="252" t="s">
        <v>661</v>
      </c>
      <c r="D455" s="219"/>
      <c r="E455" s="220">
        <v>39.188000000000002</v>
      </c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217"/>
      <c r="W455" s="217"/>
      <c r="X455" s="207"/>
      <c r="Y455" s="207"/>
      <c r="Z455" s="207"/>
      <c r="AA455" s="207"/>
      <c r="AB455" s="207"/>
      <c r="AC455" s="207"/>
      <c r="AD455" s="207"/>
      <c r="AE455" s="207"/>
      <c r="AF455" s="207"/>
      <c r="AG455" s="207" t="s">
        <v>159</v>
      </c>
      <c r="AH455" s="207">
        <v>0</v>
      </c>
      <c r="AI455" s="207"/>
      <c r="AJ455" s="207"/>
      <c r="AK455" s="207"/>
      <c r="AL455" s="207"/>
      <c r="AM455" s="207"/>
      <c r="AN455" s="207"/>
      <c r="AO455" s="207"/>
      <c r="AP455" s="207"/>
      <c r="AQ455" s="207"/>
      <c r="AR455" s="207"/>
      <c r="AS455" s="207"/>
      <c r="AT455" s="207"/>
      <c r="AU455" s="207"/>
      <c r="AV455" s="207"/>
      <c r="AW455" s="207"/>
      <c r="AX455" s="207"/>
      <c r="AY455" s="207"/>
      <c r="AZ455" s="207"/>
      <c r="BA455" s="207"/>
      <c r="BB455" s="207"/>
      <c r="BC455" s="207"/>
      <c r="BD455" s="207"/>
      <c r="BE455" s="207"/>
      <c r="BF455" s="207"/>
      <c r="BG455" s="207"/>
      <c r="BH455" s="207"/>
    </row>
    <row r="456" spans="1:60" outlineLevel="1" x14ac:dyDescent="0.2">
      <c r="A456" s="214"/>
      <c r="B456" s="215"/>
      <c r="C456" s="252" t="s">
        <v>271</v>
      </c>
      <c r="D456" s="219"/>
      <c r="E456" s="220">
        <v>63.21</v>
      </c>
      <c r="F456" s="217"/>
      <c r="G456" s="217"/>
      <c r="H456" s="217"/>
      <c r="I456" s="217"/>
      <c r="J456" s="217"/>
      <c r="K456" s="217"/>
      <c r="L456" s="217"/>
      <c r="M456" s="217"/>
      <c r="N456" s="217"/>
      <c r="O456" s="217"/>
      <c r="P456" s="217"/>
      <c r="Q456" s="217"/>
      <c r="R456" s="217"/>
      <c r="S456" s="217"/>
      <c r="T456" s="217"/>
      <c r="U456" s="217"/>
      <c r="V456" s="217"/>
      <c r="W456" s="21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 t="s">
        <v>159</v>
      </c>
      <c r="AH456" s="207">
        <v>0</v>
      </c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7"/>
      <c r="AT456" s="207"/>
      <c r="AU456" s="207"/>
      <c r="AV456" s="207"/>
      <c r="AW456" s="207"/>
      <c r="AX456" s="207"/>
      <c r="AY456" s="207"/>
      <c r="AZ456" s="207"/>
      <c r="BA456" s="207"/>
      <c r="BB456" s="207"/>
      <c r="BC456" s="207"/>
      <c r="BD456" s="207"/>
      <c r="BE456" s="207"/>
      <c r="BF456" s="207"/>
      <c r="BG456" s="207"/>
      <c r="BH456" s="207"/>
    </row>
    <row r="457" spans="1:60" outlineLevel="1" x14ac:dyDescent="0.2">
      <c r="A457" s="214"/>
      <c r="B457" s="215"/>
      <c r="C457" s="252" t="s">
        <v>662</v>
      </c>
      <c r="D457" s="219"/>
      <c r="E457" s="220">
        <v>-4.05</v>
      </c>
      <c r="F457" s="217"/>
      <c r="G457" s="217"/>
      <c r="H457" s="217"/>
      <c r="I457" s="217"/>
      <c r="J457" s="217"/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217"/>
      <c r="W457" s="21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 t="s">
        <v>159</v>
      </c>
      <c r="AH457" s="207">
        <v>0</v>
      </c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7"/>
      <c r="BF457" s="207"/>
      <c r="BG457" s="207"/>
      <c r="BH457" s="207"/>
    </row>
    <row r="458" spans="1:60" outlineLevel="1" x14ac:dyDescent="0.2">
      <c r="A458" s="214"/>
      <c r="B458" s="215"/>
      <c r="C458" s="252" t="s">
        <v>663</v>
      </c>
      <c r="D458" s="219"/>
      <c r="E458" s="220">
        <v>36</v>
      </c>
      <c r="F458" s="217"/>
      <c r="G458" s="217"/>
      <c r="H458" s="217"/>
      <c r="I458" s="217"/>
      <c r="J458" s="217"/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217"/>
      <c r="W458" s="21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 t="s">
        <v>159</v>
      </c>
      <c r="AH458" s="207">
        <v>0</v>
      </c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7"/>
      <c r="AT458" s="207"/>
      <c r="AU458" s="207"/>
      <c r="AV458" s="207"/>
      <c r="AW458" s="207"/>
      <c r="AX458" s="207"/>
      <c r="AY458" s="207"/>
      <c r="AZ458" s="207"/>
      <c r="BA458" s="207"/>
      <c r="BB458" s="207"/>
      <c r="BC458" s="207"/>
      <c r="BD458" s="207"/>
      <c r="BE458" s="207"/>
      <c r="BF458" s="207"/>
      <c r="BG458" s="207"/>
      <c r="BH458" s="207"/>
    </row>
    <row r="459" spans="1:60" outlineLevel="1" x14ac:dyDescent="0.2">
      <c r="A459" s="214"/>
      <c r="B459" s="215"/>
      <c r="C459" s="252" t="s">
        <v>664</v>
      </c>
      <c r="D459" s="219"/>
      <c r="E459" s="220">
        <v>33.300000000000004</v>
      </c>
      <c r="F459" s="217"/>
      <c r="G459" s="217"/>
      <c r="H459" s="217"/>
      <c r="I459" s="217"/>
      <c r="J459" s="217"/>
      <c r="K459" s="217"/>
      <c r="L459" s="217"/>
      <c r="M459" s="217"/>
      <c r="N459" s="217"/>
      <c r="O459" s="217"/>
      <c r="P459" s="217"/>
      <c r="Q459" s="217"/>
      <c r="R459" s="217"/>
      <c r="S459" s="217"/>
      <c r="T459" s="217"/>
      <c r="U459" s="217"/>
      <c r="V459" s="217"/>
      <c r="W459" s="217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 t="s">
        <v>159</v>
      </c>
      <c r="AH459" s="207">
        <v>0</v>
      </c>
      <c r="AI459" s="207"/>
      <c r="AJ459" s="207"/>
      <c r="AK459" s="207"/>
      <c r="AL459" s="207"/>
      <c r="AM459" s="207"/>
      <c r="AN459" s="207"/>
      <c r="AO459" s="207"/>
      <c r="AP459" s="207"/>
      <c r="AQ459" s="207"/>
      <c r="AR459" s="207"/>
      <c r="AS459" s="207"/>
      <c r="AT459" s="207"/>
      <c r="AU459" s="207"/>
      <c r="AV459" s="207"/>
      <c r="AW459" s="207"/>
      <c r="AX459" s="207"/>
      <c r="AY459" s="207"/>
      <c r="AZ459" s="207"/>
      <c r="BA459" s="207"/>
      <c r="BB459" s="207"/>
      <c r="BC459" s="207"/>
      <c r="BD459" s="207"/>
      <c r="BE459" s="207"/>
      <c r="BF459" s="207"/>
      <c r="BG459" s="207"/>
      <c r="BH459" s="207"/>
    </row>
    <row r="460" spans="1:60" outlineLevel="1" x14ac:dyDescent="0.2">
      <c r="A460" s="214"/>
      <c r="B460" s="215"/>
      <c r="C460" s="252" t="s">
        <v>265</v>
      </c>
      <c r="D460" s="219"/>
      <c r="E460" s="220">
        <v>35.85</v>
      </c>
      <c r="F460" s="217"/>
      <c r="G460" s="217"/>
      <c r="H460" s="217"/>
      <c r="I460" s="217"/>
      <c r="J460" s="217"/>
      <c r="K460" s="217"/>
      <c r="L460" s="217"/>
      <c r="M460" s="217"/>
      <c r="N460" s="217"/>
      <c r="O460" s="217"/>
      <c r="P460" s="217"/>
      <c r="Q460" s="217"/>
      <c r="R460" s="217"/>
      <c r="S460" s="217"/>
      <c r="T460" s="217"/>
      <c r="U460" s="217"/>
      <c r="V460" s="217"/>
      <c r="W460" s="217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 t="s">
        <v>159</v>
      </c>
      <c r="AH460" s="207">
        <v>0</v>
      </c>
      <c r="AI460" s="207"/>
      <c r="AJ460" s="207"/>
      <c r="AK460" s="207"/>
      <c r="AL460" s="207"/>
      <c r="AM460" s="207"/>
      <c r="AN460" s="207"/>
      <c r="AO460" s="207"/>
      <c r="AP460" s="207"/>
      <c r="AQ460" s="207"/>
      <c r="AR460" s="207"/>
      <c r="AS460" s="207"/>
      <c r="AT460" s="207"/>
      <c r="AU460" s="207"/>
      <c r="AV460" s="207"/>
      <c r="AW460" s="207"/>
      <c r="AX460" s="207"/>
      <c r="AY460" s="207"/>
      <c r="AZ460" s="207"/>
      <c r="BA460" s="207"/>
      <c r="BB460" s="207"/>
      <c r="BC460" s="207"/>
      <c r="BD460" s="207"/>
      <c r="BE460" s="207"/>
      <c r="BF460" s="207"/>
      <c r="BG460" s="207"/>
      <c r="BH460" s="207"/>
    </row>
    <row r="461" spans="1:60" outlineLevel="1" x14ac:dyDescent="0.2">
      <c r="A461" s="214"/>
      <c r="B461" s="215"/>
      <c r="C461" s="252" t="s">
        <v>266</v>
      </c>
      <c r="D461" s="219"/>
      <c r="E461" s="220">
        <v>70.56</v>
      </c>
      <c r="F461" s="217"/>
      <c r="G461" s="217"/>
      <c r="H461" s="217"/>
      <c r="I461" s="217"/>
      <c r="J461" s="217"/>
      <c r="K461" s="217"/>
      <c r="L461" s="217"/>
      <c r="M461" s="217"/>
      <c r="N461" s="217"/>
      <c r="O461" s="217"/>
      <c r="P461" s="217"/>
      <c r="Q461" s="217"/>
      <c r="R461" s="217"/>
      <c r="S461" s="217"/>
      <c r="T461" s="217"/>
      <c r="U461" s="217"/>
      <c r="V461" s="217"/>
      <c r="W461" s="21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 t="s">
        <v>159</v>
      </c>
      <c r="AH461" s="207">
        <v>0</v>
      </c>
      <c r="AI461" s="207"/>
      <c r="AJ461" s="207"/>
      <c r="AK461" s="207"/>
      <c r="AL461" s="207"/>
      <c r="AM461" s="207"/>
      <c r="AN461" s="207"/>
      <c r="AO461" s="207"/>
      <c r="AP461" s="207"/>
      <c r="AQ461" s="207"/>
      <c r="AR461" s="207"/>
      <c r="AS461" s="207"/>
      <c r="AT461" s="207"/>
      <c r="AU461" s="207"/>
      <c r="AV461" s="207"/>
      <c r="AW461" s="207"/>
      <c r="AX461" s="207"/>
      <c r="AY461" s="207"/>
      <c r="AZ461" s="207"/>
      <c r="BA461" s="207"/>
      <c r="BB461" s="207"/>
      <c r="BC461" s="207"/>
      <c r="BD461" s="207"/>
      <c r="BE461" s="207"/>
      <c r="BF461" s="207"/>
      <c r="BG461" s="207"/>
      <c r="BH461" s="207"/>
    </row>
    <row r="462" spans="1:60" outlineLevel="1" x14ac:dyDescent="0.2">
      <c r="A462" s="214"/>
      <c r="B462" s="215"/>
      <c r="C462" s="252" t="s">
        <v>665</v>
      </c>
      <c r="D462" s="219"/>
      <c r="E462" s="220">
        <v>79.260000000000005</v>
      </c>
      <c r="F462" s="217"/>
      <c r="G462" s="217"/>
      <c r="H462" s="217"/>
      <c r="I462" s="217"/>
      <c r="J462" s="217"/>
      <c r="K462" s="217"/>
      <c r="L462" s="217"/>
      <c r="M462" s="217"/>
      <c r="N462" s="217"/>
      <c r="O462" s="217"/>
      <c r="P462" s="217"/>
      <c r="Q462" s="217"/>
      <c r="R462" s="217"/>
      <c r="S462" s="217"/>
      <c r="T462" s="217"/>
      <c r="U462" s="217"/>
      <c r="V462" s="217"/>
      <c r="W462" s="217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 t="s">
        <v>159</v>
      </c>
      <c r="AH462" s="207">
        <v>0</v>
      </c>
      <c r="AI462" s="207"/>
      <c r="AJ462" s="207"/>
      <c r="AK462" s="207"/>
      <c r="AL462" s="207"/>
      <c r="AM462" s="207"/>
      <c r="AN462" s="207"/>
      <c r="AO462" s="207"/>
      <c r="AP462" s="207"/>
      <c r="AQ462" s="207"/>
      <c r="AR462" s="207"/>
      <c r="AS462" s="207"/>
      <c r="AT462" s="207"/>
      <c r="AU462" s="207"/>
      <c r="AV462" s="207"/>
      <c r="AW462" s="207"/>
      <c r="AX462" s="207"/>
      <c r="AY462" s="207"/>
      <c r="AZ462" s="207"/>
      <c r="BA462" s="207"/>
      <c r="BB462" s="207"/>
      <c r="BC462" s="207"/>
      <c r="BD462" s="207"/>
      <c r="BE462" s="207"/>
      <c r="BF462" s="207"/>
      <c r="BG462" s="207"/>
      <c r="BH462" s="207"/>
    </row>
    <row r="463" spans="1:60" outlineLevel="1" x14ac:dyDescent="0.2">
      <c r="A463" s="214"/>
      <c r="B463" s="215"/>
      <c r="C463" s="252" t="s">
        <v>666</v>
      </c>
      <c r="D463" s="219"/>
      <c r="E463" s="220">
        <v>86.070000000000007</v>
      </c>
      <c r="F463" s="217"/>
      <c r="G463" s="217"/>
      <c r="H463" s="217"/>
      <c r="I463" s="217"/>
      <c r="J463" s="217"/>
      <c r="K463" s="217"/>
      <c r="L463" s="217"/>
      <c r="M463" s="217"/>
      <c r="N463" s="217"/>
      <c r="O463" s="217"/>
      <c r="P463" s="217"/>
      <c r="Q463" s="217"/>
      <c r="R463" s="217"/>
      <c r="S463" s="217"/>
      <c r="T463" s="217"/>
      <c r="U463" s="217"/>
      <c r="V463" s="217"/>
      <c r="W463" s="217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 t="s">
        <v>159</v>
      </c>
      <c r="AH463" s="207">
        <v>0</v>
      </c>
      <c r="AI463" s="207"/>
      <c r="AJ463" s="207"/>
      <c r="AK463" s="207"/>
      <c r="AL463" s="207"/>
      <c r="AM463" s="207"/>
      <c r="AN463" s="207"/>
      <c r="AO463" s="207"/>
      <c r="AP463" s="207"/>
      <c r="AQ463" s="207"/>
      <c r="AR463" s="207"/>
      <c r="AS463" s="207"/>
      <c r="AT463" s="207"/>
      <c r="AU463" s="207"/>
      <c r="AV463" s="207"/>
      <c r="AW463" s="207"/>
      <c r="AX463" s="207"/>
      <c r="AY463" s="207"/>
      <c r="AZ463" s="207"/>
      <c r="BA463" s="207"/>
      <c r="BB463" s="207"/>
      <c r="BC463" s="207"/>
      <c r="BD463" s="207"/>
      <c r="BE463" s="207"/>
      <c r="BF463" s="207"/>
      <c r="BG463" s="207"/>
      <c r="BH463" s="207"/>
    </row>
    <row r="464" spans="1:60" outlineLevel="1" x14ac:dyDescent="0.2">
      <c r="A464" s="214"/>
      <c r="B464" s="215"/>
      <c r="C464" s="252" t="s">
        <v>275</v>
      </c>
      <c r="D464" s="219"/>
      <c r="E464" s="220">
        <v>134.20500000000001</v>
      </c>
      <c r="F464" s="217"/>
      <c r="G464" s="217"/>
      <c r="H464" s="217"/>
      <c r="I464" s="217"/>
      <c r="J464" s="217"/>
      <c r="K464" s="217"/>
      <c r="L464" s="217"/>
      <c r="M464" s="217"/>
      <c r="N464" s="217"/>
      <c r="O464" s="217"/>
      <c r="P464" s="217"/>
      <c r="Q464" s="217"/>
      <c r="R464" s="217"/>
      <c r="S464" s="217"/>
      <c r="T464" s="217"/>
      <c r="U464" s="217"/>
      <c r="V464" s="217"/>
      <c r="W464" s="217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 t="s">
        <v>159</v>
      </c>
      <c r="AH464" s="207">
        <v>0</v>
      </c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07"/>
      <c r="BA464" s="207"/>
      <c r="BB464" s="207"/>
      <c r="BC464" s="207"/>
      <c r="BD464" s="207"/>
      <c r="BE464" s="207"/>
      <c r="BF464" s="207"/>
      <c r="BG464" s="207"/>
      <c r="BH464" s="207"/>
    </row>
    <row r="465" spans="1:60" outlineLevel="1" x14ac:dyDescent="0.2">
      <c r="A465" s="214"/>
      <c r="B465" s="215"/>
      <c r="C465" s="252" t="s">
        <v>276</v>
      </c>
      <c r="D465" s="219"/>
      <c r="E465" s="220">
        <v>5.08</v>
      </c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217"/>
      <c r="Q465" s="217"/>
      <c r="R465" s="217"/>
      <c r="S465" s="217"/>
      <c r="T465" s="217"/>
      <c r="U465" s="217"/>
      <c r="V465" s="217"/>
      <c r="W465" s="217"/>
      <c r="X465" s="207"/>
      <c r="Y465" s="207"/>
      <c r="Z465" s="207"/>
      <c r="AA465" s="207"/>
      <c r="AB465" s="207"/>
      <c r="AC465" s="207"/>
      <c r="AD465" s="207"/>
      <c r="AE465" s="207"/>
      <c r="AF465" s="207"/>
      <c r="AG465" s="207" t="s">
        <v>159</v>
      </c>
      <c r="AH465" s="207">
        <v>0</v>
      </c>
      <c r="AI465" s="207"/>
      <c r="AJ465" s="207"/>
      <c r="AK465" s="207"/>
      <c r="AL465" s="207"/>
      <c r="AM465" s="207"/>
      <c r="AN465" s="207"/>
      <c r="AO465" s="207"/>
      <c r="AP465" s="207"/>
      <c r="AQ465" s="207"/>
      <c r="AR465" s="207"/>
      <c r="AS465" s="207"/>
      <c r="AT465" s="207"/>
      <c r="AU465" s="207"/>
      <c r="AV465" s="207"/>
      <c r="AW465" s="207"/>
      <c r="AX465" s="207"/>
      <c r="AY465" s="207"/>
      <c r="AZ465" s="207"/>
      <c r="BA465" s="207"/>
      <c r="BB465" s="207"/>
      <c r="BC465" s="207"/>
      <c r="BD465" s="207"/>
      <c r="BE465" s="207"/>
      <c r="BF465" s="207"/>
      <c r="BG465" s="207"/>
      <c r="BH465" s="207"/>
    </row>
    <row r="466" spans="1:60" outlineLevel="1" x14ac:dyDescent="0.2">
      <c r="A466" s="214"/>
      <c r="B466" s="215"/>
      <c r="C466" s="252" t="s">
        <v>277</v>
      </c>
      <c r="D466" s="219"/>
      <c r="E466" s="220">
        <v>9.6000000000000014</v>
      </c>
      <c r="F466" s="217"/>
      <c r="G466" s="217"/>
      <c r="H466" s="217"/>
      <c r="I466" s="217"/>
      <c r="J466" s="217"/>
      <c r="K466" s="217"/>
      <c r="L466" s="217"/>
      <c r="M466" s="217"/>
      <c r="N466" s="217"/>
      <c r="O466" s="217"/>
      <c r="P466" s="217"/>
      <c r="Q466" s="217"/>
      <c r="R466" s="217"/>
      <c r="S466" s="217"/>
      <c r="T466" s="217"/>
      <c r="U466" s="217"/>
      <c r="V466" s="217"/>
      <c r="W466" s="217"/>
      <c r="X466" s="207"/>
      <c r="Y466" s="207"/>
      <c r="Z466" s="207"/>
      <c r="AA466" s="207"/>
      <c r="AB466" s="207"/>
      <c r="AC466" s="207"/>
      <c r="AD466" s="207"/>
      <c r="AE466" s="207"/>
      <c r="AF466" s="207"/>
      <c r="AG466" s="207" t="s">
        <v>159</v>
      </c>
      <c r="AH466" s="207">
        <v>0</v>
      </c>
      <c r="AI466" s="207"/>
      <c r="AJ466" s="207"/>
      <c r="AK466" s="207"/>
      <c r="AL466" s="207"/>
      <c r="AM466" s="207"/>
      <c r="AN466" s="207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</row>
    <row r="467" spans="1:60" outlineLevel="1" x14ac:dyDescent="0.2">
      <c r="A467" s="214"/>
      <c r="B467" s="215"/>
      <c r="C467" s="252" t="s">
        <v>667</v>
      </c>
      <c r="D467" s="219"/>
      <c r="E467" s="220">
        <v>-237.70999999999998</v>
      </c>
      <c r="F467" s="217"/>
      <c r="G467" s="217"/>
      <c r="H467" s="217"/>
      <c r="I467" s="217"/>
      <c r="J467" s="217"/>
      <c r="K467" s="217"/>
      <c r="L467" s="217"/>
      <c r="M467" s="217"/>
      <c r="N467" s="217"/>
      <c r="O467" s="217"/>
      <c r="P467" s="217"/>
      <c r="Q467" s="217"/>
      <c r="R467" s="217"/>
      <c r="S467" s="217"/>
      <c r="T467" s="217"/>
      <c r="U467" s="217"/>
      <c r="V467" s="217"/>
      <c r="W467" s="217"/>
      <c r="X467" s="207"/>
      <c r="Y467" s="207"/>
      <c r="Z467" s="207"/>
      <c r="AA467" s="207"/>
      <c r="AB467" s="207"/>
      <c r="AC467" s="207"/>
      <c r="AD467" s="207"/>
      <c r="AE467" s="207"/>
      <c r="AF467" s="207"/>
      <c r="AG467" s="207" t="s">
        <v>159</v>
      </c>
      <c r="AH467" s="207">
        <v>0</v>
      </c>
      <c r="AI467" s="207"/>
      <c r="AJ467" s="207"/>
      <c r="AK467" s="207"/>
      <c r="AL467" s="207"/>
      <c r="AM467" s="207"/>
      <c r="AN467" s="207"/>
      <c r="AO467" s="207"/>
      <c r="AP467" s="207"/>
      <c r="AQ467" s="207"/>
      <c r="AR467" s="207"/>
      <c r="AS467" s="207"/>
      <c r="AT467" s="207"/>
      <c r="AU467" s="207"/>
      <c r="AV467" s="207"/>
      <c r="AW467" s="207"/>
      <c r="AX467" s="207"/>
      <c r="AY467" s="207"/>
      <c r="AZ467" s="207"/>
      <c r="BA467" s="207"/>
      <c r="BB467" s="207"/>
      <c r="BC467" s="207"/>
      <c r="BD467" s="207"/>
      <c r="BE467" s="207"/>
      <c r="BF467" s="207"/>
      <c r="BG467" s="207"/>
      <c r="BH467" s="207"/>
    </row>
    <row r="468" spans="1:60" outlineLevel="1" x14ac:dyDescent="0.2">
      <c r="A468" s="214"/>
      <c r="B468" s="215"/>
      <c r="C468" s="252" t="s">
        <v>668</v>
      </c>
      <c r="D468" s="219"/>
      <c r="E468" s="220">
        <v>-110.71</v>
      </c>
      <c r="F468" s="217"/>
      <c r="G468" s="217"/>
      <c r="H468" s="217"/>
      <c r="I468" s="217"/>
      <c r="J468" s="217"/>
      <c r="K468" s="217"/>
      <c r="L468" s="217"/>
      <c r="M468" s="217"/>
      <c r="N468" s="217"/>
      <c r="O468" s="217"/>
      <c r="P468" s="217"/>
      <c r="Q468" s="217"/>
      <c r="R468" s="217"/>
      <c r="S468" s="217"/>
      <c r="T468" s="217"/>
      <c r="U468" s="217"/>
      <c r="V468" s="217"/>
      <c r="W468" s="217"/>
      <c r="X468" s="207"/>
      <c r="Y468" s="207"/>
      <c r="Z468" s="207"/>
      <c r="AA468" s="207"/>
      <c r="AB468" s="207"/>
      <c r="AC468" s="207"/>
      <c r="AD468" s="207"/>
      <c r="AE468" s="207"/>
      <c r="AF468" s="207"/>
      <c r="AG468" s="207" t="s">
        <v>159</v>
      </c>
      <c r="AH468" s="207">
        <v>0</v>
      </c>
      <c r="AI468" s="207"/>
      <c r="AJ468" s="207"/>
      <c r="AK468" s="207"/>
      <c r="AL468" s="207"/>
      <c r="AM468" s="207"/>
      <c r="AN468" s="207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</row>
    <row r="469" spans="1:60" outlineLevel="1" x14ac:dyDescent="0.2">
      <c r="A469" s="238">
        <v>114</v>
      </c>
      <c r="B469" s="239" t="s">
        <v>669</v>
      </c>
      <c r="C469" s="254" t="s">
        <v>670</v>
      </c>
      <c r="D469" s="240" t="s">
        <v>197</v>
      </c>
      <c r="E469" s="241">
        <v>428.04300000000001</v>
      </c>
      <c r="F469" s="242"/>
      <c r="G469" s="243">
        <f>ROUND(E469*F469,2)</f>
        <v>0</v>
      </c>
      <c r="H469" s="242"/>
      <c r="I469" s="243">
        <f>ROUND(E469*H469,2)</f>
        <v>0</v>
      </c>
      <c r="J469" s="242"/>
      <c r="K469" s="243">
        <f>ROUND(E469*J469,2)</f>
        <v>0</v>
      </c>
      <c r="L469" s="243">
        <v>21</v>
      </c>
      <c r="M469" s="243">
        <f>G469*(1+L469/100)</f>
        <v>0</v>
      </c>
      <c r="N469" s="243">
        <v>2.8000000000000003E-4</v>
      </c>
      <c r="O469" s="243">
        <f>ROUND(E469*N469,2)</f>
        <v>0.12</v>
      </c>
      <c r="P469" s="243">
        <v>0</v>
      </c>
      <c r="Q469" s="243">
        <f>ROUND(E469*P469,2)</f>
        <v>0</v>
      </c>
      <c r="R469" s="243" t="s">
        <v>660</v>
      </c>
      <c r="S469" s="243" t="s">
        <v>154</v>
      </c>
      <c r="T469" s="244" t="s">
        <v>154</v>
      </c>
      <c r="U469" s="217">
        <v>0.16897000000000001</v>
      </c>
      <c r="V469" s="217">
        <f>ROUND(E469*U469,2)</f>
        <v>72.33</v>
      </c>
      <c r="W469" s="217"/>
      <c r="X469" s="207"/>
      <c r="Y469" s="207"/>
      <c r="Z469" s="207"/>
      <c r="AA469" s="207"/>
      <c r="AB469" s="207"/>
      <c r="AC469" s="207"/>
      <c r="AD469" s="207"/>
      <c r="AE469" s="207"/>
      <c r="AF469" s="207"/>
      <c r="AG469" s="207" t="s">
        <v>155</v>
      </c>
      <c r="AH469" s="207"/>
      <c r="AI469" s="207"/>
      <c r="AJ469" s="207"/>
      <c r="AK469" s="207"/>
      <c r="AL469" s="207"/>
      <c r="AM469" s="207"/>
      <c r="AN469" s="207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</row>
    <row r="470" spans="1:60" x14ac:dyDescent="0.2">
      <c r="A470" s="222" t="s">
        <v>148</v>
      </c>
      <c r="B470" s="223" t="s">
        <v>108</v>
      </c>
      <c r="C470" s="249" t="s">
        <v>109</v>
      </c>
      <c r="D470" s="224"/>
      <c r="E470" s="225"/>
      <c r="F470" s="226"/>
      <c r="G470" s="226">
        <f>SUMIF(AG471:AG476,"&lt;&gt;NOR",G471:G476)</f>
        <v>0</v>
      </c>
      <c r="H470" s="226"/>
      <c r="I470" s="226">
        <f>SUM(I471:I476)</f>
        <v>0</v>
      </c>
      <c r="J470" s="226"/>
      <c r="K470" s="226">
        <f>SUM(K471:K476)</f>
        <v>0</v>
      </c>
      <c r="L470" s="226"/>
      <c r="M470" s="226">
        <f>SUM(M471:M476)</f>
        <v>0</v>
      </c>
      <c r="N470" s="226"/>
      <c r="O470" s="226">
        <f>SUM(O471:O476)</f>
        <v>0</v>
      </c>
      <c r="P470" s="226"/>
      <c r="Q470" s="226">
        <f>SUM(Q471:Q476)</f>
        <v>0</v>
      </c>
      <c r="R470" s="226"/>
      <c r="S470" s="226"/>
      <c r="T470" s="227"/>
      <c r="U470" s="221"/>
      <c r="V470" s="221">
        <f>SUM(V471:V476)</f>
        <v>3.03</v>
      </c>
      <c r="W470" s="221"/>
      <c r="AG470" t="s">
        <v>149</v>
      </c>
    </row>
    <row r="471" spans="1:60" ht="22.5" outlineLevel="1" x14ac:dyDescent="0.2">
      <c r="A471" s="238">
        <v>115</v>
      </c>
      <c r="B471" s="239" t="s">
        <v>671</v>
      </c>
      <c r="C471" s="254" t="s">
        <v>672</v>
      </c>
      <c r="D471" s="240" t="s">
        <v>197</v>
      </c>
      <c r="E471" s="241">
        <v>12</v>
      </c>
      <c r="F471" s="242"/>
      <c r="G471" s="243">
        <f>ROUND(E471*F471,2)</f>
        <v>0</v>
      </c>
      <c r="H471" s="242"/>
      <c r="I471" s="243">
        <f>ROUND(E471*H471,2)</f>
        <v>0</v>
      </c>
      <c r="J471" s="242"/>
      <c r="K471" s="243">
        <f>ROUND(E471*J471,2)</f>
        <v>0</v>
      </c>
      <c r="L471" s="243">
        <v>21</v>
      </c>
      <c r="M471" s="243">
        <f>G471*(1+L471/100)</f>
        <v>0</v>
      </c>
      <c r="N471" s="243">
        <v>1.7000000000000001E-4</v>
      </c>
      <c r="O471" s="243">
        <f>ROUND(E471*N471,2)</f>
        <v>0</v>
      </c>
      <c r="P471" s="243">
        <v>0</v>
      </c>
      <c r="Q471" s="243">
        <f>ROUND(E471*P471,2)</f>
        <v>0</v>
      </c>
      <c r="R471" s="243" t="s">
        <v>660</v>
      </c>
      <c r="S471" s="243" t="s">
        <v>154</v>
      </c>
      <c r="T471" s="244" t="s">
        <v>154</v>
      </c>
      <c r="U471" s="217">
        <v>0.23800000000000002</v>
      </c>
      <c r="V471" s="217">
        <f>ROUND(E471*U471,2)</f>
        <v>2.86</v>
      </c>
      <c r="W471" s="217"/>
      <c r="X471" s="207"/>
      <c r="Y471" s="207"/>
      <c r="Z471" s="207"/>
      <c r="AA471" s="207"/>
      <c r="AB471" s="207"/>
      <c r="AC471" s="207"/>
      <c r="AD471" s="207"/>
      <c r="AE471" s="207"/>
      <c r="AF471" s="207"/>
      <c r="AG471" s="207" t="s">
        <v>155</v>
      </c>
      <c r="AH471" s="207"/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</row>
    <row r="472" spans="1:60" outlineLevel="1" x14ac:dyDescent="0.2">
      <c r="A472" s="228">
        <v>116</v>
      </c>
      <c r="B472" s="229" t="s">
        <v>673</v>
      </c>
      <c r="C472" s="250" t="s">
        <v>674</v>
      </c>
      <c r="D472" s="230" t="s">
        <v>197</v>
      </c>
      <c r="E472" s="231">
        <v>12</v>
      </c>
      <c r="F472" s="232"/>
      <c r="G472" s="233">
        <f>ROUND(E472*F472,2)</f>
        <v>0</v>
      </c>
      <c r="H472" s="232"/>
      <c r="I472" s="233">
        <f>ROUND(E472*H472,2)</f>
        <v>0</v>
      </c>
      <c r="J472" s="232"/>
      <c r="K472" s="233">
        <f>ROUND(E472*J472,2)</f>
        <v>0</v>
      </c>
      <c r="L472" s="233">
        <v>21</v>
      </c>
      <c r="M472" s="233">
        <f>G472*(1+L472/100)</f>
        <v>0</v>
      </c>
      <c r="N472" s="233">
        <v>0</v>
      </c>
      <c r="O472" s="233">
        <f>ROUND(E472*N472,2)</f>
        <v>0</v>
      </c>
      <c r="P472" s="233">
        <v>0</v>
      </c>
      <c r="Q472" s="233">
        <f>ROUND(E472*P472,2)</f>
        <v>0</v>
      </c>
      <c r="R472" s="233" t="s">
        <v>660</v>
      </c>
      <c r="S472" s="233" t="s">
        <v>154</v>
      </c>
      <c r="T472" s="234" t="s">
        <v>154</v>
      </c>
      <c r="U472" s="217">
        <v>1.4E-2</v>
      </c>
      <c r="V472" s="217">
        <f>ROUND(E472*U472,2)</f>
        <v>0.17</v>
      </c>
      <c r="W472" s="217"/>
      <c r="X472" s="207"/>
      <c r="Y472" s="207"/>
      <c r="Z472" s="207"/>
      <c r="AA472" s="207"/>
      <c r="AB472" s="207"/>
      <c r="AC472" s="207"/>
      <c r="AD472" s="207"/>
      <c r="AE472" s="207"/>
      <c r="AF472" s="207"/>
      <c r="AG472" s="207" t="s">
        <v>155</v>
      </c>
      <c r="AH472" s="207"/>
      <c r="AI472" s="207"/>
      <c r="AJ472" s="207"/>
      <c r="AK472" s="207"/>
      <c r="AL472" s="207"/>
      <c r="AM472" s="207"/>
      <c r="AN472" s="207"/>
      <c r="AO472" s="207"/>
      <c r="AP472" s="207"/>
      <c r="AQ472" s="207"/>
      <c r="AR472" s="207"/>
      <c r="AS472" s="207"/>
      <c r="AT472" s="207"/>
      <c r="AU472" s="207"/>
      <c r="AV472" s="207"/>
      <c r="AW472" s="207"/>
      <c r="AX472" s="207"/>
      <c r="AY472" s="207"/>
      <c r="AZ472" s="207"/>
      <c r="BA472" s="207"/>
      <c r="BB472" s="207"/>
      <c r="BC472" s="207"/>
      <c r="BD472" s="207"/>
      <c r="BE472" s="207"/>
      <c r="BF472" s="207"/>
      <c r="BG472" s="207"/>
      <c r="BH472" s="207"/>
    </row>
    <row r="473" spans="1:60" outlineLevel="1" x14ac:dyDescent="0.2">
      <c r="A473" s="214"/>
      <c r="B473" s="215"/>
      <c r="C473" s="255" t="s">
        <v>675</v>
      </c>
      <c r="D473" s="245"/>
      <c r="E473" s="245"/>
      <c r="F473" s="245"/>
      <c r="G473" s="245"/>
      <c r="H473" s="217"/>
      <c r="I473" s="217"/>
      <c r="J473" s="217"/>
      <c r="K473" s="217"/>
      <c r="L473" s="217"/>
      <c r="M473" s="217"/>
      <c r="N473" s="217"/>
      <c r="O473" s="217"/>
      <c r="P473" s="217"/>
      <c r="Q473" s="217"/>
      <c r="R473" s="217"/>
      <c r="S473" s="217"/>
      <c r="T473" s="217"/>
      <c r="U473" s="217"/>
      <c r="V473" s="217"/>
      <c r="W473" s="217"/>
      <c r="X473" s="207"/>
      <c r="Y473" s="207"/>
      <c r="Z473" s="207"/>
      <c r="AA473" s="207"/>
      <c r="AB473" s="207"/>
      <c r="AC473" s="207"/>
      <c r="AD473" s="207"/>
      <c r="AE473" s="207"/>
      <c r="AF473" s="207"/>
      <c r="AG473" s="207" t="s">
        <v>215</v>
      </c>
      <c r="AH473" s="207"/>
      <c r="AI473" s="207"/>
      <c r="AJ473" s="207"/>
      <c r="AK473" s="207"/>
      <c r="AL473" s="207"/>
      <c r="AM473" s="207"/>
      <c r="AN473" s="207"/>
      <c r="AO473" s="207"/>
      <c r="AP473" s="207"/>
      <c r="AQ473" s="207"/>
      <c r="AR473" s="207"/>
      <c r="AS473" s="207"/>
      <c r="AT473" s="207"/>
      <c r="AU473" s="207"/>
      <c r="AV473" s="207"/>
      <c r="AW473" s="207"/>
      <c r="AX473" s="207"/>
      <c r="AY473" s="207"/>
      <c r="AZ473" s="207"/>
      <c r="BA473" s="207"/>
      <c r="BB473" s="207"/>
      <c r="BC473" s="207"/>
      <c r="BD473" s="207"/>
      <c r="BE473" s="207"/>
      <c r="BF473" s="207"/>
      <c r="BG473" s="207"/>
      <c r="BH473" s="207"/>
    </row>
    <row r="474" spans="1:60" outlineLevel="1" x14ac:dyDescent="0.2">
      <c r="A474" s="214"/>
      <c r="B474" s="215"/>
      <c r="C474" s="252" t="s">
        <v>676</v>
      </c>
      <c r="D474" s="219"/>
      <c r="E474" s="220">
        <v>12</v>
      </c>
      <c r="F474" s="217"/>
      <c r="G474" s="217"/>
      <c r="H474" s="217"/>
      <c r="I474" s="217"/>
      <c r="J474" s="217"/>
      <c r="K474" s="217"/>
      <c r="L474" s="217"/>
      <c r="M474" s="217"/>
      <c r="N474" s="217"/>
      <c r="O474" s="217"/>
      <c r="P474" s="217"/>
      <c r="Q474" s="217"/>
      <c r="R474" s="217"/>
      <c r="S474" s="217"/>
      <c r="T474" s="217"/>
      <c r="U474" s="217"/>
      <c r="V474" s="217"/>
      <c r="W474" s="217"/>
      <c r="X474" s="207"/>
      <c r="Y474" s="207"/>
      <c r="Z474" s="207"/>
      <c r="AA474" s="207"/>
      <c r="AB474" s="207"/>
      <c r="AC474" s="207"/>
      <c r="AD474" s="207"/>
      <c r="AE474" s="207"/>
      <c r="AF474" s="207"/>
      <c r="AG474" s="207" t="s">
        <v>159</v>
      </c>
      <c r="AH474" s="207">
        <v>0</v>
      </c>
      <c r="AI474" s="207"/>
      <c r="AJ474" s="207"/>
      <c r="AK474" s="207"/>
      <c r="AL474" s="207"/>
      <c r="AM474" s="207"/>
      <c r="AN474" s="207"/>
      <c r="AO474" s="207"/>
      <c r="AP474" s="207"/>
      <c r="AQ474" s="207"/>
      <c r="AR474" s="207"/>
      <c r="AS474" s="207"/>
      <c r="AT474" s="207"/>
      <c r="AU474" s="207"/>
      <c r="AV474" s="207"/>
      <c r="AW474" s="207"/>
      <c r="AX474" s="207"/>
      <c r="AY474" s="207"/>
      <c r="AZ474" s="207"/>
      <c r="BA474" s="207"/>
      <c r="BB474" s="207"/>
      <c r="BC474" s="207"/>
      <c r="BD474" s="207"/>
      <c r="BE474" s="207"/>
      <c r="BF474" s="207"/>
      <c r="BG474" s="207"/>
      <c r="BH474" s="207"/>
    </row>
    <row r="475" spans="1:60" outlineLevel="1" x14ac:dyDescent="0.2">
      <c r="A475" s="228">
        <v>117</v>
      </c>
      <c r="B475" s="229" t="s">
        <v>677</v>
      </c>
      <c r="C475" s="250" t="s">
        <v>678</v>
      </c>
      <c r="D475" s="230" t="s">
        <v>197</v>
      </c>
      <c r="E475" s="231">
        <v>13.8</v>
      </c>
      <c r="F475" s="232"/>
      <c r="G475" s="233">
        <f>ROUND(E475*F475,2)</f>
        <v>0</v>
      </c>
      <c r="H475" s="232"/>
      <c r="I475" s="233">
        <f>ROUND(E475*H475,2)</f>
        <v>0</v>
      </c>
      <c r="J475" s="232"/>
      <c r="K475" s="233">
        <f>ROUND(E475*J475,2)</f>
        <v>0</v>
      </c>
      <c r="L475" s="233">
        <v>21</v>
      </c>
      <c r="M475" s="233">
        <f>G475*(1+L475/100)</f>
        <v>0</v>
      </c>
      <c r="N475" s="233">
        <v>1.6000000000000001E-4</v>
      </c>
      <c r="O475" s="233">
        <f>ROUND(E475*N475,2)</f>
        <v>0</v>
      </c>
      <c r="P475" s="233">
        <v>0</v>
      </c>
      <c r="Q475" s="233">
        <f>ROUND(E475*P475,2)</f>
        <v>0</v>
      </c>
      <c r="R475" s="233" t="s">
        <v>243</v>
      </c>
      <c r="S475" s="233" t="s">
        <v>154</v>
      </c>
      <c r="T475" s="234" t="s">
        <v>436</v>
      </c>
      <c r="U475" s="217">
        <v>0</v>
      </c>
      <c r="V475" s="217">
        <f>ROUND(E475*U475,2)</f>
        <v>0</v>
      </c>
      <c r="W475" s="217"/>
      <c r="X475" s="207"/>
      <c r="Y475" s="207"/>
      <c r="Z475" s="207"/>
      <c r="AA475" s="207"/>
      <c r="AB475" s="207"/>
      <c r="AC475" s="207"/>
      <c r="AD475" s="207"/>
      <c r="AE475" s="207"/>
      <c r="AF475" s="207"/>
      <c r="AG475" s="207" t="s">
        <v>244</v>
      </c>
      <c r="AH475" s="207"/>
      <c r="AI475" s="207"/>
      <c r="AJ475" s="207"/>
      <c r="AK475" s="207"/>
      <c r="AL475" s="207"/>
      <c r="AM475" s="207"/>
      <c r="AN475" s="207"/>
      <c r="AO475" s="207"/>
      <c r="AP475" s="207"/>
      <c r="AQ475" s="207"/>
      <c r="AR475" s="207"/>
      <c r="AS475" s="207"/>
      <c r="AT475" s="207"/>
      <c r="AU475" s="207"/>
      <c r="AV475" s="207"/>
      <c r="AW475" s="207"/>
      <c r="AX475" s="207"/>
      <c r="AY475" s="207"/>
      <c r="AZ475" s="207"/>
      <c r="BA475" s="207"/>
      <c r="BB475" s="207"/>
      <c r="BC475" s="207"/>
      <c r="BD475" s="207"/>
      <c r="BE475" s="207"/>
      <c r="BF475" s="207"/>
      <c r="BG475" s="207"/>
      <c r="BH475" s="207"/>
    </row>
    <row r="476" spans="1:60" outlineLevel="1" x14ac:dyDescent="0.2">
      <c r="A476" s="214"/>
      <c r="B476" s="215"/>
      <c r="C476" s="252" t="s">
        <v>679</v>
      </c>
      <c r="D476" s="219"/>
      <c r="E476" s="220">
        <v>13.8</v>
      </c>
      <c r="F476" s="217"/>
      <c r="G476" s="217"/>
      <c r="H476" s="217"/>
      <c r="I476" s="217"/>
      <c r="J476" s="217"/>
      <c r="K476" s="217"/>
      <c r="L476" s="217"/>
      <c r="M476" s="217"/>
      <c r="N476" s="217"/>
      <c r="O476" s="217"/>
      <c r="P476" s="217"/>
      <c r="Q476" s="217"/>
      <c r="R476" s="217"/>
      <c r="S476" s="217"/>
      <c r="T476" s="217"/>
      <c r="U476" s="217"/>
      <c r="V476" s="217"/>
      <c r="W476" s="217"/>
      <c r="X476" s="207"/>
      <c r="Y476" s="207"/>
      <c r="Z476" s="207"/>
      <c r="AA476" s="207"/>
      <c r="AB476" s="207"/>
      <c r="AC476" s="207"/>
      <c r="AD476" s="207"/>
      <c r="AE476" s="207"/>
      <c r="AF476" s="207"/>
      <c r="AG476" s="207" t="s">
        <v>159</v>
      </c>
      <c r="AH476" s="207">
        <v>0</v>
      </c>
      <c r="AI476" s="207"/>
      <c r="AJ476" s="207"/>
      <c r="AK476" s="207"/>
      <c r="AL476" s="207"/>
      <c r="AM476" s="207"/>
      <c r="AN476" s="207"/>
      <c r="AO476" s="207"/>
      <c r="AP476" s="207"/>
      <c r="AQ476" s="207"/>
      <c r="AR476" s="207"/>
      <c r="AS476" s="207"/>
      <c r="AT476" s="207"/>
      <c r="AU476" s="207"/>
      <c r="AV476" s="207"/>
      <c r="AW476" s="207"/>
      <c r="AX476" s="207"/>
      <c r="AY476" s="207"/>
      <c r="AZ476" s="207"/>
      <c r="BA476" s="207"/>
      <c r="BB476" s="207"/>
      <c r="BC476" s="207"/>
      <c r="BD476" s="207"/>
      <c r="BE476" s="207"/>
      <c r="BF476" s="207"/>
      <c r="BG476" s="207"/>
      <c r="BH476" s="207"/>
    </row>
    <row r="477" spans="1:60" x14ac:dyDescent="0.2">
      <c r="A477" s="222" t="s">
        <v>148</v>
      </c>
      <c r="B477" s="223" t="s">
        <v>110</v>
      </c>
      <c r="C477" s="249" t="s">
        <v>111</v>
      </c>
      <c r="D477" s="224"/>
      <c r="E477" s="225"/>
      <c r="F477" s="226"/>
      <c r="G477" s="226">
        <f>SUMIF(AG478:AG480,"&lt;&gt;NOR",G478:G480)</f>
        <v>0</v>
      </c>
      <c r="H477" s="226"/>
      <c r="I477" s="226">
        <f>SUM(I478:I480)</f>
        <v>0</v>
      </c>
      <c r="J477" s="226"/>
      <c r="K477" s="226">
        <f>SUM(K478:K480)</f>
        <v>0</v>
      </c>
      <c r="L477" s="226"/>
      <c r="M477" s="226">
        <f>SUM(M478:M480)</f>
        <v>0</v>
      </c>
      <c r="N477" s="226"/>
      <c r="O477" s="226">
        <f>SUM(O478:O480)</f>
        <v>0</v>
      </c>
      <c r="P477" s="226"/>
      <c r="Q477" s="226">
        <f>SUM(Q478:Q480)</f>
        <v>0</v>
      </c>
      <c r="R477" s="226"/>
      <c r="S477" s="226"/>
      <c r="T477" s="227"/>
      <c r="U477" s="221"/>
      <c r="V477" s="221">
        <f>SUM(V478:V480)</f>
        <v>0</v>
      </c>
      <c r="W477" s="221"/>
      <c r="AG477" t="s">
        <v>149</v>
      </c>
    </row>
    <row r="478" spans="1:60" outlineLevel="1" x14ac:dyDescent="0.2">
      <c r="A478" s="228">
        <v>118</v>
      </c>
      <c r="B478" s="229" t="s">
        <v>680</v>
      </c>
      <c r="C478" s="250" t="s">
        <v>681</v>
      </c>
      <c r="D478" s="230" t="s">
        <v>435</v>
      </c>
      <c r="E478" s="231">
        <v>1</v>
      </c>
      <c r="F478" s="232"/>
      <c r="G478" s="233">
        <f>ROUND(E478*F478,2)</f>
        <v>0</v>
      </c>
      <c r="H478" s="232"/>
      <c r="I478" s="233">
        <f>ROUND(E478*H478,2)</f>
        <v>0</v>
      </c>
      <c r="J478" s="232"/>
      <c r="K478" s="233">
        <f>ROUND(E478*J478,2)</f>
        <v>0</v>
      </c>
      <c r="L478" s="233">
        <v>21</v>
      </c>
      <c r="M478" s="233">
        <f>G478*(1+L478/100)</f>
        <v>0</v>
      </c>
      <c r="N478" s="233">
        <v>0</v>
      </c>
      <c r="O478" s="233">
        <f>ROUND(E478*N478,2)</f>
        <v>0</v>
      </c>
      <c r="P478" s="233">
        <v>0</v>
      </c>
      <c r="Q478" s="233">
        <f>ROUND(E478*P478,2)</f>
        <v>0</v>
      </c>
      <c r="R478" s="233"/>
      <c r="S478" s="233" t="s">
        <v>239</v>
      </c>
      <c r="T478" s="234" t="s">
        <v>436</v>
      </c>
      <c r="U478" s="217">
        <v>0</v>
      </c>
      <c r="V478" s="217">
        <f>ROUND(E478*U478,2)</f>
        <v>0</v>
      </c>
      <c r="W478" s="217"/>
      <c r="X478" s="207"/>
      <c r="Y478" s="207"/>
      <c r="Z478" s="207"/>
      <c r="AA478" s="207"/>
      <c r="AB478" s="207"/>
      <c r="AC478" s="207"/>
      <c r="AD478" s="207"/>
      <c r="AE478" s="207"/>
      <c r="AF478" s="207"/>
      <c r="AG478" s="207" t="s">
        <v>155</v>
      </c>
      <c r="AH478" s="207"/>
      <c r="AI478" s="207"/>
      <c r="AJ478" s="207"/>
      <c r="AK478" s="207"/>
      <c r="AL478" s="207"/>
      <c r="AM478" s="207"/>
      <c r="AN478" s="207"/>
      <c r="AO478" s="207"/>
      <c r="AP478" s="207"/>
      <c r="AQ478" s="207"/>
      <c r="AR478" s="207"/>
      <c r="AS478" s="207"/>
      <c r="AT478" s="207"/>
      <c r="AU478" s="207"/>
      <c r="AV478" s="207"/>
      <c r="AW478" s="207"/>
      <c r="AX478" s="207"/>
      <c r="AY478" s="207"/>
      <c r="AZ478" s="207"/>
      <c r="BA478" s="207"/>
      <c r="BB478" s="207"/>
      <c r="BC478" s="207"/>
      <c r="BD478" s="207"/>
      <c r="BE478" s="207"/>
      <c r="BF478" s="207"/>
      <c r="BG478" s="207"/>
      <c r="BH478" s="207"/>
    </row>
    <row r="479" spans="1:60" outlineLevel="1" x14ac:dyDescent="0.2">
      <c r="A479" s="214"/>
      <c r="B479" s="215"/>
      <c r="C479" s="252" t="s">
        <v>682</v>
      </c>
      <c r="D479" s="219"/>
      <c r="E479" s="220"/>
      <c r="F479" s="217"/>
      <c r="G479" s="217"/>
      <c r="H479" s="217"/>
      <c r="I479" s="217"/>
      <c r="J479" s="217"/>
      <c r="K479" s="217"/>
      <c r="L479" s="217"/>
      <c r="M479" s="217"/>
      <c r="N479" s="217"/>
      <c r="O479" s="217"/>
      <c r="P479" s="217"/>
      <c r="Q479" s="217"/>
      <c r="R479" s="217"/>
      <c r="S479" s="217"/>
      <c r="T479" s="217"/>
      <c r="U479" s="217"/>
      <c r="V479" s="217"/>
      <c r="W479" s="217"/>
      <c r="X479" s="207"/>
      <c r="Y479" s="207"/>
      <c r="Z479" s="207"/>
      <c r="AA479" s="207"/>
      <c r="AB479" s="207"/>
      <c r="AC479" s="207"/>
      <c r="AD479" s="207"/>
      <c r="AE479" s="207"/>
      <c r="AF479" s="207"/>
      <c r="AG479" s="207" t="s">
        <v>159</v>
      </c>
      <c r="AH479" s="207">
        <v>0</v>
      </c>
      <c r="AI479" s="207"/>
      <c r="AJ479" s="207"/>
      <c r="AK479" s="207"/>
      <c r="AL479" s="207"/>
      <c r="AM479" s="207"/>
      <c r="AN479" s="207"/>
      <c r="AO479" s="207"/>
      <c r="AP479" s="207"/>
      <c r="AQ479" s="207"/>
      <c r="AR479" s="207"/>
      <c r="AS479" s="207"/>
      <c r="AT479" s="207"/>
      <c r="AU479" s="207"/>
      <c r="AV479" s="207"/>
      <c r="AW479" s="207"/>
      <c r="AX479" s="207"/>
      <c r="AY479" s="207"/>
      <c r="AZ479" s="207"/>
      <c r="BA479" s="207"/>
      <c r="BB479" s="207"/>
      <c r="BC479" s="207"/>
      <c r="BD479" s="207"/>
      <c r="BE479" s="207"/>
      <c r="BF479" s="207"/>
      <c r="BG479" s="207"/>
      <c r="BH479" s="207"/>
    </row>
    <row r="480" spans="1:60" outlineLevel="1" x14ac:dyDescent="0.2">
      <c r="A480" s="214"/>
      <c r="B480" s="215"/>
      <c r="C480" s="252" t="s">
        <v>513</v>
      </c>
      <c r="D480" s="219"/>
      <c r="E480" s="220">
        <v>1</v>
      </c>
      <c r="F480" s="217"/>
      <c r="G480" s="217"/>
      <c r="H480" s="217"/>
      <c r="I480" s="217"/>
      <c r="J480" s="217"/>
      <c r="K480" s="217"/>
      <c r="L480" s="217"/>
      <c r="M480" s="217"/>
      <c r="N480" s="217"/>
      <c r="O480" s="217"/>
      <c r="P480" s="217"/>
      <c r="Q480" s="217"/>
      <c r="R480" s="217"/>
      <c r="S480" s="217"/>
      <c r="T480" s="217"/>
      <c r="U480" s="217"/>
      <c r="V480" s="217"/>
      <c r="W480" s="217"/>
      <c r="X480" s="207"/>
      <c r="Y480" s="207"/>
      <c r="Z480" s="207"/>
      <c r="AA480" s="207"/>
      <c r="AB480" s="207"/>
      <c r="AC480" s="207"/>
      <c r="AD480" s="207"/>
      <c r="AE480" s="207"/>
      <c r="AF480" s="207"/>
      <c r="AG480" s="207" t="s">
        <v>159</v>
      </c>
      <c r="AH480" s="207">
        <v>0</v>
      </c>
      <c r="AI480" s="207"/>
      <c r="AJ480" s="207"/>
      <c r="AK480" s="207"/>
      <c r="AL480" s="207"/>
      <c r="AM480" s="207"/>
      <c r="AN480" s="207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7"/>
      <c r="BC480" s="207"/>
      <c r="BD480" s="207"/>
      <c r="BE480" s="207"/>
      <c r="BF480" s="207"/>
      <c r="BG480" s="207"/>
      <c r="BH480" s="207"/>
    </row>
    <row r="481" spans="1:60" x14ac:dyDescent="0.2">
      <c r="A481" s="222" t="s">
        <v>148</v>
      </c>
      <c r="B481" s="223" t="s">
        <v>112</v>
      </c>
      <c r="C481" s="249" t="s">
        <v>113</v>
      </c>
      <c r="D481" s="224"/>
      <c r="E481" s="225"/>
      <c r="F481" s="226"/>
      <c r="G481" s="226">
        <f>SUMIF(AG482:AG486,"&lt;&gt;NOR",G482:G486)</f>
        <v>0</v>
      </c>
      <c r="H481" s="226"/>
      <c r="I481" s="226">
        <f>SUM(I482:I486)</f>
        <v>0</v>
      </c>
      <c r="J481" s="226"/>
      <c r="K481" s="226">
        <f>SUM(K482:K486)</f>
        <v>0</v>
      </c>
      <c r="L481" s="226"/>
      <c r="M481" s="226">
        <f>SUM(M482:M486)</f>
        <v>0</v>
      </c>
      <c r="N481" s="226"/>
      <c r="O481" s="226">
        <f>SUM(O482:O486)</f>
        <v>0</v>
      </c>
      <c r="P481" s="226"/>
      <c r="Q481" s="226">
        <f>SUM(Q482:Q486)</f>
        <v>0</v>
      </c>
      <c r="R481" s="226"/>
      <c r="S481" s="226"/>
      <c r="T481" s="227"/>
      <c r="U481" s="221"/>
      <c r="V481" s="221">
        <f>SUM(V482:V486)</f>
        <v>0</v>
      </c>
      <c r="W481" s="221"/>
      <c r="AG481" t="s">
        <v>149</v>
      </c>
    </row>
    <row r="482" spans="1:60" outlineLevel="1" x14ac:dyDescent="0.2">
      <c r="A482" s="228">
        <v>119</v>
      </c>
      <c r="B482" s="229" t="s">
        <v>683</v>
      </c>
      <c r="C482" s="250" t="s">
        <v>684</v>
      </c>
      <c r="D482" s="230" t="s">
        <v>435</v>
      </c>
      <c r="E482" s="231">
        <v>28</v>
      </c>
      <c r="F482" s="232"/>
      <c r="G482" s="233">
        <f>ROUND(E482*F482,2)</f>
        <v>0</v>
      </c>
      <c r="H482" s="232"/>
      <c r="I482" s="233">
        <f>ROUND(E482*H482,2)</f>
        <v>0</v>
      </c>
      <c r="J482" s="232"/>
      <c r="K482" s="233">
        <f>ROUND(E482*J482,2)</f>
        <v>0</v>
      </c>
      <c r="L482" s="233">
        <v>21</v>
      </c>
      <c r="M482" s="233">
        <f>G482*(1+L482/100)</f>
        <v>0</v>
      </c>
      <c r="N482" s="233">
        <v>0</v>
      </c>
      <c r="O482" s="233">
        <f>ROUND(E482*N482,2)</f>
        <v>0</v>
      </c>
      <c r="P482" s="233">
        <v>0</v>
      </c>
      <c r="Q482" s="233">
        <f>ROUND(E482*P482,2)</f>
        <v>0</v>
      </c>
      <c r="R482" s="233"/>
      <c r="S482" s="233" t="s">
        <v>239</v>
      </c>
      <c r="T482" s="234" t="s">
        <v>436</v>
      </c>
      <c r="U482" s="217">
        <v>0</v>
      </c>
      <c r="V482" s="217">
        <f>ROUND(E482*U482,2)</f>
        <v>0</v>
      </c>
      <c r="W482" s="217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 t="s">
        <v>155</v>
      </c>
      <c r="AH482" s="207"/>
      <c r="AI482" s="207"/>
      <c r="AJ482" s="207"/>
      <c r="AK482" s="207"/>
      <c r="AL482" s="207"/>
      <c r="AM482" s="207"/>
      <c r="AN482" s="207"/>
      <c r="AO482" s="207"/>
      <c r="AP482" s="207"/>
      <c r="AQ482" s="207"/>
      <c r="AR482" s="207"/>
      <c r="AS482" s="207"/>
      <c r="AT482" s="207"/>
      <c r="AU482" s="207"/>
      <c r="AV482" s="207"/>
      <c r="AW482" s="207"/>
      <c r="AX482" s="207"/>
      <c r="AY482" s="207"/>
      <c r="AZ482" s="207"/>
      <c r="BA482" s="207"/>
      <c r="BB482" s="207"/>
      <c r="BC482" s="207"/>
      <c r="BD482" s="207"/>
      <c r="BE482" s="207"/>
      <c r="BF482" s="207"/>
      <c r="BG482" s="207"/>
      <c r="BH482" s="207"/>
    </row>
    <row r="483" spans="1:60" outlineLevel="1" x14ac:dyDescent="0.2">
      <c r="A483" s="214"/>
      <c r="B483" s="215"/>
      <c r="C483" s="252" t="s">
        <v>685</v>
      </c>
      <c r="D483" s="219"/>
      <c r="E483" s="220"/>
      <c r="F483" s="217"/>
      <c r="G483" s="217"/>
      <c r="H483" s="217"/>
      <c r="I483" s="217"/>
      <c r="J483" s="217"/>
      <c r="K483" s="217"/>
      <c r="L483" s="217"/>
      <c r="M483" s="217"/>
      <c r="N483" s="217"/>
      <c r="O483" s="217"/>
      <c r="P483" s="217"/>
      <c r="Q483" s="217"/>
      <c r="R483" s="217"/>
      <c r="S483" s="217"/>
      <c r="T483" s="217"/>
      <c r="U483" s="217"/>
      <c r="V483" s="217"/>
      <c r="W483" s="217"/>
      <c r="X483" s="207"/>
      <c r="Y483" s="207"/>
      <c r="Z483" s="207"/>
      <c r="AA483" s="207"/>
      <c r="AB483" s="207"/>
      <c r="AC483" s="207"/>
      <c r="AD483" s="207"/>
      <c r="AE483" s="207"/>
      <c r="AF483" s="207"/>
      <c r="AG483" s="207" t="s">
        <v>159</v>
      </c>
      <c r="AH483" s="207">
        <v>0</v>
      </c>
      <c r="AI483" s="207"/>
      <c r="AJ483" s="207"/>
      <c r="AK483" s="207"/>
      <c r="AL483" s="207"/>
      <c r="AM483" s="207"/>
      <c r="AN483" s="207"/>
      <c r="AO483" s="207"/>
      <c r="AP483" s="207"/>
      <c r="AQ483" s="207"/>
      <c r="AR483" s="207"/>
      <c r="AS483" s="207"/>
      <c r="AT483" s="207"/>
      <c r="AU483" s="207"/>
      <c r="AV483" s="207"/>
      <c r="AW483" s="207"/>
      <c r="AX483" s="207"/>
      <c r="AY483" s="207"/>
      <c r="AZ483" s="207"/>
      <c r="BA483" s="207"/>
      <c r="BB483" s="207"/>
      <c r="BC483" s="207"/>
      <c r="BD483" s="207"/>
      <c r="BE483" s="207"/>
      <c r="BF483" s="207"/>
      <c r="BG483" s="207"/>
      <c r="BH483" s="207"/>
    </row>
    <row r="484" spans="1:60" outlineLevel="1" x14ac:dyDescent="0.2">
      <c r="A484" s="214"/>
      <c r="B484" s="215"/>
      <c r="C484" s="252" t="s">
        <v>686</v>
      </c>
      <c r="D484" s="219"/>
      <c r="E484" s="220"/>
      <c r="F484" s="217"/>
      <c r="G484" s="217"/>
      <c r="H484" s="217"/>
      <c r="I484" s="217"/>
      <c r="J484" s="217"/>
      <c r="K484" s="217"/>
      <c r="L484" s="217"/>
      <c r="M484" s="217"/>
      <c r="N484" s="217"/>
      <c r="O484" s="217"/>
      <c r="P484" s="217"/>
      <c r="Q484" s="217"/>
      <c r="R484" s="217"/>
      <c r="S484" s="217"/>
      <c r="T484" s="217"/>
      <c r="U484" s="217"/>
      <c r="V484" s="217"/>
      <c r="W484" s="217"/>
      <c r="X484" s="207"/>
      <c r="Y484" s="207"/>
      <c r="Z484" s="207"/>
      <c r="AA484" s="207"/>
      <c r="AB484" s="207"/>
      <c r="AC484" s="207"/>
      <c r="AD484" s="207"/>
      <c r="AE484" s="207"/>
      <c r="AF484" s="207"/>
      <c r="AG484" s="207" t="s">
        <v>159</v>
      </c>
      <c r="AH484" s="207">
        <v>0</v>
      </c>
      <c r="AI484" s="207"/>
      <c r="AJ484" s="207"/>
      <c r="AK484" s="207"/>
      <c r="AL484" s="207"/>
      <c r="AM484" s="207"/>
      <c r="AN484" s="207"/>
      <c r="AO484" s="207"/>
      <c r="AP484" s="207"/>
      <c r="AQ484" s="207"/>
      <c r="AR484" s="207"/>
      <c r="AS484" s="207"/>
      <c r="AT484" s="207"/>
      <c r="AU484" s="207"/>
      <c r="AV484" s="207"/>
      <c r="AW484" s="207"/>
      <c r="AX484" s="207"/>
      <c r="AY484" s="207"/>
      <c r="AZ484" s="207"/>
      <c r="BA484" s="207"/>
      <c r="BB484" s="207"/>
      <c r="BC484" s="207"/>
      <c r="BD484" s="207"/>
      <c r="BE484" s="207"/>
      <c r="BF484" s="207"/>
      <c r="BG484" s="207"/>
      <c r="BH484" s="207"/>
    </row>
    <row r="485" spans="1:60" outlineLevel="1" x14ac:dyDescent="0.2">
      <c r="A485" s="214"/>
      <c r="B485" s="215"/>
      <c r="C485" s="252" t="s">
        <v>687</v>
      </c>
      <c r="D485" s="219"/>
      <c r="E485" s="220"/>
      <c r="F485" s="217"/>
      <c r="G485" s="217"/>
      <c r="H485" s="217"/>
      <c r="I485" s="217"/>
      <c r="J485" s="217"/>
      <c r="K485" s="217"/>
      <c r="L485" s="217"/>
      <c r="M485" s="217"/>
      <c r="N485" s="217"/>
      <c r="O485" s="217"/>
      <c r="P485" s="217"/>
      <c r="Q485" s="217"/>
      <c r="R485" s="217"/>
      <c r="S485" s="217"/>
      <c r="T485" s="217"/>
      <c r="U485" s="217"/>
      <c r="V485" s="217"/>
      <c r="W485" s="217"/>
      <c r="X485" s="207"/>
      <c r="Y485" s="207"/>
      <c r="Z485" s="207"/>
      <c r="AA485" s="207"/>
      <c r="AB485" s="207"/>
      <c r="AC485" s="207"/>
      <c r="AD485" s="207"/>
      <c r="AE485" s="207"/>
      <c r="AF485" s="207"/>
      <c r="AG485" s="207" t="s">
        <v>159</v>
      </c>
      <c r="AH485" s="207">
        <v>0</v>
      </c>
      <c r="AI485" s="207"/>
      <c r="AJ485" s="207"/>
      <c r="AK485" s="207"/>
      <c r="AL485" s="207"/>
      <c r="AM485" s="207"/>
      <c r="AN485" s="207"/>
      <c r="AO485" s="207"/>
      <c r="AP485" s="207"/>
      <c r="AQ485" s="207"/>
      <c r="AR485" s="207"/>
      <c r="AS485" s="207"/>
      <c r="AT485" s="207"/>
      <c r="AU485" s="207"/>
      <c r="AV485" s="207"/>
      <c r="AW485" s="207"/>
      <c r="AX485" s="207"/>
      <c r="AY485" s="207"/>
      <c r="AZ485" s="207"/>
      <c r="BA485" s="207"/>
      <c r="BB485" s="207"/>
      <c r="BC485" s="207"/>
      <c r="BD485" s="207"/>
      <c r="BE485" s="207"/>
      <c r="BF485" s="207"/>
      <c r="BG485" s="207"/>
      <c r="BH485" s="207"/>
    </row>
    <row r="486" spans="1:60" outlineLevel="1" x14ac:dyDescent="0.2">
      <c r="A486" s="214"/>
      <c r="B486" s="215"/>
      <c r="C486" s="252" t="s">
        <v>688</v>
      </c>
      <c r="D486" s="219"/>
      <c r="E486" s="220">
        <v>28</v>
      </c>
      <c r="F486" s="217"/>
      <c r="G486" s="217"/>
      <c r="H486" s="217"/>
      <c r="I486" s="217"/>
      <c r="J486" s="217"/>
      <c r="K486" s="217"/>
      <c r="L486" s="217"/>
      <c r="M486" s="217"/>
      <c r="N486" s="217"/>
      <c r="O486" s="217"/>
      <c r="P486" s="217"/>
      <c r="Q486" s="217"/>
      <c r="R486" s="217"/>
      <c r="S486" s="217"/>
      <c r="T486" s="217"/>
      <c r="U486" s="217"/>
      <c r="V486" s="217"/>
      <c r="W486" s="217"/>
      <c r="X486" s="207"/>
      <c r="Y486" s="207"/>
      <c r="Z486" s="207"/>
      <c r="AA486" s="207"/>
      <c r="AB486" s="207"/>
      <c r="AC486" s="207"/>
      <c r="AD486" s="207"/>
      <c r="AE486" s="207"/>
      <c r="AF486" s="207"/>
      <c r="AG486" s="207" t="s">
        <v>159</v>
      </c>
      <c r="AH486" s="207">
        <v>0</v>
      </c>
      <c r="AI486" s="207"/>
      <c r="AJ486" s="207"/>
      <c r="AK486" s="207"/>
      <c r="AL486" s="207"/>
      <c r="AM486" s="207"/>
      <c r="AN486" s="207"/>
      <c r="AO486" s="207"/>
      <c r="AP486" s="207"/>
      <c r="AQ486" s="207"/>
      <c r="AR486" s="207"/>
      <c r="AS486" s="207"/>
      <c r="AT486" s="207"/>
      <c r="AU486" s="207"/>
      <c r="AV486" s="207"/>
      <c r="AW486" s="207"/>
      <c r="AX486" s="207"/>
      <c r="AY486" s="207"/>
      <c r="AZ486" s="207"/>
      <c r="BA486" s="207"/>
      <c r="BB486" s="207"/>
      <c r="BC486" s="207"/>
      <c r="BD486" s="207"/>
      <c r="BE486" s="207"/>
      <c r="BF486" s="207"/>
      <c r="BG486" s="207"/>
      <c r="BH486" s="207"/>
    </row>
    <row r="487" spans="1:60" x14ac:dyDescent="0.2">
      <c r="A487" s="222" t="s">
        <v>148</v>
      </c>
      <c r="B487" s="223" t="s">
        <v>114</v>
      </c>
      <c r="C487" s="249" t="s">
        <v>115</v>
      </c>
      <c r="D487" s="224"/>
      <c r="E487" s="225"/>
      <c r="F487" s="226"/>
      <c r="G487" s="226">
        <f>SUMIF(AG488:AG489,"&lt;&gt;NOR",G488:G489)</f>
        <v>0</v>
      </c>
      <c r="H487" s="226"/>
      <c r="I487" s="226">
        <f>SUM(I488:I489)</f>
        <v>0</v>
      </c>
      <c r="J487" s="226"/>
      <c r="K487" s="226">
        <f>SUM(K488:K489)</f>
        <v>0</v>
      </c>
      <c r="L487" s="226"/>
      <c r="M487" s="226">
        <f>SUM(M488:M489)</f>
        <v>0</v>
      </c>
      <c r="N487" s="226"/>
      <c r="O487" s="226">
        <f>SUM(O488:O489)</f>
        <v>0</v>
      </c>
      <c r="P487" s="226"/>
      <c r="Q487" s="226">
        <f>SUM(Q488:Q489)</f>
        <v>0</v>
      </c>
      <c r="R487" s="226"/>
      <c r="S487" s="226"/>
      <c r="T487" s="227"/>
      <c r="U487" s="221"/>
      <c r="V487" s="221">
        <f>SUM(V488:V489)</f>
        <v>0</v>
      </c>
      <c r="W487" s="221"/>
      <c r="AG487" t="s">
        <v>149</v>
      </c>
    </row>
    <row r="488" spans="1:60" outlineLevel="1" x14ac:dyDescent="0.2">
      <c r="A488" s="238">
        <v>120</v>
      </c>
      <c r="B488" s="239" t="s">
        <v>689</v>
      </c>
      <c r="C488" s="254" t="s">
        <v>690</v>
      </c>
      <c r="D488" s="240" t="s">
        <v>435</v>
      </c>
      <c r="E488" s="241">
        <v>1</v>
      </c>
      <c r="F488" s="242"/>
      <c r="G488" s="243">
        <f>ROUND(E488*F488,2)</f>
        <v>0</v>
      </c>
      <c r="H488" s="242"/>
      <c r="I488" s="243">
        <f>ROUND(E488*H488,2)</f>
        <v>0</v>
      </c>
      <c r="J488" s="242"/>
      <c r="K488" s="243">
        <f>ROUND(E488*J488,2)</f>
        <v>0</v>
      </c>
      <c r="L488" s="243">
        <v>21</v>
      </c>
      <c r="M488" s="243">
        <f>G488*(1+L488/100)</f>
        <v>0</v>
      </c>
      <c r="N488" s="243">
        <v>0</v>
      </c>
      <c r="O488" s="243">
        <f>ROUND(E488*N488,2)</f>
        <v>0</v>
      </c>
      <c r="P488" s="243">
        <v>0</v>
      </c>
      <c r="Q488" s="243">
        <f>ROUND(E488*P488,2)</f>
        <v>0</v>
      </c>
      <c r="R488" s="243"/>
      <c r="S488" s="243" t="s">
        <v>239</v>
      </c>
      <c r="T488" s="244" t="s">
        <v>436</v>
      </c>
      <c r="U488" s="217">
        <v>0</v>
      </c>
      <c r="V488" s="217">
        <f>ROUND(E488*U488,2)</f>
        <v>0</v>
      </c>
      <c r="W488" s="217"/>
      <c r="X488" s="207"/>
      <c r="Y488" s="207"/>
      <c r="Z488" s="207"/>
      <c r="AA488" s="207"/>
      <c r="AB488" s="207"/>
      <c r="AC488" s="207"/>
      <c r="AD488" s="207"/>
      <c r="AE488" s="207"/>
      <c r="AF488" s="207"/>
      <c r="AG488" s="207" t="s">
        <v>155</v>
      </c>
      <c r="AH488" s="207"/>
      <c r="AI488" s="207"/>
      <c r="AJ488" s="207"/>
      <c r="AK488" s="207"/>
      <c r="AL488" s="207"/>
      <c r="AM488" s="207"/>
      <c r="AN488" s="207"/>
      <c r="AO488" s="207"/>
      <c r="AP488" s="207"/>
      <c r="AQ488" s="207"/>
      <c r="AR488" s="207"/>
      <c r="AS488" s="207"/>
      <c r="AT488" s="207"/>
      <c r="AU488" s="207"/>
      <c r="AV488" s="207"/>
      <c r="AW488" s="207"/>
      <c r="AX488" s="207"/>
      <c r="AY488" s="207"/>
      <c r="AZ488" s="207"/>
      <c r="BA488" s="207"/>
      <c r="BB488" s="207"/>
      <c r="BC488" s="207"/>
      <c r="BD488" s="207"/>
      <c r="BE488" s="207"/>
      <c r="BF488" s="207"/>
      <c r="BG488" s="207"/>
      <c r="BH488" s="207"/>
    </row>
    <row r="489" spans="1:60" outlineLevel="1" x14ac:dyDescent="0.2">
      <c r="A489" s="238">
        <v>121</v>
      </c>
      <c r="B489" s="239" t="s">
        <v>691</v>
      </c>
      <c r="C489" s="254" t="s">
        <v>692</v>
      </c>
      <c r="D489" s="240" t="s">
        <v>435</v>
      </c>
      <c r="E489" s="241">
        <v>1</v>
      </c>
      <c r="F489" s="242"/>
      <c r="G489" s="243">
        <f>ROUND(E489*F489,2)</f>
        <v>0</v>
      </c>
      <c r="H489" s="242"/>
      <c r="I489" s="243">
        <f>ROUND(E489*H489,2)</f>
        <v>0</v>
      </c>
      <c r="J489" s="242"/>
      <c r="K489" s="243">
        <f>ROUND(E489*J489,2)</f>
        <v>0</v>
      </c>
      <c r="L489" s="243">
        <v>21</v>
      </c>
      <c r="M489" s="243">
        <f>G489*(1+L489/100)</f>
        <v>0</v>
      </c>
      <c r="N489" s="243">
        <v>0</v>
      </c>
      <c r="O489" s="243">
        <f>ROUND(E489*N489,2)</f>
        <v>0</v>
      </c>
      <c r="P489" s="243">
        <v>0</v>
      </c>
      <c r="Q489" s="243">
        <f>ROUND(E489*P489,2)</f>
        <v>0</v>
      </c>
      <c r="R489" s="243"/>
      <c r="S489" s="243" t="s">
        <v>239</v>
      </c>
      <c r="T489" s="244" t="s">
        <v>436</v>
      </c>
      <c r="U489" s="217">
        <v>0</v>
      </c>
      <c r="V489" s="217">
        <f>ROUND(E489*U489,2)</f>
        <v>0</v>
      </c>
      <c r="W489" s="217"/>
      <c r="X489" s="207"/>
      <c r="Y489" s="207"/>
      <c r="Z489" s="207"/>
      <c r="AA489" s="207"/>
      <c r="AB489" s="207"/>
      <c r="AC489" s="207"/>
      <c r="AD489" s="207"/>
      <c r="AE489" s="207"/>
      <c r="AF489" s="207"/>
      <c r="AG489" s="207" t="s">
        <v>155</v>
      </c>
      <c r="AH489" s="207"/>
      <c r="AI489" s="207"/>
      <c r="AJ489" s="207"/>
      <c r="AK489" s="207"/>
      <c r="AL489" s="207"/>
      <c r="AM489" s="207"/>
      <c r="AN489" s="207"/>
      <c r="AO489" s="207"/>
      <c r="AP489" s="207"/>
      <c r="AQ489" s="207"/>
      <c r="AR489" s="207"/>
      <c r="AS489" s="207"/>
      <c r="AT489" s="207"/>
      <c r="AU489" s="207"/>
      <c r="AV489" s="207"/>
      <c r="AW489" s="207"/>
      <c r="AX489" s="207"/>
      <c r="AY489" s="207"/>
      <c r="AZ489" s="207"/>
      <c r="BA489" s="207"/>
      <c r="BB489" s="207"/>
      <c r="BC489" s="207"/>
      <c r="BD489" s="207"/>
      <c r="BE489" s="207"/>
      <c r="BF489" s="207"/>
      <c r="BG489" s="207"/>
      <c r="BH489" s="207"/>
    </row>
    <row r="490" spans="1:60" x14ac:dyDescent="0.2">
      <c r="A490" s="222" t="s">
        <v>148</v>
      </c>
      <c r="B490" s="223" t="s">
        <v>116</v>
      </c>
      <c r="C490" s="249" t="s">
        <v>117</v>
      </c>
      <c r="D490" s="224"/>
      <c r="E490" s="225"/>
      <c r="F490" s="226"/>
      <c r="G490" s="226">
        <f>SUMIF(AG491:AG491,"&lt;&gt;NOR",G491:G491)</f>
        <v>0</v>
      </c>
      <c r="H490" s="226"/>
      <c r="I490" s="226">
        <f>SUM(I491:I491)</f>
        <v>0</v>
      </c>
      <c r="J490" s="226"/>
      <c r="K490" s="226">
        <f>SUM(K491:K491)</f>
        <v>0</v>
      </c>
      <c r="L490" s="226"/>
      <c r="M490" s="226">
        <f>SUM(M491:M491)</f>
        <v>0</v>
      </c>
      <c r="N490" s="226"/>
      <c r="O490" s="226">
        <f>SUM(O491:O491)</f>
        <v>0</v>
      </c>
      <c r="P490" s="226"/>
      <c r="Q490" s="226">
        <f>SUM(Q491:Q491)</f>
        <v>0</v>
      </c>
      <c r="R490" s="226"/>
      <c r="S490" s="226"/>
      <c r="T490" s="227"/>
      <c r="U490" s="221"/>
      <c r="V490" s="221">
        <f>SUM(V491:V491)</f>
        <v>0</v>
      </c>
      <c r="W490" s="221"/>
      <c r="AG490" t="s">
        <v>149</v>
      </c>
    </row>
    <row r="491" spans="1:60" outlineLevel="1" x14ac:dyDescent="0.2">
      <c r="A491" s="238">
        <v>122</v>
      </c>
      <c r="B491" s="239" t="s">
        <v>693</v>
      </c>
      <c r="C491" s="254" t="s">
        <v>694</v>
      </c>
      <c r="D491" s="240" t="s">
        <v>435</v>
      </c>
      <c r="E491" s="241">
        <v>1</v>
      </c>
      <c r="F491" s="242"/>
      <c r="G491" s="243">
        <f>ROUND(E491*F491,2)</f>
        <v>0</v>
      </c>
      <c r="H491" s="242"/>
      <c r="I491" s="243">
        <f>ROUND(E491*H491,2)</f>
        <v>0</v>
      </c>
      <c r="J491" s="242"/>
      <c r="K491" s="243">
        <f>ROUND(E491*J491,2)</f>
        <v>0</v>
      </c>
      <c r="L491" s="243">
        <v>21</v>
      </c>
      <c r="M491" s="243">
        <f>G491*(1+L491/100)</f>
        <v>0</v>
      </c>
      <c r="N491" s="243">
        <v>0</v>
      </c>
      <c r="O491" s="243">
        <f>ROUND(E491*N491,2)</f>
        <v>0</v>
      </c>
      <c r="P491" s="243">
        <v>0</v>
      </c>
      <c r="Q491" s="243">
        <f>ROUND(E491*P491,2)</f>
        <v>0</v>
      </c>
      <c r="R491" s="243"/>
      <c r="S491" s="243" t="s">
        <v>239</v>
      </c>
      <c r="T491" s="244" t="s">
        <v>436</v>
      </c>
      <c r="U491" s="217">
        <v>0</v>
      </c>
      <c r="V491" s="217">
        <f>ROUND(E491*U491,2)</f>
        <v>0</v>
      </c>
      <c r="W491" s="217"/>
      <c r="X491" s="207"/>
      <c r="Y491" s="207"/>
      <c r="Z491" s="207"/>
      <c r="AA491" s="207"/>
      <c r="AB491" s="207"/>
      <c r="AC491" s="207"/>
      <c r="AD491" s="207"/>
      <c r="AE491" s="207"/>
      <c r="AF491" s="207"/>
      <c r="AG491" s="207" t="s">
        <v>155</v>
      </c>
      <c r="AH491" s="207"/>
      <c r="AI491" s="207"/>
      <c r="AJ491" s="207"/>
      <c r="AK491" s="207"/>
      <c r="AL491" s="207"/>
      <c r="AM491" s="207"/>
      <c r="AN491" s="207"/>
      <c r="AO491" s="207"/>
      <c r="AP491" s="207"/>
      <c r="AQ491" s="207"/>
      <c r="AR491" s="207"/>
      <c r="AS491" s="207"/>
      <c r="AT491" s="207"/>
      <c r="AU491" s="207"/>
      <c r="AV491" s="207"/>
      <c r="AW491" s="207"/>
      <c r="AX491" s="207"/>
      <c r="AY491" s="207"/>
      <c r="AZ491" s="207"/>
      <c r="BA491" s="207"/>
      <c r="BB491" s="207"/>
      <c r="BC491" s="207"/>
      <c r="BD491" s="207"/>
      <c r="BE491" s="207"/>
      <c r="BF491" s="207"/>
      <c r="BG491" s="207"/>
      <c r="BH491" s="207"/>
    </row>
    <row r="492" spans="1:60" x14ac:dyDescent="0.2">
      <c r="A492" s="222" t="s">
        <v>148</v>
      </c>
      <c r="B492" s="223" t="s">
        <v>118</v>
      </c>
      <c r="C492" s="249" t="s">
        <v>119</v>
      </c>
      <c r="D492" s="224"/>
      <c r="E492" s="225"/>
      <c r="F492" s="226"/>
      <c r="G492" s="226">
        <f>SUMIF(AG493:AG502,"&lt;&gt;NOR",G493:G502)</f>
        <v>0</v>
      </c>
      <c r="H492" s="226"/>
      <c r="I492" s="226">
        <f>SUM(I493:I502)</f>
        <v>0</v>
      </c>
      <c r="J492" s="226"/>
      <c r="K492" s="226">
        <f>SUM(K493:K502)</f>
        <v>0</v>
      </c>
      <c r="L492" s="226"/>
      <c r="M492" s="226">
        <f>SUM(M493:M502)</f>
        <v>0</v>
      </c>
      <c r="N492" s="226"/>
      <c r="O492" s="226">
        <f>SUM(O493:O502)</f>
        <v>0</v>
      </c>
      <c r="P492" s="226"/>
      <c r="Q492" s="226">
        <f>SUM(Q493:Q502)</f>
        <v>0</v>
      </c>
      <c r="R492" s="226"/>
      <c r="S492" s="226"/>
      <c r="T492" s="227"/>
      <c r="U492" s="221"/>
      <c r="V492" s="221">
        <f>SUM(V493:V502)</f>
        <v>436.18999999999994</v>
      </c>
      <c r="W492" s="221"/>
      <c r="AG492" t="s">
        <v>149</v>
      </c>
    </row>
    <row r="493" spans="1:60" outlineLevel="1" x14ac:dyDescent="0.2">
      <c r="A493" s="228">
        <v>123</v>
      </c>
      <c r="B493" s="229" t="s">
        <v>695</v>
      </c>
      <c r="C493" s="250" t="s">
        <v>696</v>
      </c>
      <c r="D493" s="230" t="s">
        <v>287</v>
      </c>
      <c r="E493" s="231">
        <v>168.60853</v>
      </c>
      <c r="F493" s="232"/>
      <c r="G493" s="233">
        <f>ROUND(E493*F493,2)</f>
        <v>0</v>
      </c>
      <c r="H493" s="232"/>
      <c r="I493" s="233">
        <f>ROUND(E493*H493,2)</f>
        <v>0</v>
      </c>
      <c r="J493" s="232"/>
      <c r="K493" s="233">
        <f>ROUND(E493*J493,2)</f>
        <v>0</v>
      </c>
      <c r="L493" s="233">
        <v>21</v>
      </c>
      <c r="M493" s="233">
        <f>G493*(1+L493/100)</f>
        <v>0</v>
      </c>
      <c r="N493" s="233">
        <v>0</v>
      </c>
      <c r="O493" s="233">
        <f>ROUND(E493*N493,2)</f>
        <v>0</v>
      </c>
      <c r="P493" s="233">
        <v>0</v>
      </c>
      <c r="Q493" s="233">
        <f>ROUND(E493*P493,2)</f>
        <v>0</v>
      </c>
      <c r="R493" s="233" t="s">
        <v>254</v>
      </c>
      <c r="S493" s="233" t="s">
        <v>154</v>
      </c>
      <c r="T493" s="234" t="s">
        <v>154</v>
      </c>
      <c r="U493" s="217">
        <v>9.9000000000000005E-2</v>
      </c>
      <c r="V493" s="217">
        <f>ROUND(E493*U493,2)</f>
        <v>16.690000000000001</v>
      </c>
      <c r="W493" s="217"/>
      <c r="X493" s="207"/>
      <c r="Y493" s="207"/>
      <c r="Z493" s="207"/>
      <c r="AA493" s="207"/>
      <c r="AB493" s="207"/>
      <c r="AC493" s="207"/>
      <c r="AD493" s="207"/>
      <c r="AE493" s="207"/>
      <c r="AF493" s="207"/>
      <c r="AG493" s="207" t="s">
        <v>697</v>
      </c>
      <c r="AH493" s="207"/>
      <c r="AI493" s="207"/>
      <c r="AJ493" s="207"/>
      <c r="AK493" s="207"/>
      <c r="AL493" s="207"/>
      <c r="AM493" s="207"/>
      <c r="AN493" s="207"/>
      <c r="AO493" s="207"/>
      <c r="AP493" s="207"/>
      <c r="AQ493" s="207"/>
      <c r="AR493" s="207"/>
      <c r="AS493" s="207"/>
      <c r="AT493" s="207"/>
      <c r="AU493" s="207"/>
      <c r="AV493" s="207"/>
      <c r="AW493" s="207"/>
      <c r="AX493" s="207"/>
      <c r="AY493" s="207"/>
      <c r="AZ493" s="207"/>
      <c r="BA493" s="207"/>
      <c r="BB493" s="207"/>
      <c r="BC493" s="207"/>
      <c r="BD493" s="207"/>
      <c r="BE493" s="207"/>
      <c r="BF493" s="207"/>
      <c r="BG493" s="207"/>
      <c r="BH493" s="207"/>
    </row>
    <row r="494" spans="1:60" outlineLevel="1" x14ac:dyDescent="0.2">
      <c r="A494" s="214"/>
      <c r="B494" s="215"/>
      <c r="C494" s="251" t="s">
        <v>698</v>
      </c>
      <c r="D494" s="235"/>
      <c r="E494" s="235"/>
      <c r="F494" s="235"/>
      <c r="G494" s="235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217"/>
      <c r="W494" s="217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 t="s">
        <v>157</v>
      </c>
      <c r="AH494" s="207"/>
      <c r="AI494" s="207"/>
      <c r="AJ494" s="207"/>
      <c r="AK494" s="207"/>
      <c r="AL494" s="207"/>
      <c r="AM494" s="207"/>
      <c r="AN494" s="207"/>
      <c r="AO494" s="207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07"/>
      <c r="BC494" s="207"/>
      <c r="BD494" s="207"/>
      <c r="BE494" s="207"/>
      <c r="BF494" s="207"/>
      <c r="BG494" s="207"/>
      <c r="BH494" s="207"/>
    </row>
    <row r="495" spans="1:60" outlineLevel="1" x14ac:dyDescent="0.2">
      <c r="A495" s="228">
        <v>124</v>
      </c>
      <c r="B495" s="229" t="s">
        <v>699</v>
      </c>
      <c r="C495" s="250" t="s">
        <v>700</v>
      </c>
      <c r="D495" s="230" t="s">
        <v>287</v>
      </c>
      <c r="E495" s="231">
        <v>168.60853</v>
      </c>
      <c r="F495" s="232"/>
      <c r="G495" s="233">
        <f>ROUND(E495*F495,2)</f>
        <v>0</v>
      </c>
      <c r="H495" s="232"/>
      <c r="I495" s="233">
        <f>ROUND(E495*H495,2)</f>
        <v>0</v>
      </c>
      <c r="J495" s="232"/>
      <c r="K495" s="233">
        <f>ROUND(E495*J495,2)</f>
        <v>0</v>
      </c>
      <c r="L495" s="233">
        <v>21</v>
      </c>
      <c r="M495" s="233">
        <f>G495*(1+L495/100)</f>
        <v>0</v>
      </c>
      <c r="N495" s="233">
        <v>0</v>
      </c>
      <c r="O495" s="233">
        <f>ROUND(E495*N495,2)</f>
        <v>0</v>
      </c>
      <c r="P495" s="233">
        <v>0</v>
      </c>
      <c r="Q495" s="233">
        <f>ROUND(E495*P495,2)</f>
        <v>0</v>
      </c>
      <c r="R495" s="233" t="s">
        <v>315</v>
      </c>
      <c r="S495" s="233" t="s">
        <v>154</v>
      </c>
      <c r="T495" s="234" t="s">
        <v>154</v>
      </c>
      <c r="U495" s="217">
        <v>0.49000000000000005</v>
      </c>
      <c r="V495" s="217">
        <f>ROUND(E495*U495,2)</f>
        <v>82.62</v>
      </c>
      <c r="W495" s="217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 t="s">
        <v>697</v>
      </c>
      <c r="AH495" s="207"/>
      <c r="AI495" s="207"/>
      <c r="AJ495" s="207"/>
      <c r="AK495" s="207"/>
      <c r="AL495" s="207"/>
      <c r="AM495" s="207"/>
      <c r="AN495" s="207"/>
      <c r="AO495" s="207"/>
      <c r="AP495" s="207"/>
      <c r="AQ495" s="207"/>
      <c r="AR495" s="207"/>
      <c r="AS495" s="207"/>
      <c r="AT495" s="207"/>
      <c r="AU495" s="207"/>
      <c r="AV495" s="207"/>
      <c r="AW495" s="207"/>
      <c r="AX495" s="207"/>
      <c r="AY495" s="207"/>
      <c r="AZ495" s="207"/>
      <c r="BA495" s="207"/>
      <c r="BB495" s="207"/>
      <c r="BC495" s="207"/>
      <c r="BD495" s="207"/>
      <c r="BE495" s="207"/>
      <c r="BF495" s="207"/>
      <c r="BG495" s="207"/>
      <c r="BH495" s="207"/>
    </row>
    <row r="496" spans="1:60" outlineLevel="1" x14ac:dyDescent="0.2">
      <c r="A496" s="214"/>
      <c r="B496" s="215"/>
      <c r="C496" s="255" t="s">
        <v>701</v>
      </c>
      <c r="D496" s="245"/>
      <c r="E496" s="245"/>
      <c r="F496" s="245"/>
      <c r="G496" s="245"/>
      <c r="H496" s="217"/>
      <c r="I496" s="217"/>
      <c r="J496" s="217"/>
      <c r="K496" s="217"/>
      <c r="L496" s="217"/>
      <c r="M496" s="217"/>
      <c r="N496" s="217"/>
      <c r="O496" s="217"/>
      <c r="P496" s="217"/>
      <c r="Q496" s="217"/>
      <c r="R496" s="217"/>
      <c r="S496" s="217"/>
      <c r="T496" s="217"/>
      <c r="U496" s="217"/>
      <c r="V496" s="217"/>
      <c r="W496" s="217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 t="s">
        <v>215</v>
      </c>
      <c r="AH496" s="207"/>
      <c r="AI496" s="207"/>
      <c r="AJ496" s="207"/>
      <c r="AK496" s="207"/>
      <c r="AL496" s="207"/>
      <c r="AM496" s="207"/>
      <c r="AN496" s="207"/>
      <c r="AO496" s="207"/>
      <c r="AP496" s="207"/>
      <c r="AQ496" s="207"/>
      <c r="AR496" s="207"/>
      <c r="AS496" s="207"/>
      <c r="AT496" s="207"/>
      <c r="AU496" s="207"/>
      <c r="AV496" s="207"/>
      <c r="AW496" s="207"/>
      <c r="AX496" s="207"/>
      <c r="AY496" s="207"/>
      <c r="AZ496" s="207"/>
      <c r="BA496" s="207"/>
      <c r="BB496" s="207"/>
      <c r="BC496" s="207"/>
      <c r="BD496" s="207"/>
      <c r="BE496" s="207"/>
      <c r="BF496" s="207"/>
      <c r="BG496" s="207"/>
      <c r="BH496" s="207"/>
    </row>
    <row r="497" spans="1:60" outlineLevel="1" x14ac:dyDescent="0.2">
      <c r="A497" s="238">
        <v>125</v>
      </c>
      <c r="B497" s="239" t="s">
        <v>702</v>
      </c>
      <c r="C497" s="254" t="s">
        <v>703</v>
      </c>
      <c r="D497" s="240" t="s">
        <v>287</v>
      </c>
      <c r="E497" s="241">
        <v>2697.73648</v>
      </c>
      <c r="F497" s="242"/>
      <c r="G497" s="243">
        <f>ROUND(E497*F497,2)</f>
        <v>0</v>
      </c>
      <c r="H497" s="242"/>
      <c r="I497" s="243">
        <f>ROUND(E497*H497,2)</f>
        <v>0</v>
      </c>
      <c r="J497" s="242"/>
      <c r="K497" s="243">
        <f>ROUND(E497*J497,2)</f>
        <v>0</v>
      </c>
      <c r="L497" s="243">
        <v>21</v>
      </c>
      <c r="M497" s="243">
        <f>G497*(1+L497/100)</f>
        <v>0</v>
      </c>
      <c r="N497" s="243">
        <v>0</v>
      </c>
      <c r="O497" s="243">
        <f>ROUND(E497*N497,2)</f>
        <v>0</v>
      </c>
      <c r="P497" s="243">
        <v>0</v>
      </c>
      <c r="Q497" s="243">
        <f>ROUND(E497*P497,2)</f>
        <v>0</v>
      </c>
      <c r="R497" s="243" t="s">
        <v>315</v>
      </c>
      <c r="S497" s="243" t="s">
        <v>154</v>
      </c>
      <c r="T497" s="244" t="s">
        <v>154</v>
      </c>
      <c r="U497" s="217">
        <v>0</v>
      </c>
      <c r="V497" s="217">
        <f>ROUND(E497*U497,2)</f>
        <v>0</v>
      </c>
      <c r="W497" s="217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 t="s">
        <v>697</v>
      </c>
      <c r="AH497" s="207"/>
      <c r="AI497" s="207"/>
      <c r="AJ497" s="207"/>
      <c r="AK497" s="207"/>
      <c r="AL497" s="207"/>
      <c r="AM497" s="207"/>
      <c r="AN497" s="207"/>
      <c r="AO497" s="207"/>
      <c r="AP497" s="207"/>
      <c r="AQ497" s="207"/>
      <c r="AR497" s="207"/>
      <c r="AS497" s="207"/>
      <c r="AT497" s="207"/>
      <c r="AU497" s="207"/>
      <c r="AV497" s="207"/>
      <c r="AW497" s="207"/>
      <c r="AX497" s="207"/>
      <c r="AY497" s="207"/>
      <c r="AZ497" s="207"/>
      <c r="BA497" s="207"/>
      <c r="BB497" s="207"/>
      <c r="BC497" s="207"/>
      <c r="BD497" s="207"/>
      <c r="BE497" s="207"/>
      <c r="BF497" s="207"/>
      <c r="BG497" s="207"/>
      <c r="BH497" s="207"/>
    </row>
    <row r="498" spans="1:60" outlineLevel="1" x14ac:dyDescent="0.2">
      <c r="A498" s="238">
        <v>126</v>
      </c>
      <c r="B498" s="239" t="s">
        <v>704</v>
      </c>
      <c r="C498" s="254" t="s">
        <v>705</v>
      </c>
      <c r="D498" s="240" t="s">
        <v>287</v>
      </c>
      <c r="E498" s="241">
        <v>168.60853</v>
      </c>
      <c r="F498" s="242"/>
      <c r="G498" s="243">
        <f>ROUND(E498*F498,2)</f>
        <v>0</v>
      </c>
      <c r="H498" s="242"/>
      <c r="I498" s="243">
        <f>ROUND(E498*H498,2)</f>
        <v>0</v>
      </c>
      <c r="J498" s="242"/>
      <c r="K498" s="243">
        <f>ROUND(E498*J498,2)</f>
        <v>0</v>
      </c>
      <c r="L498" s="243">
        <v>21</v>
      </c>
      <c r="M498" s="243">
        <f>G498*(1+L498/100)</f>
        <v>0</v>
      </c>
      <c r="N498" s="243">
        <v>0</v>
      </c>
      <c r="O498" s="243">
        <f>ROUND(E498*N498,2)</f>
        <v>0</v>
      </c>
      <c r="P498" s="243">
        <v>0</v>
      </c>
      <c r="Q498" s="243">
        <f>ROUND(E498*P498,2)</f>
        <v>0</v>
      </c>
      <c r="R498" s="243" t="s">
        <v>315</v>
      </c>
      <c r="S498" s="243" t="s">
        <v>154</v>
      </c>
      <c r="T498" s="244" t="s">
        <v>154</v>
      </c>
      <c r="U498" s="217">
        <v>0.94200000000000006</v>
      </c>
      <c r="V498" s="217">
        <f>ROUND(E498*U498,2)</f>
        <v>158.83000000000001</v>
      </c>
      <c r="W498" s="217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 t="s">
        <v>697</v>
      </c>
      <c r="AH498" s="207"/>
      <c r="AI498" s="207"/>
      <c r="AJ498" s="207"/>
      <c r="AK498" s="207"/>
      <c r="AL498" s="207"/>
      <c r="AM498" s="207"/>
      <c r="AN498" s="207"/>
      <c r="AO498" s="207"/>
      <c r="AP498" s="207"/>
      <c r="AQ498" s="207"/>
      <c r="AR498" s="207"/>
      <c r="AS498" s="207"/>
      <c r="AT498" s="207"/>
      <c r="AU498" s="207"/>
      <c r="AV498" s="207"/>
      <c r="AW498" s="207"/>
      <c r="AX498" s="207"/>
      <c r="AY498" s="207"/>
      <c r="AZ498" s="207"/>
      <c r="BA498" s="207"/>
      <c r="BB498" s="207"/>
      <c r="BC498" s="207"/>
      <c r="BD498" s="207"/>
      <c r="BE498" s="207"/>
      <c r="BF498" s="207"/>
      <c r="BG498" s="207"/>
      <c r="BH498" s="207"/>
    </row>
    <row r="499" spans="1:60" ht="22.5" outlineLevel="1" x14ac:dyDescent="0.2">
      <c r="A499" s="238">
        <v>127</v>
      </c>
      <c r="B499" s="239" t="s">
        <v>706</v>
      </c>
      <c r="C499" s="254" t="s">
        <v>707</v>
      </c>
      <c r="D499" s="240" t="s">
        <v>287</v>
      </c>
      <c r="E499" s="241">
        <v>1686.0853000000002</v>
      </c>
      <c r="F499" s="242"/>
      <c r="G499" s="243">
        <f>ROUND(E499*F499,2)</f>
        <v>0</v>
      </c>
      <c r="H499" s="242"/>
      <c r="I499" s="243">
        <f>ROUND(E499*H499,2)</f>
        <v>0</v>
      </c>
      <c r="J499" s="242"/>
      <c r="K499" s="243">
        <f>ROUND(E499*J499,2)</f>
        <v>0</v>
      </c>
      <c r="L499" s="243">
        <v>21</v>
      </c>
      <c r="M499" s="243">
        <f>G499*(1+L499/100)</f>
        <v>0</v>
      </c>
      <c r="N499" s="243">
        <v>0</v>
      </c>
      <c r="O499" s="243">
        <f>ROUND(E499*N499,2)</f>
        <v>0</v>
      </c>
      <c r="P499" s="243">
        <v>0</v>
      </c>
      <c r="Q499" s="243">
        <f>ROUND(E499*P499,2)</f>
        <v>0</v>
      </c>
      <c r="R499" s="243" t="s">
        <v>315</v>
      </c>
      <c r="S499" s="243" t="s">
        <v>154</v>
      </c>
      <c r="T499" s="244" t="s">
        <v>154</v>
      </c>
      <c r="U499" s="217">
        <v>0.10500000000000001</v>
      </c>
      <c r="V499" s="217">
        <f>ROUND(E499*U499,2)</f>
        <v>177.04</v>
      </c>
      <c r="W499" s="21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 t="s">
        <v>697</v>
      </c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</row>
    <row r="500" spans="1:60" outlineLevel="1" x14ac:dyDescent="0.2">
      <c r="A500" s="238">
        <v>128</v>
      </c>
      <c r="B500" s="239" t="s">
        <v>708</v>
      </c>
      <c r="C500" s="254" t="s">
        <v>709</v>
      </c>
      <c r="D500" s="240" t="s">
        <v>287</v>
      </c>
      <c r="E500" s="241">
        <v>168.60853</v>
      </c>
      <c r="F500" s="242"/>
      <c r="G500" s="243">
        <f>ROUND(E500*F500,2)</f>
        <v>0</v>
      </c>
      <c r="H500" s="242"/>
      <c r="I500" s="243">
        <f>ROUND(E500*H500,2)</f>
        <v>0</v>
      </c>
      <c r="J500" s="242"/>
      <c r="K500" s="243">
        <f>ROUND(E500*J500,2)</f>
        <v>0</v>
      </c>
      <c r="L500" s="243">
        <v>21</v>
      </c>
      <c r="M500" s="243">
        <f>G500*(1+L500/100)</f>
        <v>0</v>
      </c>
      <c r="N500" s="243">
        <v>0</v>
      </c>
      <c r="O500" s="243">
        <f>ROUND(E500*N500,2)</f>
        <v>0</v>
      </c>
      <c r="P500" s="243">
        <v>0</v>
      </c>
      <c r="Q500" s="243">
        <f>ROUND(E500*P500,2)</f>
        <v>0</v>
      </c>
      <c r="R500" s="243" t="s">
        <v>315</v>
      </c>
      <c r="S500" s="243" t="s">
        <v>154</v>
      </c>
      <c r="T500" s="244" t="s">
        <v>154</v>
      </c>
      <c r="U500" s="217">
        <v>0</v>
      </c>
      <c r="V500" s="217">
        <f>ROUND(E500*U500,2)</f>
        <v>0</v>
      </c>
      <c r="W500" s="21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 t="s">
        <v>697</v>
      </c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</row>
    <row r="501" spans="1:60" outlineLevel="1" x14ac:dyDescent="0.2">
      <c r="A501" s="228">
        <v>129</v>
      </c>
      <c r="B501" s="229" t="s">
        <v>710</v>
      </c>
      <c r="C501" s="250" t="s">
        <v>711</v>
      </c>
      <c r="D501" s="230" t="s">
        <v>287</v>
      </c>
      <c r="E501" s="231">
        <v>168.60853</v>
      </c>
      <c r="F501" s="232"/>
      <c r="G501" s="233">
        <f>ROUND(E501*F501,2)</f>
        <v>0</v>
      </c>
      <c r="H501" s="232"/>
      <c r="I501" s="233">
        <f>ROUND(E501*H501,2)</f>
        <v>0</v>
      </c>
      <c r="J501" s="232"/>
      <c r="K501" s="233">
        <f>ROUND(E501*J501,2)</f>
        <v>0</v>
      </c>
      <c r="L501" s="233">
        <v>21</v>
      </c>
      <c r="M501" s="233">
        <f>G501*(1+L501/100)</f>
        <v>0</v>
      </c>
      <c r="N501" s="233">
        <v>0</v>
      </c>
      <c r="O501" s="233">
        <f>ROUND(E501*N501,2)</f>
        <v>0</v>
      </c>
      <c r="P501" s="233">
        <v>0</v>
      </c>
      <c r="Q501" s="233">
        <f>ROUND(E501*P501,2)</f>
        <v>0</v>
      </c>
      <c r="R501" s="233" t="s">
        <v>712</v>
      </c>
      <c r="S501" s="233" t="s">
        <v>154</v>
      </c>
      <c r="T501" s="234" t="s">
        <v>154</v>
      </c>
      <c r="U501" s="217">
        <v>6.0000000000000001E-3</v>
      </c>
      <c r="V501" s="217">
        <f>ROUND(E501*U501,2)</f>
        <v>1.01</v>
      </c>
      <c r="W501" s="217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 t="s">
        <v>697</v>
      </c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</row>
    <row r="502" spans="1:60" outlineLevel="1" x14ac:dyDescent="0.2">
      <c r="A502" s="214"/>
      <c r="B502" s="215"/>
      <c r="C502" s="251" t="s">
        <v>713</v>
      </c>
      <c r="D502" s="235"/>
      <c r="E502" s="235"/>
      <c r="F502" s="235"/>
      <c r="G502" s="235"/>
      <c r="H502" s="217"/>
      <c r="I502" s="217"/>
      <c r="J502" s="217"/>
      <c r="K502" s="217"/>
      <c r="L502" s="217"/>
      <c r="M502" s="217"/>
      <c r="N502" s="217"/>
      <c r="O502" s="217"/>
      <c r="P502" s="217"/>
      <c r="Q502" s="217"/>
      <c r="R502" s="217"/>
      <c r="S502" s="217"/>
      <c r="T502" s="217"/>
      <c r="U502" s="217"/>
      <c r="V502" s="217"/>
      <c r="W502" s="217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 t="s">
        <v>157</v>
      </c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</row>
    <row r="503" spans="1:60" x14ac:dyDescent="0.2">
      <c r="A503" s="222" t="s">
        <v>148</v>
      </c>
      <c r="B503" s="223" t="s">
        <v>121</v>
      </c>
      <c r="C503" s="249" t="s">
        <v>28</v>
      </c>
      <c r="D503" s="224"/>
      <c r="E503" s="225"/>
      <c r="F503" s="226"/>
      <c r="G503" s="226">
        <f>SUMIF(AG504:AG506,"&lt;&gt;NOR",G504:G506)</f>
        <v>0</v>
      </c>
      <c r="H503" s="226"/>
      <c r="I503" s="226">
        <f>SUM(I504:I506)</f>
        <v>0</v>
      </c>
      <c r="J503" s="226"/>
      <c r="K503" s="226">
        <f>SUM(K504:K506)</f>
        <v>0</v>
      </c>
      <c r="L503" s="226"/>
      <c r="M503" s="226">
        <f>SUM(M504:M506)</f>
        <v>0</v>
      </c>
      <c r="N503" s="226"/>
      <c r="O503" s="226">
        <f>SUM(O504:O506)</f>
        <v>0</v>
      </c>
      <c r="P503" s="226"/>
      <c r="Q503" s="226">
        <f>SUM(Q504:Q506)</f>
        <v>0</v>
      </c>
      <c r="R503" s="226"/>
      <c r="S503" s="226"/>
      <c r="T503" s="227"/>
      <c r="U503" s="221"/>
      <c r="V503" s="221">
        <f>SUM(V504:V506)</f>
        <v>0</v>
      </c>
      <c r="W503" s="221"/>
      <c r="AG503" t="s">
        <v>149</v>
      </c>
    </row>
    <row r="504" spans="1:60" outlineLevel="1" x14ac:dyDescent="0.2">
      <c r="A504" s="238">
        <v>130</v>
      </c>
      <c r="B504" s="239" t="s">
        <v>714</v>
      </c>
      <c r="C504" s="254" t="s">
        <v>715</v>
      </c>
      <c r="D504" s="240" t="s">
        <v>516</v>
      </c>
      <c r="E504" s="241">
        <v>1</v>
      </c>
      <c r="F504" s="242"/>
      <c r="G504" s="243">
        <f>ROUND(E504*F504,2)</f>
        <v>0</v>
      </c>
      <c r="H504" s="242"/>
      <c r="I504" s="243">
        <f>ROUND(E504*H504,2)</f>
        <v>0</v>
      </c>
      <c r="J504" s="242"/>
      <c r="K504" s="243">
        <f>ROUND(E504*J504,2)</f>
        <v>0</v>
      </c>
      <c r="L504" s="243">
        <v>21</v>
      </c>
      <c r="M504" s="243">
        <f>G504*(1+L504/100)</f>
        <v>0</v>
      </c>
      <c r="N504" s="243">
        <v>0</v>
      </c>
      <c r="O504" s="243">
        <f>ROUND(E504*N504,2)</f>
        <v>0</v>
      </c>
      <c r="P504" s="243">
        <v>0</v>
      </c>
      <c r="Q504" s="243">
        <f>ROUND(E504*P504,2)</f>
        <v>0</v>
      </c>
      <c r="R504" s="243"/>
      <c r="S504" s="243" t="s">
        <v>239</v>
      </c>
      <c r="T504" s="244" t="s">
        <v>436</v>
      </c>
      <c r="U504" s="217">
        <v>0</v>
      </c>
      <c r="V504" s="217">
        <f>ROUND(E504*U504,2)</f>
        <v>0</v>
      </c>
      <c r="W504" s="21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 t="s">
        <v>155</v>
      </c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</row>
    <row r="505" spans="1:60" outlineLevel="1" x14ac:dyDescent="0.2">
      <c r="A505" s="238">
        <v>131</v>
      </c>
      <c r="B505" s="239" t="s">
        <v>716</v>
      </c>
      <c r="C505" s="254" t="s">
        <v>717</v>
      </c>
      <c r="D505" s="240" t="s">
        <v>435</v>
      </c>
      <c r="E505" s="241">
        <v>1</v>
      </c>
      <c r="F505" s="242"/>
      <c r="G505" s="243">
        <f>ROUND(E505*F505,2)</f>
        <v>0</v>
      </c>
      <c r="H505" s="242"/>
      <c r="I505" s="243">
        <f>ROUND(E505*H505,2)</f>
        <v>0</v>
      </c>
      <c r="J505" s="242"/>
      <c r="K505" s="243">
        <f>ROUND(E505*J505,2)</f>
        <v>0</v>
      </c>
      <c r="L505" s="243">
        <v>21</v>
      </c>
      <c r="M505" s="243">
        <f>G505*(1+L505/100)</f>
        <v>0</v>
      </c>
      <c r="N505" s="243">
        <v>0</v>
      </c>
      <c r="O505" s="243">
        <f>ROUND(E505*N505,2)</f>
        <v>0</v>
      </c>
      <c r="P505" s="243">
        <v>0</v>
      </c>
      <c r="Q505" s="243">
        <f>ROUND(E505*P505,2)</f>
        <v>0</v>
      </c>
      <c r="R505" s="243"/>
      <c r="S505" s="243" t="s">
        <v>239</v>
      </c>
      <c r="T505" s="244" t="s">
        <v>436</v>
      </c>
      <c r="U505" s="217">
        <v>0</v>
      </c>
      <c r="V505" s="217">
        <f>ROUND(E505*U505,2)</f>
        <v>0</v>
      </c>
      <c r="W505" s="217"/>
      <c r="X505" s="207"/>
      <c r="Y505" s="207"/>
      <c r="Z505" s="207"/>
      <c r="AA505" s="207"/>
      <c r="AB505" s="207"/>
      <c r="AC505" s="207"/>
      <c r="AD505" s="207"/>
      <c r="AE505" s="207"/>
      <c r="AF505" s="207"/>
      <c r="AG505" s="207" t="s">
        <v>155</v>
      </c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07"/>
      <c r="AT505" s="207"/>
      <c r="AU505" s="207"/>
      <c r="AV505" s="207"/>
      <c r="AW505" s="207"/>
      <c r="AX505" s="207"/>
      <c r="AY505" s="207"/>
      <c r="AZ505" s="207"/>
      <c r="BA505" s="207"/>
      <c r="BB505" s="207"/>
      <c r="BC505" s="207"/>
      <c r="BD505" s="207"/>
      <c r="BE505" s="207"/>
      <c r="BF505" s="207"/>
      <c r="BG505" s="207"/>
      <c r="BH505" s="207"/>
    </row>
    <row r="506" spans="1:60" outlineLevel="1" x14ac:dyDescent="0.2">
      <c r="A506" s="228">
        <v>132</v>
      </c>
      <c r="B506" s="229" t="s">
        <v>718</v>
      </c>
      <c r="C506" s="250" t="s">
        <v>719</v>
      </c>
      <c r="D506" s="230" t="s">
        <v>435</v>
      </c>
      <c r="E506" s="231">
        <v>1</v>
      </c>
      <c r="F506" s="232"/>
      <c r="G506" s="233">
        <f>ROUND(E506*F506,2)</f>
        <v>0</v>
      </c>
      <c r="H506" s="232"/>
      <c r="I506" s="233">
        <f>ROUND(E506*H506,2)</f>
        <v>0</v>
      </c>
      <c r="J506" s="232"/>
      <c r="K506" s="233">
        <f>ROUND(E506*J506,2)</f>
        <v>0</v>
      </c>
      <c r="L506" s="233">
        <v>21</v>
      </c>
      <c r="M506" s="233">
        <f>G506*(1+L506/100)</f>
        <v>0</v>
      </c>
      <c r="N506" s="233">
        <v>0</v>
      </c>
      <c r="O506" s="233">
        <f>ROUND(E506*N506,2)</f>
        <v>0</v>
      </c>
      <c r="P506" s="233">
        <v>0</v>
      </c>
      <c r="Q506" s="233">
        <f>ROUND(E506*P506,2)</f>
        <v>0</v>
      </c>
      <c r="R506" s="233"/>
      <c r="S506" s="233" t="s">
        <v>239</v>
      </c>
      <c r="T506" s="234" t="s">
        <v>436</v>
      </c>
      <c r="U506" s="217">
        <v>0</v>
      </c>
      <c r="V506" s="217">
        <f>ROUND(E506*U506,2)</f>
        <v>0</v>
      </c>
      <c r="W506" s="217"/>
      <c r="X506" s="207"/>
      <c r="Y506" s="207"/>
      <c r="Z506" s="207"/>
      <c r="AA506" s="207"/>
      <c r="AB506" s="207"/>
      <c r="AC506" s="207"/>
      <c r="AD506" s="207"/>
      <c r="AE506" s="207"/>
      <c r="AF506" s="207"/>
      <c r="AG506" s="207" t="s">
        <v>155</v>
      </c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07"/>
      <c r="AT506" s="207"/>
      <c r="AU506" s="207"/>
      <c r="AV506" s="207"/>
      <c r="AW506" s="207"/>
      <c r="AX506" s="207"/>
      <c r="AY506" s="207"/>
      <c r="AZ506" s="207"/>
      <c r="BA506" s="207"/>
      <c r="BB506" s="207"/>
      <c r="BC506" s="207"/>
      <c r="BD506" s="207"/>
      <c r="BE506" s="207"/>
      <c r="BF506" s="207"/>
      <c r="BG506" s="207"/>
      <c r="BH506" s="207"/>
    </row>
    <row r="507" spans="1:60" x14ac:dyDescent="0.2">
      <c r="A507" s="5"/>
      <c r="B507" s="6"/>
      <c r="C507" s="258"/>
      <c r="D507" s="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AE507">
        <v>15</v>
      </c>
      <c r="AF507">
        <v>21</v>
      </c>
    </row>
    <row r="508" spans="1:60" x14ac:dyDescent="0.2">
      <c r="A508" s="210"/>
      <c r="B508" s="211" t="s">
        <v>29</v>
      </c>
      <c r="C508" s="259"/>
      <c r="D508" s="212"/>
      <c r="E508" s="213"/>
      <c r="F508" s="213"/>
      <c r="G508" s="248">
        <f>G8+G38+G79+G84+G88+G113+G124+G133+G136+G138+G200+G205+G232+G240+G247+G257+G259+G261+G264+G271+G411+G416+G426+G433+G444+G452+G470+G477+G481+G487+G490+G492+G503</f>
        <v>0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AE508">
        <f>SUMIF(L7:L506,AE507,G7:G506)</f>
        <v>0</v>
      </c>
      <c r="AF508">
        <f>SUMIF(L7:L506,AF507,G7:G506)</f>
        <v>0</v>
      </c>
      <c r="AG508" t="s">
        <v>720</v>
      </c>
    </row>
    <row r="509" spans="1:60" x14ac:dyDescent="0.2">
      <c r="C509" s="260"/>
      <c r="D509" s="191"/>
      <c r="AG509" t="s">
        <v>721</v>
      </c>
    </row>
    <row r="510" spans="1:60" x14ac:dyDescent="0.2">
      <c r="D510" s="191"/>
    </row>
    <row r="511" spans="1:60" x14ac:dyDescent="0.2">
      <c r="D511" s="191"/>
    </row>
    <row r="512" spans="1:60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Y/jO+XZQq9b3KHZWM52+V78t7fBCuB4spjryR4woUwoduBsCGllA4k0Gc+GsFkRcERZ0Pt1NUKpcet8eQAAdMA==" saltValue="9Voj2wYiQRf9Z0R4GIrn5w==" spinCount="100000" sheet="1"/>
  <mergeCells count="50">
    <mergeCell ref="C496:G496"/>
    <mergeCell ref="C502:G502"/>
    <mergeCell ref="C428:G428"/>
    <mergeCell ref="C429:G429"/>
    <mergeCell ref="C432:G432"/>
    <mergeCell ref="C446:G446"/>
    <mergeCell ref="C473:G473"/>
    <mergeCell ref="C494:G494"/>
    <mergeCell ref="C256:G256"/>
    <mergeCell ref="C270:G270"/>
    <mergeCell ref="C355:G355"/>
    <mergeCell ref="C410:G410"/>
    <mergeCell ref="C420:G420"/>
    <mergeCell ref="C425:G425"/>
    <mergeCell ref="C193:G193"/>
    <mergeCell ref="C202:G202"/>
    <mergeCell ref="C204:G204"/>
    <mergeCell ref="C213:G213"/>
    <mergeCell ref="C231:G231"/>
    <mergeCell ref="C239:G239"/>
    <mergeCell ref="C147:G147"/>
    <mergeCell ref="C150:G150"/>
    <mergeCell ref="C157:G157"/>
    <mergeCell ref="C160:G160"/>
    <mergeCell ref="C172:G172"/>
    <mergeCell ref="C173:G173"/>
    <mergeCell ref="C115:G115"/>
    <mergeCell ref="C116:G116"/>
    <mergeCell ref="C119:G119"/>
    <mergeCell ref="C122:G122"/>
    <mergeCell ref="C127:G127"/>
    <mergeCell ref="C140:G140"/>
    <mergeCell ref="C60:G60"/>
    <mergeCell ref="C68:G68"/>
    <mergeCell ref="C71:G71"/>
    <mergeCell ref="C81:G81"/>
    <mergeCell ref="C86:G86"/>
    <mergeCell ref="C90:G90"/>
    <mergeCell ref="C44:G44"/>
    <mergeCell ref="C47:G47"/>
    <mergeCell ref="C50:G50"/>
    <mergeCell ref="C54:G54"/>
    <mergeCell ref="C55:G55"/>
    <mergeCell ref="C59:G59"/>
    <mergeCell ref="A1:G1"/>
    <mergeCell ref="C2:G2"/>
    <mergeCell ref="C3:G3"/>
    <mergeCell ref="C4:G4"/>
    <mergeCell ref="C10:G10"/>
    <mergeCell ref="C35:G3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siler</dc:creator>
  <cp:lastModifiedBy>siler</cp:lastModifiedBy>
  <cp:lastPrinted>2014-02-28T09:52:57Z</cp:lastPrinted>
  <dcterms:created xsi:type="dcterms:W3CDTF">2009-04-08T07:15:50Z</dcterms:created>
  <dcterms:modified xsi:type="dcterms:W3CDTF">2018-12-20T16:14:04Z</dcterms:modified>
</cp:coreProperties>
</file>