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3_VÝROBA\0_ZAKÁZKY\235Z\235Z078 Hradce Králové - rekonstrukce kotelen ZŠ\2_PD\1_PD ODEVZDÁNO\ROZPOČET\Masarykova\"/>
    </mc:Choice>
  </mc:AlternateContent>
  <xr:revisionPtr revIDLastSave="0" documentId="8_{B8E96491-68DB-4A4D-9E36-9A237ADF84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 D14a Pol" sheetId="12" r:id="rId4"/>
    <sheet name="1 D14d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D14a Pol'!$1:$7</definedName>
    <definedName name="_xlnm.Print_Titles" localSheetId="4">'1 D14d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D14a Pol'!$A$1:$Y$297</definedName>
    <definedName name="_xlnm.Print_Area" localSheetId="4">'1 D14d Pol'!$A$1:$Y$85</definedName>
    <definedName name="_xlnm.Print_Area" localSheetId="1">Stavba!$A$1:$J$77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6" i="1" l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G43" i="1"/>
  <c r="F43" i="1"/>
  <c r="G42" i="1"/>
  <c r="F42" i="1"/>
  <c r="G41" i="1"/>
  <c r="F41" i="1"/>
  <c r="G39" i="1"/>
  <c r="F39" i="1"/>
  <c r="G84" i="13"/>
  <c r="BA36" i="13"/>
  <c r="BA34" i="13"/>
  <c r="G8" i="13"/>
  <c r="K8" i="13"/>
  <c r="G9" i="13"/>
  <c r="I9" i="13"/>
  <c r="I8" i="13" s="1"/>
  <c r="K9" i="13"/>
  <c r="M9" i="13"/>
  <c r="M8" i="13" s="1"/>
  <c r="O9" i="13"/>
  <c r="O8" i="13" s="1"/>
  <c r="Q9" i="13"/>
  <c r="Q8" i="13" s="1"/>
  <c r="V9" i="13"/>
  <c r="V8" i="13" s="1"/>
  <c r="G10" i="13"/>
  <c r="I10" i="13"/>
  <c r="K10" i="13"/>
  <c r="G11" i="13"/>
  <c r="I11" i="13"/>
  <c r="K11" i="13"/>
  <c r="M11" i="13"/>
  <c r="M10" i="13" s="1"/>
  <c r="O11" i="13"/>
  <c r="Q11" i="13"/>
  <c r="Q10" i="13" s="1"/>
  <c r="V11" i="13"/>
  <c r="V10" i="13" s="1"/>
  <c r="G12" i="13"/>
  <c r="I12" i="13"/>
  <c r="K12" i="13"/>
  <c r="M12" i="13"/>
  <c r="O12" i="13"/>
  <c r="O10" i="13" s="1"/>
  <c r="Q12" i="13"/>
  <c r="V12" i="13"/>
  <c r="Q13" i="13"/>
  <c r="G14" i="13"/>
  <c r="G13" i="13" s="1"/>
  <c r="I14" i="13"/>
  <c r="I13" i="13" s="1"/>
  <c r="K14" i="13"/>
  <c r="K13" i="13" s="1"/>
  <c r="O14" i="13"/>
  <c r="Q14" i="13"/>
  <c r="V14" i="13"/>
  <c r="V13" i="13" s="1"/>
  <c r="G15" i="13"/>
  <c r="I15" i="13"/>
  <c r="K15" i="13"/>
  <c r="M15" i="13"/>
  <c r="O15" i="13"/>
  <c r="Q15" i="13"/>
  <c r="V15" i="13"/>
  <c r="G16" i="13"/>
  <c r="M16" i="13" s="1"/>
  <c r="I16" i="13"/>
  <c r="K16" i="13"/>
  <c r="O16" i="13"/>
  <c r="Q16" i="13"/>
  <c r="V16" i="13"/>
  <c r="G17" i="13"/>
  <c r="I17" i="13"/>
  <c r="K17" i="13"/>
  <c r="M17" i="13"/>
  <c r="O17" i="13"/>
  <c r="O13" i="13" s="1"/>
  <c r="Q17" i="13"/>
  <c r="V17" i="13"/>
  <c r="G18" i="13"/>
  <c r="M18" i="13" s="1"/>
  <c r="I18" i="13"/>
  <c r="K18" i="13"/>
  <c r="O18" i="13"/>
  <c r="Q18" i="13"/>
  <c r="V18" i="13"/>
  <c r="G19" i="13"/>
  <c r="I19" i="13"/>
  <c r="K19" i="13"/>
  <c r="M19" i="13"/>
  <c r="O19" i="13"/>
  <c r="Q19" i="13"/>
  <c r="V19" i="13"/>
  <c r="G21" i="13"/>
  <c r="M21" i="13" s="1"/>
  <c r="I21" i="13"/>
  <c r="I20" i="13" s="1"/>
  <c r="K21" i="13"/>
  <c r="O21" i="13"/>
  <c r="Q21" i="13"/>
  <c r="Q20" i="13" s="1"/>
  <c r="V21" i="13"/>
  <c r="G22" i="13"/>
  <c r="M22" i="13" s="1"/>
  <c r="I22" i="13"/>
  <c r="K22" i="13"/>
  <c r="O22" i="13"/>
  <c r="Q22" i="13"/>
  <c r="V22" i="13"/>
  <c r="V20" i="13" s="1"/>
  <c r="G23" i="13"/>
  <c r="I23" i="13"/>
  <c r="K23" i="13"/>
  <c r="K20" i="13" s="1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I25" i="13"/>
  <c r="K25" i="13"/>
  <c r="M25" i="13"/>
  <c r="O25" i="13"/>
  <c r="Q25" i="13"/>
  <c r="V25" i="13"/>
  <c r="G26" i="13"/>
  <c r="M26" i="13" s="1"/>
  <c r="I26" i="13"/>
  <c r="K26" i="13"/>
  <c r="O26" i="13"/>
  <c r="Q26" i="13"/>
  <c r="V26" i="13"/>
  <c r="G27" i="13"/>
  <c r="I27" i="13"/>
  <c r="K27" i="13"/>
  <c r="M27" i="13"/>
  <c r="O27" i="13"/>
  <c r="Q27" i="13"/>
  <c r="V27" i="13"/>
  <c r="G28" i="13"/>
  <c r="I28" i="13"/>
  <c r="K28" i="13"/>
  <c r="M28" i="13"/>
  <c r="O28" i="13"/>
  <c r="O20" i="13" s="1"/>
  <c r="Q28" i="13"/>
  <c r="V28" i="13"/>
  <c r="G29" i="13"/>
  <c r="M29" i="13" s="1"/>
  <c r="I29" i="13"/>
  <c r="K29" i="13"/>
  <c r="O29" i="13"/>
  <c r="Q29" i="13"/>
  <c r="V29" i="13"/>
  <c r="G30" i="13"/>
  <c r="M30" i="13" s="1"/>
  <c r="I30" i="13"/>
  <c r="K30" i="13"/>
  <c r="O30" i="13"/>
  <c r="Q30" i="13"/>
  <c r="V30" i="13"/>
  <c r="G31" i="13"/>
  <c r="I31" i="13"/>
  <c r="K31" i="13"/>
  <c r="M31" i="13"/>
  <c r="O31" i="13"/>
  <c r="Q31" i="13"/>
  <c r="V31" i="13"/>
  <c r="G33" i="13"/>
  <c r="I33" i="13"/>
  <c r="I32" i="13" s="1"/>
  <c r="K33" i="13"/>
  <c r="M33" i="13"/>
  <c r="O33" i="13"/>
  <c r="O32" i="13" s="1"/>
  <c r="Q33" i="13"/>
  <c r="Q32" i="13" s="1"/>
  <c r="V33" i="13"/>
  <c r="G35" i="13"/>
  <c r="M35" i="13" s="1"/>
  <c r="I35" i="13"/>
  <c r="K35" i="13"/>
  <c r="K32" i="13" s="1"/>
  <c r="O35" i="13"/>
  <c r="Q35" i="13"/>
  <c r="V35" i="13"/>
  <c r="G37" i="13"/>
  <c r="I37" i="13"/>
  <c r="K37" i="13"/>
  <c r="M37" i="13"/>
  <c r="O37" i="13"/>
  <c r="Q37" i="13"/>
  <c r="V37" i="13"/>
  <c r="V32" i="13" s="1"/>
  <c r="G38" i="13"/>
  <c r="I38" i="13"/>
  <c r="K38" i="13"/>
  <c r="M38" i="13"/>
  <c r="O38" i="13"/>
  <c r="Q38" i="13"/>
  <c r="V38" i="13"/>
  <c r="G39" i="13"/>
  <c r="M39" i="13" s="1"/>
  <c r="I39" i="13"/>
  <c r="K39" i="13"/>
  <c r="O39" i="13"/>
  <c r="Q39" i="13"/>
  <c r="V39" i="13"/>
  <c r="G40" i="13"/>
  <c r="M40" i="13" s="1"/>
  <c r="I40" i="13"/>
  <c r="K40" i="13"/>
  <c r="O40" i="13"/>
  <c r="Q40" i="13"/>
  <c r="V40" i="13"/>
  <c r="G41" i="13"/>
  <c r="I41" i="13"/>
  <c r="K41" i="13"/>
  <c r="M41" i="13"/>
  <c r="O41" i="13"/>
  <c r="Q41" i="13"/>
  <c r="V41" i="13"/>
  <c r="G42" i="13"/>
  <c r="G32" i="13" s="1"/>
  <c r="I42" i="13"/>
  <c r="K42" i="13"/>
  <c r="O42" i="13"/>
  <c r="Q42" i="13"/>
  <c r="V42" i="13"/>
  <c r="G43" i="13"/>
  <c r="I43" i="13"/>
  <c r="K43" i="13"/>
  <c r="M43" i="13"/>
  <c r="O43" i="13"/>
  <c r="Q43" i="13"/>
  <c r="V43" i="13"/>
  <c r="G44" i="13"/>
  <c r="M44" i="13" s="1"/>
  <c r="I44" i="13"/>
  <c r="K44" i="13"/>
  <c r="O44" i="13"/>
  <c r="Q44" i="13"/>
  <c r="V44" i="13"/>
  <c r="G45" i="13"/>
  <c r="I45" i="13"/>
  <c r="K45" i="13"/>
  <c r="M45" i="13"/>
  <c r="O45" i="13"/>
  <c r="Q45" i="13"/>
  <c r="V45" i="13"/>
  <c r="G46" i="13"/>
  <c r="I46" i="13"/>
  <c r="K46" i="13"/>
  <c r="M46" i="13"/>
  <c r="O46" i="13"/>
  <c r="Q46" i="13"/>
  <c r="V46" i="13"/>
  <c r="G47" i="13"/>
  <c r="M47" i="13" s="1"/>
  <c r="I47" i="13"/>
  <c r="K47" i="13"/>
  <c r="O47" i="13"/>
  <c r="Q47" i="13"/>
  <c r="V47" i="13"/>
  <c r="G48" i="13"/>
  <c r="M48" i="13" s="1"/>
  <c r="I48" i="13"/>
  <c r="K48" i="13"/>
  <c r="O48" i="13"/>
  <c r="Q48" i="13"/>
  <c r="V48" i="13"/>
  <c r="G49" i="13"/>
  <c r="I49" i="13"/>
  <c r="K49" i="13"/>
  <c r="M49" i="13"/>
  <c r="O49" i="13"/>
  <c r="Q49" i="13"/>
  <c r="V49" i="13"/>
  <c r="G50" i="13"/>
  <c r="M50" i="13" s="1"/>
  <c r="I50" i="13"/>
  <c r="K50" i="13"/>
  <c r="O50" i="13"/>
  <c r="Q50" i="13"/>
  <c r="V50" i="13"/>
  <c r="G51" i="13"/>
  <c r="I51" i="13"/>
  <c r="K51" i="13"/>
  <c r="M51" i="13"/>
  <c r="O51" i="13"/>
  <c r="Q51" i="13"/>
  <c r="V51" i="13"/>
  <c r="G52" i="13"/>
  <c r="M52" i="13" s="1"/>
  <c r="I52" i="13"/>
  <c r="K52" i="13"/>
  <c r="O52" i="13"/>
  <c r="Q52" i="13"/>
  <c r="V52" i="13"/>
  <c r="G54" i="13"/>
  <c r="G53" i="13" s="1"/>
  <c r="I54" i="13"/>
  <c r="K54" i="13"/>
  <c r="M54" i="13"/>
  <c r="O54" i="13"/>
  <c r="O53" i="13" s="1"/>
  <c r="Q54" i="13"/>
  <c r="V54" i="13"/>
  <c r="V53" i="13" s="1"/>
  <c r="G55" i="13"/>
  <c r="M55" i="13" s="1"/>
  <c r="I55" i="13"/>
  <c r="K55" i="13"/>
  <c r="O55" i="13"/>
  <c r="Q55" i="13"/>
  <c r="Q53" i="13" s="1"/>
  <c r="V55" i="13"/>
  <c r="G56" i="13"/>
  <c r="M56" i="13" s="1"/>
  <c r="I56" i="13"/>
  <c r="I53" i="13" s="1"/>
  <c r="K56" i="13"/>
  <c r="O56" i="13"/>
  <c r="Q56" i="13"/>
  <c r="V56" i="13"/>
  <c r="G57" i="13"/>
  <c r="I57" i="13"/>
  <c r="K57" i="13"/>
  <c r="K53" i="13" s="1"/>
  <c r="M57" i="13"/>
  <c r="O57" i="13"/>
  <c r="Q57" i="13"/>
  <c r="V57" i="13"/>
  <c r="G58" i="13"/>
  <c r="M58" i="13" s="1"/>
  <c r="I58" i="13"/>
  <c r="K58" i="13"/>
  <c r="O58" i="13"/>
  <c r="Q58" i="13"/>
  <c r="V58" i="13"/>
  <c r="G59" i="13"/>
  <c r="I59" i="13"/>
  <c r="K59" i="13"/>
  <c r="M59" i="13"/>
  <c r="O59" i="13"/>
  <c r="Q59" i="13"/>
  <c r="V59" i="13"/>
  <c r="G60" i="13"/>
  <c r="M60" i="13" s="1"/>
  <c r="I60" i="13"/>
  <c r="K60" i="13"/>
  <c r="O60" i="13"/>
  <c r="Q60" i="13"/>
  <c r="V60" i="13"/>
  <c r="G61" i="13"/>
  <c r="I61" i="13"/>
  <c r="K61" i="13"/>
  <c r="M61" i="13"/>
  <c r="O61" i="13"/>
  <c r="Q61" i="13"/>
  <c r="V61" i="13"/>
  <c r="G62" i="13"/>
  <c r="I62" i="13"/>
  <c r="K62" i="13"/>
  <c r="M62" i="13"/>
  <c r="O62" i="13"/>
  <c r="Q62" i="13"/>
  <c r="V62" i="13"/>
  <c r="G63" i="13"/>
  <c r="M63" i="13" s="1"/>
  <c r="I63" i="13"/>
  <c r="K63" i="13"/>
  <c r="O63" i="13"/>
  <c r="Q63" i="13"/>
  <c r="V63" i="13"/>
  <c r="G64" i="13"/>
  <c r="M64" i="13" s="1"/>
  <c r="I64" i="13"/>
  <c r="K64" i="13"/>
  <c r="O64" i="13"/>
  <c r="Q64" i="13"/>
  <c r="V64" i="13"/>
  <c r="G65" i="13"/>
  <c r="I65" i="13"/>
  <c r="K65" i="13"/>
  <c r="M65" i="13"/>
  <c r="O65" i="13"/>
  <c r="Q65" i="13"/>
  <c r="V65" i="13"/>
  <c r="G66" i="13"/>
  <c r="M66" i="13" s="1"/>
  <c r="I66" i="13"/>
  <c r="K66" i="13"/>
  <c r="O66" i="13"/>
  <c r="Q66" i="13"/>
  <c r="V66" i="13"/>
  <c r="G67" i="13"/>
  <c r="I67" i="13"/>
  <c r="K67" i="13"/>
  <c r="M67" i="13"/>
  <c r="O67" i="13"/>
  <c r="Q67" i="13"/>
  <c r="V67" i="13"/>
  <c r="G68" i="13"/>
  <c r="M68" i="13" s="1"/>
  <c r="I68" i="13"/>
  <c r="K68" i="13"/>
  <c r="O68" i="13"/>
  <c r="Q68" i="13"/>
  <c r="V68" i="13"/>
  <c r="G69" i="13"/>
  <c r="I69" i="13"/>
  <c r="K69" i="13"/>
  <c r="M69" i="13"/>
  <c r="O69" i="13"/>
  <c r="Q69" i="13"/>
  <c r="V69" i="13"/>
  <c r="G71" i="13"/>
  <c r="M71" i="13" s="1"/>
  <c r="I71" i="13"/>
  <c r="I70" i="13" s="1"/>
  <c r="K71" i="13"/>
  <c r="O71" i="13"/>
  <c r="Q71" i="13"/>
  <c r="Q70" i="13" s="1"/>
  <c r="V71" i="13"/>
  <c r="G72" i="13"/>
  <c r="M72" i="13" s="1"/>
  <c r="I72" i="13"/>
  <c r="K72" i="13"/>
  <c r="K70" i="13" s="1"/>
  <c r="O72" i="13"/>
  <c r="Q72" i="13"/>
  <c r="V72" i="13"/>
  <c r="V70" i="13" s="1"/>
  <c r="G73" i="13"/>
  <c r="I73" i="13"/>
  <c r="K73" i="13"/>
  <c r="M73" i="13"/>
  <c r="O73" i="13"/>
  <c r="Q73" i="13"/>
  <c r="V73" i="13"/>
  <c r="G74" i="13"/>
  <c r="M74" i="13" s="1"/>
  <c r="I74" i="13"/>
  <c r="K74" i="13"/>
  <c r="O74" i="13"/>
  <c r="Q74" i="13"/>
  <c r="V74" i="13"/>
  <c r="G75" i="13"/>
  <c r="I75" i="13"/>
  <c r="K75" i="13"/>
  <c r="M75" i="13"/>
  <c r="O75" i="13"/>
  <c r="Q75" i="13"/>
  <c r="V75" i="13"/>
  <c r="G76" i="13"/>
  <c r="M76" i="13" s="1"/>
  <c r="I76" i="13"/>
  <c r="K76" i="13"/>
  <c r="O76" i="13"/>
  <c r="Q76" i="13"/>
  <c r="V76" i="13"/>
  <c r="G77" i="13"/>
  <c r="I77" i="13"/>
  <c r="K77" i="13"/>
  <c r="M77" i="13"/>
  <c r="O77" i="13"/>
  <c r="Q77" i="13"/>
  <c r="V77" i="13"/>
  <c r="G78" i="13"/>
  <c r="I78" i="13"/>
  <c r="K78" i="13"/>
  <c r="M78" i="13"/>
  <c r="O78" i="13"/>
  <c r="O70" i="13" s="1"/>
  <c r="Q78" i="13"/>
  <c r="V78" i="13"/>
  <c r="G79" i="13"/>
  <c r="M79" i="13" s="1"/>
  <c r="I79" i="13"/>
  <c r="K79" i="13"/>
  <c r="O79" i="13"/>
  <c r="Q79" i="13"/>
  <c r="V79" i="13"/>
  <c r="G80" i="13"/>
  <c r="M80" i="13" s="1"/>
  <c r="I80" i="13"/>
  <c r="K80" i="13"/>
  <c r="O80" i="13"/>
  <c r="Q80" i="13"/>
  <c r="V80" i="13"/>
  <c r="G81" i="13"/>
  <c r="I81" i="13"/>
  <c r="K81" i="13"/>
  <c r="M81" i="13"/>
  <c r="O81" i="13"/>
  <c r="Q81" i="13"/>
  <c r="V81" i="13"/>
  <c r="G82" i="13"/>
  <c r="M82" i="13" s="1"/>
  <c r="I82" i="13"/>
  <c r="K82" i="13"/>
  <c r="O82" i="13"/>
  <c r="Q82" i="13"/>
  <c r="V82" i="13"/>
  <c r="AE84" i="13"/>
  <c r="AF84" i="13"/>
  <c r="G296" i="12"/>
  <c r="BA294" i="12"/>
  <c r="G9" i="12"/>
  <c r="M9" i="12" s="1"/>
  <c r="I9" i="12"/>
  <c r="I8" i="12" s="1"/>
  <c r="K9" i="12"/>
  <c r="K8" i="12" s="1"/>
  <c r="O9" i="12"/>
  <c r="Q9" i="12"/>
  <c r="V9" i="12"/>
  <c r="V8" i="12" s="1"/>
  <c r="G10" i="12"/>
  <c r="I10" i="12"/>
  <c r="K10" i="12"/>
  <c r="M10" i="12"/>
  <c r="O10" i="12"/>
  <c r="Q10" i="12"/>
  <c r="V10" i="12"/>
  <c r="G11" i="12"/>
  <c r="I11" i="12"/>
  <c r="K11" i="12"/>
  <c r="M11" i="12"/>
  <c r="O11" i="12"/>
  <c r="O8" i="12" s="1"/>
  <c r="Q11" i="12"/>
  <c r="V11" i="12"/>
  <c r="G13" i="12"/>
  <c r="M13" i="12" s="1"/>
  <c r="I13" i="12"/>
  <c r="K13" i="12"/>
  <c r="O13" i="12"/>
  <c r="Q13" i="12"/>
  <c r="Q8" i="12" s="1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M16" i="12" s="1"/>
  <c r="I16" i="12"/>
  <c r="K16" i="12"/>
  <c r="O16" i="12"/>
  <c r="Q16" i="12"/>
  <c r="V16" i="12"/>
  <c r="G17" i="12"/>
  <c r="G8" i="12" s="1"/>
  <c r="I17" i="12"/>
  <c r="K17" i="12"/>
  <c r="O17" i="12"/>
  <c r="Q17" i="12"/>
  <c r="V17" i="12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1" i="12"/>
  <c r="M21" i="12" s="1"/>
  <c r="I21" i="12"/>
  <c r="K21" i="12"/>
  <c r="O21" i="12"/>
  <c r="Q21" i="12"/>
  <c r="V21" i="12"/>
  <c r="G22" i="12"/>
  <c r="I22" i="12"/>
  <c r="K22" i="12"/>
  <c r="M22" i="12"/>
  <c r="O22" i="12"/>
  <c r="Q22" i="12"/>
  <c r="V22" i="12"/>
  <c r="G23" i="12"/>
  <c r="I23" i="12"/>
  <c r="K23" i="12"/>
  <c r="M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I26" i="12"/>
  <c r="K26" i="12"/>
  <c r="M26" i="12"/>
  <c r="O26" i="12"/>
  <c r="Q26" i="12"/>
  <c r="V26" i="12"/>
  <c r="G28" i="12"/>
  <c r="G27" i="12" s="1"/>
  <c r="I28" i="12"/>
  <c r="I27" i="12" s="1"/>
  <c r="K28" i="12"/>
  <c r="M28" i="12"/>
  <c r="O28" i="12"/>
  <c r="O27" i="12" s="1"/>
  <c r="Q28" i="12"/>
  <c r="Q27" i="12" s="1"/>
  <c r="V28" i="12"/>
  <c r="G29" i="12"/>
  <c r="M29" i="12" s="1"/>
  <c r="I29" i="12"/>
  <c r="K29" i="12"/>
  <c r="O29" i="12"/>
  <c r="Q29" i="12"/>
  <c r="V29" i="12"/>
  <c r="G30" i="12"/>
  <c r="I30" i="12"/>
  <c r="K30" i="12"/>
  <c r="M30" i="12"/>
  <c r="O30" i="12"/>
  <c r="Q30" i="12"/>
  <c r="V30" i="12"/>
  <c r="V27" i="12" s="1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I34" i="12"/>
  <c r="K34" i="12"/>
  <c r="M34" i="12"/>
  <c r="O34" i="12"/>
  <c r="Q34" i="12"/>
  <c r="V34" i="12"/>
  <c r="G35" i="12"/>
  <c r="I35" i="12"/>
  <c r="K35" i="12"/>
  <c r="K27" i="12" s="1"/>
  <c r="M35" i="12"/>
  <c r="O35" i="12"/>
  <c r="Q35" i="12"/>
  <c r="V35" i="12"/>
  <c r="G36" i="12"/>
  <c r="I36" i="12"/>
  <c r="K36" i="12"/>
  <c r="M36" i="12"/>
  <c r="O36" i="12"/>
  <c r="Q36" i="12"/>
  <c r="V36" i="12"/>
  <c r="G37" i="12"/>
  <c r="M37" i="12" s="1"/>
  <c r="I37" i="12"/>
  <c r="K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K39" i="12"/>
  <c r="M39" i="12"/>
  <c r="O39" i="12"/>
  <c r="Q39" i="12"/>
  <c r="V39" i="12"/>
  <c r="G41" i="12"/>
  <c r="G40" i="12" s="1"/>
  <c r="I41" i="12"/>
  <c r="I40" i="12" s="1"/>
  <c r="K41" i="12"/>
  <c r="K40" i="12" s="1"/>
  <c r="O41" i="12"/>
  <c r="Q41" i="12"/>
  <c r="Q40" i="12" s="1"/>
  <c r="V41" i="12"/>
  <c r="V40" i="12" s="1"/>
  <c r="G42" i="12"/>
  <c r="I42" i="12"/>
  <c r="K42" i="12"/>
  <c r="M42" i="12"/>
  <c r="O42" i="12"/>
  <c r="Q42" i="12"/>
  <c r="V42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O40" i="12" s="1"/>
  <c r="Q44" i="12"/>
  <c r="V44" i="12"/>
  <c r="G45" i="12"/>
  <c r="M45" i="12" s="1"/>
  <c r="I45" i="12"/>
  <c r="K45" i="12"/>
  <c r="O45" i="12"/>
  <c r="Q45" i="12"/>
  <c r="V45" i="12"/>
  <c r="G46" i="12"/>
  <c r="I46" i="12"/>
  <c r="K46" i="12"/>
  <c r="M46" i="12"/>
  <c r="O46" i="12"/>
  <c r="Q46" i="12"/>
  <c r="V46" i="12"/>
  <c r="G47" i="12"/>
  <c r="I47" i="12"/>
  <c r="K47" i="12"/>
  <c r="M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I50" i="12"/>
  <c r="K50" i="12"/>
  <c r="M50" i="12"/>
  <c r="O50" i="12"/>
  <c r="Q50" i="12"/>
  <c r="V50" i="12"/>
  <c r="G51" i="12"/>
  <c r="I51" i="12"/>
  <c r="K51" i="12"/>
  <c r="M51" i="12"/>
  <c r="O51" i="12"/>
  <c r="Q51" i="12"/>
  <c r="V51" i="12"/>
  <c r="G54" i="12"/>
  <c r="M54" i="12" s="1"/>
  <c r="I54" i="12"/>
  <c r="I53" i="12" s="1"/>
  <c r="K54" i="12"/>
  <c r="K53" i="12" s="1"/>
  <c r="O54" i="12"/>
  <c r="O53" i="12" s="1"/>
  <c r="Q54" i="12"/>
  <c r="Q53" i="12" s="1"/>
  <c r="V54" i="12"/>
  <c r="V53" i="12" s="1"/>
  <c r="G57" i="12"/>
  <c r="I57" i="12"/>
  <c r="K57" i="12"/>
  <c r="M57" i="12"/>
  <c r="O57" i="12"/>
  <c r="Q57" i="12"/>
  <c r="V57" i="12"/>
  <c r="G59" i="12"/>
  <c r="I59" i="12"/>
  <c r="K59" i="12"/>
  <c r="M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4" i="12"/>
  <c r="G63" i="12" s="1"/>
  <c r="I64" i="12"/>
  <c r="K64" i="12"/>
  <c r="K63" i="12" s="1"/>
  <c r="M64" i="12"/>
  <c r="O64" i="12"/>
  <c r="O63" i="12" s="1"/>
  <c r="Q64" i="12"/>
  <c r="V64" i="12"/>
  <c r="G68" i="12"/>
  <c r="I68" i="12"/>
  <c r="K68" i="12"/>
  <c r="M68" i="12"/>
  <c r="O68" i="12"/>
  <c r="Q68" i="12"/>
  <c r="V68" i="12"/>
  <c r="G70" i="12"/>
  <c r="M70" i="12" s="1"/>
  <c r="I70" i="12"/>
  <c r="K70" i="12"/>
  <c r="O70" i="12"/>
  <c r="Q70" i="12"/>
  <c r="Q63" i="12" s="1"/>
  <c r="V70" i="12"/>
  <c r="G71" i="12"/>
  <c r="I71" i="12"/>
  <c r="K71" i="12"/>
  <c r="M71" i="12"/>
  <c r="O71" i="12"/>
  <c r="Q71" i="12"/>
  <c r="V71" i="12"/>
  <c r="V63" i="12" s="1"/>
  <c r="G72" i="12"/>
  <c r="I72" i="12"/>
  <c r="K72" i="12"/>
  <c r="M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I63" i="12" s="1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G78" i="12"/>
  <c r="M78" i="12" s="1"/>
  <c r="I78" i="12"/>
  <c r="K78" i="12"/>
  <c r="O78" i="12"/>
  <c r="Q78" i="12"/>
  <c r="V78" i="12"/>
  <c r="G79" i="12"/>
  <c r="I79" i="12"/>
  <c r="K79" i="12"/>
  <c r="M79" i="12"/>
  <c r="O79" i="12"/>
  <c r="Q79" i="12"/>
  <c r="V79" i="12"/>
  <c r="G80" i="12"/>
  <c r="I80" i="12"/>
  <c r="K80" i="12"/>
  <c r="M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5" i="12"/>
  <c r="I85" i="12"/>
  <c r="K85" i="12"/>
  <c r="M85" i="12"/>
  <c r="O85" i="12"/>
  <c r="Q85" i="12"/>
  <c r="V85" i="12"/>
  <c r="G86" i="12"/>
  <c r="M86" i="12" s="1"/>
  <c r="I86" i="12"/>
  <c r="K86" i="12"/>
  <c r="O86" i="12"/>
  <c r="Q86" i="12"/>
  <c r="V86" i="12"/>
  <c r="G87" i="12"/>
  <c r="I87" i="12"/>
  <c r="K87" i="12"/>
  <c r="M87" i="12"/>
  <c r="O87" i="12"/>
  <c r="Q87" i="12"/>
  <c r="V87" i="12"/>
  <c r="G88" i="12"/>
  <c r="I88" i="12"/>
  <c r="K88" i="12"/>
  <c r="M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3" i="12"/>
  <c r="G92" i="12" s="1"/>
  <c r="I93" i="12"/>
  <c r="K93" i="12"/>
  <c r="K92" i="12" s="1"/>
  <c r="M93" i="12"/>
  <c r="O93" i="12"/>
  <c r="O92" i="12" s="1"/>
  <c r="Q93" i="12"/>
  <c r="V93" i="12"/>
  <c r="G97" i="12"/>
  <c r="I97" i="12"/>
  <c r="K97" i="12"/>
  <c r="M97" i="12"/>
  <c r="O97" i="12"/>
  <c r="Q97" i="12"/>
  <c r="V97" i="12"/>
  <c r="G101" i="12"/>
  <c r="M101" i="12" s="1"/>
  <c r="I101" i="12"/>
  <c r="K101" i="12"/>
  <c r="O101" i="12"/>
  <c r="Q101" i="12"/>
  <c r="Q92" i="12" s="1"/>
  <c r="V101" i="12"/>
  <c r="G102" i="12"/>
  <c r="I102" i="12"/>
  <c r="K102" i="12"/>
  <c r="M102" i="12"/>
  <c r="O102" i="12"/>
  <c r="Q102" i="12"/>
  <c r="V102" i="12"/>
  <c r="V92" i="12" s="1"/>
  <c r="G105" i="12"/>
  <c r="I105" i="12"/>
  <c r="K105" i="12"/>
  <c r="M105" i="12"/>
  <c r="O105" i="12"/>
  <c r="Q105" i="12"/>
  <c r="V105" i="12"/>
  <c r="G108" i="12"/>
  <c r="M108" i="12" s="1"/>
  <c r="I108" i="12"/>
  <c r="K108" i="12"/>
  <c r="O108" i="12"/>
  <c r="Q108" i="12"/>
  <c r="V108" i="12"/>
  <c r="G109" i="12"/>
  <c r="M109" i="12" s="1"/>
  <c r="I109" i="12"/>
  <c r="I92" i="12" s="1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I111" i="12"/>
  <c r="K111" i="12"/>
  <c r="M111" i="12"/>
  <c r="O111" i="12"/>
  <c r="Q111" i="12"/>
  <c r="V111" i="12"/>
  <c r="G112" i="12"/>
  <c r="I112" i="12"/>
  <c r="K112" i="12"/>
  <c r="M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I114" i="12"/>
  <c r="K114" i="12"/>
  <c r="M114" i="12"/>
  <c r="O114" i="12"/>
  <c r="Q114" i="12"/>
  <c r="V114" i="12"/>
  <c r="G115" i="12"/>
  <c r="I115" i="12"/>
  <c r="K115" i="12"/>
  <c r="M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I119" i="12"/>
  <c r="K119" i="12"/>
  <c r="M119" i="12"/>
  <c r="O119" i="12"/>
  <c r="Q119" i="12"/>
  <c r="V119" i="12"/>
  <c r="G122" i="12"/>
  <c r="M122" i="12" s="1"/>
  <c r="I122" i="12"/>
  <c r="I121" i="12" s="1"/>
  <c r="K122" i="12"/>
  <c r="K121" i="12" s="1"/>
  <c r="O122" i="12"/>
  <c r="O121" i="12" s="1"/>
  <c r="Q122" i="12"/>
  <c r="Q121" i="12" s="1"/>
  <c r="V122" i="12"/>
  <c r="V121" i="12" s="1"/>
  <c r="G123" i="12"/>
  <c r="I123" i="12"/>
  <c r="K123" i="12"/>
  <c r="M123" i="12"/>
  <c r="O123" i="12"/>
  <c r="Q123" i="12"/>
  <c r="V123" i="12"/>
  <c r="G124" i="12"/>
  <c r="I124" i="12"/>
  <c r="K124" i="12"/>
  <c r="M124" i="12"/>
  <c r="O124" i="12"/>
  <c r="Q124" i="12"/>
  <c r="V124" i="12"/>
  <c r="G127" i="12"/>
  <c r="M127" i="12" s="1"/>
  <c r="I127" i="12"/>
  <c r="K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I130" i="12"/>
  <c r="K130" i="12"/>
  <c r="M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6" i="12"/>
  <c r="I136" i="12"/>
  <c r="K136" i="12"/>
  <c r="M136" i="12"/>
  <c r="O136" i="12"/>
  <c r="Q136" i="12"/>
  <c r="V136" i="12"/>
  <c r="G137" i="12"/>
  <c r="I137" i="12"/>
  <c r="K137" i="12"/>
  <c r="M137" i="12"/>
  <c r="O137" i="12"/>
  <c r="Q137" i="12"/>
  <c r="V137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0" i="12"/>
  <c r="M140" i="12" s="1"/>
  <c r="I140" i="12"/>
  <c r="K140" i="12"/>
  <c r="O140" i="12"/>
  <c r="Q140" i="12"/>
  <c r="V140" i="12"/>
  <c r="G141" i="12"/>
  <c r="I141" i="12"/>
  <c r="K141" i="12"/>
  <c r="M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G148" i="12"/>
  <c r="G147" i="12" s="1"/>
  <c r="I148" i="12"/>
  <c r="I147" i="12" s="1"/>
  <c r="K148" i="12"/>
  <c r="K147" i="12" s="1"/>
  <c r="O148" i="12"/>
  <c r="Q148" i="12"/>
  <c r="Q147" i="12" s="1"/>
  <c r="V148" i="12"/>
  <c r="V147" i="12" s="1"/>
  <c r="G149" i="12"/>
  <c r="M149" i="12" s="1"/>
  <c r="I149" i="12"/>
  <c r="K149" i="12"/>
  <c r="O149" i="12"/>
  <c r="Q149" i="12"/>
  <c r="V149" i="12"/>
  <c r="G150" i="12"/>
  <c r="I150" i="12"/>
  <c r="K150" i="12"/>
  <c r="M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M152" i="12" s="1"/>
  <c r="I152" i="12"/>
  <c r="K152" i="12"/>
  <c r="O152" i="12"/>
  <c r="O147" i="12" s="1"/>
  <c r="Q152" i="12"/>
  <c r="V152" i="12"/>
  <c r="G154" i="12"/>
  <c r="I154" i="12"/>
  <c r="K154" i="12"/>
  <c r="M154" i="12"/>
  <c r="O154" i="12"/>
  <c r="Q154" i="12"/>
  <c r="V154" i="12"/>
  <c r="G155" i="12"/>
  <c r="I155" i="12"/>
  <c r="K155" i="12"/>
  <c r="M155" i="12"/>
  <c r="O155" i="12"/>
  <c r="Q155" i="12"/>
  <c r="V155" i="12"/>
  <c r="G156" i="12"/>
  <c r="M156" i="12" s="1"/>
  <c r="I156" i="12"/>
  <c r="K156" i="12"/>
  <c r="O156" i="12"/>
  <c r="Q156" i="12"/>
  <c r="V156" i="12"/>
  <c r="G159" i="12"/>
  <c r="M159" i="12" s="1"/>
  <c r="I159" i="12"/>
  <c r="I158" i="12" s="1"/>
  <c r="K159" i="12"/>
  <c r="K158" i="12" s="1"/>
  <c r="O159" i="12"/>
  <c r="Q159" i="12"/>
  <c r="V159" i="12"/>
  <c r="V158" i="12" s="1"/>
  <c r="G160" i="12"/>
  <c r="I160" i="12"/>
  <c r="K160" i="12"/>
  <c r="M160" i="12"/>
  <c r="O160" i="12"/>
  <c r="Q160" i="12"/>
  <c r="V160" i="12"/>
  <c r="G161" i="12"/>
  <c r="I161" i="12"/>
  <c r="K161" i="12"/>
  <c r="M161" i="12"/>
  <c r="O161" i="12"/>
  <c r="O158" i="12" s="1"/>
  <c r="Q161" i="12"/>
  <c r="V161" i="12"/>
  <c r="G162" i="12"/>
  <c r="M162" i="12" s="1"/>
  <c r="I162" i="12"/>
  <c r="K162" i="12"/>
  <c r="O162" i="12"/>
  <c r="Q162" i="12"/>
  <c r="V162" i="12"/>
  <c r="G163" i="12"/>
  <c r="I163" i="12"/>
  <c r="K163" i="12"/>
  <c r="M163" i="12"/>
  <c r="O163" i="12"/>
  <c r="Q163" i="12"/>
  <c r="Q158" i="12" s="1"/>
  <c r="V163" i="12"/>
  <c r="G164" i="12"/>
  <c r="I164" i="12"/>
  <c r="K164" i="12"/>
  <c r="M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G158" i="12" s="1"/>
  <c r="I166" i="12"/>
  <c r="K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I168" i="12"/>
  <c r="K168" i="12"/>
  <c r="M168" i="12"/>
  <c r="O168" i="12"/>
  <c r="Q168" i="12"/>
  <c r="V168" i="12"/>
  <c r="G169" i="12"/>
  <c r="I169" i="12"/>
  <c r="K169" i="12"/>
  <c r="M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I171" i="12"/>
  <c r="K171" i="12"/>
  <c r="M171" i="12"/>
  <c r="O171" i="12"/>
  <c r="Q171" i="12"/>
  <c r="V171" i="12"/>
  <c r="G172" i="12"/>
  <c r="I172" i="12"/>
  <c r="K172" i="12"/>
  <c r="M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I175" i="12"/>
  <c r="K175" i="12"/>
  <c r="M175" i="12"/>
  <c r="O175" i="12"/>
  <c r="Q175" i="12"/>
  <c r="V175" i="12"/>
  <c r="G178" i="12"/>
  <c r="G177" i="12" s="1"/>
  <c r="I178" i="12"/>
  <c r="I177" i="12" s="1"/>
  <c r="K178" i="12"/>
  <c r="M178" i="12"/>
  <c r="O178" i="12"/>
  <c r="O177" i="12" s="1"/>
  <c r="Q178" i="12"/>
  <c r="Q177" i="12" s="1"/>
  <c r="V178" i="12"/>
  <c r="G179" i="12"/>
  <c r="M179" i="12" s="1"/>
  <c r="I179" i="12"/>
  <c r="K179" i="12"/>
  <c r="O179" i="12"/>
  <c r="Q179" i="12"/>
  <c r="V179" i="12"/>
  <c r="G180" i="12"/>
  <c r="I180" i="12"/>
  <c r="K180" i="12"/>
  <c r="M180" i="12"/>
  <c r="O180" i="12"/>
  <c r="Q180" i="12"/>
  <c r="V180" i="12"/>
  <c r="V177" i="12" s="1"/>
  <c r="G181" i="12"/>
  <c r="I181" i="12"/>
  <c r="K181" i="12"/>
  <c r="M181" i="12"/>
  <c r="O181" i="12"/>
  <c r="Q181" i="12"/>
  <c r="V181" i="12"/>
  <c r="G182" i="12"/>
  <c r="M182" i="12" s="1"/>
  <c r="I182" i="12"/>
  <c r="K182" i="12"/>
  <c r="O182" i="12"/>
  <c r="Q182" i="12"/>
  <c r="V182" i="12"/>
  <c r="G183" i="12"/>
  <c r="M183" i="12" s="1"/>
  <c r="I183" i="12"/>
  <c r="K183" i="12"/>
  <c r="O183" i="12"/>
  <c r="Q183" i="12"/>
  <c r="V183" i="12"/>
  <c r="G184" i="12"/>
  <c r="I184" i="12"/>
  <c r="K184" i="12"/>
  <c r="M184" i="12"/>
  <c r="O184" i="12"/>
  <c r="Q184" i="12"/>
  <c r="V184" i="12"/>
  <c r="G185" i="12"/>
  <c r="I185" i="12"/>
  <c r="K185" i="12"/>
  <c r="K177" i="12" s="1"/>
  <c r="M185" i="12"/>
  <c r="O185" i="12"/>
  <c r="Q185" i="12"/>
  <c r="V185" i="12"/>
  <c r="G186" i="12"/>
  <c r="I186" i="12"/>
  <c r="K186" i="12"/>
  <c r="M186" i="12"/>
  <c r="O186" i="12"/>
  <c r="Q186" i="12"/>
  <c r="V186" i="12"/>
  <c r="G187" i="12"/>
  <c r="M187" i="12" s="1"/>
  <c r="I187" i="12"/>
  <c r="K187" i="12"/>
  <c r="O187" i="12"/>
  <c r="Q187" i="12"/>
  <c r="V187" i="12"/>
  <c r="G188" i="12"/>
  <c r="I188" i="12"/>
  <c r="K188" i="12"/>
  <c r="M188" i="12"/>
  <c r="O188" i="12"/>
  <c r="Q188" i="12"/>
  <c r="V188" i="12"/>
  <c r="G189" i="12"/>
  <c r="I189" i="12"/>
  <c r="K189" i="12"/>
  <c r="M189" i="12"/>
  <c r="O189" i="12"/>
  <c r="Q189" i="12"/>
  <c r="V189" i="12"/>
  <c r="G190" i="12"/>
  <c r="M190" i="12" s="1"/>
  <c r="I190" i="12"/>
  <c r="K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I192" i="12"/>
  <c r="K192" i="12"/>
  <c r="M192" i="12"/>
  <c r="O192" i="12"/>
  <c r="Q192" i="12"/>
  <c r="V192" i="12"/>
  <c r="G193" i="12"/>
  <c r="I193" i="12"/>
  <c r="K193" i="12"/>
  <c r="M193" i="12"/>
  <c r="O193" i="12"/>
  <c r="Q193" i="12"/>
  <c r="V193" i="12"/>
  <c r="G194" i="12"/>
  <c r="I194" i="12"/>
  <c r="K194" i="12"/>
  <c r="M194" i="12"/>
  <c r="O194" i="12"/>
  <c r="Q194" i="12"/>
  <c r="V194" i="12"/>
  <c r="G195" i="12"/>
  <c r="M195" i="12" s="1"/>
  <c r="I195" i="12"/>
  <c r="K195" i="12"/>
  <c r="O195" i="12"/>
  <c r="Q195" i="12"/>
  <c r="V195" i="12"/>
  <c r="G197" i="12"/>
  <c r="I197" i="12"/>
  <c r="K197" i="12"/>
  <c r="M197" i="12"/>
  <c r="O197" i="12"/>
  <c r="O196" i="12" s="1"/>
  <c r="Q197" i="12"/>
  <c r="V197" i="12"/>
  <c r="V196" i="12" s="1"/>
  <c r="G199" i="12"/>
  <c r="G196" i="12" s="1"/>
  <c r="I199" i="12"/>
  <c r="K199" i="12"/>
  <c r="O199" i="12"/>
  <c r="Q199" i="12"/>
  <c r="V199" i="12"/>
  <c r="G201" i="12"/>
  <c r="M201" i="12" s="1"/>
  <c r="I201" i="12"/>
  <c r="I196" i="12" s="1"/>
  <c r="K201" i="12"/>
  <c r="O201" i="12"/>
  <c r="Q201" i="12"/>
  <c r="V201" i="12"/>
  <c r="G203" i="12"/>
  <c r="I203" i="12"/>
  <c r="K203" i="12"/>
  <c r="M203" i="12"/>
  <c r="O203" i="12"/>
  <c r="Q203" i="12"/>
  <c r="V203" i="12"/>
  <c r="G205" i="12"/>
  <c r="I205" i="12"/>
  <c r="K205" i="12"/>
  <c r="K196" i="12" s="1"/>
  <c r="M205" i="12"/>
  <c r="O205" i="12"/>
  <c r="Q205" i="12"/>
  <c r="V205" i="12"/>
  <c r="G207" i="12"/>
  <c r="I207" i="12"/>
  <c r="K207" i="12"/>
  <c r="M207" i="12"/>
  <c r="O207" i="12"/>
  <c r="Q207" i="12"/>
  <c r="V207" i="12"/>
  <c r="G209" i="12"/>
  <c r="M209" i="12" s="1"/>
  <c r="I209" i="12"/>
  <c r="K209" i="12"/>
  <c r="O209" i="12"/>
  <c r="Q209" i="12"/>
  <c r="V209" i="12"/>
  <c r="G211" i="12"/>
  <c r="M211" i="12" s="1"/>
  <c r="I211" i="12"/>
  <c r="K211" i="12"/>
  <c r="O211" i="12"/>
  <c r="Q211" i="12"/>
  <c r="Q196" i="12" s="1"/>
  <c r="V211" i="12"/>
  <c r="G212" i="12"/>
  <c r="I212" i="12"/>
  <c r="K212" i="12"/>
  <c r="M212" i="12"/>
  <c r="O212" i="12"/>
  <c r="Q212" i="12"/>
  <c r="V212" i="12"/>
  <c r="G214" i="12"/>
  <c r="M214" i="12" s="1"/>
  <c r="I214" i="12"/>
  <c r="K214" i="12"/>
  <c r="O214" i="12"/>
  <c r="Q214" i="12"/>
  <c r="V214" i="12"/>
  <c r="G216" i="12"/>
  <c r="M216" i="12" s="1"/>
  <c r="I216" i="12"/>
  <c r="K216" i="12"/>
  <c r="O216" i="12"/>
  <c r="Q216" i="12"/>
  <c r="V216" i="12"/>
  <c r="G218" i="12"/>
  <c r="I218" i="12"/>
  <c r="K218" i="12"/>
  <c r="M218" i="12"/>
  <c r="O218" i="12"/>
  <c r="Q218" i="12"/>
  <c r="V218" i="12"/>
  <c r="G220" i="12"/>
  <c r="G219" i="12" s="1"/>
  <c r="I220" i="12"/>
  <c r="I219" i="12" s="1"/>
  <c r="K220" i="12"/>
  <c r="M220" i="12"/>
  <c r="O220" i="12"/>
  <c r="O219" i="12" s="1"/>
  <c r="Q220" i="12"/>
  <c r="V220" i="12"/>
  <c r="G221" i="12"/>
  <c r="M221" i="12" s="1"/>
  <c r="I221" i="12"/>
  <c r="K221" i="12"/>
  <c r="O221" i="12"/>
  <c r="Q221" i="12"/>
  <c r="Q219" i="12" s="1"/>
  <c r="V221" i="12"/>
  <c r="G222" i="12"/>
  <c r="I222" i="12"/>
  <c r="K222" i="12"/>
  <c r="M222" i="12"/>
  <c r="O222" i="12"/>
  <c r="Q222" i="12"/>
  <c r="V222" i="12"/>
  <c r="V219" i="12" s="1"/>
  <c r="G223" i="12"/>
  <c r="I223" i="12"/>
  <c r="K223" i="12"/>
  <c r="M223" i="12"/>
  <c r="O223" i="12"/>
  <c r="Q223" i="12"/>
  <c r="V223" i="12"/>
  <c r="G224" i="12"/>
  <c r="M224" i="12" s="1"/>
  <c r="I224" i="12"/>
  <c r="K224" i="12"/>
  <c r="O224" i="12"/>
  <c r="Q224" i="12"/>
  <c r="V224" i="12"/>
  <c r="G225" i="12"/>
  <c r="M225" i="12" s="1"/>
  <c r="I225" i="12"/>
  <c r="K225" i="12"/>
  <c r="O225" i="12"/>
  <c r="Q225" i="12"/>
  <c r="V225" i="12"/>
  <c r="G226" i="12"/>
  <c r="M226" i="12" s="1"/>
  <c r="I226" i="12"/>
  <c r="K226" i="12"/>
  <c r="O226" i="12"/>
  <c r="Q226" i="12"/>
  <c r="V226" i="12"/>
  <c r="G227" i="12"/>
  <c r="I227" i="12"/>
  <c r="K227" i="12"/>
  <c r="K219" i="12" s="1"/>
  <c r="M227" i="12"/>
  <c r="O227" i="12"/>
  <c r="Q227" i="12"/>
  <c r="V227" i="12"/>
  <c r="G228" i="12"/>
  <c r="I228" i="12"/>
  <c r="K228" i="12"/>
  <c r="M228" i="12"/>
  <c r="O228" i="12"/>
  <c r="Q228" i="12"/>
  <c r="V228" i="12"/>
  <c r="G229" i="12"/>
  <c r="M229" i="12" s="1"/>
  <c r="I229" i="12"/>
  <c r="K229" i="12"/>
  <c r="O229" i="12"/>
  <c r="Q229" i="12"/>
  <c r="V229" i="12"/>
  <c r="G230" i="12"/>
  <c r="I230" i="12"/>
  <c r="K230" i="12"/>
  <c r="M230" i="12"/>
  <c r="O230" i="12"/>
  <c r="Q230" i="12"/>
  <c r="V230" i="12"/>
  <c r="G231" i="12"/>
  <c r="I231" i="12"/>
  <c r="K231" i="12"/>
  <c r="M231" i="12"/>
  <c r="O231" i="12"/>
  <c r="Q231" i="12"/>
  <c r="V231" i="12"/>
  <c r="G232" i="12"/>
  <c r="M232" i="12" s="1"/>
  <c r="I232" i="12"/>
  <c r="K232" i="12"/>
  <c r="O232" i="12"/>
  <c r="Q232" i="12"/>
  <c r="V232" i="12"/>
  <c r="G233" i="12"/>
  <c r="M233" i="12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G235" i="12"/>
  <c r="I235" i="12"/>
  <c r="K235" i="12"/>
  <c r="M235" i="12"/>
  <c r="O235" i="12"/>
  <c r="Q235" i="12"/>
  <c r="V235" i="12"/>
  <c r="G236" i="12"/>
  <c r="I236" i="12"/>
  <c r="K236" i="12"/>
  <c r="M236" i="12"/>
  <c r="O236" i="12"/>
  <c r="Q236" i="12"/>
  <c r="V236" i="12"/>
  <c r="G237" i="12"/>
  <c r="M237" i="12" s="1"/>
  <c r="I237" i="12"/>
  <c r="K237" i="12"/>
  <c r="O237" i="12"/>
  <c r="Q237" i="12"/>
  <c r="V237" i="12"/>
  <c r="G238" i="12"/>
  <c r="I238" i="12"/>
  <c r="K238" i="12"/>
  <c r="M238" i="12"/>
  <c r="O238" i="12"/>
  <c r="Q238" i="12"/>
  <c r="V238" i="12"/>
  <c r="G239" i="12"/>
  <c r="I239" i="12"/>
  <c r="K239" i="12"/>
  <c r="M239" i="12"/>
  <c r="O239" i="12"/>
  <c r="Q239" i="12"/>
  <c r="V239" i="12"/>
  <c r="G240" i="12"/>
  <c r="M240" i="12" s="1"/>
  <c r="I240" i="12"/>
  <c r="K240" i="12"/>
  <c r="O240" i="12"/>
  <c r="Q240" i="12"/>
  <c r="V240" i="12"/>
  <c r="G241" i="12"/>
  <c r="M241" i="12" s="1"/>
  <c r="I241" i="12"/>
  <c r="K241" i="12"/>
  <c r="O241" i="12"/>
  <c r="Q241" i="12"/>
  <c r="V241" i="12"/>
  <c r="G242" i="12"/>
  <c r="M242" i="12" s="1"/>
  <c r="I242" i="12"/>
  <c r="K242" i="12"/>
  <c r="O242" i="12"/>
  <c r="Q242" i="12"/>
  <c r="V242" i="12"/>
  <c r="G243" i="12"/>
  <c r="I243" i="12"/>
  <c r="K243" i="12"/>
  <c r="M243" i="12"/>
  <c r="O243" i="12"/>
  <c r="Q243" i="12"/>
  <c r="V243" i="12"/>
  <c r="G244" i="12"/>
  <c r="I244" i="12"/>
  <c r="K244" i="12"/>
  <c r="M244" i="12"/>
  <c r="O244" i="12"/>
  <c r="Q244" i="12"/>
  <c r="V244" i="12"/>
  <c r="G245" i="12"/>
  <c r="M245" i="12" s="1"/>
  <c r="I245" i="12"/>
  <c r="K245" i="12"/>
  <c r="O245" i="12"/>
  <c r="Q245" i="12"/>
  <c r="V245" i="12"/>
  <c r="G246" i="12"/>
  <c r="I246" i="12"/>
  <c r="K246" i="12"/>
  <c r="M246" i="12"/>
  <c r="O246" i="12"/>
  <c r="Q246" i="12"/>
  <c r="V246" i="12"/>
  <c r="G247" i="12"/>
  <c r="I247" i="12"/>
  <c r="K247" i="12"/>
  <c r="M247" i="12"/>
  <c r="O247" i="12"/>
  <c r="Q247" i="12"/>
  <c r="V247" i="12"/>
  <c r="G248" i="12"/>
  <c r="M248" i="12" s="1"/>
  <c r="I248" i="12"/>
  <c r="K248" i="12"/>
  <c r="O248" i="12"/>
  <c r="Q248" i="12"/>
  <c r="V248" i="12"/>
  <c r="G249" i="12"/>
  <c r="M249" i="12" s="1"/>
  <c r="I249" i="12"/>
  <c r="K249" i="12"/>
  <c r="O249" i="12"/>
  <c r="Q249" i="12"/>
  <c r="V249" i="12"/>
  <c r="G250" i="12"/>
  <c r="M250" i="12" s="1"/>
  <c r="I250" i="12"/>
  <c r="K250" i="12"/>
  <c r="O250" i="12"/>
  <c r="Q250" i="12"/>
  <c r="V250" i="12"/>
  <c r="G251" i="12"/>
  <c r="I251" i="12"/>
  <c r="K251" i="12"/>
  <c r="M251" i="12"/>
  <c r="O251" i="12"/>
  <c r="Q251" i="12"/>
  <c r="V251" i="12"/>
  <c r="G252" i="12"/>
  <c r="I252" i="12"/>
  <c r="K252" i="12"/>
  <c r="M252" i="12"/>
  <c r="O252" i="12"/>
  <c r="Q252" i="12"/>
  <c r="V252" i="12"/>
  <c r="G253" i="12"/>
  <c r="M253" i="12" s="1"/>
  <c r="I253" i="12"/>
  <c r="K253" i="12"/>
  <c r="O253" i="12"/>
  <c r="Q253" i="12"/>
  <c r="V253" i="12"/>
  <c r="G254" i="12"/>
  <c r="I254" i="12"/>
  <c r="K254" i="12"/>
  <c r="M254" i="12"/>
  <c r="O254" i="12"/>
  <c r="Q254" i="12"/>
  <c r="V254" i="12"/>
  <c r="G255" i="12"/>
  <c r="I255" i="12"/>
  <c r="K255" i="12"/>
  <c r="M255" i="12"/>
  <c r="O255" i="12"/>
  <c r="Q255" i="12"/>
  <c r="V255" i="12"/>
  <c r="G256" i="12"/>
  <c r="M256" i="12" s="1"/>
  <c r="I256" i="12"/>
  <c r="K256" i="12"/>
  <c r="O256" i="12"/>
  <c r="Q256" i="12"/>
  <c r="V256" i="12"/>
  <c r="G257" i="12"/>
  <c r="M257" i="12" s="1"/>
  <c r="I257" i="12"/>
  <c r="K257" i="12"/>
  <c r="O257" i="12"/>
  <c r="Q257" i="12"/>
  <c r="V257" i="12"/>
  <c r="G258" i="12"/>
  <c r="M258" i="12" s="1"/>
  <c r="I258" i="12"/>
  <c r="K258" i="12"/>
  <c r="O258" i="12"/>
  <c r="Q258" i="12"/>
  <c r="V258" i="12"/>
  <c r="G259" i="12"/>
  <c r="I259" i="12"/>
  <c r="K259" i="12"/>
  <c r="M259" i="12"/>
  <c r="O259" i="12"/>
  <c r="Q259" i="12"/>
  <c r="V259" i="12"/>
  <c r="G260" i="12"/>
  <c r="I260" i="12"/>
  <c r="K260" i="12"/>
  <c r="M260" i="12"/>
  <c r="O260" i="12"/>
  <c r="Q260" i="12"/>
  <c r="V260" i="12"/>
  <c r="G261" i="12"/>
  <c r="M261" i="12" s="1"/>
  <c r="I261" i="12"/>
  <c r="K261" i="12"/>
  <c r="O261" i="12"/>
  <c r="Q261" i="12"/>
  <c r="V261" i="12"/>
  <c r="G262" i="12"/>
  <c r="I262" i="12"/>
  <c r="K262" i="12"/>
  <c r="M262" i="12"/>
  <c r="O262" i="12"/>
  <c r="Q262" i="12"/>
  <c r="V262" i="12"/>
  <c r="G263" i="12"/>
  <c r="I263" i="12"/>
  <c r="K263" i="12"/>
  <c r="M263" i="12"/>
  <c r="O263" i="12"/>
  <c r="Q263" i="12"/>
  <c r="V263" i="12"/>
  <c r="G264" i="12"/>
  <c r="O264" i="12"/>
  <c r="G265" i="12"/>
  <c r="M265" i="12" s="1"/>
  <c r="M264" i="12" s="1"/>
  <c r="I265" i="12"/>
  <c r="I264" i="12" s="1"/>
  <c r="K265" i="12"/>
  <c r="K264" i="12" s="1"/>
  <c r="O265" i="12"/>
  <c r="Q265" i="12"/>
  <c r="Q264" i="12" s="1"/>
  <c r="V265" i="12"/>
  <c r="V264" i="12" s="1"/>
  <c r="G266" i="12"/>
  <c r="I266" i="12"/>
  <c r="K266" i="12"/>
  <c r="M266" i="12"/>
  <c r="O266" i="12"/>
  <c r="Q266" i="12"/>
  <c r="V266" i="12"/>
  <c r="G267" i="12"/>
  <c r="I267" i="12"/>
  <c r="K267" i="12"/>
  <c r="M267" i="12"/>
  <c r="O267" i="12"/>
  <c r="Q267" i="12"/>
  <c r="V267" i="12"/>
  <c r="G269" i="12"/>
  <c r="O269" i="12"/>
  <c r="G270" i="12"/>
  <c r="M270" i="12" s="1"/>
  <c r="M269" i="12" s="1"/>
  <c r="I270" i="12"/>
  <c r="I269" i="12" s="1"/>
  <c r="K270" i="12"/>
  <c r="K269" i="12" s="1"/>
  <c r="O270" i="12"/>
  <c r="Q270" i="12"/>
  <c r="Q269" i="12" s="1"/>
  <c r="V270" i="12"/>
  <c r="V269" i="12" s="1"/>
  <c r="G272" i="12"/>
  <c r="I272" i="12"/>
  <c r="K272" i="12"/>
  <c r="M272" i="12"/>
  <c r="O272" i="12"/>
  <c r="Q272" i="12"/>
  <c r="V272" i="12"/>
  <c r="G274" i="12"/>
  <c r="G273" i="12" s="1"/>
  <c r="I274" i="12"/>
  <c r="I273" i="12" s="1"/>
  <c r="K274" i="12"/>
  <c r="O274" i="12"/>
  <c r="O273" i="12" s="1"/>
  <c r="Q274" i="12"/>
  <c r="Q273" i="12" s="1"/>
  <c r="V274" i="12"/>
  <c r="G275" i="12"/>
  <c r="M275" i="12" s="1"/>
  <c r="I275" i="12"/>
  <c r="K275" i="12"/>
  <c r="K273" i="12" s="1"/>
  <c r="O275" i="12"/>
  <c r="Q275" i="12"/>
  <c r="V275" i="12"/>
  <c r="G276" i="12"/>
  <c r="I276" i="12"/>
  <c r="K276" i="12"/>
  <c r="M276" i="12"/>
  <c r="O276" i="12"/>
  <c r="Q276" i="12"/>
  <c r="V276" i="12"/>
  <c r="G277" i="12"/>
  <c r="I277" i="12"/>
  <c r="K277" i="12"/>
  <c r="M277" i="12"/>
  <c r="O277" i="12"/>
  <c r="Q277" i="12"/>
  <c r="V277" i="12"/>
  <c r="G279" i="12"/>
  <c r="I279" i="12"/>
  <c r="K279" i="12"/>
  <c r="M279" i="12"/>
  <c r="O279" i="12"/>
  <c r="Q279" i="12"/>
  <c r="V279" i="12"/>
  <c r="G280" i="12"/>
  <c r="M280" i="12" s="1"/>
  <c r="I280" i="12"/>
  <c r="K280" i="12"/>
  <c r="O280" i="12"/>
  <c r="Q280" i="12"/>
  <c r="V280" i="12"/>
  <c r="G282" i="12"/>
  <c r="I282" i="12"/>
  <c r="K282" i="12"/>
  <c r="M282" i="12"/>
  <c r="O282" i="12"/>
  <c r="Q282" i="12"/>
  <c r="V282" i="12"/>
  <c r="V273" i="12" s="1"/>
  <c r="G283" i="12"/>
  <c r="I283" i="12"/>
  <c r="K283" i="12"/>
  <c r="M283" i="12"/>
  <c r="O283" i="12"/>
  <c r="Q283" i="12"/>
  <c r="V283" i="12"/>
  <c r="G284" i="12"/>
  <c r="M284" i="12" s="1"/>
  <c r="I284" i="12"/>
  <c r="K284" i="12"/>
  <c r="O284" i="12"/>
  <c r="Q284" i="12"/>
  <c r="V284" i="12"/>
  <c r="I285" i="12"/>
  <c r="G286" i="12"/>
  <c r="I286" i="12"/>
  <c r="K286" i="12"/>
  <c r="K285" i="12" s="1"/>
  <c r="M286" i="12"/>
  <c r="O286" i="12"/>
  <c r="Q286" i="12"/>
  <c r="V286" i="12"/>
  <c r="V285" i="12" s="1"/>
  <c r="G287" i="12"/>
  <c r="I287" i="12"/>
  <c r="K287" i="12"/>
  <c r="M287" i="12"/>
  <c r="O287" i="12"/>
  <c r="O285" i="12" s="1"/>
  <c r="Q287" i="12"/>
  <c r="V287" i="12"/>
  <c r="G288" i="12"/>
  <c r="I288" i="12"/>
  <c r="K288" i="12"/>
  <c r="M288" i="12"/>
  <c r="O288" i="12"/>
  <c r="Q288" i="12"/>
  <c r="V288" i="12"/>
  <c r="G290" i="12"/>
  <c r="M290" i="12" s="1"/>
  <c r="I290" i="12"/>
  <c r="K290" i="12"/>
  <c r="O290" i="12"/>
  <c r="Q290" i="12"/>
  <c r="Q285" i="12" s="1"/>
  <c r="V290" i="12"/>
  <c r="G291" i="12"/>
  <c r="I291" i="12"/>
  <c r="K291" i="12"/>
  <c r="M291" i="12"/>
  <c r="O291" i="12"/>
  <c r="Q291" i="12"/>
  <c r="V291" i="12"/>
  <c r="G292" i="12"/>
  <c r="I292" i="12"/>
  <c r="K292" i="12"/>
  <c r="M292" i="12"/>
  <c r="O292" i="12"/>
  <c r="Q292" i="12"/>
  <c r="V292" i="12"/>
  <c r="G293" i="12"/>
  <c r="G285" i="12" s="1"/>
  <c r="I293" i="12"/>
  <c r="K293" i="12"/>
  <c r="O293" i="12"/>
  <c r="Q293" i="12"/>
  <c r="V293" i="12"/>
  <c r="AE296" i="12"/>
  <c r="AF296" i="12"/>
  <c r="I20" i="1"/>
  <c r="I19" i="1"/>
  <c r="I18" i="1"/>
  <c r="I17" i="1"/>
  <c r="I16" i="1"/>
  <c r="F44" i="1"/>
  <c r="G23" i="1" s="1"/>
  <c r="G44" i="1"/>
  <c r="G25" i="1" s="1"/>
  <c r="H44" i="1"/>
  <c r="I43" i="1"/>
  <c r="I42" i="1"/>
  <c r="I41" i="1"/>
  <c r="J28" i="1"/>
  <c r="J26" i="1"/>
  <c r="G38" i="1"/>
  <c r="F38" i="1"/>
  <c r="J23" i="1"/>
  <c r="J24" i="1"/>
  <c r="J25" i="1"/>
  <c r="J27" i="1"/>
  <c r="E24" i="1"/>
  <c r="G24" i="1"/>
  <c r="E26" i="1"/>
  <c r="G26" i="1"/>
  <c r="I77" i="1" l="1"/>
  <c r="J76" i="1" s="1"/>
  <c r="J57" i="1"/>
  <c r="J66" i="1"/>
  <c r="J58" i="1"/>
  <c r="J73" i="1"/>
  <c r="J61" i="1"/>
  <c r="J68" i="1"/>
  <c r="J62" i="1"/>
  <c r="J72" i="1"/>
  <c r="J64" i="1"/>
  <c r="J60" i="1"/>
  <c r="J69" i="1"/>
  <c r="J56" i="1"/>
  <c r="J65" i="1"/>
  <c r="J70" i="1"/>
  <c r="J74" i="1"/>
  <c r="J55" i="1"/>
  <c r="J59" i="1"/>
  <c r="J63" i="1"/>
  <c r="J67" i="1"/>
  <c r="J71" i="1"/>
  <c r="J75" i="1"/>
  <c r="I39" i="1"/>
  <c r="I44" i="1" s="1"/>
  <c r="J41" i="1" s="1"/>
  <c r="A27" i="1"/>
  <c r="M53" i="13"/>
  <c r="M20" i="13"/>
  <c r="M70" i="13"/>
  <c r="M14" i="13"/>
  <c r="M13" i="13" s="1"/>
  <c r="G70" i="13"/>
  <c r="G20" i="13"/>
  <c r="M42" i="13"/>
  <c r="M32" i="13" s="1"/>
  <c r="M121" i="12"/>
  <c r="M177" i="12"/>
  <c r="M63" i="12"/>
  <c r="M27" i="12"/>
  <c r="M285" i="12"/>
  <c r="M219" i="12"/>
  <c r="M92" i="12"/>
  <c r="M53" i="12"/>
  <c r="G121" i="12"/>
  <c r="G53" i="12"/>
  <c r="M293" i="12"/>
  <c r="M274" i="12"/>
  <c r="M273" i="12" s="1"/>
  <c r="M199" i="12"/>
  <c r="M196" i="12" s="1"/>
  <c r="M166" i="12"/>
  <c r="M158" i="12" s="1"/>
  <c r="M148" i="12"/>
  <c r="M147" i="12" s="1"/>
  <c r="M41" i="12"/>
  <c r="M40" i="12" s="1"/>
  <c r="M17" i="12"/>
  <c r="M8" i="12" s="1"/>
  <c r="I21" i="1"/>
  <c r="J77" i="1" l="1"/>
  <c r="J42" i="1"/>
  <c r="J43" i="1"/>
  <c r="J39" i="1"/>
  <c r="J44" i="1" s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Trunda</author>
  </authors>
  <commentList>
    <comment ref="S6" authorId="0" shapeId="0" xr:uid="{39C5861E-17E7-4382-8427-BCBF55AFE47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5F0E28A-0F34-484A-85B0-97040C4F164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Trunda</author>
  </authors>
  <commentList>
    <comment ref="S6" authorId="0" shapeId="0" xr:uid="{83617099-BD50-4E46-A7F9-3E0DDFE2918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F955BE6-9FC5-46CC-9FD1-6DEFD20A4CC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<sst xmlns="http://schemas.openxmlformats.org/spreadsheetml/2006/main" count="2876" uniqueCount="789">
  <si>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</si>
  <si>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</si>
  <si>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</si>
  <si>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</si>
  <si>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</si>
  <si>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</si>
  <si>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</si>
  <si>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</si>
  <si>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</si>
  <si>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</si>
  <si>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</si>
  <si>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</si>
  <si>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</si>
  <si>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</si>
  <si>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</si>
  <si>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</si>
  <si>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</si>
  <si>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</si>
  <si>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</si>
  <si>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</si>
  <si>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</si>
  <si>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</si>
  <si>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</si>
  <si>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</si>
  <si>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</si>
  <si>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</si>
  <si>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</si>
  <si>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</si>
  <si>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</si>
  <si>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</si>
  <si>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</si>
  <si>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</si>
  <si>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</si>
  <si>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</si>
  <si>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</si>
  <si>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</si>
  <si>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</si>
  <si>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</si>
  <si>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</si>
  <si>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</si>
  <si>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</si>
  <si>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</si>
  <si>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</si>
  <si>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235Z078</t>
  </si>
  <si>
    <t>Kotelny_Hradec Králové</t>
  </si>
  <si>
    <t>Stavba</t>
  </si>
  <si>
    <t>Stavební objekt</t>
  </si>
  <si>
    <t>1</t>
  </si>
  <si>
    <t>ZŠ Masarykova</t>
  </si>
  <si>
    <t>D14a</t>
  </si>
  <si>
    <t>Strojní část</t>
  </si>
  <si>
    <t>D14d</t>
  </si>
  <si>
    <t>Elektro+MaR</t>
  </si>
  <si>
    <t>Celkem za stavbu</t>
  </si>
  <si>
    <t>CZK</t>
  </si>
  <si>
    <t>#POPS</t>
  </si>
  <si>
    <t>Popis stavby: 235Z078 - Kotelny_Hradec Králové</t>
  </si>
  <si>
    <t>#POPO</t>
  </si>
  <si>
    <t>Popis objektu: 1 - ZŠ Masarykova</t>
  </si>
  <si>
    <t>#POPR</t>
  </si>
  <si>
    <t>Popis rozpočtu: D14a - Strojní část</t>
  </si>
  <si>
    <t>Popis rozpočtu: D14d - Elektro+MaR</t>
  </si>
  <si>
    <t>Rekapitulace dílů</t>
  </si>
  <si>
    <t>Typ dílu</t>
  </si>
  <si>
    <t>_1</t>
  </si>
  <si>
    <t>Dodávky řídícího systému</t>
  </si>
  <si>
    <t>_2</t>
  </si>
  <si>
    <t>Dodávky rozvaděče DT1</t>
  </si>
  <si>
    <t>_3</t>
  </si>
  <si>
    <t>Dodávky polních přístrojů</t>
  </si>
  <si>
    <t>_4</t>
  </si>
  <si>
    <t>Montážní materiál a práce</t>
  </si>
  <si>
    <t>700B</t>
  </si>
  <si>
    <t>Demontáže</t>
  </si>
  <si>
    <t>900</t>
  </si>
  <si>
    <t>HZS</t>
  </si>
  <si>
    <t>700</t>
  </si>
  <si>
    <t>Hodinové zúčtovací sazby, zkoušky, revize</t>
  </si>
  <si>
    <t>713</t>
  </si>
  <si>
    <t>Izolace tepelné</t>
  </si>
  <si>
    <t>721</t>
  </si>
  <si>
    <t>Vnitřní kanalizace</t>
  </si>
  <si>
    <t>722</t>
  </si>
  <si>
    <t>Vnitřní vodovod</t>
  </si>
  <si>
    <t>723</t>
  </si>
  <si>
    <t>Vnitřní plynovod</t>
  </si>
  <si>
    <t>731</t>
  </si>
  <si>
    <t>Kotelny</t>
  </si>
  <si>
    <t>731.B</t>
  </si>
  <si>
    <t xml:space="preserve">Předčištění, proplach finální ošetření topné vody </t>
  </si>
  <si>
    <t>731_A</t>
  </si>
  <si>
    <t>Odvod spalin</t>
  </si>
  <si>
    <t>732</t>
  </si>
  <si>
    <t>Strojovny</t>
  </si>
  <si>
    <t>733</t>
  </si>
  <si>
    <t>Rozvod potrubí</t>
  </si>
  <si>
    <t>734</t>
  </si>
  <si>
    <t>Armatury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</si>
  <si>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</si>
  <si>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</si>
  <si>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</si>
  <si>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</si>
  <si>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</si>
  <si>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</si>
  <si>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</si>
  <si>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</si>
  <si>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</si>
  <si>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</si>
  <si>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</si>
  <si>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</si>
  <si>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</si>
  <si>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</si>
  <si>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</si>
  <si>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</si>
  <si>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</si>
  <si>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</si>
  <si>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</si>
  <si>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</si>
  <si>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</si>
  <si>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</si>
  <si>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</si>
  <si>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</si>
  <si>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</si>
  <si>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</si>
  <si>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</si>
  <si>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</si>
  <si>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</si>
  <si>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</si>
  <si>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</si>
  <si>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</si>
  <si>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</si>
  <si>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</si>
  <si>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</si>
  <si>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</si>
  <si>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</si>
  <si>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</si>
  <si>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713400842R00</t>
  </si>
  <si>
    <t>Odstranění tepelné izolace potrubí z vláknitých materiálů  s konstrukcí včetně povrchové úpravy</t>
  </si>
  <si>
    <t>m2</t>
  </si>
  <si>
    <t>800-713</t>
  </si>
  <si>
    <t>RTS 23/ II</t>
  </si>
  <si>
    <t>Práce</t>
  </si>
  <si>
    <t>Běžná</t>
  </si>
  <si>
    <t>POL1_</t>
  </si>
  <si>
    <t>724311811R00</t>
  </si>
  <si>
    <t>Demontáž tlakových nádrží do 300 litrů</t>
  </si>
  <si>
    <t>soubor</t>
  </si>
  <si>
    <t>800-721</t>
  </si>
  <si>
    <t>725540802R00</t>
  </si>
  <si>
    <t>Demontáž plynových ohřívačů zásobníkových 500 l</t>
  </si>
  <si>
    <t>cirkulačních,</t>
  </si>
  <si>
    <t>SPI</t>
  </si>
  <si>
    <t>731201813R00</t>
  </si>
  <si>
    <t>Demontáž kotlů ocelových žárotrubných skříňových s polomechanickým roštem o výkonu přes 75 do 120 kW</t>
  </si>
  <si>
    <t>kus</t>
  </si>
  <si>
    <t>800-731</t>
  </si>
  <si>
    <t>731202810R00</t>
  </si>
  <si>
    <t>Demontáž kotlů ocelových rozřezání demontovaných kotlů ocelových o hmotnosti do 500 kg</t>
  </si>
  <si>
    <t>731391812R00</t>
  </si>
  <si>
    <t>Vypouštění vody z kotlů do kanalizace samospádem, o výhřevné ploše kotlů přes 5 do 10 m2</t>
  </si>
  <si>
    <t>732110812R00</t>
  </si>
  <si>
    <t>Demontáž rozdělovačů a sběračů přes 100 do DN 200</t>
  </si>
  <si>
    <t>m</t>
  </si>
  <si>
    <t>732420811R00</t>
  </si>
  <si>
    <t>Demontáž čerpadel oběhových spirálních(do potrubí) DN 25</t>
  </si>
  <si>
    <t>733110808R00</t>
  </si>
  <si>
    <t>Demontáž potrubí z ocelových trubek závitových přes 32 do DN 50</t>
  </si>
  <si>
    <t>733110810R00</t>
  </si>
  <si>
    <t>Demontáž potrubí z ocelových trubek závitových přes 50 do DN 80</t>
  </si>
  <si>
    <t>733170804R00</t>
  </si>
  <si>
    <t>Demontáž potrubí z plastových trubek přes D 25 mm do D 50 mm</t>
  </si>
  <si>
    <t>734100811R00</t>
  </si>
  <si>
    <t>Demontáž přírubových armatur se dvěma přírubami, do DN 50</t>
  </si>
  <si>
    <t>734100812R00</t>
  </si>
  <si>
    <t>Demontáž přírubových armatur se dvěma přírubami, přes 50 do DN 100</t>
  </si>
  <si>
    <t>734200822R00</t>
  </si>
  <si>
    <t>Demontáž závitových armatur se dvěma závity, přes 1/2 do G 1"</t>
  </si>
  <si>
    <t>700R01</t>
  </si>
  <si>
    <t>Demontáž úpravny vody</t>
  </si>
  <si>
    <t>ks</t>
  </si>
  <si>
    <t>Vlastní</t>
  </si>
  <si>
    <t>Indiv</t>
  </si>
  <si>
    <t>700R02</t>
  </si>
  <si>
    <t>Demontáž anuloidu</t>
  </si>
  <si>
    <t>700R03</t>
  </si>
  <si>
    <t>Demontáž stávajícího odvodu spalin</t>
  </si>
  <si>
    <t>h</t>
  </si>
  <si>
    <t>380150T10</t>
  </si>
  <si>
    <t>Provozní řád kotelny</t>
  </si>
  <si>
    <t>R01</t>
  </si>
  <si>
    <t>Revize spalinových cest</t>
  </si>
  <si>
    <t xml:space="preserve">ks    </t>
  </si>
  <si>
    <t>R03</t>
  </si>
  <si>
    <t>Servis - uvedení 2ks kotlů do provozu, zaškolení obsluhy</t>
  </si>
  <si>
    <t>R05</t>
  </si>
  <si>
    <t>Povinná výbava kotelny (svítilna, lékárnička, detektor CO ....)</t>
  </si>
  <si>
    <t>kpl.</t>
  </si>
  <si>
    <t>904      R00</t>
  </si>
  <si>
    <t>Hzs-vypuštění, proplach, napuštění upravenou vodou</t>
  </si>
  <si>
    <t>Agregovaná položka</t>
  </si>
  <si>
    <t>POL2_</t>
  </si>
  <si>
    <t>Revize plynovodu F+G</t>
  </si>
  <si>
    <t>R-položka</t>
  </si>
  <si>
    <t>POL12_0</t>
  </si>
  <si>
    <t>Revizní knihy kotlů</t>
  </si>
  <si>
    <t>904      R01</t>
  </si>
  <si>
    <t>Hzs-zkousky v ramci montaz.praci, Komplexni vyzkouseni</t>
  </si>
  <si>
    <t>Prav.M</t>
  </si>
  <si>
    <t>POL10_</t>
  </si>
  <si>
    <t>904      R02</t>
  </si>
  <si>
    <t>Hzs-zkousky v ramci montaz.praci, Topná zkouška</t>
  </si>
  <si>
    <t>905      R02</t>
  </si>
  <si>
    <t>Hzs-revize provoz.souboru a st.obj., Uprava stavajiciho rozvadece</t>
  </si>
  <si>
    <t>909      R00</t>
  </si>
  <si>
    <t>Hzs-nezmeritelne stavebni prace</t>
  </si>
  <si>
    <t>700100R1</t>
  </si>
  <si>
    <t>Práce spojené s transportem navržených zařízení</t>
  </si>
  <si>
    <t>Specifikace</t>
  </si>
  <si>
    <t>POL3_</t>
  </si>
  <si>
    <t>722182004R00</t>
  </si>
  <si>
    <t>Montáž tepelné izolace potrubí samolepicí spoj nebo rychlouzávěr, přes DN 25 do DN 40</t>
  </si>
  <si>
    <t>722182006R00</t>
  </si>
  <si>
    <t>Montáž tepelné izolace potrubí samolepicí spoj nebo rychlouzávěr, přes DN 40 do DN 80</t>
  </si>
  <si>
    <t>722182008R00</t>
  </si>
  <si>
    <t>Montáž tepelné izolace potrubí samolepicí spoj nebo rychlouzávěr, přes DN 80 do DN 110</t>
  </si>
  <si>
    <t>631547114R</t>
  </si>
  <si>
    <t>pouzdro potrubní řezané; minerální vlákno; povrchová úprava Al fólie se skelnou mřížkou; vnitřní průměr 28,0 mm; tl. izolace 30,0 mm; provozní teplota  do 250 °C; tepelná vodivost (10°C) 0,0330 W/mK; tepelná vodivost (50°C) 0,037 W/mK</t>
  </si>
  <si>
    <t>SPCM</t>
  </si>
  <si>
    <t>631547215R</t>
  </si>
  <si>
    <t>pouzdro potrubní řezané; minerální vlákno; povrchová úprava Al fólie se skelnou mřížkou; vnitřní průměr 35,0 mm; tl. izolace 40,0 mm; provozní teplota  do 250 °C; tepelná vodivost (10°C) 0,0330 W/mK; tepelná vodivost (50°C) 0,037 W/mK</t>
  </si>
  <si>
    <t>631547216R</t>
  </si>
  <si>
    <t>pouzdro potrubní řezané; minerální vlákno; povrchová úprava Al fólie se skelnou mřížkou; vnitřní průměr 42,0 mm; tl. izolace 40,0 mm; provozní teplota  do 250 °C; tepelná vodivost (10°C) 0,0330 W/mK; tepelná vodivost (50°C) 0,037 W/mK</t>
  </si>
  <si>
    <t>631547217R</t>
  </si>
  <si>
    <t>pouzdro potrubní řezané; minerální vlákno; povrchová úprava Al fólie se skelnou mřížkou; vnitřní průměr 48,0 mm; tl. izolace 40,0 mm; provozní teplota  do 250 °C; tepelná vodivost (10°C) 0,0330 W/mK; tepelná vodivost (50°C) 0,037 W/mK</t>
  </si>
  <si>
    <t>631547219R</t>
  </si>
  <si>
    <t>pouzdro potrubní řezané; minerální vlákno; povrchová úprava Al fólie se skelnou mřížkou; vnitřní průměr 60,0 mm; tl. izolace 40,0 mm; provozní teplota  do 250 °C; tepelná vodivost (10°C) 0,0330 W/mK; tepelná vodivost (50°C) 0,037 W/mK</t>
  </si>
  <si>
    <t>631547322R</t>
  </si>
  <si>
    <t>pouzdro potrubní řezané; minerální vlákno; povrchová úprava Al fólie se skelnou mřížkou; vnitřní průměr 76,0 mm; tl. izolace 50,0 mm; provozní teplota  do 250 °C; tepelná vodivost (10°C) 0,0330 W/mK; tepelná vodivost (50°C) 0,037 W/mK</t>
  </si>
  <si>
    <t>631547624R</t>
  </si>
  <si>
    <t>pouzdro potrubní řezané; minerální vlákno; povrchová úprava Al fólie se skelnou mřížkou; vnitřní průměr 108,0 mm; tl. izolace 80,0 mm; provozní teplota  do 250 °C; tepelná vodivost (10°C) 0,0330 W/mK; tepelná vodivost (50°C) 0,037 W/mK</t>
  </si>
  <si>
    <t>998713201R00</t>
  </si>
  <si>
    <t>Přesun hmot pro izolace tepelné v objektech výšky do 6 m</t>
  </si>
  <si>
    <t>Přesun hmot</t>
  </si>
  <si>
    <t>POL7_</t>
  </si>
  <si>
    <t>50 m vodorovně</t>
  </si>
  <si>
    <t>721176102R00</t>
  </si>
  <si>
    <t>Potrubí HT připojovací vnější průměr D 40 mm, tloušťka stěny 1,8 mm, DN 40</t>
  </si>
  <si>
    <t>včetně tvarovek, objímek. Bez zednických výpomocí.</t>
  </si>
  <si>
    <t>Potrubí včetně tvarovek. Bez zednických výpomocí.</t>
  </si>
  <si>
    <t>POP</t>
  </si>
  <si>
    <t>721194103R00</t>
  </si>
  <si>
    <t>Zřízení přípojek na potrubí D 32 mm, materiál ve specifikaci</t>
  </si>
  <si>
    <t>vyvedení a upevnění odpadních výpustek,</t>
  </si>
  <si>
    <t>721290111R00</t>
  </si>
  <si>
    <t>Zkouška těsnosti kanalizace v objektech vodou, DN 125</t>
  </si>
  <si>
    <t>721R10</t>
  </si>
  <si>
    <t>Prověření funkčnosti podlahové vpusti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</si>
  <si>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</si>
  <si>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</si>
  <si>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</si>
  <si>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722172744R00</t>
  </si>
  <si>
    <t>Potrubí z plastických hmot z trub PP-RCT, D 32 mm, s 3,6 mm, S 4, polyfúzně svařované, bez zednických výpomocí</t>
  </si>
  <si>
    <t>včetně tvarovek, bez zednických výpomocí</t>
  </si>
  <si>
    <t>Potrubí včetně tvarovek bez zednických výpomocí.</t>
  </si>
  <si>
    <t>Včetně pomocného lešení o výšce podlahy do 1900 mm a pro zatížení do 1,5 kPa.</t>
  </si>
  <si>
    <t>722181213RT8</t>
  </si>
  <si>
    <t>Izolace vodovodního potrubí návleková z trubic z pěnového polyetylenu, tloušťka stěny 13 mm, d 25 mm</t>
  </si>
  <si>
    <t>V položce je kalkulována dodávka izolační trubice, spon a lepicí pásky.</t>
  </si>
  <si>
    <t>722224111R00</t>
  </si>
  <si>
    <t>Kohout kulový, vypouštěcí a napouštěcí, vnější závit, mosazný, DN 15, PN 10, včetně dodávky materiálu</t>
  </si>
  <si>
    <t>722229101R00</t>
  </si>
  <si>
    <t>Montáž armatury závitové s jedním závitem G 1/2"</t>
  </si>
  <si>
    <t>722229102R00</t>
  </si>
  <si>
    <t>Montáž armatury závitové s jedním závitem G 3/4"</t>
  </si>
  <si>
    <t>722238513R00</t>
  </si>
  <si>
    <t>Filtr vodovodní, mosazný, vnitřní-vnitřní závit , DN 25, PN 10, včetně dodávky materiálu</t>
  </si>
  <si>
    <t>722237663R00</t>
  </si>
  <si>
    <t>Klapka vodovodní, zpětná, vodorovná, mosazná, vnitřní-vnitřní závit, DN 25, PN 16, včetně dodávky materiálu</t>
  </si>
  <si>
    <t>722236713R00</t>
  </si>
  <si>
    <t>Šoupátko vodovodní, mosazné, vnitřní-vnitřní závit, DN 25, PN 10, včetně dodávky materiálu</t>
  </si>
  <si>
    <t>722239103R00</t>
  </si>
  <si>
    <t>Montáž armatury závitové se dvěma závity G 1"</t>
  </si>
  <si>
    <t>722265114R00</t>
  </si>
  <si>
    <t>Vodoměr domovní, závitový, vícevtokový, mokroběžný, DN 25, pro teplotu vody do 40 °C, montáž horizontálně , jmenovitý průtok 3,5 m3/hod, PN 16, délka 260 mm</t>
  </si>
  <si>
    <t>722269114R00</t>
  </si>
  <si>
    <t>Montáž vodoměru závitového jednovtokového suchoběžného, G 5/4"</t>
  </si>
  <si>
    <t>734255125R00</t>
  </si>
  <si>
    <t>Ventil pojistný závitový 6,0 bar, mosazný, DN 20, vnitřní-vnitřní závit, včetně dodávky materiálu</t>
  </si>
  <si>
    <t>722R102</t>
  </si>
  <si>
    <t>Plnoprůtočná armatura k exp. nádobě</t>
  </si>
  <si>
    <t>722R103</t>
  </si>
  <si>
    <t>Cirkulační oběhové čerpadlo v nerezovém provedení, viz. STR 2.3</t>
  </si>
  <si>
    <t>722R105</t>
  </si>
  <si>
    <t>Nepřímotopný ohřívač teplé vody 300 litrů, včetně izolace, viz STR1.2</t>
  </si>
  <si>
    <t>724319113R001</t>
  </si>
  <si>
    <t>Montáž nádrže tlakové stojaté 300 litrů</t>
  </si>
  <si>
    <t>732429111R001</t>
  </si>
  <si>
    <t>Montáž čerpadel oběhových spirálních, DN 25</t>
  </si>
  <si>
    <t>734261224R001</t>
  </si>
  <si>
    <t>Šroubení  přímé, G 3/4</t>
  </si>
  <si>
    <t>734265314R001</t>
  </si>
  <si>
    <t>Šroubení přímé DN 25</t>
  </si>
  <si>
    <t>734421160R001</t>
  </si>
  <si>
    <t>Tlakoměr deformační 0-10 MPa č. 03322, D 100</t>
  </si>
  <si>
    <t>48466605R</t>
  </si>
  <si>
    <t>nádrž tlaková vertikální s pryžovým vakem, neprůtočná, bez uzavírací a vypouštěcí armatury; pro soustavy TUV; objem 33 l; d nádrže 354 mm; uložení: stojatý; přetlak plynu 4,0 bar; prac. tlak do 10 bar; prac. látka plyn; prac. teplota do 70 °C; připojení G 3/4"; barva modrá</t>
  </si>
  <si>
    <t>RTS 23/ I</t>
  </si>
  <si>
    <t>722R01</t>
  </si>
  <si>
    <t>Tlaková propojovací flexi hadička FF 3/4" x 3/4" 30cm</t>
  </si>
  <si>
    <t>998722201R00</t>
  </si>
  <si>
    <t>Přesun hmot pro vnitřní vodovod v objektech výšky do 6 m</t>
  </si>
  <si>
    <t>vodorovně do 50 m</t>
  </si>
  <si>
    <t>723120202R00</t>
  </si>
  <si>
    <t>Potrubí z trubek černých závitových svařovaných DN 15</t>
  </si>
  <si>
    <t>bezešvých ČSN 42 0250 a běžných ČSN 42 5710 - jakost 11353.0,</t>
  </si>
  <si>
    <t>Potrubí včetně tvarovek a zednických výpomocí.</t>
  </si>
  <si>
    <t>723120204R00</t>
  </si>
  <si>
    <t>Potrubí z trubek černých závitových svařovaných DN 25</t>
  </si>
  <si>
    <t>723120805R00</t>
  </si>
  <si>
    <t>Demontáž potrubí svařovaného z trubek závitových přes 25 do DN 50</t>
  </si>
  <si>
    <t>723150312R00</t>
  </si>
  <si>
    <t>Potrubí ocelové hladké černé svařované D 57 mm, s 2,9 mm</t>
  </si>
  <si>
    <t>723190205R00</t>
  </si>
  <si>
    <t>Přípojka plynovodu z trubek závitových, černých, DN 32</t>
  </si>
  <si>
    <t>včetně tvarovek, bez zednických výpomocí,</t>
  </si>
  <si>
    <t>Včetně vyvedení a upevnění výpustek.</t>
  </si>
  <si>
    <t>723190909R00</t>
  </si>
  <si>
    <t>Opravy plynovodního potrubí doplňkové práce  neúřední tlaková zkouška dosavadního potrubí</t>
  </si>
  <si>
    <t>723225113R00</t>
  </si>
  <si>
    <t>Ventil vzorkovací přímý, mosazný, vnitřní závit, DN 15, včetně dodávky materiálu</t>
  </si>
  <si>
    <t>723235111R00</t>
  </si>
  <si>
    <t>Kohout kulový  , mosazný, závit vnitřní-vnitřní, DN 15, PN 8, včetně dodávky materiálu</t>
  </si>
  <si>
    <t>723235116R00</t>
  </si>
  <si>
    <t>Kohout kulový  , mosazný, závit vnitřní-vnitřní, DN 50, PN 8, včetně dodávky materiálu</t>
  </si>
  <si>
    <t>723236613R00</t>
  </si>
  <si>
    <t>Filtr pro plyn, mosazný, závit vnitřní-vnitřní, DN 25, PN 5, včetně dodávky materiálu</t>
  </si>
  <si>
    <t>723239101R00</t>
  </si>
  <si>
    <t>Montáž plynovodních armatur se dvěma závity  , G 1/2"</t>
  </si>
  <si>
    <t>723239104R00</t>
  </si>
  <si>
    <t>Montáž plynovodních armatur se dvěma závity  , G 5/4"</t>
  </si>
  <si>
    <t>723239106R00</t>
  </si>
  <si>
    <t>Montáž plynovodních armatur se dvěma závity  , G 2"</t>
  </si>
  <si>
    <t>7231000R4</t>
  </si>
  <si>
    <t>Tlakoměr deformační 0-6 kPa, D 160, plynový, vč. kohoutu a smyčky</t>
  </si>
  <si>
    <t>723190901R00</t>
  </si>
  <si>
    <t>uzavření nebo otevření plynového potrubí při opravách</t>
  </si>
  <si>
    <t>723190907R00</t>
  </si>
  <si>
    <t>odvzdušnění a napuštění plynového potrubí</t>
  </si>
  <si>
    <t>998723201R00</t>
  </si>
  <si>
    <t>Přesun hmot pro vnitřní plynovod v objektech výšky do 6 m</t>
  </si>
  <si>
    <t>RTS 22/ I</t>
  </si>
  <si>
    <t>728415124R00</t>
  </si>
  <si>
    <t>Mřížky, regulátory montáž kruhové větrací nebo ventilační mřížky,  , do průměru d 400 mm</t>
  </si>
  <si>
    <t>800-728</t>
  </si>
  <si>
    <t>731249211R00</t>
  </si>
  <si>
    <t>Montáž ocelových kotlů do 50 kW (100 kW) rychlovyhřívacích agregátů plynových  bez TUV</t>
  </si>
  <si>
    <t>721176117R00.1</t>
  </si>
  <si>
    <t>Potrubí HT  D 160 x 3,9 mm, pro přívod spalovacího vzduchu</t>
  </si>
  <si>
    <t>Potrubí včetně tvarovek, objímek a vložek pro tlumení hluku. Bez zednických výpomocí.</t>
  </si>
  <si>
    <t>Včetně zřízení a demontáže pomocného lešení.</t>
  </si>
  <si>
    <t>722182008R001</t>
  </si>
  <si>
    <t>Montáž tepelné izolace skruží na potrubí přímé, DN 160 mm, samolepicí spoj, přívod spalovacího vzduchu</t>
  </si>
  <si>
    <t>73101R1</t>
  </si>
  <si>
    <t>Plynový kondenzační kotel o výkonu 117 kW,  (80/60°C), nerez. komora, viz. legenda STR1.1</t>
  </si>
  <si>
    <t>73101R2</t>
  </si>
  <si>
    <t>Komunikační Clip-in BSB/LPB, součást dodávky kotle</t>
  </si>
  <si>
    <t>73101R3</t>
  </si>
  <si>
    <t>Kaskáda, směšovaný okruh ÚT, ohřev TV, H1, MF, výstup, 2x MF vstup, komunikace LPB, součást dodávky kotle</t>
  </si>
  <si>
    <t>73101R6</t>
  </si>
  <si>
    <t>Sada svorek pro regulátor, součást dodávky kotle</t>
  </si>
  <si>
    <t>73101R7</t>
  </si>
  <si>
    <t>Ovládací panel, součást dodávky kotle</t>
  </si>
  <si>
    <t>včetně:</t>
  </si>
  <si>
    <t>Plochý kabel pro ovládací panel - 1,0 m</t>
  </si>
  <si>
    <t>Plastová krytka pro ochranu plošných spojů</t>
  </si>
  <si>
    <t>73101R8</t>
  </si>
  <si>
    <t>Příložné čidlo teploty, NTC 10 kOhm, -30-130 °C, 2 s</t>
  </si>
  <si>
    <t>73101R9</t>
  </si>
  <si>
    <t>NEUTRAKON 500/100, včetně náplně 8kg, součást dodávky kotle</t>
  </si>
  <si>
    <t>731R1054</t>
  </si>
  <si>
    <t>Úprava stávajícího okna - plná výplň pro instalaci přívodu spal. vzduchu</t>
  </si>
  <si>
    <t>953941312R00</t>
  </si>
  <si>
    <t>osazení hasicího přístroje</t>
  </si>
  <si>
    <t>44984124R</t>
  </si>
  <si>
    <t>přístoj hasicí práškový; PG6PDC; výtlačný prostředek dusík; náplň 6 kg; dostřik 5 m; doba činnosti 23 s</t>
  </si>
  <si>
    <t>44984140R1</t>
  </si>
  <si>
    <t>Přístroj hasicí CO2, 55B</t>
  </si>
  <si>
    <t>5534301661R</t>
  </si>
  <si>
    <t>mřížka větrací průduch 25 cm</t>
  </si>
  <si>
    <t>5534301661R1</t>
  </si>
  <si>
    <t>Mřížka větrací bílál průměr 160 mm</t>
  </si>
  <si>
    <t>631547328R</t>
  </si>
  <si>
    <t>pouzdro potrubní řezané; minerální vlákno; povrchová úprava Al fólie se skelnou mřížkou; vnitřní průměr 159,0 mm; tl. izolace 50,0 mm; provozní teplota  do 250 °C; tepelná vodivost (10°C) 0,0330 W/mK; tepelná vodivost (50°C) 0,037 W/mK</t>
  </si>
  <si>
    <t>998731201R00</t>
  </si>
  <si>
    <t>Přesun hmot pro kotelny umístěné ve výšce (hloubce) do 6 m</t>
  </si>
  <si>
    <t>RTS 22/ II</t>
  </si>
  <si>
    <t>7311R01</t>
  </si>
  <si>
    <t>Zásobní nádrž z ušlechtilé oceli 120 litrů, tlakové čerpadlo, řídící jednotka, digitální manometr</t>
  </si>
  <si>
    <t>731R102</t>
  </si>
  <si>
    <t>Kanystr 20 litrů s osmotickou vodou a inhibitorem</t>
  </si>
  <si>
    <t>732101</t>
  </si>
  <si>
    <t>Prvotní naplnění zásobní nádrže o objemu 120 litrů, voda připravená pro dopuštění do topného systému</t>
  </si>
  <si>
    <t>litrů</t>
  </si>
  <si>
    <t>732012R</t>
  </si>
  <si>
    <t>Jednorázová dávka neutrálních dispergátorů, odhad objemu topné soustavy 7m3</t>
  </si>
  <si>
    <t>kg</t>
  </si>
  <si>
    <t>73210011T</t>
  </si>
  <si>
    <t>Demineralizační soustava pro úpravu topné vody AV Equen typ AVDK Permanent 1000/23</t>
  </si>
  <si>
    <t>- předčištění, plnění a finalizace</t>
  </si>
  <si>
    <t>73210012T</t>
  </si>
  <si>
    <t>Vysoce koncentrovaný inhibitor koroze Q 100 BASIC Quattro</t>
  </si>
  <si>
    <t xml:space="preserve">m3    </t>
  </si>
  <si>
    <t>73210013R</t>
  </si>
  <si>
    <t>Inhibitor</t>
  </si>
  <si>
    <t>1.16</t>
  </si>
  <si>
    <t>excentrická přechodka DN160/150, s hrdlem DN160</t>
  </si>
  <si>
    <t>1.17</t>
  </si>
  <si>
    <t>koleno DN160 x 87°</t>
  </si>
  <si>
    <t>1.18</t>
  </si>
  <si>
    <t>trubka DN160 x 1000 mm</t>
  </si>
  <si>
    <t>1.1</t>
  </si>
  <si>
    <t>univerzální sada sdružených odvodů spalin pro kaskády kotlů DN200/160</t>
  </si>
  <si>
    <t>1.10</t>
  </si>
  <si>
    <t>kontrolní kus přímý PP DN200</t>
  </si>
  <si>
    <t>1.11</t>
  </si>
  <si>
    <t>koleno s kontrolním otvorem PP DN200 x 87°</t>
  </si>
  <si>
    <t>1.12</t>
  </si>
  <si>
    <t>patní koleno s podpěrou DN200 s opěrnou kolejí SS</t>
  </si>
  <si>
    <t>1.13</t>
  </si>
  <si>
    <t>Montáž kaskády a kouřovodu</t>
  </si>
  <si>
    <t>1.14</t>
  </si>
  <si>
    <t>trubka DN200 x 1000 mm</t>
  </si>
  <si>
    <t>1.15</t>
  </si>
  <si>
    <t>Výškové práce, manipulační technika atd</t>
  </si>
  <si>
    <t>1.2</t>
  </si>
  <si>
    <t>koleno DN200 x 87°</t>
  </si>
  <si>
    <t>1.3</t>
  </si>
  <si>
    <t>trubka DN200 x 2000 mm</t>
  </si>
  <si>
    <t>1.4</t>
  </si>
  <si>
    <t>distanční objímka DN200 nerez</t>
  </si>
  <si>
    <t>1.5</t>
  </si>
  <si>
    <t>komínový poklop DN200 nerezový, s vyústěním PP-UV</t>
  </si>
  <si>
    <t>1.7</t>
  </si>
  <si>
    <t>Režie (přesuny, …)</t>
  </si>
  <si>
    <t>1.8</t>
  </si>
  <si>
    <t>Revize spalinové cesty</t>
  </si>
  <si>
    <t>732339112R00</t>
  </si>
  <si>
    <t>Nádoby expanzní tlakové Montáž nádob expanzních tlakových o obsahu 600 l</t>
  </si>
  <si>
    <t>732339994R00</t>
  </si>
  <si>
    <t>Nádoby expanzní tlakové Zkoušky a revize revize expanzní tlakové nádoby nad 500 l</t>
  </si>
  <si>
    <t>732429111R00</t>
  </si>
  <si>
    <t>Čerpadla teplovodní Montáž čerpadel teplovodních oběhových spirálních DN 25</t>
  </si>
  <si>
    <t>724399102R00.1</t>
  </si>
  <si>
    <t>Montáž úpravny vody</t>
  </si>
  <si>
    <t>732119197R0011</t>
  </si>
  <si>
    <t>Montáž R+S Kombi dl 1m nodul 150</t>
  </si>
  <si>
    <t>48466214R</t>
  </si>
  <si>
    <t>nádrž tlaková expanzní membránová; pro topné a chladící soustavy; objem 600 l; d nádrže 740 mm; uložení: stojatý; max. přetlak do 6 bar; přetlak plynu 1,5 bar; prac. látka plyn; membrána pevná; prac. teplota do 70 °C; připojení R 1"; barva bílá, červená, šedá</t>
  </si>
  <si>
    <t>732001R</t>
  </si>
  <si>
    <t>Nerezový mechanický magnetický filtr DN40, viz STR1.4</t>
  </si>
  <si>
    <t>732003R</t>
  </si>
  <si>
    <t>Kombinovaný rozdělovč a sběrač R+S, včetně izolace, viz samostaná příloha</t>
  </si>
  <si>
    <t>732004R</t>
  </si>
  <si>
    <t>Podpěry pro rozdělovač</t>
  </si>
  <si>
    <t>732008R</t>
  </si>
  <si>
    <t>Připojovací armatura pro expanzní nádobu MK25</t>
  </si>
  <si>
    <t>7321001R</t>
  </si>
  <si>
    <t>Oběhové čerpadlo, viz. STR 1.6</t>
  </si>
  <si>
    <t>7321002R1</t>
  </si>
  <si>
    <t>Elektronicky regulovatelné oběhové čerpadlo, viz STR1.7</t>
  </si>
  <si>
    <t>7321002R2</t>
  </si>
  <si>
    <t>Elektronicky regulovatelné oběhové čerpadlo, viz STR1.8</t>
  </si>
  <si>
    <t>7321002R3</t>
  </si>
  <si>
    <t>Elektronicky regulovatelné oběhové čerpadlo, viz STR1.9</t>
  </si>
  <si>
    <t>7321002R4</t>
  </si>
  <si>
    <t>Elektronicky regulovatelné oběhové čerpadlo, viz STR1.10</t>
  </si>
  <si>
    <t>7321002R5</t>
  </si>
  <si>
    <t>Elektronicky regulovatelné oběhové čerpadlo, viz STR1.11</t>
  </si>
  <si>
    <t>7321002R6</t>
  </si>
  <si>
    <t>Elektronicky regulovatelné oběhové čerpadlo, viz STR1.12</t>
  </si>
  <si>
    <t>998732201R00</t>
  </si>
  <si>
    <t>Přesun hmot pro strojovny v objektech výšky do 6 m</t>
  </si>
  <si>
    <t>733111114R00</t>
  </si>
  <si>
    <t>Potrubí z trubek závitových ocelových bezešvých, běžných, v kotelnách a strojovnách, DN 20</t>
  </si>
  <si>
    <t>733111115R00</t>
  </si>
  <si>
    <t>Potrubí z trubek závitových ocelových bezešvých, běžných, v kotelnách a strojovnách, DN 25</t>
  </si>
  <si>
    <t>733111116R00</t>
  </si>
  <si>
    <t>Potrubí z trubek závitových ocelových bezešvých, běžných, v kotelnách a strojovnách, DN 32</t>
  </si>
  <si>
    <t>733111117R00</t>
  </si>
  <si>
    <t>Potrubí z trubek závitových ocelových bezešvých, běžných, v kotelnách a strojovnách, DN 40</t>
  </si>
  <si>
    <t>733111118R00</t>
  </si>
  <si>
    <t>Potrubí z trubek závitových ocelových bezešvých, běžných, v kotelnách a strojovnách, DN 50</t>
  </si>
  <si>
    <t>733121122R00</t>
  </si>
  <si>
    <t>Potrubí z trubek hladkých ocelových bezešvých tvářených za tepla  nízkotlaké, D 76, tloušťka stěny 3,2 mm</t>
  </si>
  <si>
    <t>733121228R00</t>
  </si>
  <si>
    <t>Potrubí z trubek hladkých ocelových bezešvých tvářených za tepla  v kotelnách a strojovnách, D 108, tloušťka stěny 4 mm</t>
  </si>
  <si>
    <t>733141102R00</t>
  </si>
  <si>
    <t>Odvzdušňovací nádoby a stříšky včetně dodávky materiálu  odvzdušňovací nádobky z trub.ocelových do DN 50</t>
  </si>
  <si>
    <t>733190108R00</t>
  </si>
  <si>
    <t>Tlakové zkoušky potrubí ocelových závitových, plastových, měděných přes DN 40 do DN 50</t>
  </si>
  <si>
    <t>Včetně dodávky vody, uzavření a zabezpečení konců potrubí.</t>
  </si>
  <si>
    <t>733190225R00</t>
  </si>
  <si>
    <t>Tlakové zkoušky potrubí ocelových hladkých přes D 60,3/2,9 do D 89/3,6</t>
  </si>
  <si>
    <t>733190232R00</t>
  </si>
  <si>
    <t>Tlakové zkoušky potrubí ocelových hladkých přes D 89/3,6 do D 133/4,5</t>
  </si>
  <si>
    <t>998733201R00</t>
  </si>
  <si>
    <t>Přesun hmot pro rozvody potrubí v objektech výšky do 6 m</t>
  </si>
  <si>
    <t>724231173R00</t>
  </si>
  <si>
    <t>Příslušenství domovních vodáren měřící  teploměr s pevným stonkem a jímkou   DTR (rovný), o délce stonku 160 mm</t>
  </si>
  <si>
    <t>734255122R00</t>
  </si>
  <si>
    <t>Ventil pojistný závitový 3,0 bar, mosazný, DN 20, vnitřní-vnitřní závit, včetně dodávky materiálu</t>
  </si>
  <si>
    <t>734173416R00</t>
  </si>
  <si>
    <t>Přírubový spoj PN 1,6/I MPa, DN 65, včetně dodávky materiálu</t>
  </si>
  <si>
    <t>734173418R00</t>
  </si>
  <si>
    <t>Přírubový spoj PN 1,6/I MPa, DN 100, včetně dodávky materiálu</t>
  </si>
  <si>
    <t>734193217R00</t>
  </si>
  <si>
    <t>Klapka mezipřírubová uzavírací a regulační, litinová, PN 16, spoj bez navaření přírub, DN 65, včetně dodávky materiálu</t>
  </si>
  <si>
    <t>734193219R00</t>
  </si>
  <si>
    <t>Klapka mezipřírubová uzavírací a regulační, litinová, PN 16, spoj bez navaření přírub, DN 100, včetně dodávky materiálu</t>
  </si>
  <si>
    <t>734209115R00</t>
  </si>
  <si>
    <t>Montáž závitové armatury se dvěma závity, G 1", bez dodávky materiálu</t>
  </si>
  <si>
    <t>734209116R00</t>
  </si>
  <si>
    <t>Montáž závitové armatury se dvěma závity, G 5/4", bez dodávky materiálu</t>
  </si>
  <si>
    <t>734209117R00</t>
  </si>
  <si>
    <t>Montáž závitové armatury se dvěma závity, G 6/4", bez dodávky materiálu</t>
  </si>
  <si>
    <t>734209118R00</t>
  </si>
  <si>
    <t>Montáž závitové armatury se dvěma závity, G 2", bez dodávky materiálu</t>
  </si>
  <si>
    <t>734209124R00</t>
  </si>
  <si>
    <t>Montáž závitové armatury se třemi závity, G 3/4", bez dodávky materiálu</t>
  </si>
  <si>
    <t>734209125R00</t>
  </si>
  <si>
    <t>Montáž závitové armatury se třemi závity, G 1", bez dodávky materiálu</t>
  </si>
  <si>
    <t>734213112R00</t>
  </si>
  <si>
    <t>Ventil automatický, odvzdušňovací, mosazný, PN 10, DN 15, včetně dodávky materiálu</t>
  </si>
  <si>
    <t>734235121R00</t>
  </si>
  <si>
    <t>Kohout kulový, mosazný, DN 15, PN 42, vnitřní-vnitřní, včetně dodávky materiálu</t>
  </si>
  <si>
    <t>734245423R00</t>
  </si>
  <si>
    <t>Klapka zpětná, mosazná, DN 25, PN 16, vnitřní-vnitřní závit, včetně dodávky materiálu</t>
  </si>
  <si>
    <t>734245424R00</t>
  </si>
  <si>
    <t>Klapka zpětná, mosazná, DN 32, PN 12, vnitřní-vnitřní závit, včetně dodávky materiálu</t>
  </si>
  <si>
    <t>734245425R00</t>
  </si>
  <si>
    <t>Klapka zpětná, mosazná, DN 40, PN 12, vnitřní-vnitřní závit, včetně dodávky materiálu</t>
  </si>
  <si>
    <t>734245426R00</t>
  </si>
  <si>
    <t>Klapka zpětná, mosazná, DN 50, PN 12, vnitřní-vnitřní závit, včetně dodávky materiálu</t>
  </si>
  <si>
    <t>734265313R00</t>
  </si>
  <si>
    <t>Šroubení topenářské, přímé, mosazné, DN 20, PN 16, včetně dodávky materiálu</t>
  </si>
  <si>
    <t>734265314R00</t>
  </si>
  <si>
    <t>Šroubení topenářské, přímé, mosazné, DN 25, PN 16, včetně dodávky materiálu</t>
  </si>
  <si>
    <t>734265315R00</t>
  </si>
  <si>
    <t>Šroubení topenářské, přímé, mosazné, DN 32, PN 16, včetně dodávky materiálu</t>
  </si>
  <si>
    <t>734265316R00</t>
  </si>
  <si>
    <t>Šroubení topenářské, přímé, mosazné, DN 40, PN 16, včetně dodávky materiálu</t>
  </si>
  <si>
    <t>734265317R00</t>
  </si>
  <si>
    <t>Šroubení topenářské, přímé, mosazné, DN 50, PN 16, včetně dodávky materiálu</t>
  </si>
  <si>
    <t>734277112R00</t>
  </si>
  <si>
    <t>Šoupátko  , mosazné, DN 20, PN 8, vnitřní-vnitřní závit, včetně dodávky materiálu</t>
  </si>
  <si>
    <t>734277113R00</t>
  </si>
  <si>
    <t>Šoupátko  , mosazné, DN 25, PN 8, vnitřní-vnitřní závit, včetně dodávky materiálu</t>
  </si>
  <si>
    <t>734277114R00</t>
  </si>
  <si>
    <t>Šoupátko  , mosazné, DN 32, PN 8, vnitřní-vnitřní závit, včetně dodávky materiálu</t>
  </si>
  <si>
    <t>734277115R00</t>
  </si>
  <si>
    <t>Šoupátko  , mosazné, DN 40, PN 8, vnitřní-vnitřní závit, včetně dodávky materiálu</t>
  </si>
  <si>
    <t>734277116R00</t>
  </si>
  <si>
    <t>Šoupátko  , mosazné, DN 50, PN 8, vnitřní-vnitřní závit, včetně dodávky materiálu</t>
  </si>
  <si>
    <t>734291113R00</t>
  </si>
  <si>
    <t>Kohout kulový, napouštěcí a vypouštěcí, mosazný, DN 15, PN 10, včetně dodávky materiálu</t>
  </si>
  <si>
    <t>734294215R00</t>
  </si>
  <si>
    <t>Filtr mosazný, DN 40, PN 10, vnitřní-vnitřní závit, včetně dodávky materiálu</t>
  </si>
  <si>
    <t>734294216R00</t>
  </si>
  <si>
    <t>Filtr mosazný, DN 50, PN 10, vnitřní-vnitřní závit, včetně dodávky materiálu</t>
  </si>
  <si>
    <t>734295213R00</t>
  </si>
  <si>
    <t>Filtr mosazný, DN 25, PN 20, vnitřní-vnitřní závit, včetně dodávky materiálu</t>
  </si>
  <si>
    <t>734295214R00</t>
  </si>
  <si>
    <t>Filtr mosazný, DN 32, PN 20, vnitřní-vnitřní závit, včetně dodávky materiálu</t>
  </si>
  <si>
    <t>734419111R00</t>
  </si>
  <si>
    <t>Montáž teploměru  s pouzdrem nebo stonkem a jímkou, bez dodávky materiálu</t>
  </si>
  <si>
    <t>734494213R00</t>
  </si>
  <si>
    <t>Návarek s trubkovým závitem G 1/2", včetně dodávky materiálu</t>
  </si>
  <si>
    <t>734419133R001</t>
  </si>
  <si>
    <t>Montáž kompaktního měřiče tepla závitového 1"</t>
  </si>
  <si>
    <t>734421160R00.1</t>
  </si>
  <si>
    <t>Tlakoměr deformační 0-0,6 MPa č. 03322, D 100</t>
  </si>
  <si>
    <t>38822096.AR1</t>
  </si>
  <si>
    <t>Mosazná jímka pro měřiče tepla</t>
  </si>
  <si>
    <t>42214465R</t>
  </si>
  <si>
    <t>ventil uzavírací PN 16; víkový, s elektr. servomotorem; DN 65 mm; L = 290 mm; plocha sedla korozivzdorná ocel; těleso šedá litina; ovládání servomotorem; pracovní teplota 200 až 300 ° C; připojení přírubové</t>
  </si>
  <si>
    <t>7341005R</t>
  </si>
  <si>
    <t>Ultrazvukový kompletní měřič tepla, DN25, qp=3,5 m3/h</t>
  </si>
  <si>
    <t>734100R01T1</t>
  </si>
  <si>
    <t>Směšovač trojcestný DN 20, kvs=4, se servopohonem 24V</t>
  </si>
  <si>
    <t>734100R01T2</t>
  </si>
  <si>
    <t>Směšovač trojcestný DN 20, kvs=2,5, se servopohonem 24V</t>
  </si>
  <si>
    <t>734100R01T3</t>
  </si>
  <si>
    <t>Směšovač trojcestný DN 25, kvs=6,3, se servopohonem 24V</t>
  </si>
  <si>
    <t>998734201R00</t>
  </si>
  <si>
    <t>Přesun hmot pro armatury v objektech výšky do 6 m</t>
  </si>
  <si>
    <t>767995101R00</t>
  </si>
  <si>
    <t>Výroba a montáž atypických kovovových doplňků staveb hmotnosti do 5 kg</t>
  </si>
  <si>
    <t>800-767</t>
  </si>
  <si>
    <t>55399994R</t>
  </si>
  <si>
    <t>výrobek kovový zámečnický, atypický</t>
  </si>
  <si>
    <t>998767201R00</t>
  </si>
  <si>
    <t>Přesun hmot pro kovové stavební doplňk. konstrukce v objektech výšky do 6 m</t>
  </si>
  <si>
    <t>783425350R00</t>
  </si>
  <si>
    <t>Nátěry potrubí a armatur syntetické potrubí, do DN 100 mm, dvojnásobné s 1x emailováním a základním nátěrem</t>
  </si>
  <si>
    <t>800-783</t>
  </si>
  <si>
    <t>na vzduchu schnoucí</t>
  </si>
  <si>
    <t>783424340R00</t>
  </si>
  <si>
    <t>potrubí, do DN 50 mm, dvojnásobné s 1x emailováním a základním nátěrem</t>
  </si>
  <si>
    <t>979095312R00</t>
  </si>
  <si>
    <t>Naložení a složení suti</t>
  </si>
  <si>
    <t>t</t>
  </si>
  <si>
    <t>979082121R00</t>
  </si>
  <si>
    <t>Vnitrostaveništní doprava suti a vybouraných hmot příplatek k ceně za každých dalších 5 m</t>
  </si>
  <si>
    <t>801-3</t>
  </si>
  <si>
    <t>979990144R00</t>
  </si>
  <si>
    <t>Poplatek za skládku za uložení, minerální vata,  , skupina 17 06 04 z Katalogu odpadů</t>
  </si>
  <si>
    <t>979093111R00</t>
  </si>
  <si>
    <t>Uložení suti na skládku bez zhutnění</t>
  </si>
  <si>
    <t>800-6</t>
  </si>
  <si>
    <t>s hrubým urovnáním,</t>
  </si>
  <si>
    <t>005454R</t>
  </si>
  <si>
    <t>Nakládání demontovaného železného materiálu do kontejneru investora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</si>
  <si>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</si>
  <si>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</si>
  <si>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</si>
  <si>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</si>
  <si>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</si>
  <si>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</si>
  <si>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</si>
  <si>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979990107R001</t>
  </si>
  <si>
    <t>Poplatek za uložení suti</t>
  </si>
  <si>
    <t>005121 R1</t>
  </si>
  <si>
    <t>Předávací dokumentace</t>
  </si>
  <si>
    <t>005121 R</t>
  </si>
  <si>
    <t>Zařízení staveniště</t>
  </si>
  <si>
    <t>Soubor</t>
  </si>
  <si>
    <t>VRN</t>
  </si>
  <si>
    <t>POL99_0</t>
  </si>
  <si>
    <t>005121 R2</t>
  </si>
  <si>
    <t>Doprava materiálu (1 % z ceny)</t>
  </si>
  <si>
    <t>.</t>
  </si>
  <si>
    <t>005122 R</t>
  </si>
  <si>
    <t>Provozní vlivy (0,25% z ceny)</t>
  </si>
  <si>
    <t>005124010R</t>
  </si>
  <si>
    <t>Koordinační činnost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</si>
  <si>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</si>
  <si>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</si>
  <si>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</si>
  <si>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</si>
  <si>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>POL99_8</t>
  </si>
  <si>
    <t>Náklady na vyhotovení dokumentace skutečného provedení stavby a její předání objednateli v požadované formě a požadovaném počtu.</t>
  </si>
  <si>
    <t>SUM</t>
  </si>
  <si>
    <t>END</t>
  </si>
  <si>
    <t>Pol__0001</t>
  </si>
  <si>
    <t>Podstanice Modulární podstanice pro zdroje tepla a chladu, 200 TX-I/O nebo TX-OPEN, BACnet/IP</t>
  </si>
  <si>
    <t>POL1_1</t>
  </si>
  <si>
    <t>100.1</t>
  </si>
  <si>
    <t>Doprava a přesun</t>
  </si>
  <si>
    <t>100.2</t>
  </si>
  <si>
    <t>PPV z montáže</t>
  </si>
  <si>
    <t>Pol__0002</t>
  </si>
  <si>
    <t>Podstanice Systémový regulátor pro integraci KNX, Modbus a M-Bus do BACnet/IP</t>
  </si>
  <si>
    <t>Pol__0003</t>
  </si>
  <si>
    <t>Dotykový panel Dotykový panel 7", komunikace TCP/IP, webový klient</t>
  </si>
  <si>
    <t>Pol__0004</t>
  </si>
  <si>
    <t>Univerzální I/O modul, 8 UIO, pro podstanice</t>
  </si>
  <si>
    <t>Pol__0005</t>
  </si>
  <si>
    <t>Modul digitálních vstupů, 16 DI, pro podstanice PXC a PXC3</t>
  </si>
  <si>
    <t>Pol__0006</t>
  </si>
  <si>
    <t>Modul digitálních výstupů, 6 DO, pro podstanice PXC a PXC3</t>
  </si>
  <si>
    <t>Pol__0007</t>
  </si>
  <si>
    <t>Napájecí modul 1.2 A,  DC 24 V pro TX-I/O, AC 24 V pro periferie, předává i signál modulové, sběrnice</t>
  </si>
  <si>
    <t>Pol__0008</t>
  </si>
  <si>
    <t>Rozvaděč oceloplechová 2100x800x300 vč. MD</t>
  </si>
  <si>
    <t>Pol__0009</t>
  </si>
  <si>
    <t>MSN-40-3 Vypínač</t>
  </si>
  <si>
    <t>Ks</t>
  </si>
  <si>
    <t>Pol__0010</t>
  </si>
  <si>
    <t>SVC-350-3-MZ Svodič přepětí</t>
  </si>
  <si>
    <t>Pol__0011</t>
  </si>
  <si>
    <t>LTN-16B-1 Jistič</t>
  </si>
  <si>
    <t>Pol__0012</t>
  </si>
  <si>
    <t>LTN-10B-1 Jistič</t>
  </si>
  <si>
    <t>Pol__0013</t>
  </si>
  <si>
    <t>LTN-6B-1 Jistič</t>
  </si>
  <si>
    <t>Pol__0014</t>
  </si>
  <si>
    <t>Transformátor 230VAC/24VAC, 160VA</t>
  </si>
  <si>
    <t>Pol__0015</t>
  </si>
  <si>
    <t>Svorka řadová do 2,5mm</t>
  </si>
  <si>
    <t>Pol__0016</t>
  </si>
  <si>
    <t>Svorka pro pojistku</t>
  </si>
  <si>
    <t>Pol__0017</t>
  </si>
  <si>
    <t>Pomocný montážní materiál</t>
  </si>
  <si>
    <t>Pol__0018</t>
  </si>
  <si>
    <t>Výroba rozvaděče, zkoušky, atesty</t>
  </si>
  <si>
    <t>Pol__0019</t>
  </si>
  <si>
    <t>Snímač teploty se stonkem a plastovou hlavicí, Krytí  IP65, Měřicí rozsah: -30 až 150 °C. Vhodný pro, kontaktní měření teploty kapalných a plynných látek. Součástí je středový plastový držák.</t>
  </si>
  <si>
    <t>Kombinace je pak vhodná pro klimatizační kanály. Délka nerezového stonku l=120 mm, čidlo - Ni1000/5000.</t>
  </si>
  <si>
    <t>Pol__0020</t>
  </si>
  <si>
    <t>Kombinace je pak vhodná pro klimatizační kanály. Délka nerezového stonku l=70 mm, čidlo - Ni1000/5000.</t>
  </si>
  <si>
    <t>Pol__0021</t>
  </si>
  <si>
    <t>ODPOROVÝ   SNÍMAČ   TEPLOTY PROSTOROVÝ - VENKOVNÍ, Rozsah -30až+100°C,  Krytí IP65, typ: Ni1000/5000</t>
  </si>
  <si>
    <t>Pol__0022</t>
  </si>
  <si>
    <t>ODPOROVÝ  SNÍMAČ  TEPLOTY PŘÍLOŽNÝ S PEVNĚ PŘIPOJENÝM KABELEM DÉLKY 2m, Měř. rozsah: -30 až 130°C, typ: 2m Ni1000/5000</t>
  </si>
  <si>
    <t>Pol__0023</t>
  </si>
  <si>
    <t>ODPOROVÝ   SNÍMAČ   TEPLOTY PROSTOROVÝ - DO MÍSTNOSTI, ROZSAH -30až+100°C,  Krytí IP30 Ni1000/5000,, světle šedá (standard)</t>
  </si>
  <si>
    <t>Pol__0024</t>
  </si>
  <si>
    <t>SNÍMAČ TLAKU 24VAC, 0-10VDC, 0-8Bar</t>
  </si>
  <si>
    <t>Pol__0025</t>
  </si>
  <si>
    <t>Detektor CO, napájení 230VAC, dvoustupňový</t>
  </si>
  <si>
    <t>Pol__0026</t>
  </si>
  <si>
    <t>Detektor zaplavení vč. sond</t>
  </si>
  <si>
    <t>Pol__0027</t>
  </si>
  <si>
    <t>Termostat jímkový/příložný do 90°C</t>
  </si>
  <si>
    <t>Pol__0028</t>
  </si>
  <si>
    <t>Termostat prostorový do 65°C</t>
  </si>
  <si>
    <t>Pol__0029</t>
  </si>
  <si>
    <t>STOP tlačítko hřibové 1Z</t>
  </si>
  <si>
    <t>Pol__0030</t>
  </si>
  <si>
    <t>Kaskádový regulátor - zapojení</t>
  </si>
  <si>
    <t>Pol__0031</t>
  </si>
  <si>
    <t>Pohon regulačního ventilu - zapojení</t>
  </si>
  <si>
    <t>Pol__0032</t>
  </si>
  <si>
    <t>Detektor zemního plynu - stávající - zapojení</t>
  </si>
  <si>
    <t>Pol__0033</t>
  </si>
  <si>
    <t>Čerpadlo - zapojení</t>
  </si>
  <si>
    <t>Pol__0034</t>
  </si>
  <si>
    <t>Doplňovací zařízení - zapojení</t>
  </si>
  <si>
    <t>Pol__0035</t>
  </si>
  <si>
    <t>Havarijní uzávěr plynu - zapojení</t>
  </si>
  <si>
    <t>Pol__0036</t>
  </si>
  <si>
    <t>Měřič spotřeby tepla - zapojení</t>
  </si>
  <si>
    <t>Pol__0037</t>
  </si>
  <si>
    <t>KABELOVÝ ŽLAB MERKUR VČ. DÍLŮ A PŘÍSLUŠENSTVÍ, ŽÁROVÝ ZINEK 100/50</t>
  </si>
  <si>
    <t>Pol__0038</t>
  </si>
  <si>
    <t>TRUBKA OHEBNÁ STŘEDNÍ MECHANICKÁ O   DOLNOST 1216E d 16  mm, pevně</t>
  </si>
  <si>
    <t>Pol__0039</t>
  </si>
  <si>
    <t>TRUBKA OHEBNÁ STŘEDNÍ MECHANICKÁ O   DOLNOST 1220 d 20  mm, pevně</t>
  </si>
  <si>
    <t>Pol__0040</t>
  </si>
  <si>
    <t>TRUBKA TUHÁ STŘEDNÍ MECHANICKÁ ODOLNOST ŠEDÁ 4020 LA d 20  mm, pevně</t>
  </si>
  <si>
    <t>Pol__0041</t>
  </si>
  <si>
    <t>TRUBKA TUHÁ STŘEDNÍ MECHANICKÁ ODOLNOST ŠEDÁ 4016E LA d 16  mm, pevně</t>
  </si>
  <si>
    <t>Pol__0042</t>
  </si>
  <si>
    <t>KRABICOVÁ ROZVODKA, IP 54, PRÁZDNÁ A8 75x75 mm</t>
  </si>
  <si>
    <t>Pol__0043</t>
  </si>
  <si>
    <t>KABEL SILOVÝ,IZOLACE PVC CYKY-J 3x1.5 , pevně</t>
  </si>
  <si>
    <t>Pol__0044</t>
  </si>
  <si>
    <t>KABEL SILOVÝ,IZOLACE PVC CYKY-O 3x1.5 , pevně</t>
  </si>
  <si>
    <t>Pol__0045</t>
  </si>
  <si>
    <t>KABEL SILOVÝ,IZOLACE PVC CYKY-J 3x2.5 , pevně</t>
  </si>
  <si>
    <t>Pol__0046</t>
  </si>
  <si>
    <t>SDĚLOVACÍ KABEL J-Y(St)Y 1x2x0,8 , pevně</t>
  </si>
  <si>
    <t>Pol__0047</t>
  </si>
  <si>
    <t>SDĚLOVACÍ KABEL J-Y(St)Y 2x2x0,8 , pevně</t>
  </si>
  <si>
    <t>Pol__0048</t>
  </si>
  <si>
    <t>SDĚLOVACÍ KABEL J-Y(St)Y 3x2x0,8 , pevně</t>
  </si>
  <si>
    <t>Pol__0049</t>
  </si>
  <si>
    <t>VODIČ PRO POSPOJOVÁNÍ CY6 Žlutozelený, pevně</t>
  </si>
  <si>
    <t>Pol__0050</t>
  </si>
  <si>
    <t>SVORKA UZEMŇOVACÍ ZSA16 na potrubí</t>
  </si>
  <si>
    <t>Pol__0051</t>
  </si>
  <si>
    <t>SVORKA UZEMŇOVACÍ Cu pás.ZS16 20x500x0,5 mm</t>
  </si>
  <si>
    <t>Pol__0052</t>
  </si>
  <si>
    <t>SVORKA UZEMŇOVACÍ Podružný materiál</t>
  </si>
  <si>
    <t>Pol__0053</t>
  </si>
  <si>
    <t>Demontaz stavajiciho zarizeni</t>
  </si>
  <si>
    <t>kpl</t>
  </si>
  <si>
    <t>Pol__0054</t>
  </si>
  <si>
    <t>Výrobní dokumentace</t>
  </si>
  <si>
    <t>Pol__0055</t>
  </si>
  <si>
    <t>Programování DDC regulátoru</t>
  </si>
  <si>
    <t>Pol__0056</t>
  </si>
  <si>
    <t>Vizualizace dat na webserveru</t>
  </si>
  <si>
    <t>Pol__0057</t>
  </si>
  <si>
    <t>Vyhledani pripojovaciho mista</t>
  </si>
  <si>
    <t>Pol__0058</t>
  </si>
  <si>
    <t>Priprava ke komplexni zkousce</t>
  </si>
  <si>
    <t>Pol__0059</t>
  </si>
  <si>
    <t>Zkusebni provoz</t>
  </si>
  <si>
    <t>Pol__0060</t>
  </si>
  <si>
    <t>Zauceni obsluhy</t>
  </si>
  <si>
    <t>Pol__0061</t>
  </si>
  <si>
    <t>KOORDINACE POSTUPU PRACI S ostatnimi profesemi</t>
  </si>
  <si>
    <t>Pol__0062</t>
  </si>
  <si>
    <t>PROVEDENI REVIZNICH ZKOUSEK DLE CSN 331500 Spoluprace s reviz.technikem</t>
  </si>
  <si>
    <t>Pol__0063</t>
  </si>
  <si>
    <t>PROVEDENI REVIZNICH ZKOUSEK DLE CSN 331500 Revizni technik</t>
  </si>
  <si>
    <t>Pol__0064</t>
  </si>
  <si>
    <t>PROVEDENI REVIZNICH ZKOUSEK DLE CSN 331500 Dokumentace skutečného provedení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</si>
</sst>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98B2bdPdU1kDN/Pu6Ni4cxyy1R0pntR6ehkcGp49NLTA7qj8Lpr+OvRy29MeGqWNqWXGFUMOyou0mhcJcmOg/w==" saltValue="LFa15aJkLSID7vMiRgsWl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0"/>
  <sheetViews>
    <sheetView showGridLines="0" topLeftCell="B1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7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SUMIF(F55:F76,A16,I55:I76)+SUMIF(F55:F76,"PSU",I55:I76)</f>
        <v>0</v>
      </c>
      <c r="J16" s="85"/>
    </row>
    <row r="17" spans="1:10" ht="23.25" customHeight="1" x14ac:dyDescent="0.2">
      <c r="A17" s="197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SUMIF(F55:F76,A17,I55:I76)</f>
        <v>0</v>
      </c>
      <c r="J17" s="85"/>
    </row>
    <row r="18" spans="1:10" ht="23.25" customHeight="1" x14ac:dyDescent="0.2">
      <c r="A18" s="197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SUMIF(F55:F76,A18,I55:I76)</f>
        <v>0</v>
      </c>
      <c r="J18" s="85"/>
    </row>
    <row r="19" spans="1:10" ht="23.25" customHeight="1" x14ac:dyDescent="0.2">
      <c r="A19" s="197" t="s">
        <v>105</v>
      </c>
      <c r="B19" s="38" t="s">
        <v>27</v>
      </c>
      <c r="C19" s="62"/>
      <c r="D19" s="63"/>
      <c r="E19" s="83"/>
      <c r="F19" s="84"/>
      <c r="G19" s="83"/>
      <c r="H19" s="84"/>
      <c r="I19" s="83">
        <f>SUMIF(F55:F76,A19,I55:I76)</f>
        <v>0</v>
      </c>
      <c r="J19" s="85"/>
    </row>
    <row r="20" spans="1:10" ht="23.25" customHeight="1" x14ac:dyDescent="0.2">
      <c r="A20" s="197" t="s">
        <v>106</v>
      </c>
      <c r="B20" s="38" t="s">
        <v>28</v>
      </c>
      <c r="C20" s="62"/>
      <c r="D20" s="63"/>
      <c r="E20" s="83"/>
      <c r="F20" s="84"/>
      <c r="G20" s="83"/>
      <c r="H20" s="84"/>
      <c r="I20" s="83">
        <f>SUMIF(F55:F76,A20,I55:I76)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6" t="s">
        <v>23</v>
      </c>
      <c r="C28" s="167"/>
      <c r="D28" s="167"/>
      <c r="E28" s="168"/>
      <c r="F28" s="169"/>
      <c r="G28" s="170">
        <f>A27</f>
        <v>0</v>
      </c>
      <c r="H28" s="170"/>
      <c r="I28" s="170"/>
      <c r="J28" s="171" t="str">
        <f t="shared" si="0"/>
        <v>CZK</v>
      </c>
    </row>
    <row r="29" spans="1:10" ht="27.75" hidden="1" customHeight="1" thickBot="1" x14ac:dyDescent="0.25">
      <c r="A29" s="2"/>
      <c r="B29" s="166" t="s">
        <v>35</v>
      </c>
      <c r="C29" s="172"/>
      <c r="D29" s="172"/>
      <c r="E29" s="172"/>
      <c r="F29" s="173"/>
      <c r="G29" s="174">
        <f>ZakladDPHSni+DPHSni+ZakladDPHZakl+DPHZakl+Zaokrouhleni</f>
        <v>0</v>
      </c>
      <c r="H29" s="174"/>
      <c r="I29" s="174"/>
      <c r="J29" s="175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4">
        <v>1</v>
      </c>
      <c r="B39" s="145" t="s">
        <v>45</v>
      </c>
      <c r="C39" s="146"/>
      <c r="D39" s="146"/>
      <c r="E39" s="146"/>
      <c r="F39" s="147">
        <f>'1 D14a Pol'!AE296+'1 D14d Pol'!AE84</f>
        <v>0</v>
      </c>
      <c r="G39" s="148">
        <f>'1 D14a Pol'!AF296+'1 D14d Pol'!AF84</f>
        <v>0</v>
      </c>
      <c r="H39" s="149"/>
      <c r="I39" s="150">
        <f>F39+G39+H39</f>
        <v>0</v>
      </c>
      <c r="J39" s="151" t="str">
        <f>IF(CenaCelkemVypocet=0,"",I39/CenaCelkemVypocet*100)</f>
        <v/>
      </c>
    </row>
    <row r="40" spans="1:10" ht="25.5" customHeight="1" x14ac:dyDescent="0.2">
      <c r="A40" s="134">
        <v>2</v>
      </c>
      <c r="B40" s="152"/>
      <c r="C40" s="153" t="s">
        <v>46</v>
      </c>
      <c r="D40" s="153"/>
      <c r="E40" s="153"/>
      <c r="F40" s="154"/>
      <c r="G40" s="155"/>
      <c r="H40" s="155"/>
      <c r="I40" s="156"/>
      <c r="J40" s="157"/>
    </row>
    <row r="41" spans="1:10" ht="25.5" customHeight="1" x14ac:dyDescent="0.2">
      <c r="A41" s="134">
        <v>2</v>
      </c>
      <c r="B41" s="152" t="s">
        <v>47</v>
      </c>
      <c r="C41" s="153" t="s">
        <v>48</v>
      </c>
      <c r="D41" s="153"/>
      <c r="E41" s="153"/>
      <c r="F41" s="154">
        <f>'1 D14a Pol'!AE296+'1 D14d Pol'!AE84</f>
        <v>0</v>
      </c>
      <c r="G41" s="155">
        <f>'1 D14a Pol'!AF296+'1 D14d Pol'!AF84</f>
        <v>0</v>
      </c>
      <c r="H41" s="155"/>
      <c r="I41" s="156">
        <f>F41+G41+H41</f>
        <v>0</v>
      </c>
      <c r="J41" s="157" t="str">
        <f>IF(CenaCelkemVypocet=0,"",I41/CenaCelkemVypocet*100)</f>
        <v/>
      </c>
    </row>
    <row r="42" spans="1:10" ht="25.5" customHeight="1" x14ac:dyDescent="0.2">
      <c r="A42" s="134">
        <v>3</v>
      </c>
      <c r="B42" s="158" t="s">
        <v>49</v>
      </c>
      <c r="C42" s="146" t="s">
        <v>50</v>
      </c>
      <c r="D42" s="146"/>
      <c r="E42" s="146"/>
      <c r="F42" s="159">
        <f>'1 D14a Pol'!AE296</f>
        <v>0</v>
      </c>
      <c r="G42" s="149">
        <f>'1 D14a Pol'!AF296</f>
        <v>0</v>
      </c>
      <c r="H42" s="149"/>
      <c r="I42" s="150">
        <f>F42+G42+H42</f>
        <v>0</v>
      </c>
      <c r="J42" s="151" t="str">
        <f>IF(CenaCelkemVypocet=0,"",I42/CenaCelkemVypocet*100)</f>
        <v/>
      </c>
    </row>
    <row r="43" spans="1:10" ht="25.5" customHeight="1" x14ac:dyDescent="0.2">
      <c r="A43" s="134">
        <v>3</v>
      </c>
      <c r="B43" s="158" t="s">
        <v>51</v>
      </c>
      <c r="C43" s="146" t="s">
        <v>52</v>
      </c>
      <c r="D43" s="146"/>
      <c r="E43" s="146"/>
      <c r="F43" s="159">
        <f>'1 D14d Pol'!AE84</f>
        <v>0</v>
      </c>
      <c r="G43" s="149">
        <f>'1 D14d Pol'!AF84</f>
        <v>0</v>
      </c>
      <c r="H43" s="149"/>
      <c r="I43" s="150">
        <f>F43+G43+H43</f>
        <v>0</v>
      </c>
      <c r="J43" s="151" t="str">
        <f>IF(CenaCelkemVypocet=0,"",I43/CenaCelkemVypocet*100)</f>
        <v/>
      </c>
    </row>
    <row r="44" spans="1:10" ht="25.5" customHeight="1" x14ac:dyDescent="0.2">
      <c r="A44" s="134"/>
      <c r="B44" s="160" t="s">
        <v>53</v>
      </c>
      <c r="C44" s="161"/>
      <c r="D44" s="161"/>
      <c r="E44" s="161"/>
      <c r="F44" s="162">
        <f>SUMIF(A39:A43,"=1",F39:F43)</f>
        <v>0</v>
      </c>
      <c r="G44" s="163">
        <f>SUMIF(A39:A43,"=1",G39:G43)</f>
        <v>0</v>
      </c>
      <c r="H44" s="163">
        <f>SUMIF(A39:A43,"=1",H39:H43)</f>
        <v>0</v>
      </c>
      <c r="I44" s="164">
        <f>SUMIF(A39:A43,"=1",I39:I43)</f>
        <v>0</v>
      </c>
      <c r="J44" s="165">
        <f>SUMIF(A39:A43,"=1",J39:J43)</f>
        <v>0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48" spans="1:10" x14ac:dyDescent="0.2">
      <c r="A48" t="s">
        <v>59</v>
      </c>
      <c r="B48" t="s">
        <v>60</v>
      </c>
    </row>
    <row r="49" spans="1:10" x14ac:dyDescent="0.2">
      <c r="A49" t="s">
        <v>59</v>
      </c>
      <c r="B49" t="s">
        <v>61</v>
      </c>
    </row>
    <row r="52" spans="1:10" ht="15.75" x14ac:dyDescent="0.25">
      <c r="B52" s="176" t="s">
        <v>62</v>
      </c>
    </row>
    <row r="54" spans="1:10" ht="25.5" customHeight="1" x14ac:dyDescent="0.2">
      <c r="A54" s="178"/>
      <c r="B54" s="181" t="s">
        <v>17</v>
      </c>
      <c r="C54" s="181" t="s">
        <v>5</v>
      </c>
      <c r="D54" s="182"/>
      <c r="E54" s="182"/>
      <c r="F54" s="183" t="s">
        <v>63</v>
      </c>
      <c r="G54" s="183"/>
      <c r="H54" s="183"/>
      <c r="I54" s="183" t="s">
        <v>29</v>
      </c>
      <c r="J54" s="183" t="s">
        <v>0</v>
      </c>
    </row>
    <row r="55" spans="1:10" ht="36.75" customHeight="1" x14ac:dyDescent="0.2">
      <c r="A55" s="179"/>
      <c r="B55" s="184" t="s">
        <v>64</v>
      </c>
      <c r="C55" s="185" t="s">
        <v>65</v>
      </c>
      <c r="D55" s="186"/>
      <c r="E55" s="186"/>
      <c r="F55" s="193" t="s">
        <v>24</v>
      </c>
      <c r="G55" s="194"/>
      <c r="H55" s="194"/>
      <c r="I55" s="194">
        <f>'1 D14d Pol'!G8+'1 D14d Pol'!G13</f>
        <v>0</v>
      </c>
      <c r="J55" s="190" t="str">
        <f>IF(I77=0,"",I55/I77*100)</f>
        <v/>
      </c>
    </row>
    <row r="56" spans="1:10" ht="36.75" customHeight="1" x14ac:dyDescent="0.2">
      <c r="A56" s="179"/>
      <c r="B56" s="184" t="s">
        <v>66</v>
      </c>
      <c r="C56" s="185" t="s">
        <v>67</v>
      </c>
      <c r="D56" s="186"/>
      <c r="E56" s="186"/>
      <c r="F56" s="193" t="s">
        <v>24</v>
      </c>
      <c r="G56" s="194"/>
      <c r="H56" s="194"/>
      <c r="I56" s="194">
        <f>'1 D14d Pol'!G20</f>
        <v>0</v>
      </c>
      <c r="J56" s="190" t="str">
        <f>IF(I77=0,"",I56/I77*100)</f>
        <v/>
      </c>
    </row>
    <row r="57" spans="1:10" ht="36.75" customHeight="1" x14ac:dyDescent="0.2">
      <c r="A57" s="179"/>
      <c r="B57" s="184" t="s">
        <v>68</v>
      </c>
      <c r="C57" s="185" t="s">
        <v>69</v>
      </c>
      <c r="D57" s="186"/>
      <c r="E57" s="186"/>
      <c r="F57" s="193" t="s">
        <v>24</v>
      </c>
      <c r="G57" s="194"/>
      <c r="H57" s="194"/>
      <c r="I57" s="194">
        <f>'1 D14d Pol'!G32</f>
        <v>0</v>
      </c>
      <c r="J57" s="190" t="str">
        <f>IF(I77=0,"",I57/I77*100)</f>
        <v/>
      </c>
    </row>
    <row r="58" spans="1:10" ht="36.75" customHeight="1" x14ac:dyDescent="0.2">
      <c r="A58" s="179"/>
      <c r="B58" s="184" t="s">
        <v>70</v>
      </c>
      <c r="C58" s="185" t="s">
        <v>71</v>
      </c>
      <c r="D58" s="186"/>
      <c r="E58" s="186"/>
      <c r="F58" s="193" t="s">
        <v>24</v>
      </c>
      <c r="G58" s="194"/>
      <c r="H58" s="194"/>
      <c r="I58" s="194">
        <f>'1 D14d Pol'!G53</f>
        <v>0</v>
      </c>
      <c r="J58" s="190" t="str">
        <f>IF(I77=0,"",I58/I77*100)</f>
        <v/>
      </c>
    </row>
    <row r="59" spans="1:10" ht="36.75" customHeight="1" x14ac:dyDescent="0.2">
      <c r="A59" s="179"/>
      <c r="B59" s="184" t="s">
        <v>72</v>
      </c>
      <c r="C59" s="185" t="s">
        <v>73</v>
      </c>
      <c r="D59" s="186"/>
      <c r="E59" s="186"/>
      <c r="F59" s="193" t="s">
        <v>24</v>
      </c>
      <c r="G59" s="194"/>
      <c r="H59" s="194"/>
      <c r="I59" s="194">
        <f>'1 D14a Pol'!G8</f>
        <v>0</v>
      </c>
      <c r="J59" s="190" t="str">
        <f>IF(I77=0,"",I59/I77*100)</f>
        <v/>
      </c>
    </row>
    <row r="60" spans="1:10" ht="36.75" customHeight="1" x14ac:dyDescent="0.2">
      <c r="A60" s="179"/>
      <c r="B60" s="184" t="s">
        <v>74</v>
      </c>
      <c r="C60" s="185" t="s">
        <v>75</v>
      </c>
      <c r="D60" s="186"/>
      <c r="E60" s="186"/>
      <c r="F60" s="193" t="s">
        <v>24</v>
      </c>
      <c r="G60" s="194"/>
      <c r="H60" s="194"/>
      <c r="I60" s="194">
        <f>'1 D14d Pol'!G70</f>
        <v>0</v>
      </c>
      <c r="J60" s="190" t="str">
        <f>IF(I77=0,"",I60/I77*100)</f>
        <v/>
      </c>
    </row>
    <row r="61" spans="1:10" ht="36.75" customHeight="1" x14ac:dyDescent="0.2">
      <c r="A61" s="179"/>
      <c r="B61" s="184" t="s">
        <v>76</v>
      </c>
      <c r="C61" s="185" t="s">
        <v>77</v>
      </c>
      <c r="D61" s="186"/>
      <c r="E61" s="186"/>
      <c r="F61" s="193" t="s">
        <v>25</v>
      </c>
      <c r="G61" s="194"/>
      <c r="H61" s="194"/>
      <c r="I61" s="194">
        <f>'1 D14a Pol'!G27</f>
        <v>0</v>
      </c>
      <c r="J61" s="190" t="str">
        <f>IF(I77=0,"",I61/I77*100)</f>
        <v/>
      </c>
    </row>
    <row r="62" spans="1:10" ht="36.75" customHeight="1" x14ac:dyDescent="0.2">
      <c r="A62" s="179"/>
      <c r="B62" s="184" t="s">
        <v>78</v>
      </c>
      <c r="C62" s="185" t="s">
        <v>79</v>
      </c>
      <c r="D62" s="186"/>
      <c r="E62" s="186"/>
      <c r="F62" s="193" t="s">
        <v>25</v>
      </c>
      <c r="G62" s="194"/>
      <c r="H62" s="194"/>
      <c r="I62" s="194">
        <f>'1 D14a Pol'!G40</f>
        <v>0</v>
      </c>
      <c r="J62" s="190" t="str">
        <f>IF(I77=0,"",I62/I77*100)</f>
        <v/>
      </c>
    </row>
    <row r="63" spans="1:10" ht="36.75" customHeight="1" x14ac:dyDescent="0.2">
      <c r="A63" s="179"/>
      <c r="B63" s="184" t="s">
        <v>80</v>
      </c>
      <c r="C63" s="185" t="s">
        <v>81</v>
      </c>
      <c r="D63" s="186"/>
      <c r="E63" s="186"/>
      <c r="F63" s="193" t="s">
        <v>25</v>
      </c>
      <c r="G63" s="194"/>
      <c r="H63" s="194"/>
      <c r="I63" s="194">
        <f>'1 D14a Pol'!G53</f>
        <v>0</v>
      </c>
      <c r="J63" s="190" t="str">
        <f>IF(I77=0,"",I63/I77*100)</f>
        <v/>
      </c>
    </row>
    <row r="64" spans="1:10" ht="36.75" customHeight="1" x14ac:dyDescent="0.2">
      <c r="A64" s="179"/>
      <c r="B64" s="184" t="s">
        <v>82</v>
      </c>
      <c r="C64" s="185" t="s">
        <v>83</v>
      </c>
      <c r="D64" s="186"/>
      <c r="E64" s="186"/>
      <c r="F64" s="193" t="s">
        <v>25</v>
      </c>
      <c r="G64" s="194"/>
      <c r="H64" s="194"/>
      <c r="I64" s="194">
        <f>'1 D14a Pol'!G63</f>
        <v>0</v>
      </c>
      <c r="J64" s="190" t="str">
        <f>IF(I77=0,"",I64/I77*100)</f>
        <v/>
      </c>
    </row>
    <row r="65" spans="1:10" ht="36.75" customHeight="1" x14ac:dyDescent="0.2">
      <c r="A65" s="179"/>
      <c r="B65" s="184" t="s">
        <v>84</v>
      </c>
      <c r="C65" s="185" t="s">
        <v>85</v>
      </c>
      <c r="D65" s="186"/>
      <c r="E65" s="186"/>
      <c r="F65" s="193" t="s">
        <v>25</v>
      </c>
      <c r="G65" s="194"/>
      <c r="H65" s="194"/>
      <c r="I65" s="194">
        <f>'1 D14a Pol'!G92</f>
        <v>0</v>
      </c>
      <c r="J65" s="190" t="str">
        <f>IF(I77=0,"",I65/I77*100)</f>
        <v/>
      </c>
    </row>
    <row r="66" spans="1:10" ht="36.75" customHeight="1" x14ac:dyDescent="0.2">
      <c r="A66" s="179"/>
      <c r="B66" s="184" t="s">
        <v>86</v>
      </c>
      <c r="C66" s="185" t="s">
        <v>87</v>
      </c>
      <c r="D66" s="186"/>
      <c r="E66" s="186"/>
      <c r="F66" s="193" t="s">
        <v>25</v>
      </c>
      <c r="G66" s="194"/>
      <c r="H66" s="194"/>
      <c r="I66" s="194">
        <f>'1 D14a Pol'!G121</f>
        <v>0</v>
      </c>
      <c r="J66" s="190" t="str">
        <f>IF(I77=0,"",I66/I77*100)</f>
        <v/>
      </c>
    </row>
    <row r="67" spans="1:10" ht="36.75" customHeight="1" x14ac:dyDescent="0.2">
      <c r="A67" s="179"/>
      <c r="B67" s="184" t="s">
        <v>88</v>
      </c>
      <c r="C67" s="185" t="s">
        <v>89</v>
      </c>
      <c r="D67" s="186"/>
      <c r="E67" s="186"/>
      <c r="F67" s="193" t="s">
        <v>25</v>
      </c>
      <c r="G67" s="194"/>
      <c r="H67" s="194"/>
      <c r="I67" s="194">
        <f>'1 D14a Pol'!G147</f>
        <v>0</v>
      </c>
      <c r="J67" s="190" t="str">
        <f>IF(I77=0,"",I67/I77*100)</f>
        <v/>
      </c>
    </row>
    <row r="68" spans="1:10" ht="36.75" customHeight="1" x14ac:dyDescent="0.2">
      <c r="A68" s="179"/>
      <c r="B68" s="184" t="s">
        <v>90</v>
      </c>
      <c r="C68" s="185" t="s">
        <v>91</v>
      </c>
      <c r="D68" s="186"/>
      <c r="E68" s="186"/>
      <c r="F68" s="193" t="s">
        <v>25</v>
      </c>
      <c r="G68" s="194"/>
      <c r="H68" s="194"/>
      <c r="I68" s="194">
        <f>'1 D14a Pol'!G158</f>
        <v>0</v>
      </c>
      <c r="J68" s="190" t="str">
        <f>IF(I77=0,"",I68/I77*100)</f>
        <v/>
      </c>
    </row>
    <row r="69" spans="1:10" ht="36.75" customHeight="1" x14ac:dyDescent="0.2">
      <c r="A69" s="179"/>
      <c r="B69" s="184" t="s">
        <v>92</v>
      </c>
      <c r="C69" s="185" t="s">
        <v>93</v>
      </c>
      <c r="D69" s="186"/>
      <c r="E69" s="186"/>
      <c r="F69" s="193" t="s">
        <v>25</v>
      </c>
      <c r="G69" s="194"/>
      <c r="H69" s="194"/>
      <c r="I69" s="194">
        <f>'1 D14a Pol'!G177</f>
        <v>0</v>
      </c>
      <c r="J69" s="190" t="str">
        <f>IF(I77=0,"",I69/I77*100)</f>
        <v/>
      </c>
    </row>
    <row r="70" spans="1:10" ht="36.75" customHeight="1" x14ac:dyDescent="0.2">
      <c r="A70" s="179"/>
      <c r="B70" s="184" t="s">
        <v>94</v>
      </c>
      <c r="C70" s="185" t="s">
        <v>95</v>
      </c>
      <c r="D70" s="186"/>
      <c r="E70" s="186"/>
      <c r="F70" s="193" t="s">
        <v>25</v>
      </c>
      <c r="G70" s="194"/>
      <c r="H70" s="194"/>
      <c r="I70" s="194">
        <f>'1 D14a Pol'!G196</f>
        <v>0</v>
      </c>
      <c r="J70" s="190" t="str">
        <f>IF(I77=0,"",I70/I77*100)</f>
        <v/>
      </c>
    </row>
    <row r="71" spans="1:10" ht="36.75" customHeight="1" x14ac:dyDescent="0.2">
      <c r="A71" s="179"/>
      <c r="B71" s="184" t="s">
        <v>96</v>
      </c>
      <c r="C71" s="185" t="s">
        <v>97</v>
      </c>
      <c r="D71" s="186"/>
      <c r="E71" s="186"/>
      <c r="F71" s="193" t="s">
        <v>25</v>
      </c>
      <c r="G71" s="194"/>
      <c r="H71" s="194"/>
      <c r="I71" s="194">
        <f>'1 D14a Pol'!G219</f>
        <v>0</v>
      </c>
      <c r="J71" s="190" t="str">
        <f>IF(I77=0,"",I71/I77*100)</f>
        <v/>
      </c>
    </row>
    <row r="72" spans="1:10" ht="36.75" customHeight="1" x14ac:dyDescent="0.2">
      <c r="A72" s="179"/>
      <c r="B72" s="184" t="s">
        <v>98</v>
      </c>
      <c r="C72" s="185" t="s">
        <v>99</v>
      </c>
      <c r="D72" s="186"/>
      <c r="E72" s="186"/>
      <c r="F72" s="193" t="s">
        <v>25</v>
      </c>
      <c r="G72" s="194"/>
      <c r="H72" s="194"/>
      <c r="I72" s="194">
        <f>'1 D14a Pol'!G264</f>
        <v>0</v>
      </c>
      <c r="J72" s="190" t="str">
        <f>IF(I77=0,"",I72/I77*100)</f>
        <v/>
      </c>
    </row>
    <row r="73" spans="1:10" ht="36.75" customHeight="1" x14ac:dyDescent="0.2">
      <c r="A73" s="179"/>
      <c r="B73" s="184" t="s">
        <v>100</v>
      </c>
      <c r="C73" s="185" t="s">
        <v>101</v>
      </c>
      <c r="D73" s="186"/>
      <c r="E73" s="186"/>
      <c r="F73" s="193" t="s">
        <v>25</v>
      </c>
      <c r="G73" s="194"/>
      <c r="H73" s="194"/>
      <c r="I73" s="194">
        <f>'1 D14a Pol'!G269</f>
        <v>0</v>
      </c>
      <c r="J73" s="190" t="str">
        <f>IF(I77=0,"",I73/I77*100)</f>
        <v/>
      </c>
    </row>
    <row r="74" spans="1:10" ht="36.75" customHeight="1" x14ac:dyDescent="0.2">
      <c r="A74" s="179"/>
      <c r="B74" s="184" t="s">
        <v>102</v>
      </c>
      <c r="C74" s="185" t="s">
        <v>103</v>
      </c>
      <c r="D74" s="186"/>
      <c r="E74" s="186"/>
      <c r="F74" s="193" t="s">
        <v>104</v>
      </c>
      <c r="G74" s="194"/>
      <c r="H74" s="194"/>
      <c r="I74" s="194">
        <f>'1 D14a Pol'!G273</f>
        <v>0</v>
      </c>
      <c r="J74" s="190" t="str">
        <f>IF(I77=0,"",I74/I77*100)</f>
        <v/>
      </c>
    </row>
    <row r="75" spans="1:10" ht="36.75" customHeight="1" x14ac:dyDescent="0.2">
      <c r="A75" s="179"/>
      <c r="B75" s="184" t="s">
        <v>105</v>
      </c>
      <c r="C75" s="185" t="s">
        <v>27</v>
      </c>
      <c r="D75" s="186"/>
      <c r="E75" s="186"/>
      <c r="F75" s="193" t="s">
        <v>105</v>
      </c>
      <c r="G75" s="194"/>
      <c r="H75" s="194"/>
      <c r="I75" s="194">
        <f>'1 D14a Pol'!G285</f>
        <v>0</v>
      </c>
      <c r="J75" s="190" t="str">
        <f>IF(I77=0,"",I75/I77*100)</f>
        <v/>
      </c>
    </row>
    <row r="76" spans="1:10" ht="36.75" customHeight="1" x14ac:dyDescent="0.2">
      <c r="A76" s="179"/>
      <c r="B76" s="184" t="s">
        <v>106</v>
      </c>
      <c r="C76" s="185" t="s">
        <v>28</v>
      </c>
      <c r="D76" s="186"/>
      <c r="E76" s="186"/>
      <c r="F76" s="193" t="s">
        <v>106</v>
      </c>
      <c r="G76" s="194"/>
      <c r="H76" s="194"/>
      <c r="I76" s="194">
        <f>'1 D14d Pol'!G10</f>
        <v>0</v>
      </c>
      <c r="J76" s="190" t="str">
        <f>IF(I77=0,"",I76/I77*100)</f>
        <v/>
      </c>
    </row>
    <row r="77" spans="1:10" ht="25.5" customHeight="1" x14ac:dyDescent="0.2">
      <c r="A77" s="180"/>
      <c r="B77" s="187" t="s">
        <v>1</v>
      </c>
      <c r="C77" s="188"/>
      <c r="D77" s="189"/>
      <c r="E77" s="189"/>
      <c r="F77" s="195"/>
      <c r="G77" s="196"/>
      <c r="H77" s="196"/>
      <c r="I77" s="196">
        <f>SUM(I55:I76)</f>
        <v>0</v>
      </c>
      <c r="J77" s="191">
        <f>SUM(J55:J76)</f>
        <v>0</v>
      </c>
    </row>
    <row r="78" spans="1:10" x14ac:dyDescent="0.2">
      <c r="F78" s="133"/>
      <c r="G78" s="133"/>
      <c r="H78" s="133"/>
      <c r="I78" s="133"/>
      <c r="J78" s="192"/>
    </row>
    <row r="79" spans="1:10" x14ac:dyDescent="0.2">
      <c r="F79" s="133"/>
      <c r="G79" s="133"/>
      <c r="H79" s="133"/>
      <c r="I79" s="133"/>
      <c r="J79" s="192"/>
    </row>
    <row r="80" spans="1:10" x14ac:dyDescent="0.2">
      <c r="F80" s="133"/>
      <c r="G80" s="133"/>
      <c r="H80" s="133"/>
      <c r="I80" s="133"/>
      <c r="J80" s="192"/>
    </row>
  </sheetData>
  <sheetProtection algorithmName="SHA-512" hashValue="UrK4jsJunOEECyfv07CGHWDuQ9ZyuKdSBl8XLMEpQaJ2N38WM3xp0a6EWraKIC0nE8FAygFRYPBSxI/i8lPWfw==" saltValue="vZSWanqL4FarHzTMqGOth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C74:E74"/>
    <mergeCell ref="C75:E75"/>
    <mergeCell ref="C76:E76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B44:E44"/>
    <mergeCell ref="C55:E55"/>
    <mergeCell ref="C56:E56"/>
    <mergeCell ref="C57:E57"/>
    <mergeCell ref="C58:E5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RdhuIf9smsbvKrfAqWw2OPrdJjNxCLWLipnaBxhG+YA9aX7UAKJYNiPw5mxXtqkpWhbSbJ5InbvrLaNBadow0A==" saltValue="QGy3guLXnJ13T+nSAge5q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AB76-A85B-4338-B6AB-5C4924DF07E9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107</v>
      </c>
      <c r="B1" s="198"/>
      <c r="C1" s="198"/>
      <c r="D1" s="198"/>
      <c r="E1" s="198"/>
      <c r="F1" s="198"/>
      <c r="G1" s="198"/>
      <c r="AG1" t="s">
        <v>108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109</v>
      </c>
    </row>
    <row r="3" spans="1:60" ht="24.95" customHeight="1" x14ac:dyDescent="0.2">
      <c r="A3" s="199" t="s">
        <v>8</v>
      </c>
      <c r="B3" s="49" t="s">
        <v>47</v>
      </c>
      <c r="C3" s="202" t="s">
        <v>48</v>
      </c>
      <c r="D3" s="200"/>
      <c r="E3" s="200"/>
      <c r="F3" s="200"/>
      <c r="G3" s="201"/>
      <c r="AC3" s="177" t="s">
        <v>109</v>
      </c>
      <c r="AG3" t="s">
        <v>110</v>
      </c>
    </row>
    <row r="4" spans="1:60" ht="24.95" customHeight="1" x14ac:dyDescent="0.2">
      <c r="A4" s="203" t="s">
        <v>9</v>
      </c>
      <c r="B4" s="204" t="s">
        <v>49</v>
      </c>
      <c r="C4" s="205" t="s">
        <v>50</v>
      </c>
      <c r="D4" s="206"/>
      <c r="E4" s="206"/>
      <c r="F4" s="206"/>
      <c r="G4" s="207"/>
      <c r="AG4" t="s">
        <v>111</v>
      </c>
    </row>
    <row r="5" spans="1:60" x14ac:dyDescent="0.2">
      <c r="D5" s="10"/>
    </row>
    <row r="6" spans="1:60" ht="38.25" x14ac:dyDescent="0.2">
      <c r="A6" s="209" t="s">
        <v>112</v>
      </c>
      <c r="B6" s="211" t="s">
        <v>113</v>
      </c>
      <c r="C6" s="211" t="s">
        <v>114</v>
      </c>
      <c r="D6" s="210" t="s">
        <v>115</v>
      </c>
      <c r="E6" s="209" t="s">
        <v>116</v>
      </c>
      <c r="F6" s="208" t="s">
        <v>117</v>
      </c>
      <c r="G6" s="209" t="s">
        <v>29</v>
      </c>
      <c r="H6" s="212" t="s">
        <v>30</v>
      </c>
      <c r="I6" s="212" t="s">
        <v>118</v>
      </c>
      <c r="J6" s="212" t="s">
        <v>31</v>
      </c>
      <c r="K6" s="212" t="s">
        <v>119</v>
      </c>
      <c r="L6" s="212" t="s">
        <v>120</v>
      </c>
      <c r="M6" s="212" t="s">
        <v>121</v>
      </c>
      <c r="N6" s="212" t="s">
        <v>122</v>
      </c>
      <c r="O6" s="212" t="s">
        <v>123</v>
      </c>
      <c r="P6" s="212" t="s">
        <v>124</v>
      </c>
      <c r="Q6" s="212" t="s">
        <v>125</v>
      </c>
      <c r="R6" s="212" t="s">
        <v>126</v>
      </c>
      <c r="S6" s="212" t="s">
        <v>127</v>
      </c>
      <c r="T6" s="212" t="s">
        <v>128</v>
      </c>
      <c r="U6" s="212" t="s">
        <v>129</v>
      </c>
      <c r="V6" s="212" t="s">
        <v>130</v>
      </c>
      <c r="W6" s="212" t="s">
        <v>131</v>
      </c>
      <c r="X6" s="212" t="s">
        <v>132</v>
      </c>
      <c r="Y6" s="212" t="s">
        <v>133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134</v>
      </c>
      <c r="B8" s="228" t="s">
        <v>72</v>
      </c>
      <c r="C8" s="254" t="s">
        <v>73</v>
      </c>
      <c r="D8" s="229"/>
      <c r="E8" s="230"/>
      <c r="F8" s="231"/>
      <c r="G8" s="231">
        <f>SUMIF(AG9:AG26,"&lt;&gt;NOR",G9:G26)</f>
        <v>0</v>
      </c>
      <c r="H8" s="231"/>
      <c r="I8" s="231">
        <f>SUM(I9:I26)</f>
        <v>0</v>
      </c>
      <c r="J8" s="231"/>
      <c r="K8" s="231">
        <f>SUM(K9:K26)</f>
        <v>0</v>
      </c>
      <c r="L8" s="231"/>
      <c r="M8" s="231">
        <f>SUM(M9:M26)</f>
        <v>0</v>
      </c>
      <c r="N8" s="230"/>
      <c r="O8" s="230">
        <f>SUM(O9:O26)</f>
        <v>0.03</v>
      </c>
      <c r="P8" s="230"/>
      <c r="Q8" s="230">
        <f>SUM(Q9:Q26)</f>
        <v>5.8699999999999992</v>
      </c>
      <c r="R8" s="231"/>
      <c r="S8" s="231"/>
      <c r="T8" s="232"/>
      <c r="U8" s="226"/>
      <c r="V8" s="226">
        <f>SUM(V9:V26)</f>
        <v>97.460000000000008</v>
      </c>
      <c r="W8" s="226"/>
      <c r="X8" s="226"/>
      <c r="Y8" s="226"/>
      <c r="AG8" t="s">
        <v>135</v>
      </c>
    </row>
    <row r="9" spans="1:60" ht="22.5" outlineLevel="1" x14ac:dyDescent="0.2">
      <c r="A9" s="241">
        <v>1</v>
      </c>
      <c r="B9" s="242" t="s">
        <v>136</v>
      </c>
      <c r="C9" s="255" t="s">
        <v>137</v>
      </c>
      <c r="D9" s="243" t="s">
        <v>138</v>
      </c>
      <c r="E9" s="244">
        <v>5.25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0</v>
      </c>
      <c r="O9" s="244">
        <f>ROUND(E9*N9,2)</f>
        <v>0</v>
      </c>
      <c r="P9" s="244">
        <v>4.8099999999999997E-2</v>
      </c>
      <c r="Q9" s="244">
        <f>ROUND(E9*P9,2)</f>
        <v>0.25</v>
      </c>
      <c r="R9" s="246" t="s">
        <v>139</v>
      </c>
      <c r="S9" s="246" t="s">
        <v>140</v>
      </c>
      <c r="T9" s="247" t="s">
        <v>140</v>
      </c>
      <c r="U9" s="224">
        <v>0.75</v>
      </c>
      <c r="V9" s="224">
        <f>ROUND(E9*U9,2)</f>
        <v>3.94</v>
      </c>
      <c r="W9" s="224"/>
      <c r="X9" s="224" t="s">
        <v>141</v>
      </c>
      <c r="Y9" s="224" t="s">
        <v>142</v>
      </c>
      <c r="Z9" s="213"/>
      <c r="AA9" s="213"/>
      <c r="AB9" s="213"/>
      <c r="AC9" s="213"/>
      <c r="AD9" s="213"/>
      <c r="AE9" s="213"/>
      <c r="AF9" s="213"/>
      <c r="AG9" s="213" t="s">
        <v>143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">
      <c r="A10" s="241">
        <v>2</v>
      </c>
      <c r="B10" s="242" t="s">
        <v>144</v>
      </c>
      <c r="C10" s="255" t="s">
        <v>145</v>
      </c>
      <c r="D10" s="243" t="s">
        <v>146</v>
      </c>
      <c r="E10" s="244">
        <v>2</v>
      </c>
      <c r="F10" s="245"/>
      <c r="G10" s="246">
        <f>ROUND(E10*F10,2)</f>
        <v>0</v>
      </c>
      <c r="H10" s="245"/>
      <c r="I10" s="246">
        <f>ROUND(E10*H10,2)</f>
        <v>0</v>
      </c>
      <c r="J10" s="245"/>
      <c r="K10" s="246">
        <f>ROUND(E10*J10,2)</f>
        <v>0</v>
      </c>
      <c r="L10" s="246">
        <v>21</v>
      </c>
      <c r="M10" s="246">
        <f>G10*(1+L10/100)</f>
        <v>0</v>
      </c>
      <c r="N10" s="244">
        <v>0</v>
      </c>
      <c r="O10" s="244">
        <f>ROUND(E10*N10,2)</f>
        <v>0</v>
      </c>
      <c r="P10" s="244">
        <v>0.11700000000000001</v>
      </c>
      <c r="Q10" s="244">
        <f>ROUND(E10*P10,2)</f>
        <v>0.23</v>
      </c>
      <c r="R10" s="246" t="s">
        <v>147</v>
      </c>
      <c r="S10" s="246" t="s">
        <v>140</v>
      </c>
      <c r="T10" s="247" t="s">
        <v>140</v>
      </c>
      <c r="U10" s="224">
        <v>1.3720000000000001</v>
      </c>
      <c r="V10" s="224">
        <f>ROUND(E10*U10,2)</f>
        <v>2.74</v>
      </c>
      <c r="W10" s="224"/>
      <c r="X10" s="224" t="s">
        <v>141</v>
      </c>
      <c r="Y10" s="224" t="s">
        <v>142</v>
      </c>
      <c r="Z10" s="213"/>
      <c r="AA10" s="213"/>
      <c r="AB10" s="213"/>
      <c r="AC10" s="213"/>
      <c r="AD10" s="213"/>
      <c r="AE10" s="213"/>
      <c r="AF10" s="213"/>
      <c r="AG10" s="213" t="s">
        <v>143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">
      <c r="A11" s="234">
        <v>3</v>
      </c>
      <c r="B11" s="235" t="s">
        <v>148</v>
      </c>
      <c r="C11" s="256" t="s">
        <v>149</v>
      </c>
      <c r="D11" s="236" t="s">
        <v>146</v>
      </c>
      <c r="E11" s="237">
        <v>2</v>
      </c>
      <c r="F11" s="238"/>
      <c r="G11" s="239">
        <f>ROUND(E11*F11,2)</f>
        <v>0</v>
      </c>
      <c r="H11" s="238"/>
      <c r="I11" s="239">
        <f>ROUND(E11*H11,2)</f>
        <v>0</v>
      </c>
      <c r="J11" s="238"/>
      <c r="K11" s="239">
        <f>ROUND(E11*J11,2)</f>
        <v>0</v>
      </c>
      <c r="L11" s="239">
        <v>21</v>
      </c>
      <c r="M11" s="239">
        <f>G11*(1+L11/100)</f>
        <v>0</v>
      </c>
      <c r="N11" s="237">
        <v>0</v>
      </c>
      <c r="O11" s="237">
        <f>ROUND(E11*N11,2)</f>
        <v>0</v>
      </c>
      <c r="P11" s="237">
        <v>0.312</v>
      </c>
      <c r="Q11" s="237">
        <f>ROUND(E11*P11,2)</f>
        <v>0.62</v>
      </c>
      <c r="R11" s="239" t="s">
        <v>147</v>
      </c>
      <c r="S11" s="239" t="s">
        <v>140</v>
      </c>
      <c r="T11" s="240" t="s">
        <v>140</v>
      </c>
      <c r="U11" s="224">
        <v>0.72899999999999998</v>
      </c>
      <c r="V11" s="224">
        <f>ROUND(E11*U11,2)</f>
        <v>1.46</v>
      </c>
      <c r="W11" s="224"/>
      <c r="X11" s="224" t="s">
        <v>141</v>
      </c>
      <c r="Y11" s="224" t="s">
        <v>142</v>
      </c>
      <c r="Z11" s="213"/>
      <c r="AA11" s="213"/>
      <c r="AB11" s="213"/>
      <c r="AC11" s="213"/>
      <c r="AD11" s="213"/>
      <c r="AE11" s="213"/>
      <c r="AF11" s="213"/>
      <c r="AG11" s="213" t="s">
        <v>143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2" x14ac:dyDescent="0.2">
      <c r="A12" s="220"/>
      <c r="B12" s="221"/>
      <c r="C12" s="257" t="s">
        <v>150</v>
      </c>
      <c r="D12" s="248"/>
      <c r="E12" s="248"/>
      <c r="F12" s="248"/>
      <c r="G12" s="248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3"/>
      <c r="AA12" s="213"/>
      <c r="AB12" s="213"/>
      <c r="AC12" s="213"/>
      <c r="AD12" s="213"/>
      <c r="AE12" s="213"/>
      <c r="AF12" s="213"/>
      <c r="AG12" s="213" t="s">
        <v>151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22.5" outlineLevel="1" x14ac:dyDescent="0.2">
      <c r="A13" s="241">
        <v>4</v>
      </c>
      <c r="B13" s="242" t="s">
        <v>152</v>
      </c>
      <c r="C13" s="255" t="s">
        <v>153</v>
      </c>
      <c r="D13" s="243" t="s">
        <v>154</v>
      </c>
      <c r="E13" s="244">
        <v>2</v>
      </c>
      <c r="F13" s="245"/>
      <c r="G13" s="246">
        <f>ROUND(E13*F13,2)</f>
        <v>0</v>
      </c>
      <c r="H13" s="245"/>
      <c r="I13" s="246">
        <f>ROUND(E13*H13,2)</f>
        <v>0</v>
      </c>
      <c r="J13" s="245"/>
      <c r="K13" s="246">
        <f>ROUND(E13*J13,2)</f>
        <v>0</v>
      </c>
      <c r="L13" s="246">
        <v>21</v>
      </c>
      <c r="M13" s="246">
        <f>G13*(1+L13/100)</f>
        <v>0</v>
      </c>
      <c r="N13" s="244">
        <v>1.8500000000000001E-3</v>
      </c>
      <c r="O13" s="244">
        <f>ROUND(E13*N13,2)</f>
        <v>0</v>
      </c>
      <c r="P13" s="244">
        <v>1.06</v>
      </c>
      <c r="Q13" s="244">
        <f>ROUND(E13*P13,2)</f>
        <v>2.12</v>
      </c>
      <c r="R13" s="246" t="s">
        <v>155</v>
      </c>
      <c r="S13" s="246" t="s">
        <v>140</v>
      </c>
      <c r="T13" s="247" t="s">
        <v>140</v>
      </c>
      <c r="U13" s="224">
        <v>10.471</v>
      </c>
      <c r="V13" s="224">
        <f>ROUND(E13*U13,2)</f>
        <v>20.94</v>
      </c>
      <c r="W13" s="224"/>
      <c r="X13" s="224" t="s">
        <v>141</v>
      </c>
      <c r="Y13" s="224" t="s">
        <v>142</v>
      </c>
      <c r="Z13" s="213"/>
      <c r="AA13" s="213"/>
      <c r="AB13" s="213"/>
      <c r="AC13" s="213"/>
      <c r="AD13" s="213"/>
      <c r="AE13" s="213"/>
      <c r="AF13" s="213"/>
      <c r="AG13" s="213" t="s">
        <v>143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2.5" outlineLevel="1" x14ac:dyDescent="0.2">
      <c r="A14" s="241">
        <v>5</v>
      </c>
      <c r="B14" s="242" t="s">
        <v>156</v>
      </c>
      <c r="C14" s="255" t="s">
        <v>157</v>
      </c>
      <c r="D14" s="243" t="s">
        <v>154</v>
      </c>
      <c r="E14" s="244">
        <v>2</v>
      </c>
      <c r="F14" s="245"/>
      <c r="G14" s="246">
        <f>ROUND(E14*F14,2)</f>
        <v>0</v>
      </c>
      <c r="H14" s="245"/>
      <c r="I14" s="246">
        <f>ROUND(E14*H14,2)</f>
        <v>0</v>
      </c>
      <c r="J14" s="245"/>
      <c r="K14" s="246">
        <f>ROUND(E14*J14,2)</f>
        <v>0</v>
      </c>
      <c r="L14" s="246">
        <v>21</v>
      </c>
      <c r="M14" s="246">
        <f>G14*(1+L14/100)</f>
        <v>0</v>
      </c>
      <c r="N14" s="244">
        <v>7.9799999999999992E-3</v>
      </c>
      <c r="O14" s="244">
        <f>ROUND(E14*N14,2)</f>
        <v>0.02</v>
      </c>
      <c r="P14" s="244">
        <v>0</v>
      </c>
      <c r="Q14" s="244">
        <f>ROUND(E14*P14,2)</f>
        <v>0</v>
      </c>
      <c r="R14" s="246" t="s">
        <v>155</v>
      </c>
      <c r="S14" s="246" t="s">
        <v>140</v>
      </c>
      <c r="T14" s="247" t="s">
        <v>140</v>
      </c>
      <c r="U14" s="224">
        <v>11.782999999999999</v>
      </c>
      <c r="V14" s="224">
        <f>ROUND(E14*U14,2)</f>
        <v>23.57</v>
      </c>
      <c r="W14" s="224"/>
      <c r="X14" s="224" t="s">
        <v>141</v>
      </c>
      <c r="Y14" s="224" t="s">
        <v>142</v>
      </c>
      <c r="Z14" s="213"/>
      <c r="AA14" s="213"/>
      <c r="AB14" s="213"/>
      <c r="AC14" s="213"/>
      <c r="AD14" s="213"/>
      <c r="AE14" s="213"/>
      <c r="AF14" s="213"/>
      <c r="AG14" s="213" t="s">
        <v>143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22.5" outlineLevel="1" x14ac:dyDescent="0.2">
      <c r="A15" s="241">
        <v>6</v>
      </c>
      <c r="B15" s="242" t="s">
        <v>158</v>
      </c>
      <c r="C15" s="255" t="s">
        <v>159</v>
      </c>
      <c r="D15" s="243" t="s">
        <v>154</v>
      </c>
      <c r="E15" s="244">
        <v>2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4">
        <v>0</v>
      </c>
      <c r="O15" s="244">
        <f>ROUND(E15*N15,2)</f>
        <v>0</v>
      </c>
      <c r="P15" s="244">
        <v>0</v>
      </c>
      <c r="Q15" s="244">
        <f>ROUND(E15*P15,2)</f>
        <v>0</v>
      </c>
      <c r="R15" s="246" t="s">
        <v>155</v>
      </c>
      <c r="S15" s="246" t="s">
        <v>140</v>
      </c>
      <c r="T15" s="247" t="s">
        <v>140</v>
      </c>
      <c r="U15" s="224">
        <v>1.258</v>
      </c>
      <c r="V15" s="224">
        <f>ROUND(E15*U15,2)</f>
        <v>2.52</v>
      </c>
      <c r="W15" s="224"/>
      <c r="X15" s="224" t="s">
        <v>141</v>
      </c>
      <c r="Y15" s="224" t="s">
        <v>142</v>
      </c>
      <c r="Z15" s="213"/>
      <c r="AA15" s="213"/>
      <c r="AB15" s="213"/>
      <c r="AC15" s="213"/>
      <c r="AD15" s="213"/>
      <c r="AE15" s="213"/>
      <c r="AF15" s="213"/>
      <c r="AG15" s="213" t="s">
        <v>143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41">
        <v>7</v>
      </c>
      <c r="B16" s="242" t="s">
        <v>160</v>
      </c>
      <c r="C16" s="255" t="s">
        <v>161</v>
      </c>
      <c r="D16" s="243" t="s">
        <v>162</v>
      </c>
      <c r="E16" s="244">
        <v>10</v>
      </c>
      <c r="F16" s="245"/>
      <c r="G16" s="246">
        <f>ROUND(E16*F16,2)</f>
        <v>0</v>
      </c>
      <c r="H16" s="245"/>
      <c r="I16" s="246">
        <f>ROUND(E16*H16,2)</f>
        <v>0</v>
      </c>
      <c r="J16" s="245"/>
      <c r="K16" s="246">
        <f>ROUND(E16*J16,2)</f>
        <v>0</v>
      </c>
      <c r="L16" s="246">
        <v>21</v>
      </c>
      <c r="M16" s="246">
        <f>G16*(1+L16/100)</f>
        <v>0</v>
      </c>
      <c r="N16" s="244">
        <v>0</v>
      </c>
      <c r="O16" s="244">
        <f>ROUND(E16*N16,2)</f>
        <v>0</v>
      </c>
      <c r="P16" s="244">
        <v>9.3579999999999997E-2</v>
      </c>
      <c r="Q16" s="244">
        <f>ROUND(E16*P16,2)</f>
        <v>0.94</v>
      </c>
      <c r="R16" s="246" t="s">
        <v>155</v>
      </c>
      <c r="S16" s="246" t="s">
        <v>140</v>
      </c>
      <c r="T16" s="247" t="s">
        <v>140</v>
      </c>
      <c r="U16" s="224">
        <v>0.35</v>
      </c>
      <c r="V16" s="224">
        <f>ROUND(E16*U16,2)</f>
        <v>3.5</v>
      </c>
      <c r="W16" s="224"/>
      <c r="X16" s="224" t="s">
        <v>141</v>
      </c>
      <c r="Y16" s="224" t="s">
        <v>142</v>
      </c>
      <c r="Z16" s="213"/>
      <c r="AA16" s="213"/>
      <c r="AB16" s="213"/>
      <c r="AC16" s="213"/>
      <c r="AD16" s="213"/>
      <c r="AE16" s="213"/>
      <c r="AF16" s="213"/>
      <c r="AG16" s="213" t="s">
        <v>143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41">
        <v>8</v>
      </c>
      <c r="B17" s="242" t="s">
        <v>163</v>
      </c>
      <c r="C17" s="255" t="s">
        <v>164</v>
      </c>
      <c r="D17" s="243" t="s">
        <v>154</v>
      </c>
      <c r="E17" s="244">
        <v>10</v>
      </c>
      <c r="F17" s="245"/>
      <c r="G17" s="246">
        <f>ROUND(E17*F17,2)</f>
        <v>0</v>
      </c>
      <c r="H17" s="245"/>
      <c r="I17" s="246">
        <f>ROUND(E17*H17,2)</f>
        <v>0</v>
      </c>
      <c r="J17" s="245"/>
      <c r="K17" s="246">
        <f>ROUND(E17*J17,2)</f>
        <v>0</v>
      </c>
      <c r="L17" s="246">
        <v>21</v>
      </c>
      <c r="M17" s="246">
        <f>G17*(1+L17/100)</f>
        <v>0</v>
      </c>
      <c r="N17" s="244">
        <v>6.9999999999999994E-5</v>
      </c>
      <c r="O17" s="244">
        <f>ROUND(E17*N17,2)</f>
        <v>0</v>
      </c>
      <c r="P17" s="244">
        <v>4.4999999999999997E-3</v>
      </c>
      <c r="Q17" s="244">
        <f>ROUND(E17*P17,2)</f>
        <v>0.05</v>
      </c>
      <c r="R17" s="246" t="s">
        <v>155</v>
      </c>
      <c r="S17" s="246" t="s">
        <v>140</v>
      </c>
      <c r="T17" s="247" t="s">
        <v>140</v>
      </c>
      <c r="U17" s="224">
        <v>0.42</v>
      </c>
      <c r="V17" s="224">
        <f>ROUND(E17*U17,2)</f>
        <v>4.2</v>
      </c>
      <c r="W17" s="224"/>
      <c r="X17" s="224" t="s">
        <v>141</v>
      </c>
      <c r="Y17" s="224" t="s">
        <v>142</v>
      </c>
      <c r="Z17" s="213"/>
      <c r="AA17" s="213"/>
      <c r="AB17" s="213"/>
      <c r="AC17" s="213"/>
      <c r="AD17" s="213"/>
      <c r="AE17" s="213"/>
      <c r="AF17" s="213"/>
      <c r="AG17" s="213" t="s">
        <v>143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41">
        <v>9</v>
      </c>
      <c r="B18" s="242" t="s">
        <v>165</v>
      </c>
      <c r="C18" s="255" t="s">
        <v>166</v>
      </c>
      <c r="D18" s="243" t="s">
        <v>162</v>
      </c>
      <c r="E18" s="244">
        <v>65</v>
      </c>
      <c r="F18" s="245"/>
      <c r="G18" s="246">
        <f>ROUND(E18*F18,2)</f>
        <v>0</v>
      </c>
      <c r="H18" s="245"/>
      <c r="I18" s="246">
        <f>ROUND(E18*H18,2)</f>
        <v>0</v>
      </c>
      <c r="J18" s="245"/>
      <c r="K18" s="246">
        <f>ROUND(E18*J18,2)</f>
        <v>0</v>
      </c>
      <c r="L18" s="246">
        <v>21</v>
      </c>
      <c r="M18" s="246">
        <f>G18*(1+L18/100)</f>
        <v>0</v>
      </c>
      <c r="N18" s="244">
        <v>5.0000000000000002E-5</v>
      </c>
      <c r="O18" s="244">
        <f>ROUND(E18*N18,2)</f>
        <v>0</v>
      </c>
      <c r="P18" s="244">
        <v>5.3200000000000001E-3</v>
      </c>
      <c r="Q18" s="244">
        <f>ROUND(E18*P18,2)</f>
        <v>0.35</v>
      </c>
      <c r="R18" s="246" t="s">
        <v>155</v>
      </c>
      <c r="S18" s="246" t="s">
        <v>140</v>
      </c>
      <c r="T18" s="247" t="s">
        <v>140</v>
      </c>
      <c r="U18" s="224">
        <v>0.10299999999999999</v>
      </c>
      <c r="V18" s="224">
        <f>ROUND(E18*U18,2)</f>
        <v>6.7</v>
      </c>
      <c r="W18" s="224"/>
      <c r="X18" s="224" t="s">
        <v>141</v>
      </c>
      <c r="Y18" s="224" t="s">
        <v>142</v>
      </c>
      <c r="Z18" s="213"/>
      <c r="AA18" s="213"/>
      <c r="AB18" s="213"/>
      <c r="AC18" s="213"/>
      <c r="AD18" s="213"/>
      <c r="AE18" s="213"/>
      <c r="AF18" s="213"/>
      <c r="AG18" s="213" t="s">
        <v>143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41">
        <v>10</v>
      </c>
      <c r="B19" s="242" t="s">
        <v>167</v>
      </c>
      <c r="C19" s="255" t="s">
        <v>168</v>
      </c>
      <c r="D19" s="243" t="s">
        <v>162</v>
      </c>
      <c r="E19" s="244">
        <v>80</v>
      </c>
      <c r="F19" s="245"/>
      <c r="G19" s="246">
        <f>ROUND(E19*F19,2)</f>
        <v>0</v>
      </c>
      <c r="H19" s="245"/>
      <c r="I19" s="246">
        <f>ROUND(E19*H19,2)</f>
        <v>0</v>
      </c>
      <c r="J19" s="245"/>
      <c r="K19" s="246">
        <f>ROUND(E19*J19,2)</f>
        <v>0</v>
      </c>
      <c r="L19" s="246">
        <v>21</v>
      </c>
      <c r="M19" s="246">
        <f>G19*(1+L19/100)</f>
        <v>0</v>
      </c>
      <c r="N19" s="244">
        <v>9.0000000000000006E-5</v>
      </c>
      <c r="O19" s="244">
        <f>ROUND(E19*N19,2)</f>
        <v>0.01</v>
      </c>
      <c r="P19" s="244">
        <v>8.5800000000000008E-3</v>
      </c>
      <c r="Q19" s="244">
        <f>ROUND(E19*P19,2)</f>
        <v>0.69</v>
      </c>
      <c r="R19" s="246" t="s">
        <v>155</v>
      </c>
      <c r="S19" s="246" t="s">
        <v>140</v>
      </c>
      <c r="T19" s="247" t="s">
        <v>140</v>
      </c>
      <c r="U19" s="224">
        <v>0.10299999999999999</v>
      </c>
      <c r="V19" s="224">
        <f>ROUND(E19*U19,2)</f>
        <v>8.24</v>
      </c>
      <c r="W19" s="224"/>
      <c r="X19" s="224" t="s">
        <v>141</v>
      </c>
      <c r="Y19" s="224" t="s">
        <v>142</v>
      </c>
      <c r="Z19" s="213"/>
      <c r="AA19" s="213"/>
      <c r="AB19" s="213"/>
      <c r="AC19" s="213"/>
      <c r="AD19" s="213"/>
      <c r="AE19" s="213"/>
      <c r="AF19" s="213"/>
      <c r="AG19" s="213" t="s">
        <v>143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41">
        <v>11</v>
      </c>
      <c r="B20" s="242" t="s">
        <v>169</v>
      </c>
      <c r="C20" s="255" t="s">
        <v>170</v>
      </c>
      <c r="D20" s="243" t="s">
        <v>162</v>
      </c>
      <c r="E20" s="244">
        <v>16</v>
      </c>
      <c r="F20" s="245"/>
      <c r="G20" s="246">
        <f>ROUND(E20*F20,2)</f>
        <v>0</v>
      </c>
      <c r="H20" s="245"/>
      <c r="I20" s="246">
        <f>ROUND(E20*H20,2)</f>
        <v>0</v>
      </c>
      <c r="J20" s="245"/>
      <c r="K20" s="246">
        <f>ROUND(E20*J20,2)</f>
        <v>0</v>
      </c>
      <c r="L20" s="246">
        <v>21</v>
      </c>
      <c r="M20" s="246">
        <f>G20*(1+L20/100)</f>
        <v>0</v>
      </c>
      <c r="N20" s="244">
        <v>0</v>
      </c>
      <c r="O20" s="244">
        <f>ROUND(E20*N20,2)</f>
        <v>0</v>
      </c>
      <c r="P20" s="244">
        <v>1.5E-3</v>
      </c>
      <c r="Q20" s="244">
        <f>ROUND(E20*P20,2)</f>
        <v>0.02</v>
      </c>
      <c r="R20" s="246" t="s">
        <v>155</v>
      </c>
      <c r="S20" s="246" t="s">
        <v>140</v>
      </c>
      <c r="T20" s="247" t="s">
        <v>140</v>
      </c>
      <c r="U20" s="224">
        <v>8.1000000000000003E-2</v>
      </c>
      <c r="V20" s="224">
        <f>ROUND(E20*U20,2)</f>
        <v>1.3</v>
      </c>
      <c r="W20" s="224"/>
      <c r="X20" s="224" t="s">
        <v>141</v>
      </c>
      <c r="Y20" s="224" t="s">
        <v>142</v>
      </c>
      <c r="Z20" s="213"/>
      <c r="AA20" s="213"/>
      <c r="AB20" s="213"/>
      <c r="AC20" s="213"/>
      <c r="AD20" s="213"/>
      <c r="AE20" s="213"/>
      <c r="AF20" s="213"/>
      <c r="AG20" s="213" t="s">
        <v>143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">
      <c r="A21" s="241">
        <v>12</v>
      </c>
      <c r="B21" s="242" t="s">
        <v>171</v>
      </c>
      <c r="C21" s="255" t="s">
        <v>172</v>
      </c>
      <c r="D21" s="243" t="s">
        <v>154</v>
      </c>
      <c r="E21" s="244">
        <v>20</v>
      </c>
      <c r="F21" s="245"/>
      <c r="G21" s="246">
        <f>ROUND(E21*F21,2)</f>
        <v>0</v>
      </c>
      <c r="H21" s="245"/>
      <c r="I21" s="246">
        <f>ROUND(E21*H21,2)</f>
        <v>0</v>
      </c>
      <c r="J21" s="245"/>
      <c r="K21" s="246">
        <f>ROUND(E21*J21,2)</f>
        <v>0</v>
      </c>
      <c r="L21" s="246">
        <v>21</v>
      </c>
      <c r="M21" s="246">
        <f>G21*(1+L21/100)</f>
        <v>0</v>
      </c>
      <c r="N21" s="244">
        <v>2.0000000000000002E-5</v>
      </c>
      <c r="O21" s="244">
        <f>ROUND(E21*N21,2)</f>
        <v>0</v>
      </c>
      <c r="P21" s="244">
        <v>1.4E-2</v>
      </c>
      <c r="Q21" s="244">
        <f>ROUND(E21*P21,2)</f>
        <v>0.28000000000000003</v>
      </c>
      <c r="R21" s="246" t="s">
        <v>155</v>
      </c>
      <c r="S21" s="246" t="s">
        <v>140</v>
      </c>
      <c r="T21" s="247" t="s">
        <v>140</v>
      </c>
      <c r="U21" s="224">
        <v>0.52</v>
      </c>
      <c r="V21" s="224">
        <f>ROUND(E21*U21,2)</f>
        <v>10.4</v>
      </c>
      <c r="W21" s="224"/>
      <c r="X21" s="224" t="s">
        <v>141</v>
      </c>
      <c r="Y21" s="224" t="s">
        <v>142</v>
      </c>
      <c r="Z21" s="213"/>
      <c r="AA21" s="213"/>
      <c r="AB21" s="213"/>
      <c r="AC21" s="213"/>
      <c r="AD21" s="213"/>
      <c r="AE21" s="213"/>
      <c r="AF21" s="213"/>
      <c r="AG21" s="213" t="s">
        <v>143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41">
        <v>13</v>
      </c>
      <c r="B22" s="242" t="s">
        <v>173</v>
      </c>
      <c r="C22" s="255" t="s">
        <v>174</v>
      </c>
      <c r="D22" s="243" t="s">
        <v>154</v>
      </c>
      <c r="E22" s="244">
        <v>8</v>
      </c>
      <c r="F22" s="245"/>
      <c r="G22" s="246">
        <f>ROUND(E22*F22,2)</f>
        <v>0</v>
      </c>
      <c r="H22" s="245"/>
      <c r="I22" s="246">
        <f>ROUND(E22*H22,2)</f>
        <v>0</v>
      </c>
      <c r="J22" s="245"/>
      <c r="K22" s="246">
        <f>ROUND(E22*J22,2)</f>
        <v>0</v>
      </c>
      <c r="L22" s="246">
        <v>21</v>
      </c>
      <c r="M22" s="246">
        <f>G22*(1+L22/100)</f>
        <v>0</v>
      </c>
      <c r="N22" s="244">
        <v>2.0000000000000002E-5</v>
      </c>
      <c r="O22" s="244">
        <f>ROUND(E22*N22,2)</f>
        <v>0</v>
      </c>
      <c r="P22" s="244">
        <v>3.9E-2</v>
      </c>
      <c r="Q22" s="244">
        <f>ROUND(E22*P22,2)</f>
        <v>0.31</v>
      </c>
      <c r="R22" s="246" t="s">
        <v>155</v>
      </c>
      <c r="S22" s="246" t="s">
        <v>140</v>
      </c>
      <c r="T22" s="247" t="s">
        <v>140</v>
      </c>
      <c r="U22" s="224">
        <v>0.70699999999999996</v>
      </c>
      <c r="V22" s="224">
        <f>ROUND(E22*U22,2)</f>
        <v>5.66</v>
      </c>
      <c r="W22" s="224"/>
      <c r="X22" s="224" t="s">
        <v>141</v>
      </c>
      <c r="Y22" s="224" t="s">
        <v>142</v>
      </c>
      <c r="Z22" s="213"/>
      <c r="AA22" s="213"/>
      <c r="AB22" s="213"/>
      <c r="AC22" s="213"/>
      <c r="AD22" s="213"/>
      <c r="AE22" s="213"/>
      <c r="AF22" s="213"/>
      <c r="AG22" s="213" t="s">
        <v>143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">
      <c r="A23" s="241">
        <v>14</v>
      </c>
      <c r="B23" s="242" t="s">
        <v>175</v>
      </c>
      <c r="C23" s="255" t="s">
        <v>176</v>
      </c>
      <c r="D23" s="243" t="s">
        <v>154</v>
      </c>
      <c r="E23" s="244">
        <v>10</v>
      </c>
      <c r="F23" s="245"/>
      <c r="G23" s="246">
        <f>ROUND(E23*F23,2)</f>
        <v>0</v>
      </c>
      <c r="H23" s="245"/>
      <c r="I23" s="246">
        <f>ROUND(E23*H23,2)</f>
        <v>0</v>
      </c>
      <c r="J23" s="245"/>
      <c r="K23" s="246">
        <f>ROUND(E23*J23,2)</f>
        <v>0</v>
      </c>
      <c r="L23" s="246">
        <v>21</v>
      </c>
      <c r="M23" s="246">
        <f>G23*(1+L23/100)</f>
        <v>0</v>
      </c>
      <c r="N23" s="244">
        <v>1.2999999999999999E-4</v>
      </c>
      <c r="O23" s="244">
        <f>ROUND(E23*N23,2)</f>
        <v>0</v>
      </c>
      <c r="P23" s="244">
        <v>1.1000000000000001E-3</v>
      </c>
      <c r="Q23" s="244">
        <f>ROUND(E23*P23,2)</f>
        <v>0.01</v>
      </c>
      <c r="R23" s="246" t="s">
        <v>155</v>
      </c>
      <c r="S23" s="246" t="s">
        <v>140</v>
      </c>
      <c r="T23" s="247" t="s">
        <v>140</v>
      </c>
      <c r="U23" s="224">
        <v>0.22900000000000001</v>
      </c>
      <c r="V23" s="224">
        <f>ROUND(E23*U23,2)</f>
        <v>2.29</v>
      </c>
      <c r="W23" s="224"/>
      <c r="X23" s="224" t="s">
        <v>141</v>
      </c>
      <c r="Y23" s="224" t="s">
        <v>142</v>
      </c>
      <c r="Z23" s="213"/>
      <c r="AA23" s="213"/>
      <c r="AB23" s="213"/>
      <c r="AC23" s="213"/>
      <c r="AD23" s="213"/>
      <c r="AE23" s="213"/>
      <c r="AF23" s="213"/>
      <c r="AG23" s="213" t="s">
        <v>143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">
      <c r="A24" s="241">
        <v>15</v>
      </c>
      <c r="B24" s="242" t="s">
        <v>177</v>
      </c>
      <c r="C24" s="255" t="s">
        <v>178</v>
      </c>
      <c r="D24" s="243" t="s">
        <v>179</v>
      </c>
      <c r="E24" s="244">
        <v>1</v>
      </c>
      <c r="F24" s="245"/>
      <c r="G24" s="246">
        <f>ROUND(E24*F24,2)</f>
        <v>0</v>
      </c>
      <c r="H24" s="245"/>
      <c r="I24" s="246">
        <f>ROUND(E24*H24,2)</f>
        <v>0</v>
      </c>
      <c r="J24" s="245"/>
      <c r="K24" s="246">
        <f>ROUND(E24*J24,2)</f>
        <v>0</v>
      </c>
      <c r="L24" s="246">
        <v>21</v>
      </c>
      <c r="M24" s="246">
        <f>G24*(1+L24/100)</f>
        <v>0</v>
      </c>
      <c r="N24" s="244">
        <v>0</v>
      </c>
      <c r="O24" s="244">
        <f>ROUND(E24*N24,2)</f>
        <v>0</v>
      </c>
      <c r="P24" s="244">
        <v>0</v>
      </c>
      <c r="Q24" s="244">
        <f>ROUND(E24*P24,2)</f>
        <v>0</v>
      </c>
      <c r="R24" s="246"/>
      <c r="S24" s="246" t="s">
        <v>180</v>
      </c>
      <c r="T24" s="247" t="s">
        <v>181</v>
      </c>
      <c r="U24" s="224">
        <v>0</v>
      </c>
      <c r="V24" s="224">
        <f>ROUND(E24*U24,2)</f>
        <v>0</v>
      </c>
      <c r="W24" s="224"/>
      <c r="X24" s="224" t="s">
        <v>141</v>
      </c>
      <c r="Y24" s="224" t="s">
        <v>142</v>
      </c>
      <c r="Z24" s="213"/>
      <c r="AA24" s="213"/>
      <c r="AB24" s="213"/>
      <c r="AC24" s="213"/>
      <c r="AD24" s="213"/>
      <c r="AE24" s="213"/>
      <c r="AF24" s="213"/>
      <c r="AG24" s="213" t="s">
        <v>143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41">
        <v>16</v>
      </c>
      <c r="B25" s="242" t="s">
        <v>182</v>
      </c>
      <c r="C25" s="255" t="s">
        <v>183</v>
      </c>
      <c r="D25" s="243" t="s">
        <v>179</v>
      </c>
      <c r="E25" s="244">
        <v>1</v>
      </c>
      <c r="F25" s="245"/>
      <c r="G25" s="246">
        <f>ROUND(E25*F25,2)</f>
        <v>0</v>
      </c>
      <c r="H25" s="245"/>
      <c r="I25" s="246">
        <f>ROUND(E25*H25,2)</f>
        <v>0</v>
      </c>
      <c r="J25" s="245"/>
      <c r="K25" s="246">
        <f>ROUND(E25*J25,2)</f>
        <v>0</v>
      </c>
      <c r="L25" s="246">
        <v>21</v>
      </c>
      <c r="M25" s="246">
        <f>G25*(1+L25/100)</f>
        <v>0</v>
      </c>
      <c r="N25" s="244">
        <v>0</v>
      </c>
      <c r="O25" s="244">
        <f>ROUND(E25*N25,2)</f>
        <v>0</v>
      </c>
      <c r="P25" s="244">
        <v>0</v>
      </c>
      <c r="Q25" s="244">
        <f>ROUND(E25*P25,2)</f>
        <v>0</v>
      </c>
      <c r="R25" s="246"/>
      <c r="S25" s="246" t="s">
        <v>180</v>
      </c>
      <c r="T25" s="247" t="s">
        <v>181</v>
      </c>
      <c r="U25" s="224">
        <v>0</v>
      </c>
      <c r="V25" s="224">
        <f>ROUND(E25*U25,2)</f>
        <v>0</v>
      </c>
      <c r="W25" s="224"/>
      <c r="X25" s="224" t="s">
        <v>141</v>
      </c>
      <c r="Y25" s="224" t="s">
        <v>142</v>
      </c>
      <c r="Z25" s="213"/>
      <c r="AA25" s="213"/>
      <c r="AB25" s="213"/>
      <c r="AC25" s="213"/>
      <c r="AD25" s="213"/>
      <c r="AE25" s="213"/>
      <c r="AF25" s="213"/>
      <c r="AG25" s="213" t="s">
        <v>143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">
      <c r="A26" s="241">
        <v>17</v>
      </c>
      <c r="B26" s="242" t="s">
        <v>184</v>
      </c>
      <c r="C26" s="255" t="s">
        <v>185</v>
      </c>
      <c r="D26" s="243" t="s">
        <v>186</v>
      </c>
      <c r="E26" s="244">
        <v>20</v>
      </c>
      <c r="F26" s="245"/>
      <c r="G26" s="246">
        <f>ROUND(E26*F26,2)</f>
        <v>0</v>
      </c>
      <c r="H26" s="245"/>
      <c r="I26" s="246">
        <f>ROUND(E26*H26,2)</f>
        <v>0</v>
      </c>
      <c r="J26" s="245"/>
      <c r="K26" s="246">
        <f>ROUND(E26*J26,2)</f>
        <v>0</v>
      </c>
      <c r="L26" s="246">
        <v>21</v>
      </c>
      <c r="M26" s="246">
        <f>G26*(1+L26/100)</f>
        <v>0</v>
      </c>
      <c r="N26" s="244">
        <v>0</v>
      </c>
      <c r="O26" s="244">
        <f>ROUND(E26*N26,2)</f>
        <v>0</v>
      </c>
      <c r="P26" s="244">
        <v>0</v>
      </c>
      <c r="Q26" s="244">
        <f>ROUND(E26*P26,2)</f>
        <v>0</v>
      </c>
      <c r="R26" s="246"/>
      <c r="S26" s="246" t="s">
        <v>180</v>
      </c>
      <c r="T26" s="247" t="s">
        <v>181</v>
      </c>
      <c r="U26" s="224">
        <v>0</v>
      </c>
      <c r="V26" s="224">
        <f>ROUND(E26*U26,2)</f>
        <v>0</v>
      </c>
      <c r="W26" s="224"/>
      <c r="X26" s="224" t="s">
        <v>141</v>
      </c>
      <c r="Y26" s="224" t="s">
        <v>142</v>
      </c>
      <c r="Z26" s="213"/>
      <c r="AA26" s="213"/>
      <c r="AB26" s="213"/>
      <c r="AC26" s="213"/>
      <c r="AD26" s="213"/>
      <c r="AE26" s="213"/>
      <c r="AF26" s="213"/>
      <c r="AG26" s="213" t="s">
        <v>143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x14ac:dyDescent="0.2">
      <c r="A27" s="227" t="s">
        <v>134</v>
      </c>
      <c r="B27" s="228" t="s">
        <v>76</v>
      </c>
      <c r="C27" s="254" t="s">
        <v>77</v>
      </c>
      <c r="D27" s="229"/>
      <c r="E27" s="230"/>
      <c r="F27" s="231"/>
      <c r="G27" s="231">
        <f>SUMIF(AG28:AG39,"&lt;&gt;NOR",G28:G39)</f>
        <v>0</v>
      </c>
      <c r="H27" s="231"/>
      <c r="I27" s="231">
        <f>SUM(I28:I39)</f>
        <v>0</v>
      </c>
      <c r="J27" s="231"/>
      <c r="K27" s="231">
        <f>SUM(K28:K39)</f>
        <v>0</v>
      </c>
      <c r="L27" s="231"/>
      <c r="M27" s="231">
        <f>SUM(M28:M39)</f>
        <v>0</v>
      </c>
      <c r="N27" s="230"/>
      <c r="O27" s="230">
        <f>SUM(O28:O39)</f>
        <v>0</v>
      </c>
      <c r="P27" s="230"/>
      <c r="Q27" s="230">
        <f>SUM(Q28:Q39)</f>
        <v>0</v>
      </c>
      <c r="R27" s="231"/>
      <c r="S27" s="231"/>
      <c r="T27" s="232"/>
      <c r="U27" s="226"/>
      <c r="V27" s="226">
        <f>SUM(V28:V39)</f>
        <v>40.08</v>
      </c>
      <c r="W27" s="226"/>
      <c r="X27" s="226"/>
      <c r="Y27" s="226"/>
      <c r="AG27" t="s">
        <v>135</v>
      </c>
    </row>
    <row r="28" spans="1:60" outlineLevel="1" x14ac:dyDescent="0.2">
      <c r="A28" s="241">
        <v>18</v>
      </c>
      <c r="B28" s="242" t="s">
        <v>187</v>
      </c>
      <c r="C28" s="255" t="s">
        <v>188</v>
      </c>
      <c r="D28" s="243" t="s">
        <v>179</v>
      </c>
      <c r="E28" s="244">
        <v>1</v>
      </c>
      <c r="F28" s="245"/>
      <c r="G28" s="246">
        <f>ROUND(E28*F28,2)</f>
        <v>0</v>
      </c>
      <c r="H28" s="245"/>
      <c r="I28" s="246">
        <f>ROUND(E28*H28,2)</f>
        <v>0</v>
      </c>
      <c r="J28" s="245"/>
      <c r="K28" s="246">
        <f>ROUND(E28*J28,2)</f>
        <v>0</v>
      </c>
      <c r="L28" s="246">
        <v>21</v>
      </c>
      <c r="M28" s="246">
        <f>G28*(1+L28/100)</f>
        <v>0</v>
      </c>
      <c r="N28" s="244">
        <v>0</v>
      </c>
      <c r="O28" s="244">
        <f>ROUND(E28*N28,2)</f>
        <v>0</v>
      </c>
      <c r="P28" s="244">
        <v>0</v>
      </c>
      <c r="Q28" s="244">
        <f>ROUND(E28*P28,2)</f>
        <v>0</v>
      </c>
      <c r="R28" s="246"/>
      <c r="S28" s="246" t="s">
        <v>180</v>
      </c>
      <c r="T28" s="247" t="s">
        <v>181</v>
      </c>
      <c r="U28" s="224">
        <v>0</v>
      </c>
      <c r="V28" s="224">
        <f>ROUND(E28*U28,2)</f>
        <v>0</v>
      </c>
      <c r="W28" s="224"/>
      <c r="X28" s="224" t="s">
        <v>141</v>
      </c>
      <c r="Y28" s="224" t="s">
        <v>142</v>
      </c>
      <c r="Z28" s="213"/>
      <c r="AA28" s="213"/>
      <c r="AB28" s="213"/>
      <c r="AC28" s="213"/>
      <c r="AD28" s="213"/>
      <c r="AE28" s="213"/>
      <c r="AF28" s="213"/>
      <c r="AG28" s="213" t="s">
        <v>143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41">
        <v>19</v>
      </c>
      <c r="B29" s="242" t="s">
        <v>189</v>
      </c>
      <c r="C29" s="255" t="s">
        <v>190</v>
      </c>
      <c r="D29" s="243" t="s">
        <v>191</v>
      </c>
      <c r="E29" s="244">
        <v>1</v>
      </c>
      <c r="F29" s="245"/>
      <c r="G29" s="246">
        <f>ROUND(E29*F29,2)</f>
        <v>0</v>
      </c>
      <c r="H29" s="245"/>
      <c r="I29" s="246">
        <f>ROUND(E29*H29,2)</f>
        <v>0</v>
      </c>
      <c r="J29" s="245"/>
      <c r="K29" s="246">
        <f>ROUND(E29*J29,2)</f>
        <v>0</v>
      </c>
      <c r="L29" s="246">
        <v>21</v>
      </c>
      <c r="M29" s="246">
        <f>G29*(1+L29/100)</f>
        <v>0</v>
      </c>
      <c r="N29" s="244">
        <v>0</v>
      </c>
      <c r="O29" s="244">
        <f>ROUND(E29*N29,2)</f>
        <v>0</v>
      </c>
      <c r="P29" s="244">
        <v>0</v>
      </c>
      <c r="Q29" s="244">
        <f>ROUND(E29*P29,2)</f>
        <v>0</v>
      </c>
      <c r="R29" s="246"/>
      <c r="S29" s="246" t="s">
        <v>180</v>
      </c>
      <c r="T29" s="247" t="s">
        <v>181</v>
      </c>
      <c r="U29" s="224">
        <v>0</v>
      </c>
      <c r="V29" s="224">
        <f>ROUND(E29*U29,2)</f>
        <v>0</v>
      </c>
      <c r="W29" s="224"/>
      <c r="X29" s="224" t="s">
        <v>141</v>
      </c>
      <c r="Y29" s="224" t="s">
        <v>142</v>
      </c>
      <c r="Z29" s="213"/>
      <c r="AA29" s="213"/>
      <c r="AB29" s="213"/>
      <c r="AC29" s="213"/>
      <c r="AD29" s="213"/>
      <c r="AE29" s="213"/>
      <c r="AF29" s="213"/>
      <c r="AG29" s="213" t="s">
        <v>143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">
      <c r="A30" s="241">
        <v>20</v>
      </c>
      <c r="B30" s="242" t="s">
        <v>192</v>
      </c>
      <c r="C30" s="255" t="s">
        <v>193</v>
      </c>
      <c r="D30" s="243" t="s">
        <v>191</v>
      </c>
      <c r="E30" s="244">
        <v>2</v>
      </c>
      <c r="F30" s="245"/>
      <c r="G30" s="246">
        <f>ROUND(E30*F30,2)</f>
        <v>0</v>
      </c>
      <c r="H30" s="245"/>
      <c r="I30" s="246">
        <f>ROUND(E30*H30,2)</f>
        <v>0</v>
      </c>
      <c r="J30" s="245"/>
      <c r="K30" s="246">
        <f>ROUND(E30*J30,2)</f>
        <v>0</v>
      </c>
      <c r="L30" s="246">
        <v>21</v>
      </c>
      <c r="M30" s="246">
        <f>G30*(1+L30/100)</f>
        <v>0</v>
      </c>
      <c r="N30" s="244">
        <v>0</v>
      </c>
      <c r="O30" s="244">
        <f>ROUND(E30*N30,2)</f>
        <v>0</v>
      </c>
      <c r="P30" s="244">
        <v>0</v>
      </c>
      <c r="Q30" s="244">
        <f>ROUND(E30*P30,2)</f>
        <v>0</v>
      </c>
      <c r="R30" s="246"/>
      <c r="S30" s="246" t="s">
        <v>180</v>
      </c>
      <c r="T30" s="247" t="s">
        <v>181</v>
      </c>
      <c r="U30" s="224">
        <v>0</v>
      </c>
      <c r="V30" s="224">
        <f>ROUND(E30*U30,2)</f>
        <v>0</v>
      </c>
      <c r="W30" s="224"/>
      <c r="X30" s="224" t="s">
        <v>141</v>
      </c>
      <c r="Y30" s="224" t="s">
        <v>142</v>
      </c>
      <c r="Z30" s="213"/>
      <c r="AA30" s="213"/>
      <c r="AB30" s="213"/>
      <c r="AC30" s="213"/>
      <c r="AD30" s="213"/>
      <c r="AE30" s="213"/>
      <c r="AF30" s="213"/>
      <c r="AG30" s="213" t="s">
        <v>143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41">
        <v>21</v>
      </c>
      <c r="B31" s="242" t="s">
        <v>194</v>
      </c>
      <c r="C31" s="255" t="s">
        <v>195</v>
      </c>
      <c r="D31" s="243" t="s">
        <v>196</v>
      </c>
      <c r="E31" s="244">
        <v>1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4">
        <v>0</v>
      </c>
      <c r="O31" s="244">
        <f>ROUND(E31*N31,2)</f>
        <v>0</v>
      </c>
      <c r="P31" s="244">
        <v>0</v>
      </c>
      <c r="Q31" s="244">
        <f>ROUND(E31*P31,2)</f>
        <v>0</v>
      </c>
      <c r="R31" s="246"/>
      <c r="S31" s="246" t="s">
        <v>180</v>
      </c>
      <c r="T31" s="247" t="s">
        <v>181</v>
      </c>
      <c r="U31" s="224">
        <v>0</v>
      </c>
      <c r="V31" s="224">
        <f>ROUND(E31*U31,2)</f>
        <v>0</v>
      </c>
      <c r="W31" s="224"/>
      <c r="X31" s="224" t="s">
        <v>141</v>
      </c>
      <c r="Y31" s="224" t="s">
        <v>142</v>
      </c>
      <c r="Z31" s="213"/>
      <c r="AA31" s="213"/>
      <c r="AB31" s="213"/>
      <c r="AC31" s="213"/>
      <c r="AD31" s="213"/>
      <c r="AE31" s="213"/>
      <c r="AF31" s="213"/>
      <c r="AG31" s="213" t="s">
        <v>143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">
      <c r="A32" s="241">
        <v>22</v>
      </c>
      <c r="B32" s="242" t="s">
        <v>197</v>
      </c>
      <c r="C32" s="255" t="s">
        <v>198</v>
      </c>
      <c r="D32" s="243" t="s">
        <v>146</v>
      </c>
      <c r="E32" s="244">
        <v>1</v>
      </c>
      <c r="F32" s="245"/>
      <c r="G32" s="246">
        <f>ROUND(E32*F32,2)</f>
        <v>0</v>
      </c>
      <c r="H32" s="245"/>
      <c r="I32" s="246">
        <f>ROUND(E32*H32,2)</f>
        <v>0</v>
      </c>
      <c r="J32" s="245"/>
      <c r="K32" s="246">
        <f>ROUND(E32*J32,2)</f>
        <v>0</v>
      </c>
      <c r="L32" s="246">
        <v>21</v>
      </c>
      <c r="M32" s="246">
        <f>G32*(1+L32/100)</f>
        <v>0</v>
      </c>
      <c r="N32" s="244">
        <v>5.0000000000000001E-4</v>
      </c>
      <c r="O32" s="244">
        <f>ROUND(E32*N32,2)</f>
        <v>0</v>
      </c>
      <c r="P32" s="244">
        <v>0</v>
      </c>
      <c r="Q32" s="244">
        <f>ROUND(E32*P32,2)</f>
        <v>0</v>
      </c>
      <c r="R32" s="246"/>
      <c r="S32" s="246" t="s">
        <v>180</v>
      </c>
      <c r="T32" s="247" t="s">
        <v>181</v>
      </c>
      <c r="U32" s="224">
        <v>1.0389999999999999</v>
      </c>
      <c r="V32" s="224">
        <f>ROUND(E32*U32,2)</f>
        <v>1.04</v>
      </c>
      <c r="W32" s="224"/>
      <c r="X32" s="224" t="s">
        <v>199</v>
      </c>
      <c r="Y32" s="224" t="s">
        <v>142</v>
      </c>
      <c r="Z32" s="213"/>
      <c r="AA32" s="213"/>
      <c r="AB32" s="213"/>
      <c r="AC32" s="213"/>
      <c r="AD32" s="213"/>
      <c r="AE32" s="213"/>
      <c r="AF32" s="213"/>
      <c r="AG32" s="213" t="s">
        <v>200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">
      <c r="A33" s="241">
        <v>23</v>
      </c>
      <c r="B33" s="242" t="s">
        <v>189</v>
      </c>
      <c r="C33" s="255" t="s">
        <v>201</v>
      </c>
      <c r="D33" s="243" t="s">
        <v>191</v>
      </c>
      <c r="E33" s="244">
        <v>3</v>
      </c>
      <c r="F33" s="245"/>
      <c r="G33" s="246">
        <f>ROUND(E33*F33,2)</f>
        <v>0</v>
      </c>
      <c r="H33" s="245"/>
      <c r="I33" s="246">
        <f>ROUND(E33*H33,2)</f>
        <v>0</v>
      </c>
      <c r="J33" s="245"/>
      <c r="K33" s="246">
        <f>ROUND(E33*J33,2)</f>
        <v>0</v>
      </c>
      <c r="L33" s="246">
        <v>21</v>
      </c>
      <c r="M33" s="246">
        <f>G33*(1+L33/100)</f>
        <v>0</v>
      </c>
      <c r="N33" s="244">
        <v>0</v>
      </c>
      <c r="O33" s="244">
        <f>ROUND(E33*N33,2)</f>
        <v>0</v>
      </c>
      <c r="P33" s="244">
        <v>0</v>
      </c>
      <c r="Q33" s="244">
        <f>ROUND(E33*P33,2)</f>
        <v>0</v>
      </c>
      <c r="R33" s="246"/>
      <c r="S33" s="246" t="s">
        <v>180</v>
      </c>
      <c r="T33" s="247" t="s">
        <v>181</v>
      </c>
      <c r="U33" s="224">
        <v>0</v>
      </c>
      <c r="V33" s="224">
        <f>ROUND(E33*U33,2)</f>
        <v>0</v>
      </c>
      <c r="W33" s="224"/>
      <c r="X33" s="224" t="s">
        <v>202</v>
      </c>
      <c r="Y33" s="224" t="s">
        <v>142</v>
      </c>
      <c r="Z33" s="213"/>
      <c r="AA33" s="213"/>
      <c r="AB33" s="213"/>
      <c r="AC33" s="213"/>
      <c r="AD33" s="213"/>
      <c r="AE33" s="213"/>
      <c r="AF33" s="213"/>
      <c r="AG33" s="213" t="s">
        <v>203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41">
        <v>24</v>
      </c>
      <c r="B34" s="242" t="s">
        <v>192</v>
      </c>
      <c r="C34" s="255" t="s">
        <v>204</v>
      </c>
      <c r="D34" s="243" t="s">
        <v>179</v>
      </c>
      <c r="E34" s="244">
        <v>2</v>
      </c>
      <c r="F34" s="245"/>
      <c r="G34" s="246">
        <f>ROUND(E34*F34,2)</f>
        <v>0</v>
      </c>
      <c r="H34" s="245"/>
      <c r="I34" s="246">
        <f>ROUND(E34*H34,2)</f>
        <v>0</v>
      </c>
      <c r="J34" s="245"/>
      <c r="K34" s="246">
        <f>ROUND(E34*J34,2)</f>
        <v>0</v>
      </c>
      <c r="L34" s="246">
        <v>21</v>
      </c>
      <c r="M34" s="246">
        <f>G34*(1+L34/100)</f>
        <v>0</v>
      </c>
      <c r="N34" s="244">
        <v>0</v>
      </c>
      <c r="O34" s="244">
        <f>ROUND(E34*N34,2)</f>
        <v>0</v>
      </c>
      <c r="P34" s="244">
        <v>0</v>
      </c>
      <c r="Q34" s="244">
        <f>ROUND(E34*P34,2)</f>
        <v>0</v>
      </c>
      <c r="R34" s="246"/>
      <c r="S34" s="246" t="s">
        <v>180</v>
      </c>
      <c r="T34" s="247" t="s">
        <v>181</v>
      </c>
      <c r="U34" s="224">
        <v>0</v>
      </c>
      <c r="V34" s="224">
        <f>ROUND(E34*U34,2)</f>
        <v>0</v>
      </c>
      <c r="W34" s="224"/>
      <c r="X34" s="224" t="s">
        <v>202</v>
      </c>
      <c r="Y34" s="224" t="s">
        <v>142</v>
      </c>
      <c r="Z34" s="213"/>
      <c r="AA34" s="213"/>
      <c r="AB34" s="213"/>
      <c r="AC34" s="213"/>
      <c r="AD34" s="213"/>
      <c r="AE34" s="213"/>
      <c r="AF34" s="213"/>
      <c r="AG34" s="213" t="s">
        <v>203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41">
        <v>25</v>
      </c>
      <c r="B35" s="242" t="s">
        <v>205</v>
      </c>
      <c r="C35" s="255" t="s">
        <v>206</v>
      </c>
      <c r="D35" s="243" t="s">
        <v>146</v>
      </c>
      <c r="E35" s="244">
        <v>1</v>
      </c>
      <c r="F35" s="245"/>
      <c r="G35" s="246">
        <f>ROUND(E35*F35,2)</f>
        <v>0</v>
      </c>
      <c r="H35" s="245"/>
      <c r="I35" s="246">
        <f>ROUND(E35*H35,2)</f>
        <v>0</v>
      </c>
      <c r="J35" s="245"/>
      <c r="K35" s="246">
        <f>ROUND(E35*J35,2)</f>
        <v>0</v>
      </c>
      <c r="L35" s="246">
        <v>21</v>
      </c>
      <c r="M35" s="246">
        <f>G35*(1+L35/100)</f>
        <v>0</v>
      </c>
      <c r="N35" s="244">
        <v>0</v>
      </c>
      <c r="O35" s="244">
        <f>ROUND(E35*N35,2)</f>
        <v>0</v>
      </c>
      <c r="P35" s="244">
        <v>0</v>
      </c>
      <c r="Q35" s="244">
        <f>ROUND(E35*P35,2)</f>
        <v>0</v>
      </c>
      <c r="R35" s="246" t="s">
        <v>207</v>
      </c>
      <c r="S35" s="246" t="s">
        <v>140</v>
      </c>
      <c r="T35" s="247" t="s">
        <v>181</v>
      </c>
      <c r="U35" s="224">
        <v>1</v>
      </c>
      <c r="V35" s="224">
        <f>ROUND(E35*U35,2)</f>
        <v>1</v>
      </c>
      <c r="W35" s="224"/>
      <c r="X35" s="224" t="s">
        <v>75</v>
      </c>
      <c r="Y35" s="224" t="s">
        <v>142</v>
      </c>
      <c r="Z35" s="213"/>
      <c r="AA35" s="213"/>
      <c r="AB35" s="213"/>
      <c r="AC35" s="213"/>
      <c r="AD35" s="213"/>
      <c r="AE35" s="213"/>
      <c r="AF35" s="213"/>
      <c r="AG35" s="213" t="s">
        <v>208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">
      <c r="A36" s="241">
        <v>26</v>
      </c>
      <c r="B36" s="242" t="s">
        <v>209</v>
      </c>
      <c r="C36" s="255" t="s">
        <v>210</v>
      </c>
      <c r="D36" s="243" t="s">
        <v>186</v>
      </c>
      <c r="E36" s="244">
        <v>36</v>
      </c>
      <c r="F36" s="245"/>
      <c r="G36" s="246">
        <f>ROUND(E36*F36,2)</f>
        <v>0</v>
      </c>
      <c r="H36" s="245"/>
      <c r="I36" s="246">
        <f>ROUND(E36*H36,2)</f>
        <v>0</v>
      </c>
      <c r="J36" s="245"/>
      <c r="K36" s="246">
        <f>ROUND(E36*J36,2)</f>
        <v>0</v>
      </c>
      <c r="L36" s="246">
        <v>21</v>
      </c>
      <c r="M36" s="246">
        <f>G36*(1+L36/100)</f>
        <v>0</v>
      </c>
      <c r="N36" s="244">
        <v>0</v>
      </c>
      <c r="O36" s="244">
        <f>ROUND(E36*N36,2)</f>
        <v>0</v>
      </c>
      <c r="P36" s="244">
        <v>0</v>
      </c>
      <c r="Q36" s="244">
        <f>ROUND(E36*P36,2)</f>
        <v>0</v>
      </c>
      <c r="R36" s="246" t="s">
        <v>207</v>
      </c>
      <c r="S36" s="246" t="s">
        <v>140</v>
      </c>
      <c r="T36" s="247" t="s">
        <v>140</v>
      </c>
      <c r="U36" s="224">
        <v>1</v>
      </c>
      <c r="V36" s="224">
        <f>ROUND(E36*U36,2)</f>
        <v>36</v>
      </c>
      <c r="W36" s="224"/>
      <c r="X36" s="224" t="s">
        <v>75</v>
      </c>
      <c r="Y36" s="224" t="s">
        <v>142</v>
      </c>
      <c r="Z36" s="213"/>
      <c r="AA36" s="213"/>
      <c r="AB36" s="213"/>
      <c r="AC36" s="213"/>
      <c r="AD36" s="213"/>
      <c r="AE36" s="213"/>
      <c r="AF36" s="213"/>
      <c r="AG36" s="213" t="s">
        <v>208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41">
        <v>27</v>
      </c>
      <c r="B37" s="242" t="s">
        <v>211</v>
      </c>
      <c r="C37" s="255" t="s">
        <v>212</v>
      </c>
      <c r="D37" s="243" t="s">
        <v>146</v>
      </c>
      <c r="E37" s="244">
        <v>1</v>
      </c>
      <c r="F37" s="245"/>
      <c r="G37" s="246">
        <f>ROUND(E37*F37,2)</f>
        <v>0</v>
      </c>
      <c r="H37" s="245"/>
      <c r="I37" s="246">
        <f>ROUND(E37*H37,2)</f>
        <v>0</v>
      </c>
      <c r="J37" s="245"/>
      <c r="K37" s="246">
        <f>ROUND(E37*J37,2)</f>
        <v>0</v>
      </c>
      <c r="L37" s="246">
        <v>21</v>
      </c>
      <c r="M37" s="246">
        <f>G37*(1+L37/100)</f>
        <v>0</v>
      </c>
      <c r="N37" s="244">
        <v>0</v>
      </c>
      <c r="O37" s="244">
        <f>ROUND(E37*N37,2)</f>
        <v>0</v>
      </c>
      <c r="P37" s="244">
        <v>0</v>
      </c>
      <c r="Q37" s="244">
        <f>ROUND(E37*P37,2)</f>
        <v>0</v>
      </c>
      <c r="R37" s="246" t="s">
        <v>207</v>
      </c>
      <c r="S37" s="246" t="s">
        <v>140</v>
      </c>
      <c r="T37" s="247" t="s">
        <v>181</v>
      </c>
      <c r="U37" s="224">
        <v>1</v>
      </c>
      <c r="V37" s="224">
        <f>ROUND(E37*U37,2)</f>
        <v>1</v>
      </c>
      <c r="W37" s="224"/>
      <c r="X37" s="224" t="s">
        <v>75</v>
      </c>
      <c r="Y37" s="224" t="s">
        <v>142</v>
      </c>
      <c r="Z37" s="213"/>
      <c r="AA37" s="213"/>
      <c r="AB37" s="213"/>
      <c r="AC37" s="213"/>
      <c r="AD37" s="213"/>
      <c r="AE37" s="213"/>
      <c r="AF37" s="213"/>
      <c r="AG37" s="213" t="s">
        <v>208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41">
        <v>28</v>
      </c>
      <c r="B38" s="242" t="s">
        <v>213</v>
      </c>
      <c r="C38" s="255" t="s">
        <v>214</v>
      </c>
      <c r="D38" s="243" t="s">
        <v>146</v>
      </c>
      <c r="E38" s="244">
        <v>1</v>
      </c>
      <c r="F38" s="245"/>
      <c r="G38" s="246">
        <f>ROUND(E38*F38,2)</f>
        <v>0</v>
      </c>
      <c r="H38" s="245"/>
      <c r="I38" s="246">
        <f>ROUND(E38*H38,2)</f>
        <v>0</v>
      </c>
      <c r="J38" s="245"/>
      <c r="K38" s="246">
        <f>ROUND(E38*J38,2)</f>
        <v>0</v>
      </c>
      <c r="L38" s="246">
        <v>21</v>
      </c>
      <c r="M38" s="246">
        <f>G38*(1+L38/100)</f>
        <v>0</v>
      </c>
      <c r="N38" s="244">
        <v>0</v>
      </c>
      <c r="O38" s="244">
        <f>ROUND(E38*N38,2)</f>
        <v>0</v>
      </c>
      <c r="P38" s="244">
        <v>0</v>
      </c>
      <c r="Q38" s="244">
        <f>ROUND(E38*P38,2)</f>
        <v>0</v>
      </c>
      <c r="R38" s="246" t="s">
        <v>207</v>
      </c>
      <c r="S38" s="246" t="s">
        <v>140</v>
      </c>
      <c r="T38" s="247" t="s">
        <v>181</v>
      </c>
      <c r="U38" s="224">
        <v>1.04325</v>
      </c>
      <c r="V38" s="224">
        <f>ROUND(E38*U38,2)</f>
        <v>1.04</v>
      </c>
      <c r="W38" s="224"/>
      <c r="X38" s="224" t="s">
        <v>75</v>
      </c>
      <c r="Y38" s="224" t="s">
        <v>142</v>
      </c>
      <c r="Z38" s="213"/>
      <c r="AA38" s="213"/>
      <c r="AB38" s="213"/>
      <c r="AC38" s="213"/>
      <c r="AD38" s="213"/>
      <c r="AE38" s="213"/>
      <c r="AF38" s="213"/>
      <c r="AG38" s="213" t="s">
        <v>208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">
      <c r="A39" s="241">
        <v>29</v>
      </c>
      <c r="B39" s="242" t="s">
        <v>215</v>
      </c>
      <c r="C39" s="255" t="s">
        <v>216</v>
      </c>
      <c r="D39" s="243" t="s">
        <v>146</v>
      </c>
      <c r="E39" s="244">
        <v>1</v>
      </c>
      <c r="F39" s="245"/>
      <c r="G39" s="246">
        <f>ROUND(E39*F39,2)</f>
        <v>0</v>
      </c>
      <c r="H39" s="245"/>
      <c r="I39" s="246">
        <f>ROUND(E39*H39,2)</f>
        <v>0</v>
      </c>
      <c r="J39" s="245"/>
      <c r="K39" s="246">
        <f>ROUND(E39*J39,2)</f>
        <v>0</v>
      </c>
      <c r="L39" s="246">
        <v>21</v>
      </c>
      <c r="M39" s="246">
        <f>G39*(1+L39/100)</f>
        <v>0</v>
      </c>
      <c r="N39" s="244">
        <v>0</v>
      </c>
      <c r="O39" s="244">
        <f>ROUND(E39*N39,2)</f>
        <v>0</v>
      </c>
      <c r="P39" s="244">
        <v>0</v>
      </c>
      <c r="Q39" s="244">
        <f>ROUND(E39*P39,2)</f>
        <v>0</v>
      </c>
      <c r="R39" s="246"/>
      <c r="S39" s="246" t="s">
        <v>180</v>
      </c>
      <c r="T39" s="247" t="s">
        <v>181</v>
      </c>
      <c r="U39" s="224">
        <v>0</v>
      </c>
      <c r="V39" s="224">
        <f>ROUND(E39*U39,2)</f>
        <v>0</v>
      </c>
      <c r="W39" s="224"/>
      <c r="X39" s="224" t="s">
        <v>217</v>
      </c>
      <c r="Y39" s="224" t="s">
        <v>142</v>
      </c>
      <c r="Z39" s="213"/>
      <c r="AA39" s="213"/>
      <c r="AB39" s="213"/>
      <c r="AC39" s="213"/>
      <c r="AD39" s="213"/>
      <c r="AE39" s="213"/>
      <c r="AF39" s="213"/>
      <c r="AG39" s="213" t="s">
        <v>218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x14ac:dyDescent="0.2">
      <c r="A40" s="227" t="s">
        <v>134</v>
      </c>
      <c r="B40" s="228" t="s">
        <v>78</v>
      </c>
      <c r="C40" s="254" t="s">
        <v>79</v>
      </c>
      <c r="D40" s="229"/>
      <c r="E40" s="230"/>
      <c r="F40" s="231"/>
      <c r="G40" s="231">
        <f>SUMIF(AG41:AG52,"&lt;&gt;NOR",G41:G52)</f>
        <v>0</v>
      </c>
      <c r="H40" s="231"/>
      <c r="I40" s="231">
        <f>SUM(I41:I52)</f>
        <v>0</v>
      </c>
      <c r="J40" s="231"/>
      <c r="K40" s="231">
        <f>SUM(K41:K52)</f>
        <v>0</v>
      </c>
      <c r="L40" s="231"/>
      <c r="M40" s="231">
        <f>SUM(M41:M52)</f>
        <v>0</v>
      </c>
      <c r="N40" s="230"/>
      <c r="O40" s="230">
        <f>SUM(O41:O52)</f>
        <v>0.13</v>
      </c>
      <c r="P40" s="230"/>
      <c r="Q40" s="230">
        <f>SUM(Q41:Q52)</f>
        <v>0</v>
      </c>
      <c r="R40" s="231"/>
      <c r="S40" s="231"/>
      <c r="T40" s="232"/>
      <c r="U40" s="226"/>
      <c r="V40" s="226">
        <f>SUM(V41:V52)</f>
        <v>16.57</v>
      </c>
      <c r="W40" s="226"/>
      <c r="X40" s="226"/>
      <c r="Y40" s="226"/>
      <c r="AG40" t="s">
        <v>135</v>
      </c>
    </row>
    <row r="41" spans="1:60" outlineLevel="1" x14ac:dyDescent="0.2">
      <c r="A41" s="241">
        <v>30</v>
      </c>
      <c r="B41" s="242" t="s">
        <v>219</v>
      </c>
      <c r="C41" s="255" t="s">
        <v>220</v>
      </c>
      <c r="D41" s="243" t="s">
        <v>162</v>
      </c>
      <c r="E41" s="244">
        <v>57</v>
      </c>
      <c r="F41" s="245"/>
      <c r="G41" s="246">
        <f>ROUND(E41*F41,2)</f>
        <v>0</v>
      </c>
      <c r="H41" s="245"/>
      <c r="I41" s="246">
        <f>ROUND(E41*H41,2)</f>
        <v>0</v>
      </c>
      <c r="J41" s="245"/>
      <c r="K41" s="246">
        <f>ROUND(E41*J41,2)</f>
        <v>0</v>
      </c>
      <c r="L41" s="246">
        <v>21</v>
      </c>
      <c r="M41" s="246">
        <f>G41*(1+L41/100)</f>
        <v>0</v>
      </c>
      <c r="N41" s="244">
        <v>0</v>
      </c>
      <c r="O41" s="244">
        <f>ROUND(E41*N41,2)</f>
        <v>0</v>
      </c>
      <c r="P41" s="244">
        <v>0</v>
      </c>
      <c r="Q41" s="244">
        <f>ROUND(E41*P41,2)</f>
        <v>0</v>
      </c>
      <c r="R41" s="246" t="s">
        <v>147</v>
      </c>
      <c r="S41" s="246" t="s">
        <v>140</v>
      </c>
      <c r="T41" s="247" t="s">
        <v>140</v>
      </c>
      <c r="U41" s="224">
        <v>0.114</v>
      </c>
      <c r="V41" s="224">
        <f>ROUND(E41*U41,2)</f>
        <v>6.5</v>
      </c>
      <c r="W41" s="224"/>
      <c r="X41" s="224" t="s">
        <v>141</v>
      </c>
      <c r="Y41" s="224" t="s">
        <v>142</v>
      </c>
      <c r="Z41" s="213"/>
      <c r="AA41" s="213"/>
      <c r="AB41" s="213"/>
      <c r="AC41" s="213"/>
      <c r="AD41" s="213"/>
      <c r="AE41" s="213"/>
      <c r="AF41" s="213"/>
      <c r="AG41" s="213" t="s">
        <v>143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">
      <c r="A42" s="241">
        <v>31</v>
      </c>
      <c r="B42" s="242" t="s">
        <v>221</v>
      </c>
      <c r="C42" s="255" t="s">
        <v>222</v>
      </c>
      <c r="D42" s="243" t="s">
        <v>162</v>
      </c>
      <c r="E42" s="244">
        <v>46</v>
      </c>
      <c r="F42" s="245"/>
      <c r="G42" s="246">
        <f>ROUND(E42*F42,2)</f>
        <v>0</v>
      </c>
      <c r="H42" s="245"/>
      <c r="I42" s="246">
        <f>ROUND(E42*H42,2)</f>
        <v>0</v>
      </c>
      <c r="J42" s="245"/>
      <c r="K42" s="246">
        <f>ROUND(E42*J42,2)</f>
        <v>0</v>
      </c>
      <c r="L42" s="246">
        <v>21</v>
      </c>
      <c r="M42" s="246">
        <f>G42*(1+L42/100)</f>
        <v>0</v>
      </c>
      <c r="N42" s="244">
        <v>0</v>
      </c>
      <c r="O42" s="244">
        <f>ROUND(E42*N42,2)</f>
        <v>0</v>
      </c>
      <c r="P42" s="244">
        <v>0</v>
      </c>
      <c r="Q42" s="244">
        <f>ROUND(E42*P42,2)</f>
        <v>0</v>
      </c>
      <c r="R42" s="246" t="s">
        <v>147</v>
      </c>
      <c r="S42" s="246" t="s">
        <v>140</v>
      </c>
      <c r="T42" s="247" t="s">
        <v>140</v>
      </c>
      <c r="U42" s="224">
        <v>0.155</v>
      </c>
      <c r="V42" s="224">
        <f>ROUND(E42*U42,2)</f>
        <v>7.13</v>
      </c>
      <c r="W42" s="224"/>
      <c r="X42" s="224" t="s">
        <v>141</v>
      </c>
      <c r="Y42" s="224" t="s">
        <v>142</v>
      </c>
      <c r="Z42" s="213"/>
      <c r="AA42" s="213"/>
      <c r="AB42" s="213"/>
      <c r="AC42" s="213"/>
      <c r="AD42" s="213"/>
      <c r="AE42" s="213"/>
      <c r="AF42" s="213"/>
      <c r="AG42" s="213" t="s">
        <v>143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2.5" outlineLevel="1" x14ac:dyDescent="0.2">
      <c r="A43" s="241">
        <v>32</v>
      </c>
      <c r="B43" s="242" t="s">
        <v>223</v>
      </c>
      <c r="C43" s="255" t="s">
        <v>224</v>
      </c>
      <c r="D43" s="243" t="s">
        <v>162</v>
      </c>
      <c r="E43" s="244">
        <v>16</v>
      </c>
      <c r="F43" s="245"/>
      <c r="G43" s="246">
        <f>ROUND(E43*F43,2)</f>
        <v>0</v>
      </c>
      <c r="H43" s="245"/>
      <c r="I43" s="246">
        <f>ROUND(E43*H43,2)</f>
        <v>0</v>
      </c>
      <c r="J43" s="245"/>
      <c r="K43" s="246">
        <f>ROUND(E43*J43,2)</f>
        <v>0</v>
      </c>
      <c r="L43" s="246">
        <v>21</v>
      </c>
      <c r="M43" s="246">
        <f>G43*(1+L43/100)</f>
        <v>0</v>
      </c>
      <c r="N43" s="244">
        <v>0</v>
      </c>
      <c r="O43" s="244">
        <f>ROUND(E43*N43,2)</f>
        <v>0</v>
      </c>
      <c r="P43" s="244">
        <v>0</v>
      </c>
      <c r="Q43" s="244">
        <f>ROUND(E43*P43,2)</f>
        <v>0</v>
      </c>
      <c r="R43" s="246" t="s">
        <v>147</v>
      </c>
      <c r="S43" s="246" t="s">
        <v>140</v>
      </c>
      <c r="T43" s="247" t="s">
        <v>140</v>
      </c>
      <c r="U43" s="224">
        <v>0.184</v>
      </c>
      <c r="V43" s="224">
        <f>ROUND(E43*U43,2)</f>
        <v>2.94</v>
      </c>
      <c r="W43" s="224"/>
      <c r="X43" s="224" t="s">
        <v>141</v>
      </c>
      <c r="Y43" s="224" t="s">
        <v>142</v>
      </c>
      <c r="Z43" s="213"/>
      <c r="AA43" s="213"/>
      <c r="AB43" s="213"/>
      <c r="AC43" s="213"/>
      <c r="AD43" s="213"/>
      <c r="AE43" s="213"/>
      <c r="AF43" s="213"/>
      <c r="AG43" s="213" t="s">
        <v>143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33.75" outlineLevel="1" x14ac:dyDescent="0.2">
      <c r="A44" s="241">
        <v>33</v>
      </c>
      <c r="B44" s="242" t="s">
        <v>225</v>
      </c>
      <c r="C44" s="255" t="s">
        <v>226</v>
      </c>
      <c r="D44" s="243" t="s">
        <v>162</v>
      </c>
      <c r="E44" s="244">
        <v>12</v>
      </c>
      <c r="F44" s="245"/>
      <c r="G44" s="246">
        <f>ROUND(E44*F44,2)</f>
        <v>0</v>
      </c>
      <c r="H44" s="245"/>
      <c r="I44" s="246">
        <f>ROUND(E44*H44,2)</f>
        <v>0</v>
      </c>
      <c r="J44" s="245"/>
      <c r="K44" s="246">
        <f>ROUND(E44*J44,2)</f>
        <v>0</v>
      </c>
      <c r="L44" s="246">
        <v>21</v>
      </c>
      <c r="M44" s="246">
        <f>G44*(1+L44/100)</f>
        <v>0</v>
      </c>
      <c r="N44" s="244">
        <v>3.1E-4</v>
      </c>
      <c r="O44" s="244">
        <f>ROUND(E44*N44,2)</f>
        <v>0</v>
      </c>
      <c r="P44" s="244">
        <v>0</v>
      </c>
      <c r="Q44" s="244">
        <f>ROUND(E44*P44,2)</f>
        <v>0</v>
      </c>
      <c r="R44" s="246" t="s">
        <v>227</v>
      </c>
      <c r="S44" s="246" t="s">
        <v>140</v>
      </c>
      <c r="T44" s="247" t="s">
        <v>140</v>
      </c>
      <c r="U44" s="224">
        <v>0</v>
      </c>
      <c r="V44" s="224">
        <f>ROUND(E44*U44,2)</f>
        <v>0</v>
      </c>
      <c r="W44" s="224"/>
      <c r="X44" s="224" t="s">
        <v>217</v>
      </c>
      <c r="Y44" s="224" t="s">
        <v>142</v>
      </c>
      <c r="Z44" s="213"/>
      <c r="AA44" s="213"/>
      <c r="AB44" s="213"/>
      <c r="AC44" s="213"/>
      <c r="AD44" s="213"/>
      <c r="AE44" s="213"/>
      <c r="AF44" s="213"/>
      <c r="AG44" s="213" t="s">
        <v>218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ht="33.75" outlineLevel="1" x14ac:dyDescent="0.2">
      <c r="A45" s="241">
        <v>34</v>
      </c>
      <c r="B45" s="242" t="s">
        <v>228</v>
      </c>
      <c r="C45" s="255" t="s">
        <v>229</v>
      </c>
      <c r="D45" s="243" t="s">
        <v>162</v>
      </c>
      <c r="E45" s="244">
        <v>27</v>
      </c>
      <c r="F45" s="245"/>
      <c r="G45" s="246">
        <f>ROUND(E45*F45,2)</f>
        <v>0</v>
      </c>
      <c r="H45" s="245"/>
      <c r="I45" s="246">
        <f>ROUND(E45*H45,2)</f>
        <v>0</v>
      </c>
      <c r="J45" s="245"/>
      <c r="K45" s="246">
        <f>ROUND(E45*J45,2)</f>
        <v>0</v>
      </c>
      <c r="L45" s="246">
        <v>21</v>
      </c>
      <c r="M45" s="246">
        <f>G45*(1+L45/100)</f>
        <v>0</v>
      </c>
      <c r="N45" s="244">
        <v>6.7000000000000002E-4</v>
      </c>
      <c r="O45" s="244">
        <f>ROUND(E45*N45,2)</f>
        <v>0.02</v>
      </c>
      <c r="P45" s="244">
        <v>0</v>
      </c>
      <c r="Q45" s="244">
        <f>ROUND(E45*P45,2)</f>
        <v>0</v>
      </c>
      <c r="R45" s="246" t="s">
        <v>227</v>
      </c>
      <c r="S45" s="246" t="s">
        <v>140</v>
      </c>
      <c r="T45" s="247" t="s">
        <v>140</v>
      </c>
      <c r="U45" s="224">
        <v>0</v>
      </c>
      <c r="V45" s="224">
        <f>ROUND(E45*U45,2)</f>
        <v>0</v>
      </c>
      <c r="W45" s="224"/>
      <c r="X45" s="224" t="s">
        <v>217</v>
      </c>
      <c r="Y45" s="224" t="s">
        <v>142</v>
      </c>
      <c r="Z45" s="213"/>
      <c r="AA45" s="213"/>
      <c r="AB45" s="213"/>
      <c r="AC45" s="213"/>
      <c r="AD45" s="213"/>
      <c r="AE45" s="213"/>
      <c r="AF45" s="213"/>
      <c r="AG45" s="213" t="s">
        <v>218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33.75" outlineLevel="1" x14ac:dyDescent="0.2">
      <c r="A46" s="241">
        <v>35</v>
      </c>
      <c r="B46" s="242" t="s">
        <v>230</v>
      </c>
      <c r="C46" s="255" t="s">
        <v>231</v>
      </c>
      <c r="D46" s="243" t="s">
        <v>162</v>
      </c>
      <c r="E46" s="244">
        <v>12</v>
      </c>
      <c r="F46" s="245"/>
      <c r="G46" s="246">
        <f>ROUND(E46*F46,2)</f>
        <v>0</v>
      </c>
      <c r="H46" s="245"/>
      <c r="I46" s="246">
        <f>ROUND(E46*H46,2)</f>
        <v>0</v>
      </c>
      <c r="J46" s="245"/>
      <c r="K46" s="246">
        <f>ROUND(E46*J46,2)</f>
        <v>0</v>
      </c>
      <c r="L46" s="246">
        <v>21</v>
      </c>
      <c r="M46" s="246">
        <f>G46*(1+L46/100)</f>
        <v>0</v>
      </c>
      <c r="N46" s="244">
        <v>7.3999999999999999E-4</v>
      </c>
      <c r="O46" s="244">
        <f>ROUND(E46*N46,2)</f>
        <v>0.01</v>
      </c>
      <c r="P46" s="244">
        <v>0</v>
      </c>
      <c r="Q46" s="244">
        <f>ROUND(E46*P46,2)</f>
        <v>0</v>
      </c>
      <c r="R46" s="246" t="s">
        <v>227</v>
      </c>
      <c r="S46" s="246" t="s">
        <v>140</v>
      </c>
      <c r="T46" s="247" t="s">
        <v>140</v>
      </c>
      <c r="U46" s="224">
        <v>0</v>
      </c>
      <c r="V46" s="224">
        <f>ROUND(E46*U46,2)</f>
        <v>0</v>
      </c>
      <c r="W46" s="224"/>
      <c r="X46" s="224" t="s">
        <v>217</v>
      </c>
      <c r="Y46" s="224" t="s">
        <v>142</v>
      </c>
      <c r="Z46" s="213"/>
      <c r="AA46" s="213"/>
      <c r="AB46" s="213"/>
      <c r="AC46" s="213"/>
      <c r="AD46" s="213"/>
      <c r="AE46" s="213"/>
      <c r="AF46" s="213"/>
      <c r="AG46" s="213" t="s">
        <v>218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33.75" outlineLevel="1" x14ac:dyDescent="0.2">
      <c r="A47" s="241">
        <v>36</v>
      </c>
      <c r="B47" s="242" t="s">
        <v>232</v>
      </c>
      <c r="C47" s="255" t="s">
        <v>233</v>
      </c>
      <c r="D47" s="243" t="s">
        <v>162</v>
      </c>
      <c r="E47" s="244">
        <v>12</v>
      </c>
      <c r="F47" s="245"/>
      <c r="G47" s="246">
        <f>ROUND(E47*F47,2)</f>
        <v>0</v>
      </c>
      <c r="H47" s="245"/>
      <c r="I47" s="246">
        <f>ROUND(E47*H47,2)</f>
        <v>0</v>
      </c>
      <c r="J47" s="245"/>
      <c r="K47" s="246">
        <f>ROUND(E47*J47,2)</f>
        <v>0</v>
      </c>
      <c r="L47" s="246">
        <v>21</v>
      </c>
      <c r="M47" s="246">
        <f>G47*(1+L47/100)</f>
        <v>0</v>
      </c>
      <c r="N47" s="244">
        <v>8.0000000000000004E-4</v>
      </c>
      <c r="O47" s="244">
        <f>ROUND(E47*N47,2)</f>
        <v>0.01</v>
      </c>
      <c r="P47" s="244">
        <v>0</v>
      </c>
      <c r="Q47" s="244">
        <f>ROUND(E47*P47,2)</f>
        <v>0</v>
      </c>
      <c r="R47" s="246" t="s">
        <v>227</v>
      </c>
      <c r="S47" s="246" t="s">
        <v>140</v>
      </c>
      <c r="T47" s="247" t="s">
        <v>140</v>
      </c>
      <c r="U47" s="224">
        <v>0</v>
      </c>
      <c r="V47" s="224">
        <f>ROUND(E47*U47,2)</f>
        <v>0</v>
      </c>
      <c r="W47" s="224"/>
      <c r="X47" s="224" t="s">
        <v>217</v>
      </c>
      <c r="Y47" s="224" t="s">
        <v>142</v>
      </c>
      <c r="Z47" s="213"/>
      <c r="AA47" s="213"/>
      <c r="AB47" s="213"/>
      <c r="AC47" s="213"/>
      <c r="AD47" s="213"/>
      <c r="AE47" s="213"/>
      <c r="AF47" s="213"/>
      <c r="AG47" s="213" t="s">
        <v>218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33.75" outlineLevel="1" x14ac:dyDescent="0.2">
      <c r="A48" s="241">
        <v>37</v>
      </c>
      <c r="B48" s="242" t="s">
        <v>234</v>
      </c>
      <c r="C48" s="255" t="s">
        <v>235</v>
      </c>
      <c r="D48" s="243" t="s">
        <v>162</v>
      </c>
      <c r="E48" s="244">
        <v>38</v>
      </c>
      <c r="F48" s="245"/>
      <c r="G48" s="246">
        <f>ROUND(E48*F48,2)</f>
        <v>0</v>
      </c>
      <c r="H48" s="245"/>
      <c r="I48" s="246">
        <f>ROUND(E48*H48,2)</f>
        <v>0</v>
      </c>
      <c r="J48" s="245"/>
      <c r="K48" s="246">
        <f>ROUND(E48*J48,2)</f>
        <v>0</v>
      </c>
      <c r="L48" s="246">
        <v>21</v>
      </c>
      <c r="M48" s="246">
        <f>G48*(1+L48/100)</f>
        <v>0</v>
      </c>
      <c r="N48" s="244">
        <v>8.9999999999999998E-4</v>
      </c>
      <c r="O48" s="244">
        <f>ROUND(E48*N48,2)</f>
        <v>0.03</v>
      </c>
      <c r="P48" s="244">
        <v>0</v>
      </c>
      <c r="Q48" s="244">
        <f>ROUND(E48*P48,2)</f>
        <v>0</v>
      </c>
      <c r="R48" s="246" t="s">
        <v>227</v>
      </c>
      <c r="S48" s="246" t="s">
        <v>140</v>
      </c>
      <c r="T48" s="247" t="s">
        <v>140</v>
      </c>
      <c r="U48" s="224">
        <v>0</v>
      </c>
      <c r="V48" s="224">
        <f>ROUND(E48*U48,2)</f>
        <v>0</v>
      </c>
      <c r="W48" s="224"/>
      <c r="X48" s="224" t="s">
        <v>217</v>
      </c>
      <c r="Y48" s="224" t="s">
        <v>142</v>
      </c>
      <c r="Z48" s="213"/>
      <c r="AA48" s="213"/>
      <c r="AB48" s="213"/>
      <c r="AC48" s="213"/>
      <c r="AD48" s="213"/>
      <c r="AE48" s="213"/>
      <c r="AF48" s="213"/>
      <c r="AG48" s="213" t="s">
        <v>218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33.75" outlineLevel="1" x14ac:dyDescent="0.2">
      <c r="A49" s="241">
        <v>38</v>
      </c>
      <c r="B49" s="242" t="s">
        <v>236</v>
      </c>
      <c r="C49" s="255" t="s">
        <v>237</v>
      </c>
      <c r="D49" s="243" t="s">
        <v>162</v>
      </c>
      <c r="E49" s="244">
        <v>8</v>
      </c>
      <c r="F49" s="245"/>
      <c r="G49" s="246">
        <f>ROUND(E49*F49,2)</f>
        <v>0</v>
      </c>
      <c r="H49" s="245"/>
      <c r="I49" s="246">
        <f>ROUND(E49*H49,2)</f>
        <v>0</v>
      </c>
      <c r="J49" s="245"/>
      <c r="K49" s="246">
        <f>ROUND(E49*J49,2)</f>
        <v>0</v>
      </c>
      <c r="L49" s="246">
        <v>21</v>
      </c>
      <c r="M49" s="246">
        <f>G49*(1+L49/100)</f>
        <v>0</v>
      </c>
      <c r="N49" s="244">
        <v>1.41E-3</v>
      </c>
      <c r="O49" s="244">
        <f>ROUND(E49*N49,2)</f>
        <v>0.01</v>
      </c>
      <c r="P49" s="244">
        <v>0</v>
      </c>
      <c r="Q49" s="244">
        <f>ROUND(E49*P49,2)</f>
        <v>0</v>
      </c>
      <c r="R49" s="246" t="s">
        <v>227</v>
      </c>
      <c r="S49" s="246" t="s">
        <v>140</v>
      </c>
      <c r="T49" s="247" t="s">
        <v>140</v>
      </c>
      <c r="U49" s="224">
        <v>0</v>
      </c>
      <c r="V49" s="224">
        <f>ROUND(E49*U49,2)</f>
        <v>0</v>
      </c>
      <c r="W49" s="224"/>
      <c r="X49" s="224" t="s">
        <v>217</v>
      </c>
      <c r="Y49" s="224" t="s">
        <v>142</v>
      </c>
      <c r="Z49" s="213"/>
      <c r="AA49" s="213"/>
      <c r="AB49" s="213"/>
      <c r="AC49" s="213"/>
      <c r="AD49" s="213"/>
      <c r="AE49" s="213"/>
      <c r="AF49" s="213"/>
      <c r="AG49" s="213" t="s">
        <v>218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33.75" outlineLevel="1" x14ac:dyDescent="0.2">
      <c r="A50" s="234">
        <v>39</v>
      </c>
      <c r="B50" s="235" t="s">
        <v>238</v>
      </c>
      <c r="C50" s="256" t="s">
        <v>239</v>
      </c>
      <c r="D50" s="236" t="s">
        <v>162</v>
      </c>
      <c r="E50" s="237">
        <v>16</v>
      </c>
      <c r="F50" s="238"/>
      <c r="G50" s="239">
        <f>ROUND(E50*F50,2)</f>
        <v>0</v>
      </c>
      <c r="H50" s="238"/>
      <c r="I50" s="239">
        <f>ROUND(E50*H50,2)</f>
        <v>0</v>
      </c>
      <c r="J50" s="238"/>
      <c r="K50" s="239">
        <f>ROUND(E50*J50,2)</f>
        <v>0</v>
      </c>
      <c r="L50" s="239">
        <v>21</v>
      </c>
      <c r="M50" s="239">
        <f>G50*(1+L50/100)</f>
        <v>0</v>
      </c>
      <c r="N50" s="237">
        <v>3.3899999999999998E-3</v>
      </c>
      <c r="O50" s="237">
        <f>ROUND(E50*N50,2)</f>
        <v>0.05</v>
      </c>
      <c r="P50" s="237">
        <v>0</v>
      </c>
      <c r="Q50" s="237">
        <f>ROUND(E50*P50,2)</f>
        <v>0</v>
      </c>
      <c r="R50" s="239" t="s">
        <v>227</v>
      </c>
      <c r="S50" s="239" t="s">
        <v>140</v>
      </c>
      <c r="T50" s="240" t="s">
        <v>140</v>
      </c>
      <c r="U50" s="224">
        <v>0</v>
      </c>
      <c r="V50" s="224">
        <f>ROUND(E50*U50,2)</f>
        <v>0</v>
      </c>
      <c r="W50" s="224"/>
      <c r="X50" s="224" t="s">
        <v>217</v>
      </c>
      <c r="Y50" s="224" t="s">
        <v>142</v>
      </c>
      <c r="Z50" s="213"/>
      <c r="AA50" s="213"/>
      <c r="AB50" s="213"/>
      <c r="AC50" s="213"/>
      <c r="AD50" s="213"/>
      <c r="AE50" s="213"/>
      <c r="AF50" s="213"/>
      <c r="AG50" s="213" t="s">
        <v>218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20">
        <v>40</v>
      </c>
      <c r="B51" s="221" t="s">
        <v>240</v>
      </c>
      <c r="C51" s="258" t="s">
        <v>241</v>
      </c>
      <c r="D51" s="222" t="s">
        <v>0</v>
      </c>
      <c r="E51" s="249"/>
      <c r="F51" s="225"/>
      <c r="G51" s="224">
        <f>ROUND(E51*F51,2)</f>
        <v>0</v>
      </c>
      <c r="H51" s="225"/>
      <c r="I51" s="224">
        <f>ROUND(E51*H51,2)</f>
        <v>0</v>
      </c>
      <c r="J51" s="225"/>
      <c r="K51" s="224">
        <f>ROUND(E51*J51,2)</f>
        <v>0</v>
      </c>
      <c r="L51" s="224">
        <v>21</v>
      </c>
      <c r="M51" s="224">
        <f>G51*(1+L51/100)</f>
        <v>0</v>
      </c>
      <c r="N51" s="223">
        <v>0</v>
      </c>
      <c r="O51" s="223">
        <f>ROUND(E51*N51,2)</f>
        <v>0</v>
      </c>
      <c r="P51" s="223">
        <v>0</v>
      </c>
      <c r="Q51" s="223">
        <f>ROUND(E51*P51,2)</f>
        <v>0</v>
      </c>
      <c r="R51" s="224" t="s">
        <v>139</v>
      </c>
      <c r="S51" s="224" t="s">
        <v>140</v>
      </c>
      <c r="T51" s="224" t="s">
        <v>140</v>
      </c>
      <c r="U51" s="224">
        <v>0</v>
      </c>
      <c r="V51" s="224">
        <f>ROUND(E51*U51,2)</f>
        <v>0</v>
      </c>
      <c r="W51" s="224"/>
      <c r="X51" s="224" t="s">
        <v>242</v>
      </c>
      <c r="Y51" s="224" t="s">
        <v>142</v>
      </c>
      <c r="Z51" s="213"/>
      <c r="AA51" s="213"/>
      <c r="AB51" s="213"/>
      <c r="AC51" s="213"/>
      <c r="AD51" s="213"/>
      <c r="AE51" s="213"/>
      <c r="AF51" s="213"/>
      <c r="AG51" s="213" t="s">
        <v>243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59" t="s">
        <v>244</v>
      </c>
      <c r="D52" s="250"/>
      <c r="E52" s="250"/>
      <c r="F52" s="250"/>
      <c r="G52" s="250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3"/>
      <c r="AA52" s="213"/>
      <c r="AB52" s="213"/>
      <c r="AC52" s="213"/>
      <c r="AD52" s="213"/>
      <c r="AE52" s="213"/>
      <c r="AF52" s="213"/>
      <c r="AG52" s="213" t="s">
        <v>151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x14ac:dyDescent="0.2">
      <c r="A53" s="227" t="s">
        <v>134</v>
      </c>
      <c r="B53" s="228" t="s">
        <v>80</v>
      </c>
      <c r="C53" s="254" t="s">
        <v>81</v>
      </c>
      <c r="D53" s="229"/>
      <c r="E53" s="230"/>
      <c r="F53" s="231"/>
      <c r="G53" s="231">
        <f>SUMIF(AG54:AG62,"&lt;&gt;NOR",G54:G62)</f>
        <v>0</v>
      </c>
      <c r="H53" s="231"/>
      <c r="I53" s="231">
        <f>SUM(I54:I62)</f>
        <v>0</v>
      </c>
      <c r="J53" s="231"/>
      <c r="K53" s="231">
        <f>SUM(K54:K62)</f>
        <v>0</v>
      </c>
      <c r="L53" s="231"/>
      <c r="M53" s="231">
        <f>SUM(M54:M62)</f>
        <v>0</v>
      </c>
      <c r="N53" s="230"/>
      <c r="O53" s="230">
        <f>SUM(O54:O62)</f>
        <v>0</v>
      </c>
      <c r="P53" s="230"/>
      <c r="Q53" s="230">
        <f>SUM(Q54:Q62)</f>
        <v>0</v>
      </c>
      <c r="R53" s="231"/>
      <c r="S53" s="231"/>
      <c r="T53" s="232"/>
      <c r="U53" s="226"/>
      <c r="V53" s="226">
        <f>SUM(V54:V62)</f>
        <v>3.2399999999999998</v>
      </c>
      <c r="W53" s="226"/>
      <c r="X53" s="226"/>
      <c r="Y53" s="226"/>
      <c r="AG53" t="s">
        <v>135</v>
      </c>
    </row>
    <row r="54" spans="1:60" outlineLevel="1" x14ac:dyDescent="0.2">
      <c r="A54" s="234">
        <v>41</v>
      </c>
      <c r="B54" s="235" t="s">
        <v>245</v>
      </c>
      <c r="C54" s="256" t="s">
        <v>246</v>
      </c>
      <c r="D54" s="236" t="s">
        <v>162</v>
      </c>
      <c r="E54" s="237">
        <v>8</v>
      </c>
      <c r="F54" s="238"/>
      <c r="G54" s="239">
        <f>ROUND(E54*F54,2)</f>
        <v>0</v>
      </c>
      <c r="H54" s="238"/>
      <c r="I54" s="239">
        <f>ROUND(E54*H54,2)</f>
        <v>0</v>
      </c>
      <c r="J54" s="238"/>
      <c r="K54" s="239">
        <f>ROUND(E54*J54,2)</f>
        <v>0</v>
      </c>
      <c r="L54" s="239">
        <v>21</v>
      </c>
      <c r="M54" s="239">
        <f>G54*(1+L54/100)</f>
        <v>0</v>
      </c>
      <c r="N54" s="237">
        <v>3.8000000000000002E-4</v>
      </c>
      <c r="O54" s="237">
        <f>ROUND(E54*N54,2)</f>
        <v>0</v>
      </c>
      <c r="P54" s="237">
        <v>0</v>
      </c>
      <c r="Q54" s="237">
        <f>ROUND(E54*P54,2)</f>
        <v>0</v>
      </c>
      <c r="R54" s="239" t="s">
        <v>147</v>
      </c>
      <c r="S54" s="239" t="s">
        <v>140</v>
      </c>
      <c r="T54" s="240" t="s">
        <v>140</v>
      </c>
      <c r="U54" s="224">
        <v>0.32</v>
      </c>
      <c r="V54" s="224">
        <f>ROUND(E54*U54,2)</f>
        <v>2.56</v>
      </c>
      <c r="W54" s="224"/>
      <c r="X54" s="224" t="s">
        <v>141</v>
      </c>
      <c r="Y54" s="224" t="s">
        <v>142</v>
      </c>
      <c r="Z54" s="213"/>
      <c r="AA54" s="213"/>
      <c r="AB54" s="213"/>
      <c r="AC54" s="213"/>
      <c r="AD54" s="213"/>
      <c r="AE54" s="213"/>
      <c r="AF54" s="213"/>
      <c r="AG54" s="213" t="s">
        <v>143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2" x14ac:dyDescent="0.2">
      <c r="A55" s="220"/>
      <c r="B55" s="221"/>
      <c r="C55" s="257" t="s">
        <v>247</v>
      </c>
      <c r="D55" s="248"/>
      <c r="E55" s="248"/>
      <c r="F55" s="248"/>
      <c r="G55" s="248"/>
      <c r="H55" s="224"/>
      <c r="I55" s="224"/>
      <c r="J55" s="224"/>
      <c r="K55" s="224"/>
      <c r="L55" s="224"/>
      <c r="M55" s="224"/>
      <c r="N55" s="223"/>
      <c r="O55" s="223"/>
      <c r="P55" s="223"/>
      <c r="Q55" s="223"/>
      <c r="R55" s="224"/>
      <c r="S55" s="224"/>
      <c r="T55" s="224"/>
      <c r="U55" s="224"/>
      <c r="V55" s="224"/>
      <c r="W55" s="224"/>
      <c r="X55" s="224"/>
      <c r="Y55" s="224"/>
      <c r="Z55" s="213"/>
      <c r="AA55" s="213"/>
      <c r="AB55" s="213"/>
      <c r="AC55" s="213"/>
      <c r="AD55" s="213"/>
      <c r="AE55" s="213"/>
      <c r="AF55" s="213"/>
      <c r="AG55" s="213" t="s">
        <v>151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60" t="s">
        <v>248</v>
      </c>
      <c r="D56" s="251"/>
      <c r="E56" s="251"/>
      <c r="F56" s="251"/>
      <c r="G56" s="251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3"/>
      <c r="AA56" s="213"/>
      <c r="AB56" s="213"/>
      <c r="AC56" s="213"/>
      <c r="AD56" s="213"/>
      <c r="AE56" s="213"/>
      <c r="AF56" s="213"/>
      <c r="AG56" s="213" t="s">
        <v>249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34">
        <v>42</v>
      </c>
      <c r="B57" s="235" t="s">
        <v>250</v>
      </c>
      <c r="C57" s="256" t="s">
        <v>251</v>
      </c>
      <c r="D57" s="236" t="s">
        <v>154</v>
      </c>
      <c r="E57" s="237">
        <v>2</v>
      </c>
      <c r="F57" s="238"/>
      <c r="G57" s="239">
        <f>ROUND(E57*F57,2)</f>
        <v>0</v>
      </c>
      <c r="H57" s="238"/>
      <c r="I57" s="239">
        <f>ROUND(E57*H57,2)</f>
        <v>0</v>
      </c>
      <c r="J57" s="238"/>
      <c r="K57" s="239">
        <f>ROUND(E57*J57,2)</f>
        <v>0</v>
      </c>
      <c r="L57" s="239">
        <v>21</v>
      </c>
      <c r="M57" s="239">
        <f>G57*(1+L57/100)</f>
        <v>0</v>
      </c>
      <c r="N57" s="237">
        <v>0</v>
      </c>
      <c r="O57" s="237">
        <f>ROUND(E57*N57,2)</f>
        <v>0</v>
      </c>
      <c r="P57" s="237">
        <v>0</v>
      </c>
      <c r="Q57" s="237">
        <f>ROUND(E57*P57,2)</f>
        <v>0</v>
      </c>
      <c r="R57" s="239" t="s">
        <v>147</v>
      </c>
      <c r="S57" s="239" t="s">
        <v>140</v>
      </c>
      <c r="T57" s="240" t="s">
        <v>140</v>
      </c>
      <c r="U57" s="224">
        <v>0.14799999999999999</v>
      </c>
      <c r="V57" s="224">
        <f>ROUND(E57*U57,2)</f>
        <v>0.3</v>
      </c>
      <c r="W57" s="224"/>
      <c r="X57" s="224" t="s">
        <v>141</v>
      </c>
      <c r="Y57" s="224" t="s">
        <v>142</v>
      </c>
      <c r="Z57" s="213"/>
      <c r="AA57" s="213"/>
      <c r="AB57" s="213"/>
      <c r="AC57" s="213"/>
      <c r="AD57" s="213"/>
      <c r="AE57" s="213"/>
      <c r="AF57" s="213"/>
      <c r="AG57" s="213" t="s">
        <v>143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2" x14ac:dyDescent="0.2">
      <c r="A58" s="220"/>
      <c r="B58" s="221"/>
      <c r="C58" s="257" t="s">
        <v>252</v>
      </c>
      <c r="D58" s="248"/>
      <c r="E58" s="248"/>
      <c r="F58" s="248"/>
      <c r="G58" s="248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3"/>
      <c r="AA58" s="213"/>
      <c r="AB58" s="213"/>
      <c r="AC58" s="213"/>
      <c r="AD58" s="213"/>
      <c r="AE58" s="213"/>
      <c r="AF58" s="213"/>
      <c r="AG58" s="213" t="s">
        <v>151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41">
        <v>43</v>
      </c>
      <c r="B59" s="242" t="s">
        <v>253</v>
      </c>
      <c r="C59" s="255" t="s">
        <v>254</v>
      </c>
      <c r="D59" s="243" t="s">
        <v>162</v>
      </c>
      <c r="E59" s="244">
        <v>8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4">
        <v>0</v>
      </c>
      <c r="O59" s="244">
        <f>ROUND(E59*N59,2)</f>
        <v>0</v>
      </c>
      <c r="P59" s="244">
        <v>0</v>
      </c>
      <c r="Q59" s="244">
        <f>ROUND(E59*P59,2)</f>
        <v>0</v>
      </c>
      <c r="R59" s="246" t="s">
        <v>147</v>
      </c>
      <c r="S59" s="246" t="s">
        <v>140</v>
      </c>
      <c r="T59" s="247" t="s">
        <v>140</v>
      </c>
      <c r="U59" s="224">
        <v>4.8000000000000001E-2</v>
      </c>
      <c r="V59" s="224">
        <f>ROUND(E59*U59,2)</f>
        <v>0.38</v>
      </c>
      <c r="W59" s="224"/>
      <c r="X59" s="224" t="s">
        <v>141</v>
      </c>
      <c r="Y59" s="224" t="s">
        <v>142</v>
      </c>
      <c r="Z59" s="213"/>
      <c r="AA59" s="213"/>
      <c r="AB59" s="213"/>
      <c r="AC59" s="213"/>
      <c r="AD59" s="213"/>
      <c r="AE59" s="213"/>
      <c r="AF59" s="213"/>
      <c r="AG59" s="213" t="s">
        <v>143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34">
        <v>44</v>
      </c>
      <c r="B60" s="235" t="s">
        <v>255</v>
      </c>
      <c r="C60" s="256" t="s">
        <v>256</v>
      </c>
      <c r="D60" s="236" t="s">
        <v>146</v>
      </c>
      <c r="E60" s="237">
        <v>1</v>
      </c>
      <c r="F60" s="238"/>
      <c r="G60" s="239">
        <f>ROUND(E60*F60,2)</f>
        <v>0</v>
      </c>
      <c r="H60" s="238"/>
      <c r="I60" s="239">
        <f>ROUND(E60*H60,2)</f>
        <v>0</v>
      </c>
      <c r="J60" s="238"/>
      <c r="K60" s="239">
        <f>ROUND(E60*J60,2)</f>
        <v>0</v>
      </c>
      <c r="L60" s="239">
        <v>21</v>
      </c>
      <c r="M60" s="239">
        <f>G60*(1+L60/100)</f>
        <v>0</v>
      </c>
      <c r="N60" s="237">
        <v>0</v>
      </c>
      <c r="O60" s="237">
        <f>ROUND(E60*N60,2)</f>
        <v>0</v>
      </c>
      <c r="P60" s="237">
        <v>0</v>
      </c>
      <c r="Q60" s="237">
        <f>ROUND(E60*P60,2)</f>
        <v>0</v>
      </c>
      <c r="R60" s="239"/>
      <c r="S60" s="239" t="s">
        <v>180</v>
      </c>
      <c r="T60" s="240" t="s">
        <v>181</v>
      </c>
      <c r="U60" s="224">
        <v>0</v>
      </c>
      <c r="V60" s="224">
        <f>ROUND(E60*U60,2)</f>
        <v>0</v>
      </c>
      <c r="W60" s="224"/>
      <c r="X60" s="224" t="s">
        <v>141</v>
      </c>
      <c r="Y60" s="224" t="s">
        <v>142</v>
      </c>
      <c r="Z60" s="213"/>
      <c r="AA60" s="213"/>
      <c r="AB60" s="213"/>
      <c r="AC60" s="213"/>
      <c r="AD60" s="213"/>
      <c r="AE60" s="213"/>
      <c r="AF60" s="213"/>
      <c r="AG60" s="213" t="s">
        <v>143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">
      <c r="A61" s="220">
        <v>45</v>
      </c>
      <c r="B61" s="221" t="s">
        <v>257</v>
      </c>
      <c r="C61" s="258" t="s">
        <v>258</v>
      </c>
      <c r="D61" s="222" t="s">
        <v>0</v>
      </c>
      <c r="E61" s="249"/>
      <c r="F61" s="225"/>
      <c r="G61" s="224">
        <f>ROUND(E61*F61,2)</f>
        <v>0</v>
      </c>
      <c r="H61" s="225"/>
      <c r="I61" s="224">
        <f>ROUND(E61*H61,2)</f>
        <v>0</v>
      </c>
      <c r="J61" s="225"/>
      <c r="K61" s="224">
        <f>ROUND(E61*J61,2)</f>
        <v>0</v>
      </c>
      <c r="L61" s="224">
        <v>21</v>
      </c>
      <c r="M61" s="224">
        <f>G61*(1+L61/100)</f>
        <v>0</v>
      </c>
      <c r="N61" s="223">
        <v>0</v>
      </c>
      <c r="O61" s="223">
        <f>ROUND(E61*N61,2)</f>
        <v>0</v>
      </c>
      <c r="P61" s="223">
        <v>0</v>
      </c>
      <c r="Q61" s="223">
        <f>ROUND(E61*P61,2)</f>
        <v>0</v>
      </c>
      <c r="R61" s="224" t="s">
        <v>147</v>
      </c>
      <c r="S61" s="224" t="s">
        <v>140</v>
      </c>
      <c r="T61" s="224" t="s">
        <v>140</v>
      </c>
      <c r="U61" s="224">
        <v>0</v>
      </c>
      <c r="V61" s="224">
        <f>ROUND(E61*U61,2)</f>
        <v>0</v>
      </c>
      <c r="W61" s="224"/>
      <c r="X61" s="224" t="s">
        <v>242</v>
      </c>
      <c r="Y61" s="224" t="s">
        <v>142</v>
      </c>
      <c r="Z61" s="213"/>
      <c r="AA61" s="213"/>
      <c r="AB61" s="213"/>
      <c r="AC61" s="213"/>
      <c r="AD61" s="213"/>
      <c r="AE61" s="213"/>
      <c r="AF61" s="213"/>
      <c r="AG61" s="213" t="s">
        <v>243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2" x14ac:dyDescent="0.2">
      <c r="A62" s="220"/>
      <c r="B62" s="221"/>
      <c r="C62" s="259" t="s">
        <v>259</v>
      </c>
      <c r="D62" s="250"/>
      <c r="E62" s="250"/>
      <c r="F62" s="250"/>
      <c r="G62" s="250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3"/>
      <c r="AA62" s="213"/>
      <c r="AB62" s="213"/>
      <c r="AC62" s="213"/>
      <c r="AD62" s="213"/>
      <c r="AE62" s="213"/>
      <c r="AF62" s="213"/>
      <c r="AG62" s="213" t="s">
        <v>151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x14ac:dyDescent="0.2">
      <c r="A63" s="227" t="s">
        <v>134</v>
      </c>
      <c r="B63" s="228" t="s">
        <v>82</v>
      </c>
      <c r="C63" s="254" t="s">
        <v>83</v>
      </c>
      <c r="D63" s="229"/>
      <c r="E63" s="230"/>
      <c r="F63" s="231"/>
      <c r="G63" s="231">
        <f>SUMIF(AG64:AG91,"&lt;&gt;NOR",G64:G91)</f>
        <v>0</v>
      </c>
      <c r="H63" s="231"/>
      <c r="I63" s="231">
        <f>SUM(I64:I91)</f>
        <v>0</v>
      </c>
      <c r="J63" s="231"/>
      <c r="K63" s="231">
        <f>SUM(K64:K91)</f>
        <v>0</v>
      </c>
      <c r="L63" s="231"/>
      <c r="M63" s="231">
        <f>SUM(M64:M91)</f>
        <v>0</v>
      </c>
      <c r="N63" s="230"/>
      <c r="O63" s="230">
        <f>SUM(O64:O91)</f>
        <v>0.04</v>
      </c>
      <c r="P63" s="230"/>
      <c r="Q63" s="230">
        <f>SUM(Q64:Q91)</f>
        <v>0</v>
      </c>
      <c r="R63" s="231"/>
      <c r="S63" s="231"/>
      <c r="T63" s="232"/>
      <c r="U63" s="226"/>
      <c r="V63" s="226">
        <f>SUM(V64:V91)</f>
        <v>17.920000000000005</v>
      </c>
      <c r="W63" s="226"/>
      <c r="X63" s="226"/>
      <c r="Y63" s="226"/>
      <c r="AG63" t="s">
        <v>135</v>
      </c>
    </row>
    <row r="64" spans="1:60" ht="22.5" outlineLevel="1" x14ac:dyDescent="0.2">
      <c r="A64" s="234">
        <v>46</v>
      </c>
      <c r="B64" s="235" t="s">
        <v>260</v>
      </c>
      <c r="C64" s="256" t="s">
        <v>261</v>
      </c>
      <c r="D64" s="236" t="s">
        <v>162</v>
      </c>
      <c r="E64" s="237">
        <v>18</v>
      </c>
      <c r="F64" s="238"/>
      <c r="G64" s="239">
        <f>ROUND(E64*F64,2)</f>
        <v>0</v>
      </c>
      <c r="H64" s="238"/>
      <c r="I64" s="239">
        <f>ROUND(E64*H64,2)</f>
        <v>0</v>
      </c>
      <c r="J64" s="238"/>
      <c r="K64" s="239">
        <f>ROUND(E64*J64,2)</f>
        <v>0</v>
      </c>
      <c r="L64" s="239">
        <v>21</v>
      </c>
      <c r="M64" s="239">
        <f>G64*(1+L64/100)</f>
        <v>0</v>
      </c>
      <c r="N64" s="237">
        <v>7.1000000000000002E-4</v>
      </c>
      <c r="O64" s="237">
        <f>ROUND(E64*N64,2)</f>
        <v>0.01</v>
      </c>
      <c r="P64" s="237">
        <v>0</v>
      </c>
      <c r="Q64" s="237">
        <f>ROUND(E64*P64,2)</f>
        <v>0</v>
      </c>
      <c r="R64" s="239" t="s">
        <v>147</v>
      </c>
      <c r="S64" s="239" t="s">
        <v>140</v>
      </c>
      <c r="T64" s="240" t="s">
        <v>140</v>
      </c>
      <c r="U64" s="224">
        <v>0.33279999999999998</v>
      </c>
      <c r="V64" s="224">
        <f>ROUND(E64*U64,2)</f>
        <v>5.99</v>
      </c>
      <c r="W64" s="224"/>
      <c r="X64" s="224" t="s">
        <v>141</v>
      </c>
      <c r="Y64" s="224" t="s">
        <v>142</v>
      </c>
      <c r="Z64" s="213"/>
      <c r="AA64" s="213"/>
      <c r="AB64" s="213"/>
      <c r="AC64" s="213"/>
      <c r="AD64" s="213"/>
      <c r="AE64" s="213"/>
      <c r="AF64" s="213"/>
      <c r="AG64" s="213" t="s">
        <v>143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">
      <c r="A65" s="220"/>
      <c r="B65" s="221"/>
      <c r="C65" s="257" t="s">
        <v>262</v>
      </c>
      <c r="D65" s="248"/>
      <c r="E65" s="248"/>
      <c r="F65" s="248"/>
      <c r="G65" s="248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3"/>
      <c r="AA65" s="213"/>
      <c r="AB65" s="213"/>
      <c r="AC65" s="213"/>
      <c r="AD65" s="213"/>
      <c r="AE65" s="213"/>
      <c r="AF65" s="213"/>
      <c r="AG65" s="213" t="s">
        <v>151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2" x14ac:dyDescent="0.2">
      <c r="A66" s="220"/>
      <c r="B66" s="221"/>
      <c r="C66" s="260" t="s">
        <v>263</v>
      </c>
      <c r="D66" s="251"/>
      <c r="E66" s="251"/>
      <c r="F66" s="251"/>
      <c r="G66" s="251"/>
      <c r="H66" s="224"/>
      <c r="I66" s="224"/>
      <c r="J66" s="224"/>
      <c r="K66" s="224"/>
      <c r="L66" s="224"/>
      <c r="M66" s="224"/>
      <c r="N66" s="223"/>
      <c r="O66" s="223"/>
      <c r="P66" s="223"/>
      <c r="Q66" s="223"/>
      <c r="R66" s="224"/>
      <c r="S66" s="224"/>
      <c r="T66" s="224"/>
      <c r="U66" s="224"/>
      <c r="V66" s="224"/>
      <c r="W66" s="224"/>
      <c r="X66" s="224"/>
      <c r="Y66" s="224"/>
      <c r="Z66" s="213"/>
      <c r="AA66" s="213"/>
      <c r="AB66" s="213"/>
      <c r="AC66" s="213"/>
      <c r="AD66" s="213"/>
      <c r="AE66" s="213"/>
      <c r="AF66" s="213"/>
      <c r="AG66" s="213" t="s">
        <v>249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3" x14ac:dyDescent="0.2">
      <c r="A67" s="220"/>
      <c r="B67" s="221"/>
      <c r="C67" s="260" t="s">
        <v>264</v>
      </c>
      <c r="D67" s="251"/>
      <c r="E67" s="251"/>
      <c r="F67" s="251"/>
      <c r="G67" s="251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3"/>
      <c r="AA67" s="213"/>
      <c r="AB67" s="213"/>
      <c r="AC67" s="213"/>
      <c r="AD67" s="213"/>
      <c r="AE67" s="213"/>
      <c r="AF67" s="213"/>
      <c r="AG67" s="213" t="s">
        <v>249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 x14ac:dyDescent="0.2">
      <c r="A68" s="234">
        <v>47</v>
      </c>
      <c r="B68" s="235" t="s">
        <v>265</v>
      </c>
      <c r="C68" s="256" t="s">
        <v>266</v>
      </c>
      <c r="D68" s="236" t="s">
        <v>162</v>
      </c>
      <c r="E68" s="237">
        <v>18</v>
      </c>
      <c r="F68" s="238"/>
      <c r="G68" s="239">
        <f>ROUND(E68*F68,2)</f>
        <v>0</v>
      </c>
      <c r="H68" s="238"/>
      <c r="I68" s="239">
        <f>ROUND(E68*H68,2)</f>
        <v>0</v>
      </c>
      <c r="J68" s="238"/>
      <c r="K68" s="239">
        <f>ROUND(E68*J68,2)</f>
        <v>0</v>
      </c>
      <c r="L68" s="239">
        <v>21</v>
      </c>
      <c r="M68" s="239">
        <f>G68*(1+L68/100)</f>
        <v>0</v>
      </c>
      <c r="N68" s="237">
        <v>6.0000000000000002E-5</v>
      </c>
      <c r="O68" s="237">
        <f>ROUND(E68*N68,2)</f>
        <v>0</v>
      </c>
      <c r="P68" s="237">
        <v>0</v>
      </c>
      <c r="Q68" s="237">
        <f>ROUND(E68*P68,2)</f>
        <v>0</v>
      </c>
      <c r="R68" s="239" t="s">
        <v>147</v>
      </c>
      <c r="S68" s="239" t="s">
        <v>140</v>
      </c>
      <c r="T68" s="240" t="s">
        <v>140</v>
      </c>
      <c r="U68" s="224">
        <v>0.129</v>
      </c>
      <c r="V68" s="224">
        <f>ROUND(E68*U68,2)</f>
        <v>2.3199999999999998</v>
      </c>
      <c r="W68" s="224"/>
      <c r="X68" s="224" t="s">
        <v>141</v>
      </c>
      <c r="Y68" s="224" t="s">
        <v>142</v>
      </c>
      <c r="Z68" s="213"/>
      <c r="AA68" s="213"/>
      <c r="AB68" s="213"/>
      <c r="AC68" s="213"/>
      <c r="AD68" s="213"/>
      <c r="AE68" s="213"/>
      <c r="AF68" s="213"/>
      <c r="AG68" s="213" t="s">
        <v>143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2" x14ac:dyDescent="0.2">
      <c r="A69" s="220"/>
      <c r="B69" s="221"/>
      <c r="C69" s="261" t="s">
        <v>267</v>
      </c>
      <c r="D69" s="252"/>
      <c r="E69" s="252"/>
      <c r="F69" s="252"/>
      <c r="G69" s="252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3"/>
      <c r="AA69" s="213"/>
      <c r="AB69" s="213"/>
      <c r="AC69" s="213"/>
      <c r="AD69" s="213"/>
      <c r="AE69" s="213"/>
      <c r="AF69" s="213"/>
      <c r="AG69" s="213" t="s">
        <v>249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 x14ac:dyDescent="0.2">
      <c r="A70" s="241">
        <v>48</v>
      </c>
      <c r="B70" s="242" t="s">
        <v>268</v>
      </c>
      <c r="C70" s="255" t="s">
        <v>269</v>
      </c>
      <c r="D70" s="243" t="s">
        <v>154</v>
      </c>
      <c r="E70" s="244">
        <v>3</v>
      </c>
      <c r="F70" s="245"/>
      <c r="G70" s="246">
        <f>ROUND(E70*F70,2)</f>
        <v>0</v>
      </c>
      <c r="H70" s="245"/>
      <c r="I70" s="246">
        <f>ROUND(E70*H70,2)</f>
        <v>0</v>
      </c>
      <c r="J70" s="245"/>
      <c r="K70" s="246">
        <f>ROUND(E70*J70,2)</f>
        <v>0</v>
      </c>
      <c r="L70" s="246">
        <v>21</v>
      </c>
      <c r="M70" s="246">
        <f>G70*(1+L70/100)</f>
        <v>0</v>
      </c>
      <c r="N70" s="244">
        <v>1.2999999999999999E-4</v>
      </c>
      <c r="O70" s="244">
        <f>ROUND(E70*N70,2)</f>
        <v>0</v>
      </c>
      <c r="P70" s="244">
        <v>0</v>
      </c>
      <c r="Q70" s="244">
        <f>ROUND(E70*P70,2)</f>
        <v>0</v>
      </c>
      <c r="R70" s="246" t="s">
        <v>147</v>
      </c>
      <c r="S70" s="246" t="s">
        <v>140</v>
      </c>
      <c r="T70" s="247" t="s">
        <v>140</v>
      </c>
      <c r="U70" s="224">
        <v>8.3000000000000004E-2</v>
      </c>
      <c r="V70" s="224">
        <f>ROUND(E70*U70,2)</f>
        <v>0.25</v>
      </c>
      <c r="W70" s="224"/>
      <c r="X70" s="224" t="s">
        <v>141</v>
      </c>
      <c r="Y70" s="224" t="s">
        <v>142</v>
      </c>
      <c r="Z70" s="213"/>
      <c r="AA70" s="213"/>
      <c r="AB70" s="213"/>
      <c r="AC70" s="213"/>
      <c r="AD70" s="213"/>
      <c r="AE70" s="213"/>
      <c r="AF70" s="213"/>
      <c r="AG70" s="213" t="s">
        <v>143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41">
        <v>49</v>
      </c>
      <c r="B71" s="242" t="s">
        <v>270</v>
      </c>
      <c r="C71" s="255" t="s">
        <v>271</v>
      </c>
      <c r="D71" s="243" t="s">
        <v>154</v>
      </c>
      <c r="E71" s="244">
        <v>3</v>
      </c>
      <c r="F71" s="245"/>
      <c r="G71" s="246">
        <f>ROUND(E71*F71,2)</f>
        <v>0</v>
      </c>
      <c r="H71" s="245"/>
      <c r="I71" s="246">
        <f>ROUND(E71*H71,2)</f>
        <v>0</v>
      </c>
      <c r="J71" s="245"/>
      <c r="K71" s="246">
        <f>ROUND(E71*J71,2)</f>
        <v>0</v>
      </c>
      <c r="L71" s="246">
        <v>21</v>
      </c>
      <c r="M71" s="246">
        <f>G71*(1+L71/100)</f>
        <v>0</v>
      </c>
      <c r="N71" s="244">
        <v>4.0000000000000003E-5</v>
      </c>
      <c r="O71" s="244">
        <f>ROUND(E71*N71,2)</f>
        <v>0</v>
      </c>
      <c r="P71" s="244">
        <v>0</v>
      </c>
      <c r="Q71" s="244">
        <f>ROUND(E71*P71,2)</f>
        <v>0</v>
      </c>
      <c r="R71" s="246" t="s">
        <v>147</v>
      </c>
      <c r="S71" s="246" t="s">
        <v>140</v>
      </c>
      <c r="T71" s="247" t="s">
        <v>140</v>
      </c>
      <c r="U71" s="224">
        <v>0.14499999999999999</v>
      </c>
      <c r="V71" s="224">
        <f>ROUND(E71*U71,2)</f>
        <v>0.44</v>
      </c>
      <c r="W71" s="224"/>
      <c r="X71" s="224" t="s">
        <v>141</v>
      </c>
      <c r="Y71" s="224" t="s">
        <v>142</v>
      </c>
      <c r="Z71" s="213"/>
      <c r="AA71" s="213"/>
      <c r="AB71" s="213"/>
      <c r="AC71" s="213"/>
      <c r="AD71" s="213"/>
      <c r="AE71" s="213"/>
      <c r="AF71" s="213"/>
      <c r="AG71" s="213" t="s">
        <v>143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">
      <c r="A72" s="241">
        <v>50</v>
      </c>
      <c r="B72" s="242" t="s">
        <v>272</v>
      </c>
      <c r="C72" s="255" t="s">
        <v>273</v>
      </c>
      <c r="D72" s="243" t="s">
        <v>154</v>
      </c>
      <c r="E72" s="244">
        <v>1</v>
      </c>
      <c r="F72" s="245"/>
      <c r="G72" s="246">
        <f>ROUND(E72*F72,2)</f>
        <v>0</v>
      </c>
      <c r="H72" s="245"/>
      <c r="I72" s="246">
        <f>ROUND(E72*H72,2)</f>
        <v>0</v>
      </c>
      <c r="J72" s="245"/>
      <c r="K72" s="246">
        <f>ROUND(E72*J72,2)</f>
        <v>0</v>
      </c>
      <c r="L72" s="246">
        <v>21</v>
      </c>
      <c r="M72" s="246">
        <f>G72*(1+L72/100)</f>
        <v>0</v>
      </c>
      <c r="N72" s="244">
        <v>6.0000000000000002E-5</v>
      </c>
      <c r="O72" s="244">
        <f>ROUND(E72*N72,2)</f>
        <v>0</v>
      </c>
      <c r="P72" s="244">
        <v>0</v>
      </c>
      <c r="Q72" s="244">
        <f>ROUND(E72*P72,2)</f>
        <v>0</v>
      </c>
      <c r="R72" s="246" t="s">
        <v>147</v>
      </c>
      <c r="S72" s="246" t="s">
        <v>140</v>
      </c>
      <c r="T72" s="247" t="s">
        <v>140</v>
      </c>
      <c r="U72" s="224">
        <v>0.20699999999999999</v>
      </c>
      <c r="V72" s="224">
        <f>ROUND(E72*U72,2)</f>
        <v>0.21</v>
      </c>
      <c r="W72" s="224"/>
      <c r="X72" s="224" t="s">
        <v>141</v>
      </c>
      <c r="Y72" s="224" t="s">
        <v>142</v>
      </c>
      <c r="Z72" s="213"/>
      <c r="AA72" s="213"/>
      <c r="AB72" s="213"/>
      <c r="AC72" s="213"/>
      <c r="AD72" s="213"/>
      <c r="AE72" s="213"/>
      <c r="AF72" s="213"/>
      <c r="AG72" s="213" t="s">
        <v>143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">
      <c r="A73" s="241">
        <v>51</v>
      </c>
      <c r="B73" s="242" t="s">
        <v>274</v>
      </c>
      <c r="C73" s="255" t="s">
        <v>275</v>
      </c>
      <c r="D73" s="243" t="s">
        <v>154</v>
      </c>
      <c r="E73" s="244">
        <v>2</v>
      </c>
      <c r="F73" s="245"/>
      <c r="G73" s="246">
        <f>ROUND(E73*F73,2)</f>
        <v>0</v>
      </c>
      <c r="H73" s="245"/>
      <c r="I73" s="246">
        <f>ROUND(E73*H73,2)</f>
        <v>0</v>
      </c>
      <c r="J73" s="245"/>
      <c r="K73" s="246">
        <f>ROUND(E73*J73,2)</f>
        <v>0</v>
      </c>
      <c r="L73" s="246">
        <v>21</v>
      </c>
      <c r="M73" s="246">
        <f>G73*(1+L73/100)</f>
        <v>0</v>
      </c>
      <c r="N73" s="244">
        <v>2.9999999999999997E-4</v>
      </c>
      <c r="O73" s="244">
        <f>ROUND(E73*N73,2)</f>
        <v>0</v>
      </c>
      <c r="P73" s="244">
        <v>0</v>
      </c>
      <c r="Q73" s="244">
        <f>ROUND(E73*P73,2)</f>
        <v>0</v>
      </c>
      <c r="R73" s="246" t="s">
        <v>147</v>
      </c>
      <c r="S73" s="246" t="s">
        <v>140</v>
      </c>
      <c r="T73" s="247" t="s">
        <v>140</v>
      </c>
      <c r="U73" s="224">
        <v>0.22700000000000001</v>
      </c>
      <c r="V73" s="224">
        <f>ROUND(E73*U73,2)</f>
        <v>0.45</v>
      </c>
      <c r="W73" s="224"/>
      <c r="X73" s="224" t="s">
        <v>141</v>
      </c>
      <c r="Y73" s="224" t="s">
        <v>142</v>
      </c>
      <c r="Z73" s="213"/>
      <c r="AA73" s="213"/>
      <c r="AB73" s="213"/>
      <c r="AC73" s="213"/>
      <c r="AD73" s="213"/>
      <c r="AE73" s="213"/>
      <c r="AF73" s="213"/>
      <c r="AG73" s="213" t="s">
        <v>143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2.5" outlineLevel="1" x14ac:dyDescent="0.2">
      <c r="A74" s="241">
        <v>52</v>
      </c>
      <c r="B74" s="242" t="s">
        <v>276</v>
      </c>
      <c r="C74" s="255" t="s">
        <v>277</v>
      </c>
      <c r="D74" s="243" t="s">
        <v>154</v>
      </c>
      <c r="E74" s="244">
        <v>2</v>
      </c>
      <c r="F74" s="245"/>
      <c r="G74" s="246">
        <f>ROUND(E74*F74,2)</f>
        <v>0</v>
      </c>
      <c r="H74" s="245"/>
      <c r="I74" s="246">
        <f>ROUND(E74*H74,2)</f>
        <v>0</v>
      </c>
      <c r="J74" s="245"/>
      <c r="K74" s="246">
        <f>ROUND(E74*J74,2)</f>
        <v>0</v>
      </c>
      <c r="L74" s="246">
        <v>21</v>
      </c>
      <c r="M74" s="246">
        <f>G74*(1+L74/100)</f>
        <v>0</v>
      </c>
      <c r="N74" s="244">
        <v>3.4000000000000002E-4</v>
      </c>
      <c r="O74" s="244">
        <f>ROUND(E74*N74,2)</f>
        <v>0</v>
      </c>
      <c r="P74" s="244">
        <v>0</v>
      </c>
      <c r="Q74" s="244">
        <f>ROUND(E74*P74,2)</f>
        <v>0</v>
      </c>
      <c r="R74" s="246" t="s">
        <v>147</v>
      </c>
      <c r="S74" s="246" t="s">
        <v>140</v>
      </c>
      <c r="T74" s="247" t="s">
        <v>140</v>
      </c>
      <c r="U74" s="224">
        <v>0.22700000000000001</v>
      </c>
      <c r="V74" s="224">
        <f>ROUND(E74*U74,2)</f>
        <v>0.45</v>
      </c>
      <c r="W74" s="224"/>
      <c r="X74" s="224" t="s">
        <v>141</v>
      </c>
      <c r="Y74" s="224" t="s">
        <v>142</v>
      </c>
      <c r="Z74" s="213"/>
      <c r="AA74" s="213"/>
      <c r="AB74" s="213"/>
      <c r="AC74" s="213"/>
      <c r="AD74" s="213"/>
      <c r="AE74" s="213"/>
      <c r="AF74" s="213"/>
      <c r="AG74" s="213" t="s">
        <v>143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22.5" outlineLevel="1" x14ac:dyDescent="0.2">
      <c r="A75" s="241">
        <v>53</v>
      </c>
      <c r="B75" s="242" t="s">
        <v>278</v>
      </c>
      <c r="C75" s="255" t="s">
        <v>279</v>
      </c>
      <c r="D75" s="243" t="s">
        <v>154</v>
      </c>
      <c r="E75" s="244">
        <v>4</v>
      </c>
      <c r="F75" s="245"/>
      <c r="G75" s="246">
        <f>ROUND(E75*F75,2)</f>
        <v>0</v>
      </c>
      <c r="H75" s="245"/>
      <c r="I75" s="246">
        <f>ROUND(E75*H75,2)</f>
        <v>0</v>
      </c>
      <c r="J75" s="245"/>
      <c r="K75" s="246">
        <f>ROUND(E75*J75,2)</f>
        <v>0</v>
      </c>
      <c r="L75" s="246">
        <v>21</v>
      </c>
      <c r="M75" s="246">
        <f>G75*(1+L75/100)</f>
        <v>0</v>
      </c>
      <c r="N75" s="244">
        <v>7.2000000000000005E-4</v>
      </c>
      <c r="O75" s="244">
        <f>ROUND(E75*N75,2)</f>
        <v>0</v>
      </c>
      <c r="P75" s="244">
        <v>0</v>
      </c>
      <c r="Q75" s="244">
        <f>ROUND(E75*P75,2)</f>
        <v>0</v>
      </c>
      <c r="R75" s="246" t="s">
        <v>147</v>
      </c>
      <c r="S75" s="246" t="s">
        <v>140</v>
      </c>
      <c r="T75" s="247" t="s">
        <v>140</v>
      </c>
      <c r="U75" s="224">
        <v>0.22700000000000001</v>
      </c>
      <c r="V75" s="224">
        <f>ROUND(E75*U75,2)</f>
        <v>0.91</v>
      </c>
      <c r="W75" s="224"/>
      <c r="X75" s="224" t="s">
        <v>141</v>
      </c>
      <c r="Y75" s="224" t="s">
        <v>142</v>
      </c>
      <c r="Z75" s="213"/>
      <c r="AA75" s="213"/>
      <c r="AB75" s="213"/>
      <c r="AC75" s="213"/>
      <c r="AD75" s="213"/>
      <c r="AE75" s="213"/>
      <c r="AF75" s="213"/>
      <c r="AG75" s="213" t="s">
        <v>143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">
      <c r="A76" s="241">
        <v>54</v>
      </c>
      <c r="B76" s="242" t="s">
        <v>280</v>
      </c>
      <c r="C76" s="255" t="s">
        <v>281</v>
      </c>
      <c r="D76" s="243" t="s">
        <v>154</v>
      </c>
      <c r="E76" s="244">
        <v>8</v>
      </c>
      <c r="F76" s="245"/>
      <c r="G76" s="246">
        <f>ROUND(E76*F76,2)</f>
        <v>0</v>
      </c>
      <c r="H76" s="245"/>
      <c r="I76" s="246">
        <f>ROUND(E76*H76,2)</f>
        <v>0</v>
      </c>
      <c r="J76" s="245"/>
      <c r="K76" s="246">
        <f>ROUND(E76*J76,2)</f>
        <v>0</v>
      </c>
      <c r="L76" s="246">
        <v>21</v>
      </c>
      <c r="M76" s="246">
        <f>G76*(1+L76/100)</f>
        <v>0</v>
      </c>
      <c r="N76" s="244">
        <v>0</v>
      </c>
      <c r="O76" s="244">
        <f>ROUND(E76*N76,2)</f>
        <v>0</v>
      </c>
      <c r="P76" s="244">
        <v>0</v>
      </c>
      <c r="Q76" s="244">
        <f>ROUND(E76*P76,2)</f>
        <v>0</v>
      </c>
      <c r="R76" s="246" t="s">
        <v>147</v>
      </c>
      <c r="S76" s="246" t="s">
        <v>140</v>
      </c>
      <c r="T76" s="247" t="s">
        <v>140</v>
      </c>
      <c r="U76" s="224">
        <v>0.22700000000000001</v>
      </c>
      <c r="V76" s="224">
        <f>ROUND(E76*U76,2)</f>
        <v>1.82</v>
      </c>
      <c r="W76" s="224"/>
      <c r="X76" s="224" t="s">
        <v>141</v>
      </c>
      <c r="Y76" s="224" t="s">
        <v>142</v>
      </c>
      <c r="Z76" s="213"/>
      <c r="AA76" s="213"/>
      <c r="AB76" s="213"/>
      <c r="AC76" s="213"/>
      <c r="AD76" s="213"/>
      <c r="AE76" s="213"/>
      <c r="AF76" s="213"/>
      <c r="AG76" s="213" t="s">
        <v>143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ht="22.5" outlineLevel="1" x14ac:dyDescent="0.2">
      <c r="A77" s="241">
        <v>55</v>
      </c>
      <c r="B77" s="242" t="s">
        <v>282</v>
      </c>
      <c r="C77" s="255" t="s">
        <v>283</v>
      </c>
      <c r="D77" s="243" t="s">
        <v>154</v>
      </c>
      <c r="E77" s="244">
        <v>1</v>
      </c>
      <c r="F77" s="245"/>
      <c r="G77" s="246">
        <f>ROUND(E77*F77,2)</f>
        <v>0</v>
      </c>
      <c r="H77" s="245"/>
      <c r="I77" s="246">
        <f>ROUND(E77*H77,2)</f>
        <v>0</v>
      </c>
      <c r="J77" s="245"/>
      <c r="K77" s="246">
        <f>ROUND(E77*J77,2)</f>
        <v>0</v>
      </c>
      <c r="L77" s="246">
        <v>21</v>
      </c>
      <c r="M77" s="246">
        <f>G77*(1+L77/100)</f>
        <v>0</v>
      </c>
      <c r="N77" s="244">
        <v>6.0800000000000003E-3</v>
      </c>
      <c r="O77" s="244">
        <f>ROUND(E77*N77,2)</f>
        <v>0.01</v>
      </c>
      <c r="P77" s="244">
        <v>0</v>
      </c>
      <c r="Q77" s="244">
        <f>ROUND(E77*P77,2)</f>
        <v>0</v>
      </c>
      <c r="R77" s="246" t="s">
        <v>147</v>
      </c>
      <c r="S77" s="246" t="s">
        <v>140</v>
      </c>
      <c r="T77" s="247" t="s">
        <v>140</v>
      </c>
      <c r="U77" s="224">
        <v>0.42299999999999999</v>
      </c>
      <c r="V77" s="224">
        <f>ROUND(E77*U77,2)</f>
        <v>0.42</v>
      </c>
      <c r="W77" s="224"/>
      <c r="X77" s="224" t="s">
        <v>141</v>
      </c>
      <c r="Y77" s="224" t="s">
        <v>142</v>
      </c>
      <c r="Z77" s="213"/>
      <c r="AA77" s="213"/>
      <c r="AB77" s="213"/>
      <c r="AC77" s="213"/>
      <c r="AD77" s="213"/>
      <c r="AE77" s="213"/>
      <c r="AF77" s="213"/>
      <c r="AG77" s="213" t="s">
        <v>143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41">
        <v>56</v>
      </c>
      <c r="B78" s="242" t="s">
        <v>284</v>
      </c>
      <c r="C78" s="255" t="s">
        <v>285</v>
      </c>
      <c r="D78" s="243" t="s">
        <v>154</v>
      </c>
      <c r="E78" s="244">
        <v>1</v>
      </c>
      <c r="F78" s="245"/>
      <c r="G78" s="246">
        <f>ROUND(E78*F78,2)</f>
        <v>0</v>
      </c>
      <c r="H78" s="245"/>
      <c r="I78" s="246">
        <f>ROUND(E78*H78,2)</f>
        <v>0</v>
      </c>
      <c r="J78" s="245"/>
      <c r="K78" s="246">
        <f>ROUND(E78*J78,2)</f>
        <v>0</v>
      </c>
      <c r="L78" s="246">
        <v>21</v>
      </c>
      <c r="M78" s="246">
        <f>G78*(1+L78/100)</f>
        <v>0</v>
      </c>
      <c r="N78" s="244">
        <v>3.5899999999999999E-3</v>
      </c>
      <c r="O78" s="244">
        <f>ROUND(E78*N78,2)</f>
        <v>0</v>
      </c>
      <c r="P78" s="244">
        <v>0</v>
      </c>
      <c r="Q78" s="244">
        <f>ROUND(E78*P78,2)</f>
        <v>0</v>
      </c>
      <c r="R78" s="246" t="s">
        <v>147</v>
      </c>
      <c r="S78" s="246" t="s">
        <v>140</v>
      </c>
      <c r="T78" s="247" t="s">
        <v>140</v>
      </c>
      <c r="U78" s="224">
        <v>0.47599999999999998</v>
      </c>
      <c r="V78" s="224">
        <f>ROUND(E78*U78,2)</f>
        <v>0.48</v>
      </c>
      <c r="W78" s="224"/>
      <c r="X78" s="224" t="s">
        <v>141</v>
      </c>
      <c r="Y78" s="224" t="s">
        <v>142</v>
      </c>
      <c r="Z78" s="213"/>
      <c r="AA78" s="213"/>
      <c r="AB78" s="213"/>
      <c r="AC78" s="213"/>
      <c r="AD78" s="213"/>
      <c r="AE78" s="213"/>
      <c r="AF78" s="213"/>
      <c r="AG78" s="213" t="s">
        <v>143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ht="22.5" outlineLevel="1" x14ac:dyDescent="0.2">
      <c r="A79" s="241">
        <v>57</v>
      </c>
      <c r="B79" s="242" t="s">
        <v>286</v>
      </c>
      <c r="C79" s="255" t="s">
        <v>287</v>
      </c>
      <c r="D79" s="243" t="s">
        <v>154</v>
      </c>
      <c r="E79" s="244">
        <v>1</v>
      </c>
      <c r="F79" s="245"/>
      <c r="G79" s="246">
        <f>ROUND(E79*F79,2)</f>
        <v>0</v>
      </c>
      <c r="H79" s="245"/>
      <c r="I79" s="246">
        <f>ROUND(E79*H79,2)</f>
        <v>0</v>
      </c>
      <c r="J79" s="245"/>
      <c r="K79" s="246">
        <f>ROUND(E79*J79,2)</f>
        <v>0</v>
      </c>
      <c r="L79" s="246">
        <v>21</v>
      </c>
      <c r="M79" s="246">
        <f>G79*(1+L79/100)</f>
        <v>0</v>
      </c>
      <c r="N79" s="244">
        <v>3.4000000000000002E-4</v>
      </c>
      <c r="O79" s="244">
        <f>ROUND(E79*N79,2)</f>
        <v>0</v>
      </c>
      <c r="P79" s="244">
        <v>0</v>
      </c>
      <c r="Q79" s="244">
        <f>ROUND(E79*P79,2)</f>
        <v>0</v>
      </c>
      <c r="R79" s="246" t="s">
        <v>155</v>
      </c>
      <c r="S79" s="246" t="s">
        <v>140</v>
      </c>
      <c r="T79" s="247" t="s">
        <v>140</v>
      </c>
      <c r="U79" s="224">
        <v>0.20599999999999999</v>
      </c>
      <c r="V79" s="224">
        <f>ROUND(E79*U79,2)</f>
        <v>0.21</v>
      </c>
      <c r="W79" s="224"/>
      <c r="X79" s="224" t="s">
        <v>141</v>
      </c>
      <c r="Y79" s="224" t="s">
        <v>142</v>
      </c>
      <c r="Z79" s="213"/>
      <c r="AA79" s="213"/>
      <c r="AB79" s="213"/>
      <c r="AC79" s="213"/>
      <c r="AD79" s="213"/>
      <c r="AE79" s="213"/>
      <c r="AF79" s="213"/>
      <c r="AG79" s="213" t="s">
        <v>143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41">
        <v>58</v>
      </c>
      <c r="B80" s="242" t="s">
        <v>288</v>
      </c>
      <c r="C80" s="255" t="s">
        <v>289</v>
      </c>
      <c r="D80" s="243" t="s">
        <v>179</v>
      </c>
      <c r="E80" s="244">
        <v>1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4">
        <v>0</v>
      </c>
      <c r="O80" s="244">
        <f>ROUND(E80*N80,2)</f>
        <v>0</v>
      </c>
      <c r="P80" s="244">
        <v>0</v>
      </c>
      <c r="Q80" s="244">
        <f>ROUND(E80*P80,2)</f>
        <v>0</v>
      </c>
      <c r="R80" s="246"/>
      <c r="S80" s="246" t="s">
        <v>180</v>
      </c>
      <c r="T80" s="247" t="s">
        <v>181</v>
      </c>
      <c r="U80" s="224">
        <v>0</v>
      </c>
      <c r="V80" s="224">
        <f>ROUND(E80*U80,2)</f>
        <v>0</v>
      </c>
      <c r="W80" s="224"/>
      <c r="X80" s="224" t="s">
        <v>141</v>
      </c>
      <c r="Y80" s="224" t="s">
        <v>142</v>
      </c>
      <c r="Z80" s="213"/>
      <c r="AA80" s="213"/>
      <c r="AB80" s="213"/>
      <c r="AC80" s="213"/>
      <c r="AD80" s="213"/>
      <c r="AE80" s="213"/>
      <c r="AF80" s="213"/>
      <c r="AG80" s="213" t="s">
        <v>143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41">
        <v>59</v>
      </c>
      <c r="B81" s="242" t="s">
        <v>290</v>
      </c>
      <c r="C81" s="255" t="s">
        <v>291</v>
      </c>
      <c r="D81" s="243" t="s">
        <v>179</v>
      </c>
      <c r="E81" s="244">
        <v>1</v>
      </c>
      <c r="F81" s="245"/>
      <c r="G81" s="246">
        <f>ROUND(E81*F81,2)</f>
        <v>0</v>
      </c>
      <c r="H81" s="245"/>
      <c r="I81" s="246">
        <f>ROUND(E81*H81,2)</f>
        <v>0</v>
      </c>
      <c r="J81" s="245"/>
      <c r="K81" s="246">
        <f>ROUND(E81*J81,2)</f>
        <v>0</v>
      </c>
      <c r="L81" s="246">
        <v>21</v>
      </c>
      <c r="M81" s="246">
        <f>G81*(1+L81/100)</f>
        <v>0</v>
      </c>
      <c r="N81" s="244">
        <v>0</v>
      </c>
      <c r="O81" s="244">
        <f>ROUND(E81*N81,2)</f>
        <v>0</v>
      </c>
      <c r="P81" s="244">
        <v>0</v>
      </c>
      <c r="Q81" s="244">
        <f>ROUND(E81*P81,2)</f>
        <v>0</v>
      </c>
      <c r="R81" s="246"/>
      <c r="S81" s="246" t="s">
        <v>180</v>
      </c>
      <c r="T81" s="247" t="s">
        <v>181</v>
      </c>
      <c r="U81" s="224">
        <v>0</v>
      </c>
      <c r="V81" s="224">
        <f>ROUND(E81*U81,2)</f>
        <v>0</v>
      </c>
      <c r="W81" s="224"/>
      <c r="X81" s="224" t="s">
        <v>141</v>
      </c>
      <c r="Y81" s="224" t="s">
        <v>142</v>
      </c>
      <c r="Z81" s="213"/>
      <c r="AA81" s="213"/>
      <c r="AB81" s="213"/>
      <c r="AC81" s="213"/>
      <c r="AD81" s="213"/>
      <c r="AE81" s="213"/>
      <c r="AF81" s="213"/>
      <c r="AG81" s="213" t="s">
        <v>143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41">
        <v>60</v>
      </c>
      <c r="B82" s="242" t="s">
        <v>292</v>
      </c>
      <c r="C82" s="255" t="s">
        <v>293</v>
      </c>
      <c r="D82" s="243" t="s">
        <v>179</v>
      </c>
      <c r="E82" s="244">
        <v>1</v>
      </c>
      <c r="F82" s="245"/>
      <c r="G82" s="246">
        <f>ROUND(E82*F82,2)</f>
        <v>0</v>
      </c>
      <c r="H82" s="245"/>
      <c r="I82" s="246">
        <f>ROUND(E82*H82,2)</f>
        <v>0</v>
      </c>
      <c r="J82" s="245"/>
      <c r="K82" s="246">
        <f>ROUND(E82*J82,2)</f>
        <v>0</v>
      </c>
      <c r="L82" s="246">
        <v>21</v>
      </c>
      <c r="M82" s="246">
        <f>G82*(1+L82/100)</f>
        <v>0</v>
      </c>
      <c r="N82" s="244">
        <v>0</v>
      </c>
      <c r="O82" s="244">
        <f>ROUND(E82*N82,2)</f>
        <v>0</v>
      </c>
      <c r="P82" s="244">
        <v>0</v>
      </c>
      <c r="Q82" s="244">
        <f>ROUND(E82*P82,2)</f>
        <v>0</v>
      </c>
      <c r="R82" s="246"/>
      <c r="S82" s="246" t="s">
        <v>180</v>
      </c>
      <c r="T82" s="247" t="s">
        <v>181</v>
      </c>
      <c r="U82" s="224">
        <v>0</v>
      </c>
      <c r="V82" s="224">
        <f>ROUND(E82*U82,2)</f>
        <v>0</v>
      </c>
      <c r="W82" s="224"/>
      <c r="X82" s="224" t="s">
        <v>141</v>
      </c>
      <c r="Y82" s="224" t="s">
        <v>142</v>
      </c>
      <c r="Z82" s="213"/>
      <c r="AA82" s="213"/>
      <c r="AB82" s="213"/>
      <c r="AC82" s="213"/>
      <c r="AD82" s="213"/>
      <c r="AE82" s="213"/>
      <c r="AF82" s="213"/>
      <c r="AG82" s="213" t="s">
        <v>143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41">
        <v>61</v>
      </c>
      <c r="B83" s="242" t="s">
        <v>294</v>
      </c>
      <c r="C83" s="255" t="s">
        <v>295</v>
      </c>
      <c r="D83" s="243" t="s">
        <v>154</v>
      </c>
      <c r="E83" s="244">
        <v>1</v>
      </c>
      <c r="F83" s="245"/>
      <c r="G83" s="246">
        <f>ROUND(E83*F83,2)</f>
        <v>0</v>
      </c>
      <c r="H83" s="245"/>
      <c r="I83" s="246">
        <f>ROUND(E83*H83,2)</f>
        <v>0</v>
      </c>
      <c r="J83" s="245"/>
      <c r="K83" s="246">
        <f>ROUND(E83*J83,2)</f>
        <v>0</v>
      </c>
      <c r="L83" s="246">
        <v>21</v>
      </c>
      <c r="M83" s="246">
        <f>G83*(1+L83/100)</f>
        <v>0</v>
      </c>
      <c r="N83" s="244">
        <v>8.8999999999999999E-3</v>
      </c>
      <c r="O83" s="244">
        <f>ROUND(E83*N83,2)</f>
        <v>0.01</v>
      </c>
      <c r="P83" s="244">
        <v>0</v>
      </c>
      <c r="Q83" s="244">
        <f>ROUND(E83*P83,2)</f>
        <v>0</v>
      </c>
      <c r="R83" s="246"/>
      <c r="S83" s="246" t="s">
        <v>180</v>
      </c>
      <c r="T83" s="247" t="s">
        <v>140</v>
      </c>
      <c r="U83" s="224">
        <v>2.4529999999999998</v>
      </c>
      <c r="V83" s="224">
        <f>ROUND(E83*U83,2)</f>
        <v>2.4500000000000002</v>
      </c>
      <c r="W83" s="224"/>
      <c r="X83" s="224" t="s">
        <v>141</v>
      </c>
      <c r="Y83" s="224" t="s">
        <v>142</v>
      </c>
      <c r="Z83" s="213"/>
      <c r="AA83" s="213"/>
      <c r="AB83" s="213"/>
      <c r="AC83" s="213"/>
      <c r="AD83" s="213"/>
      <c r="AE83" s="213"/>
      <c r="AF83" s="213"/>
      <c r="AG83" s="213" t="s">
        <v>143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41">
        <v>62</v>
      </c>
      <c r="B84" s="242" t="s">
        <v>296</v>
      </c>
      <c r="C84" s="255" t="s">
        <v>297</v>
      </c>
      <c r="D84" s="243" t="s">
        <v>179</v>
      </c>
      <c r="E84" s="244">
        <v>1</v>
      </c>
      <c r="F84" s="245"/>
      <c r="G84" s="246">
        <f>ROUND(E84*F84,2)</f>
        <v>0</v>
      </c>
      <c r="H84" s="245"/>
      <c r="I84" s="246">
        <f>ROUND(E84*H84,2)</f>
        <v>0</v>
      </c>
      <c r="J84" s="245"/>
      <c r="K84" s="246">
        <f>ROUND(E84*J84,2)</f>
        <v>0</v>
      </c>
      <c r="L84" s="246">
        <v>21</v>
      </c>
      <c r="M84" s="246">
        <f>G84*(1+L84/100)</f>
        <v>0</v>
      </c>
      <c r="N84" s="244">
        <v>0</v>
      </c>
      <c r="O84" s="244">
        <f>ROUND(E84*N84,2)</f>
        <v>0</v>
      </c>
      <c r="P84" s="244">
        <v>0</v>
      </c>
      <c r="Q84" s="244">
        <f>ROUND(E84*P84,2)</f>
        <v>0</v>
      </c>
      <c r="R84" s="246"/>
      <c r="S84" s="246" t="s">
        <v>180</v>
      </c>
      <c r="T84" s="247" t="s">
        <v>140</v>
      </c>
      <c r="U84" s="224">
        <v>0.28100000000000003</v>
      </c>
      <c r="V84" s="224">
        <f>ROUND(E84*U84,2)</f>
        <v>0.28000000000000003</v>
      </c>
      <c r="W84" s="224"/>
      <c r="X84" s="224" t="s">
        <v>141</v>
      </c>
      <c r="Y84" s="224" t="s">
        <v>142</v>
      </c>
      <c r="Z84" s="213"/>
      <c r="AA84" s="213"/>
      <c r="AB84" s="213"/>
      <c r="AC84" s="213"/>
      <c r="AD84" s="213"/>
      <c r="AE84" s="213"/>
      <c r="AF84" s="213"/>
      <c r="AG84" s="213" t="s">
        <v>143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41">
        <v>63</v>
      </c>
      <c r="B85" s="242" t="s">
        <v>298</v>
      </c>
      <c r="C85" s="255" t="s">
        <v>299</v>
      </c>
      <c r="D85" s="243" t="s">
        <v>154</v>
      </c>
      <c r="E85" s="244">
        <v>2</v>
      </c>
      <c r="F85" s="245"/>
      <c r="G85" s="246">
        <f>ROUND(E85*F85,2)</f>
        <v>0</v>
      </c>
      <c r="H85" s="245"/>
      <c r="I85" s="246">
        <f>ROUND(E85*H85,2)</f>
        <v>0</v>
      </c>
      <c r="J85" s="245"/>
      <c r="K85" s="246">
        <f>ROUND(E85*J85,2)</f>
        <v>0</v>
      </c>
      <c r="L85" s="246">
        <v>21</v>
      </c>
      <c r="M85" s="246">
        <f>G85*(1+L85/100)</f>
        <v>0</v>
      </c>
      <c r="N85" s="244">
        <v>1.9000000000000001E-4</v>
      </c>
      <c r="O85" s="244">
        <f>ROUND(E85*N85,2)</f>
        <v>0</v>
      </c>
      <c r="P85" s="244">
        <v>0</v>
      </c>
      <c r="Q85" s="244">
        <f>ROUND(E85*P85,2)</f>
        <v>0</v>
      </c>
      <c r="R85" s="246"/>
      <c r="S85" s="246" t="s">
        <v>180</v>
      </c>
      <c r="T85" s="247" t="s">
        <v>140</v>
      </c>
      <c r="U85" s="224">
        <v>9.2999999999999999E-2</v>
      </c>
      <c r="V85" s="224">
        <f>ROUND(E85*U85,2)</f>
        <v>0.19</v>
      </c>
      <c r="W85" s="224"/>
      <c r="X85" s="224" t="s">
        <v>141</v>
      </c>
      <c r="Y85" s="224" t="s">
        <v>142</v>
      </c>
      <c r="Z85" s="213"/>
      <c r="AA85" s="213"/>
      <c r="AB85" s="213"/>
      <c r="AC85" s="213"/>
      <c r="AD85" s="213"/>
      <c r="AE85" s="213"/>
      <c r="AF85" s="213"/>
      <c r="AG85" s="213" t="s">
        <v>143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 x14ac:dyDescent="0.2">
      <c r="A86" s="241">
        <v>64</v>
      </c>
      <c r="B86" s="242" t="s">
        <v>300</v>
      </c>
      <c r="C86" s="255" t="s">
        <v>301</v>
      </c>
      <c r="D86" s="243" t="s">
        <v>154</v>
      </c>
      <c r="E86" s="244">
        <v>6</v>
      </c>
      <c r="F86" s="245"/>
      <c r="G86" s="246">
        <f>ROUND(E86*F86,2)</f>
        <v>0</v>
      </c>
      <c r="H86" s="245"/>
      <c r="I86" s="246">
        <f>ROUND(E86*H86,2)</f>
        <v>0</v>
      </c>
      <c r="J86" s="245"/>
      <c r="K86" s="246">
        <f>ROUND(E86*J86,2)</f>
        <v>0</v>
      </c>
      <c r="L86" s="246">
        <v>21</v>
      </c>
      <c r="M86" s="246">
        <f>G86*(1+L86/100)</f>
        <v>0</v>
      </c>
      <c r="N86" s="244">
        <v>2.7E-4</v>
      </c>
      <c r="O86" s="244">
        <f>ROUND(E86*N86,2)</f>
        <v>0</v>
      </c>
      <c r="P86" s="244">
        <v>0</v>
      </c>
      <c r="Q86" s="244">
        <f>ROUND(E86*P86,2)</f>
        <v>0</v>
      </c>
      <c r="R86" s="246"/>
      <c r="S86" s="246" t="s">
        <v>180</v>
      </c>
      <c r="T86" s="247" t="s">
        <v>140</v>
      </c>
      <c r="U86" s="224">
        <v>0.10299999999999999</v>
      </c>
      <c r="V86" s="224">
        <f>ROUND(E86*U86,2)</f>
        <v>0.62</v>
      </c>
      <c r="W86" s="224"/>
      <c r="X86" s="224" t="s">
        <v>141</v>
      </c>
      <c r="Y86" s="224" t="s">
        <v>142</v>
      </c>
      <c r="Z86" s="213"/>
      <c r="AA86" s="213"/>
      <c r="AB86" s="213"/>
      <c r="AC86" s="213"/>
      <c r="AD86" s="213"/>
      <c r="AE86" s="213"/>
      <c r="AF86" s="213"/>
      <c r="AG86" s="213" t="s">
        <v>143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">
      <c r="A87" s="241">
        <v>65</v>
      </c>
      <c r="B87" s="242" t="s">
        <v>302</v>
      </c>
      <c r="C87" s="255" t="s">
        <v>303</v>
      </c>
      <c r="D87" s="243" t="s">
        <v>154</v>
      </c>
      <c r="E87" s="244">
        <v>1</v>
      </c>
      <c r="F87" s="245"/>
      <c r="G87" s="246">
        <f>ROUND(E87*F87,2)</f>
        <v>0</v>
      </c>
      <c r="H87" s="245"/>
      <c r="I87" s="246">
        <f>ROUND(E87*H87,2)</f>
        <v>0</v>
      </c>
      <c r="J87" s="245"/>
      <c r="K87" s="246">
        <f>ROUND(E87*J87,2)</f>
        <v>0</v>
      </c>
      <c r="L87" s="246">
        <v>21</v>
      </c>
      <c r="M87" s="246">
        <f>G87*(1+L87/100)</f>
        <v>0</v>
      </c>
      <c r="N87" s="244">
        <v>2.5699999999999998E-3</v>
      </c>
      <c r="O87" s="244">
        <f>ROUND(E87*N87,2)</f>
        <v>0</v>
      </c>
      <c r="P87" s="244">
        <v>0</v>
      </c>
      <c r="Q87" s="244">
        <f>ROUND(E87*P87,2)</f>
        <v>0</v>
      </c>
      <c r="R87" s="246"/>
      <c r="S87" s="246" t="s">
        <v>180</v>
      </c>
      <c r="T87" s="247" t="s">
        <v>140</v>
      </c>
      <c r="U87" s="224">
        <v>0.433</v>
      </c>
      <c r="V87" s="224">
        <f>ROUND(E87*U87,2)</f>
        <v>0.43</v>
      </c>
      <c r="W87" s="224"/>
      <c r="X87" s="224" t="s">
        <v>141</v>
      </c>
      <c r="Y87" s="224" t="s">
        <v>142</v>
      </c>
      <c r="Z87" s="213"/>
      <c r="AA87" s="213"/>
      <c r="AB87" s="213"/>
      <c r="AC87" s="213"/>
      <c r="AD87" s="213"/>
      <c r="AE87" s="213"/>
      <c r="AF87" s="213"/>
      <c r="AG87" s="213" t="s">
        <v>143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ht="45" outlineLevel="1" x14ac:dyDescent="0.2">
      <c r="A88" s="241">
        <v>66</v>
      </c>
      <c r="B88" s="242" t="s">
        <v>304</v>
      </c>
      <c r="C88" s="255" t="s">
        <v>305</v>
      </c>
      <c r="D88" s="243" t="s">
        <v>154</v>
      </c>
      <c r="E88" s="244">
        <v>1</v>
      </c>
      <c r="F88" s="245"/>
      <c r="G88" s="246">
        <f>ROUND(E88*F88,2)</f>
        <v>0</v>
      </c>
      <c r="H88" s="245"/>
      <c r="I88" s="246">
        <f>ROUND(E88*H88,2)</f>
        <v>0</v>
      </c>
      <c r="J88" s="245"/>
      <c r="K88" s="246">
        <f>ROUND(E88*J88,2)</f>
        <v>0</v>
      </c>
      <c r="L88" s="246">
        <v>21</v>
      </c>
      <c r="M88" s="246">
        <f>G88*(1+L88/100)</f>
        <v>0</v>
      </c>
      <c r="N88" s="244">
        <v>5.8999999999999999E-3</v>
      </c>
      <c r="O88" s="244">
        <f>ROUND(E88*N88,2)</f>
        <v>0.01</v>
      </c>
      <c r="P88" s="244">
        <v>0</v>
      </c>
      <c r="Q88" s="244">
        <f>ROUND(E88*P88,2)</f>
        <v>0</v>
      </c>
      <c r="R88" s="246" t="s">
        <v>227</v>
      </c>
      <c r="S88" s="246" t="s">
        <v>140</v>
      </c>
      <c r="T88" s="247" t="s">
        <v>306</v>
      </c>
      <c r="U88" s="224">
        <v>0</v>
      </c>
      <c r="V88" s="224">
        <f>ROUND(E88*U88,2)</f>
        <v>0</v>
      </c>
      <c r="W88" s="224"/>
      <c r="X88" s="224" t="s">
        <v>217</v>
      </c>
      <c r="Y88" s="224" t="s">
        <v>142</v>
      </c>
      <c r="Z88" s="213"/>
      <c r="AA88" s="213"/>
      <c r="AB88" s="213"/>
      <c r="AC88" s="213"/>
      <c r="AD88" s="213"/>
      <c r="AE88" s="213"/>
      <c r="AF88" s="213"/>
      <c r="AG88" s="213" t="s">
        <v>218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">
      <c r="A89" s="234">
        <v>67</v>
      </c>
      <c r="B89" s="235" t="s">
        <v>307</v>
      </c>
      <c r="C89" s="256" t="s">
        <v>308</v>
      </c>
      <c r="D89" s="236" t="s">
        <v>179</v>
      </c>
      <c r="E89" s="237">
        <v>2</v>
      </c>
      <c r="F89" s="238"/>
      <c r="G89" s="239">
        <f>ROUND(E89*F89,2)</f>
        <v>0</v>
      </c>
      <c r="H89" s="238"/>
      <c r="I89" s="239">
        <f>ROUND(E89*H89,2)</f>
        <v>0</v>
      </c>
      <c r="J89" s="238"/>
      <c r="K89" s="239">
        <f>ROUND(E89*J89,2)</f>
        <v>0</v>
      </c>
      <c r="L89" s="239">
        <v>21</v>
      </c>
      <c r="M89" s="239">
        <f>G89*(1+L89/100)</f>
        <v>0</v>
      </c>
      <c r="N89" s="237">
        <v>0</v>
      </c>
      <c r="O89" s="237">
        <f>ROUND(E89*N89,2)</f>
        <v>0</v>
      </c>
      <c r="P89" s="237">
        <v>0</v>
      </c>
      <c r="Q89" s="237">
        <f>ROUND(E89*P89,2)</f>
        <v>0</v>
      </c>
      <c r="R89" s="239"/>
      <c r="S89" s="239" t="s">
        <v>180</v>
      </c>
      <c r="T89" s="240" t="s">
        <v>181</v>
      </c>
      <c r="U89" s="224">
        <v>0</v>
      </c>
      <c r="V89" s="224">
        <f>ROUND(E89*U89,2)</f>
        <v>0</v>
      </c>
      <c r="W89" s="224"/>
      <c r="X89" s="224" t="s">
        <v>217</v>
      </c>
      <c r="Y89" s="224" t="s">
        <v>142</v>
      </c>
      <c r="Z89" s="213"/>
      <c r="AA89" s="213"/>
      <c r="AB89" s="213"/>
      <c r="AC89" s="213"/>
      <c r="AD89" s="213"/>
      <c r="AE89" s="213"/>
      <c r="AF89" s="213"/>
      <c r="AG89" s="213" t="s">
        <v>218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 x14ac:dyDescent="0.2">
      <c r="A90" s="220">
        <v>68</v>
      </c>
      <c r="B90" s="221" t="s">
        <v>309</v>
      </c>
      <c r="C90" s="258" t="s">
        <v>310</v>
      </c>
      <c r="D90" s="222" t="s">
        <v>0</v>
      </c>
      <c r="E90" s="249"/>
      <c r="F90" s="225"/>
      <c r="G90" s="224">
        <f>ROUND(E90*F90,2)</f>
        <v>0</v>
      </c>
      <c r="H90" s="225"/>
      <c r="I90" s="224">
        <f>ROUND(E90*H90,2)</f>
        <v>0</v>
      </c>
      <c r="J90" s="225"/>
      <c r="K90" s="224">
        <f>ROUND(E90*J90,2)</f>
        <v>0</v>
      </c>
      <c r="L90" s="224">
        <v>21</v>
      </c>
      <c r="M90" s="224">
        <f>G90*(1+L90/100)</f>
        <v>0</v>
      </c>
      <c r="N90" s="223">
        <v>0</v>
      </c>
      <c r="O90" s="223">
        <f>ROUND(E90*N90,2)</f>
        <v>0</v>
      </c>
      <c r="P90" s="223">
        <v>0</v>
      </c>
      <c r="Q90" s="223">
        <f>ROUND(E90*P90,2)</f>
        <v>0</v>
      </c>
      <c r="R90" s="224" t="s">
        <v>147</v>
      </c>
      <c r="S90" s="224" t="s">
        <v>140</v>
      </c>
      <c r="T90" s="224" t="s">
        <v>140</v>
      </c>
      <c r="U90" s="224">
        <v>0</v>
      </c>
      <c r="V90" s="224">
        <f>ROUND(E90*U90,2)</f>
        <v>0</v>
      </c>
      <c r="W90" s="224"/>
      <c r="X90" s="224" t="s">
        <v>242</v>
      </c>
      <c r="Y90" s="224" t="s">
        <v>142</v>
      </c>
      <c r="Z90" s="213"/>
      <c r="AA90" s="213"/>
      <c r="AB90" s="213"/>
      <c r="AC90" s="213"/>
      <c r="AD90" s="213"/>
      <c r="AE90" s="213"/>
      <c r="AF90" s="213"/>
      <c r="AG90" s="213" t="s">
        <v>243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2" x14ac:dyDescent="0.2">
      <c r="A91" s="220"/>
      <c r="B91" s="221"/>
      <c r="C91" s="259" t="s">
        <v>311</v>
      </c>
      <c r="D91" s="250"/>
      <c r="E91" s="250"/>
      <c r="F91" s="250"/>
      <c r="G91" s="250"/>
      <c r="H91" s="224"/>
      <c r="I91" s="224"/>
      <c r="J91" s="224"/>
      <c r="K91" s="224"/>
      <c r="L91" s="224"/>
      <c r="M91" s="224"/>
      <c r="N91" s="223"/>
      <c r="O91" s="223"/>
      <c r="P91" s="223"/>
      <c r="Q91" s="223"/>
      <c r="R91" s="224"/>
      <c r="S91" s="224"/>
      <c r="T91" s="224"/>
      <c r="U91" s="224"/>
      <c r="V91" s="224"/>
      <c r="W91" s="224"/>
      <c r="X91" s="224"/>
      <c r="Y91" s="224"/>
      <c r="Z91" s="213"/>
      <c r="AA91" s="213"/>
      <c r="AB91" s="213"/>
      <c r="AC91" s="213"/>
      <c r="AD91" s="213"/>
      <c r="AE91" s="213"/>
      <c r="AF91" s="213"/>
      <c r="AG91" s="213" t="s">
        <v>151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x14ac:dyDescent="0.2">
      <c r="A92" s="227" t="s">
        <v>134</v>
      </c>
      <c r="B92" s="228" t="s">
        <v>84</v>
      </c>
      <c r="C92" s="254" t="s">
        <v>85</v>
      </c>
      <c r="D92" s="229"/>
      <c r="E92" s="230"/>
      <c r="F92" s="231"/>
      <c r="G92" s="231">
        <f>SUMIF(AG93:AG120,"&lt;&gt;NOR",G93:G120)</f>
        <v>0</v>
      </c>
      <c r="H92" s="231"/>
      <c r="I92" s="231">
        <f>SUM(I93:I120)</f>
        <v>0</v>
      </c>
      <c r="J92" s="231"/>
      <c r="K92" s="231">
        <f>SUM(K93:K120)</f>
        <v>0</v>
      </c>
      <c r="L92" s="231"/>
      <c r="M92" s="231">
        <f>SUM(M93:M120)</f>
        <v>0</v>
      </c>
      <c r="N92" s="230"/>
      <c r="O92" s="230">
        <f>SUM(O93:O120)</f>
        <v>0.17999999999999997</v>
      </c>
      <c r="P92" s="230"/>
      <c r="Q92" s="230">
        <f>SUM(Q93:Q120)</f>
        <v>0.05</v>
      </c>
      <c r="R92" s="231"/>
      <c r="S92" s="231"/>
      <c r="T92" s="232"/>
      <c r="U92" s="226"/>
      <c r="V92" s="226">
        <f>SUM(V93:V120)</f>
        <v>23.820000000000004</v>
      </c>
      <c r="W92" s="226"/>
      <c r="X92" s="226"/>
      <c r="Y92" s="226"/>
      <c r="AG92" t="s">
        <v>135</v>
      </c>
    </row>
    <row r="93" spans="1:60" outlineLevel="1" x14ac:dyDescent="0.2">
      <c r="A93" s="234">
        <v>69</v>
      </c>
      <c r="B93" s="235" t="s">
        <v>312</v>
      </c>
      <c r="C93" s="256" t="s">
        <v>313</v>
      </c>
      <c r="D93" s="236" t="s">
        <v>162</v>
      </c>
      <c r="E93" s="237">
        <v>8</v>
      </c>
      <c r="F93" s="238"/>
      <c r="G93" s="239">
        <f>ROUND(E93*F93,2)</f>
        <v>0</v>
      </c>
      <c r="H93" s="238"/>
      <c r="I93" s="239">
        <f>ROUND(E93*H93,2)</f>
        <v>0</v>
      </c>
      <c r="J93" s="238"/>
      <c r="K93" s="239">
        <f>ROUND(E93*J93,2)</f>
        <v>0</v>
      </c>
      <c r="L93" s="239">
        <v>21</v>
      </c>
      <c r="M93" s="239">
        <f>G93*(1+L93/100)</f>
        <v>0</v>
      </c>
      <c r="N93" s="237">
        <v>5.0899999999999999E-3</v>
      </c>
      <c r="O93" s="237">
        <f>ROUND(E93*N93,2)</f>
        <v>0.04</v>
      </c>
      <c r="P93" s="237">
        <v>0</v>
      </c>
      <c r="Q93" s="237">
        <f>ROUND(E93*P93,2)</f>
        <v>0</v>
      </c>
      <c r="R93" s="239" t="s">
        <v>147</v>
      </c>
      <c r="S93" s="239" t="s">
        <v>140</v>
      </c>
      <c r="T93" s="240" t="s">
        <v>140</v>
      </c>
      <c r="U93" s="224">
        <v>0.53100000000000003</v>
      </c>
      <c r="V93" s="224">
        <f>ROUND(E93*U93,2)</f>
        <v>4.25</v>
      </c>
      <c r="W93" s="224"/>
      <c r="X93" s="224" t="s">
        <v>141</v>
      </c>
      <c r="Y93" s="224" t="s">
        <v>142</v>
      </c>
      <c r="Z93" s="213"/>
      <c r="AA93" s="213"/>
      <c r="AB93" s="213"/>
      <c r="AC93" s="213"/>
      <c r="AD93" s="213"/>
      <c r="AE93" s="213"/>
      <c r="AF93" s="213"/>
      <c r="AG93" s="213" t="s">
        <v>143</v>
      </c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2" x14ac:dyDescent="0.2">
      <c r="A94" s="220"/>
      <c r="B94" s="221"/>
      <c r="C94" s="257" t="s">
        <v>314</v>
      </c>
      <c r="D94" s="248"/>
      <c r="E94" s="248"/>
      <c r="F94" s="248"/>
      <c r="G94" s="248"/>
      <c r="H94" s="224"/>
      <c r="I94" s="224"/>
      <c r="J94" s="224"/>
      <c r="K94" s="224"/>
      <c r="L94" s="224"/>
      <c r="M94" s="224"/>
      <c r="N94" s="223"/>
      <c r="O94" s="223"/>
      <c r="P94" s="223"/>
      <c r="Q94" s="223"/>
      <c r="R94" s="224"/>
      <c r="S94" s="224"/>
      <c r="T94" s="224"/>
      <c r="U94" s="224"/>
      <c r="V94" s="224"/>
      <c r="W94" s="224"/>
      <c r="X94" s="224"/>
      <c r="Y94" s="224"/>
      <c r="Z94" s="213"/>
      <c r="AA94" s="213"/>
      <c r="AB94" s="213"/>
      <c r="AC94" s="213"/>
      <c r="AD94" s="213"/>
      <c r="AE94" s="213"/>
      <c r="AF94" s="213"/>
      <c r="AG94" s="213" t="s">
        <v>151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2" x14ac:dyDescent="0.2">
      <c r="A95" s="220"/>
      <c r="B95" s="221"/>
      <c r="C95" s="260" t="s">
        <v>315</v>
      </c>
      <c r="D95" s="251"/>
      <c r="E95" s="251"/>
      <c r="F95" s="251"/>
      <c r="G95" s="251"/>
      <c r="H95" s="224"/>
      <c r="I95" s="224"/>
      <c r="J95" s="224"/>
      <c r="K95" s="224"/>
      <c r="L95" s="224"/>
      <c r="M95" s="224"/>
      <c r="N95" s="223"/>
      <c r="O95" s="223"/>
      <c r="P95" s="223"/>
      <c r="Q95" s="223"/>
      <c r="R95" s="224"/>
      <c r="S95" s="224"/>
      <c r="T95" s="224"/>
      <c r="U95" s="224"/>
      <c r="V95" s="224"/>
      <c r="W95" s="224"/>
      <c r="X95" s="224"/>
      <c r="Y95" s="224"/>
      <c r="Z95" s="213"/>
      <c r="AA95" s="213"/>
      <c r="AB95" s="213"/>
      <c r="AC95" s="213"/>
      <c r="AD95" s="213"/>
      <c r="AE95" s="213"/>
      <c r="AF95" s="213"/>
      <c r="AG95" s="213" t="s">
        <v>249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3" x14ac:dyDescent="0.2">
      <c r="A96" s="220"/>
      <c r="B96" s="221"/>
      <c r="C96" s="260" t="s">
        <v>264</v>
      </c>
      <c r="D96" s="251"/>
      <c r="E96" s="251"/>
      <c r="F96" s="251"/>
      <c r="G96" s="251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3"/>
      <c r="AA96" s="213"/>
      <c r="AB96" s="213"/>
      <c r="AC96" s="213"/>
      <c r="AD96" s="213"/>
      <c r="AE96" s="213"/>
      <c r="AF96" s="213"/>
      <c r="AG96" s="213" t="s">
        <v>249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">
      <c r="A97" s="234">
        <v>70</v>
      </c>
      <c r="B97" s="235" t="s">
        <v>316</v>
      </c>
      <c r="C97" s="256" t="s">
        <v>317</v>
      </c>
      <c r="D97" s="236" t="s">
        <v>162</v>
      </c>
      <c r="E97" s="237">
        <v>4</v>
      </c>
      <c r="F97" s="238"/>
      <c r="G97" s="239">
        <f>ROUND(E97*F97,2)</f>
        <v>0</v>
      </c>
      <c r="H97" s="238"/>
      <c r="I97" s="239">
        <f>ROUND(E97*H97,2)</f>
        <v>0</v>
      </c>
      <c r="J97" s="238"/>
      <c r="K97" s="239">
        <f>ROUND(E97*J97,2)</f>
        <v>0</v>
      </c>
      <c r="L97" s="239">
        <v>21</v>
      </c>
      <c r="M97" s="239">
        <f>G97*(1+L97/100)</f>
        <v>0</v>
      </c>
      <c r="N97" s="237">
        <v>1.2489999999999999E-2</v>
      </c>
      <c r="O97" s="237">
        <f>ROUND(E97*N97,2)</f>
        <v>0.05</v>
      </c>
      <c r="P97" s="237">
        <v>0</v>
      </c>
      <c r="Q97" s="237">
        <f>ROUND(E97*P97,2)</f>
        <v>0</v>
      </c>
      <c r="R97" s="239" t="s">
        <v>147</v>
      </c>
      <c r="S97" s="239" t="s">
        <v>140</v>
      </c>
      <c r="T97" s="240" t="s">
        <v>140</v>
      </c>
      <c r="U97" s="224">
        <v>0.70399999999999996</v>
      </c>
      <c r="V97" s="224">
        <f>ROUND(E97*U97,2)</f>
        <v>2.82</v>
      </c>
      <c r="W97" s="224"/>
      <c r="X97" s="224" t="s">
        <v>141</v>
      </c>
      <c r="Y97" s="224" t="s">
        <v>142</v>
      </c>
      <c r="Z97" s="213"/>
      <c r="AA97" s="213"/>
      <c r="AB97" s="213"/>
      <c r="AC97" s="213"/>
      <c r="AD97" s="213"/>
      <c r="AE97" s="213"/>
      <c r="AF97" s="213"/>
      <c r="AG97" s="213" t="s">
        <v>143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2" x14ac:dyDescent="0.2">
      <c r="A98" s="220"/>
      <c r="B98" s="221"/>
      <c r="C98" s="257" t="s">
        <v>314</v>
      </c>
      <c r="D98" s="248"/>
      <c r="E98" s="248"/>
      <c r="F98" s="248"/>
      <c r="G98" s="248"/>
      <c r="H98" s="224"/>
      <c r="I98" s="224"/>
      <c r="J98" s="224"/>
      <c r="K98" s="224"/>
      <c r="L98" s="224"/>
      <c r="M98" s="224"/>
      <c r="N98" s="223"/>
      <c r="O98" s="223"/>
      <c r="P98" s="223"/>
      <c r="Q98" s="223"/>
      <c r="R98" s="224"/>
      <c r="S98" s="224"/>
      <c r="T98" s="224"/>
      <c r="U98" s="224"/>
      <c r="V98" s="224"/>
      <c r="W98" s="224"/>
      <c r="X98" s="224"/>
      <c r="Y98" s="224"/>
      <c r="Z98" s="213"/>
      <c r="AA98" s="213"/>
      <c r="AB98" s="213"/>
      <c r="AC98" s="213"/>
      <c r="AD98" s="213"/>
      <c r="AE98" s="213"/>
      <c r="AF98" s="213"/>
      <c r="AG98" s="213" t="s">
        <v>151</v>
      </c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2" x14ac:dyDescent="0.2">
      <c r="A99" s="220"/>
      <c r="B99" s="221"/>
      <c r="C99" s="260" t="s">
        <v>315</v>
      </c>
      <c r="D99" s="251"/>
      <c r="E99" s="251"/>
      <c r="F99" s="251"/>
      <c r="G99" s="251"/>
      <c r="H99" s="224"/>
      <c r="I99" s="224"/>
      <c r="J99" s="224"/>
      <c r="K99" s="224"/>
      <c r="L99" s="224"/>
      <c r="M99" s="224"/>
      <c r="N99" s="223"/>
      <c r="O99" s="223"/>
      <c r="P99" s="223"/>
      <c r="Q99" s="223"/>
      <c r="R99" s="224"/>
      <c r="S99" s="224"/>
      <c r="T99" s="224"/>
      <c r="U99" s="224"/>
      <c r="V99" s="224"/>
      <c r="W99" s="224"/>
      <c r="X99" s="224"/>
      <c r="Y99" s="224"/>
      <c r="Z99" s="213"/>
      <c r="AA99" s="213"/>
      <c r="AB99" s="213"/>
      <c r="AC99" s="213"/>
      <c r="AD99" s="213"/>
      <c r="AE99" s="213"/>
      <c r="AF99" s="213"/>
      <c r="AG99" s="213" t="s">
        <v>249</v>
      </c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3" x14ac:dyDescent="0.2">
      <c r="A100" s="220"/>
      <c r="B100" s="221"/>
      <c r="C100" s="260" t="s">
        <v>264</v>
      </c>
      <c r="D100" s="251"/>
      <c r="E100" s="251"/>
      <c r="F100" s="251"/>
      <c r="G100" s="251"/>
      <c r="H100" s="224"/>
      <c r="I100" s="224"/>
      <c r="J100" s="224"/>
      <c r="K100" s="224"/>
      <c r="L100" s="224"/>
      <c r="M100" s="224"/>
      <c r="N100" s="223"/>
      <c r="O100" s="223"/>
      <c r="P100" s="223"/>
      <c r="Q100" s="223"/>
      <c r="R100" s="224"/>
      <c r="S100" s="224"/>
      <c r="T100" s="224"/>
      <c r="U100" s="224"/>
      <c r="V100" s="224"/>
      <c r="W100" s="224"/>
      <c r="X100" s="224"/>
      <c r="Y100" s="224"/>
      <c r="Z100" s="213"/>
      <c r="AA100" s="213"/>
      <c r="AB100" s="213"/>
      <c r="AC100" s="213"/>
      <c r="AD100" s="213"/>
      <c r="AE100" s="213"/>
      <c r="AF100" s="213"/>
      <c r="AG100" s="213" t="s">
        <v>249</v>
      </c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">
      <c r="A101" s="241">
        <v>71</v>
      </c>
      <c r="B101" s="242" t="s">
        <v>318</v>
      </c>
      <c r="C101" s="255" t="s">
        <v>319</v>
      </c>
      <c r="D101" s="243" t="s">
        <v>162</v>
      </c>
      <c r="E101" s="244">
        <v>15</v>
      </c>
      <c r="F101" s="245"/>
      <c r="G101" s="246">
        <f>ROUND(E101*F101,2)</f>
        <v>0</v>
      </c>
      <c r="H101" s="245"/>
      <c r="I101" s="246">
        <f>ROUND(E101*H101,2)</f>
        <v>0</v>
      </c>
      <c r="J101" s="245"/>
      <c r="K101" s="246">
        <f>ROUND(E101*J101,2)</f>
        <v>0</v>
      </c>
      <c r="L101" s="246">
        <v>21</v>
      </c>
      <c r="M101" s="246">
        <f>G101*(1+L101/100)</f>
        <v>0</v>
      </c>
      <c r="N101" s="244">
        <v>3.8999999999999999E-4</v>
      </c>
      <c r="O101" s="244">
        <f>ROUND(E101*N101,2)</f>
        <v>0.01</v>
      </c>
      <c r="P101" s="244">
        <v>3.4199999999999999E-3</v>
      </c>
      <c r="Q101" s="244">
        <f>ROUND(E101*P101,2)</f>
        <v>0.05</v>
      </c>
      <c r="R101" s="246" t="s">
        <v>147</v>
      </c>
      <c r="S101" s="246" t="s">
        <v>140</v>
      </c>
      <c r="T101" s="247" t="s">
        <v>140</v>
      </c>
      <c r="U101" s="224">
        <v>4.3999999999999997E-2</v>
      </c>
      <c r="V101" s="224">
        <f>ROUND(E101*U101,2)</f>
        <v>0.66</v>
      </c>
      <c r="W101" s="224"/>
      <c r="X101" s="224" t="s">
        <v>141</v>
      </c>
      <c r="Y101" s="224" t="s">
        <v>142</v>
      </c>
      <c r="Z101" s="213"/>
      <c r="AA101" s="213"/>
      <c r="AB101" s="213"/>
      <c r="AC101" s="213"/>
      <c r="AD101" s="213"/>
      <c r="AE101" s="213"/>
      <c r="AF101" s="213"/>
      <c r="AG101" s="213" t="s">
        <v>143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 x14ac:dyDescent="0.2">
      <c r="A102" s="234">
        <v>72</v>
      </c>
      <c r="B102" s="235" t="s">
        <v>320</v>
      </c>
      <c r="C102" s="256" t="s">
        <v>321</v>
      </c>
      <c r="D102" s="236" t="s">
        <v>162</v>
      </c>
      <c r="E102" s="237">
        <v>8</v>
      </c>
      <c r="F102" s="238"/>
      <c r="G102" s="239">
        <f>ROUND(E102*F102,2)</f>
        <v>0</v>
      </c>
      <c r="H102" s="238"/>
      <c r="I102" s="239">
        <f>ROUND(E102*H102,2)</f>
        <v>0</v>
      </c>
      <c r="J102" s="238"/>
      <c r="K102" s="239">
        <f>ROUND(E102*J102,2)</f>
        <v>0</v>
      </c>
      <c r="L102" s="239">
        <v>21</v>
      </c>
      <c r="M102" s="239">
        <f>G102*(1+L102/100)</f>
        <v>0</v>
      </c>
      <c r="N102" s="237">
        <v>8.0599999999999995E-3</v>
      </c>
      <c r="O102" s="237">
        <f>ROUND(E102*N102,2)</f>
        <v>0.06</v>
      </c>
      <c r="P102" s="237">
        <v>0</v>
      </c>
      <c r="Q102" s="237">
        <f>ROUND(E102*P102,2)</f>
        <v>0</v>
      </c>
      <c r="R102" s="239" t="s">
        <v>147</v>
      </c>
      <c r="S102" s="239" t="s">
        <v>140</v>
      </c>
      <c r="T102" s="240" t="s">
        <v>140</v>
      </c>
      <c r="U102" s="224">
        <v>0.53700000000000003</v>
      </c>
      <c r="V102" s="224">
        <f>ROUND(E102*U102,2)</f>
        <v>4.3</v>
      </c>
      <c r="W102" s="224"/>
      <c r="X102" s="224" t="s">
        <v>141</v>
      </c>
      <c r="Y102" s="224" t="s">
        <v>142</v>
      </c>
      <c r="Z102" s="213"/>
      <c r="AA102" s="213"/>
      <c r="AB102" s="213"/>
      <c r="AC102" s="213"/>
      <c r="AD102" s="213"/>
      <c r="AE102" s="213"/>
      <c r="AF102" s="213"/>
      <c r="AG102" s="213" t="s">
        <v>143</v>
      </c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2" x14ac:dyDescent="0.2">
      <c r="A103" s="220"/>
      <c r="B103" s="221"/>
      <c r="C103" s="261" t="s">
        <v>315</v>
      </c>
      <c r="D103" s="252"/>
      <c r="E103" s="252"/>
      <c r="F103" s="252"/>
      <c r="G103" s="252"/>
      <c r="H103" s="224"/>
      <c r="I103" s="224"/>
      <c r="J103" s="224"/>
      <c r="K103" s="224"/>
      <c r="L103" s="224"/>
      <c r="M103" s="224"/>
      <c r="N103" s="223"/>
      <c r="O103" s="223"/>
      <c r="P103" s="223"/>
      <c r="Q103" s="223"/>
      <c r="R103" s="224"/>
      <c r="S103" s="224"/>
      <c r="T103" s="224"/>
      <c r="U103" s="224"/>
      <c r="V103" s="224"/>
      <c r="W103" s="224"/>
      <c r="X103" s="224"/>
      <c r="Y103" s="224"/>
      <c r="Z103" s="213"/>
      <c r="AA103" s="213"/>
      <c r="AB103" s="213"/>
      <c r="AC103" s="213"/>
      <c r="AD103" s="213"/>
      <c r="AE103" s="213"/>
      <c r="AF103" s="213"/>
      <c r="AG103" s="213" t="s">
        <v>249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3" x14ac:dyDescent="0.2">
      <c r="A104" s="220"/>
      <c r="B104" s="221"/>
      <c r="C104" s="260" t="s">
        <v>264</v>
      </c>
      <c r="D104" s="251"/>
      <c r="E104" s="251"/>
      <c r="F104" s="251"/>
      <c r="G104" s="251"/>
      <c r="H104" s="224"/>
      <c r="I104" s="224"/>
      <c r="J104" s="224"/>
      <c r="K104" s="224"/>
      <c r="L104" s="224"/>
      <c r="M104" s="224"/>
      <c r="N104" s="223"/>
      <c r="O104" s="223"/>
      <c r="P104" s="223"/>
      <c r="Q104" s="223"/>
      <c r="R104" s="224"/>
      <c r="S104" s="224"/>
      <c r="T104" s="224"/>
      <c r="U104" s="224"/>
      <c r="V104" s="224"/>
      <c r="W104" s="224"/>
      <c r="X104" s="224"/>
      <c r="Y104" s="224"/>
      <c r="Z104" s="213"/>
      <c r="AA104" s="213"/>
      <c r="AB104" s="213"/>
      <c r="AC104" s="213"/>
      <c r="AD104" s="213"/>
      <c r="AE104" s="213"/>
      <c r="AF104" s="213"/>
      <c r="AG104" s="213" t="s">
        <v>249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">
      <c r="A105" s="234">
        <v>73</v>
      </c>
      <c r="B105" s="235" t="s">
        <v>322</v>
      </c>
      <c r="C105" s="256" t="s">
        <v>323</v>
      </c>
      <c r="D105" s="236" t="s">
        <v>146</v>
      </c>
      <c r="E105" s="237">
        <v>2</v>
      </c>
      <c r="F105" s="238"/>
      <c r="G105" s="239">
        <f>ROUND(E105*F105,2)</f>
        <v>0</v>
      </c>
      <c r="H105" s="238"/>
      <c r="I105" s="239">
        <f>ROUND(E105*H105,2)</f>
        <v>0</v>
      </c>
      <c r="J105" s="238"/>
      <c r="K105" s="239">
        <f>ROUND(E105*J105,2)</f>
        <v>0</v>
      </c>
      <c r="L105" s="239">
        <v>21</v>
      </c>
      <c r="M105" s="239">
        <f>G105*(1+L105/100)</f>
        <v>0</v>
      </c>
      <c r="N105" s="237">
        <v>8.6700000000000006E-3</v>
      </c>
      <c r="O105" s="237">
        <f>ROUND(E105*N105,2)</f>
        <v>0.02</v>
      </c>
      <c r="P105" s="237">
        <v>0</v>
      </c>
      <c r="Q105" s="237">
        <f>ROUND(E105*P105,2)</f>
        <v>0</v>
      </c>
      <c r="R105" s="239" t="s">
        <v>147</v>
      </c>
      <c r="S105" s="239" t="s">
        <v>140</v>
      </c>
      <c r="T105" s="240" t="s">
        <v>140</v>
      </c>
      <c r="U105" s="224">
        <v>1.9419999999999999</v>
      </c>
      <c r="V105" s="224">
        <f>ROUND(E105*U105,2)</f>
        <v>3.88</v>
      </c>
      <c r="W105" s="224"/>
      <c r="X105" s="224" t="s">
        <v>141</v>
      </c>
      <c r="Y105" s="224" t="s">
        <v>142</v>
      </c>
      <c r="Z105" s="213"/>
      <c r="AA105" s="213"/>
      <c r="AB105" s="213"/>
      <c r="AC105" s="213"/>
      <c r="AD105" s="213"/>
      <c r="AE105" s="213"/>
      <c r="AF105" s="213"/>
      <c r="AG105" s="213" t="s">
        <v>143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2" x14ac:dyDescent="0.2">
      <c r="A106" s="220"/>
      <c r="B106" s="221"/>
      <c r="C106" s="257" t="s">
        <v>324</v>
      </c>
      <c r="D106" s="248"/>
      <c r="E106" s="248"/>
      <c r="F106" s="248"/>
      <c r="G106" s="248"/>
      <c r="H106" s="224"/>
      <c r="I106" s="224"/>
      <c r="J106" s="224"/>
      <c r="K106" s="224"/>
      <c r="L106" s="224"/>
      <c r="M106" s="224"/>
      <c r="N106" s="223"/>
      <c r="O106" s="223"/>
      <c r="P106" s="223"/>
      <c r="Q106" s="223"/>
      <c r="R106" s="224"/>
      <c r="S106" s="224"/>
      <c r="T106" s="224"/>
      <c r="U106" s="224"/>
      <c r="V106" s="224"/>
      <c r="W106" s="224"/>
      <c r="X106" s="224"/>
      <c r="Y106" s="224"/>
      <c r="Z106" s="213"/>
      <c r="AA106" s="213"/>
      <c r="AB106" s="213"/>
      <c r="AC106" s="213"/>
      <c r="AD106" s="213"/>
      <c r="AE106" s="213"/>
      <c r="AF106" s="213"/>
      <c r="AG106" s="213" t="s">
        <v>151</v>
      </c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2" x14ac:dyDescent="0.2">
      <c r="A107" s="220"/>
      <c r="B107" s="221"/>
      <c r="C107" s="260" t="s">
        <v>325</v>
      </c>
      <c r="D107" s="251"/>
      <c r="E107" s="251"/>
      <c r="F107" s="251"/>
      <c r="G107" s="251"/>
      <c r="H107" s="224"/>
      <c r="I107" s="224"/>
      <c r="J107" s="224"/>
      <c r="K107" s="224"/>
      <c r="L107" s="224"/>
      <c r="M107" s="224"/>
      <c r="N107" s="223"/>
      <c r="O107" s="223"/>
      <c r="P107" s="223"/>
      <c r="Q107" s="223"/>
      <c r="R107" s="224"/>
      <c r="S107" s="224"/>
      <c r="T107" s="224"/>
      <c r="U107" s="224"/>
      <c r="V107" s="224"/>
      <c r="W107" s="224"/>
      <c r="X107" s="224"/>
      <c r="Y107" s="224"/>
      <c r="Z107" s="213"/>
      <c r="AA107" s="213"/>
      <c r="AB107" s="213"/>
      <c r="AC107" s="213"/>
      <c r="AD107" s="213"/>
      <c r="AE107" s="213"/>
      <c r="AF107" s="213"/>
      <c r="AG107" s="213" t="s">
        <v>249</v>
      </c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ht="22.5" outlineLevel="1" x14ac:dyDescent="0.2">
      <c r="A108" s="241">
        <v>74</v>
      </c>
      <c r="B108" s="242" t="s">
        <v>326</v>
      </c>
      <c r="C108" s="255" t="s">
        <v>327</v>
      </c>
      <c r="D108" s="243" t="s">
        <v>154</v>
      </c>
      <c r="E108" s="244">
        <v>1</v>
      </c>
      <c r="F108" s="245"/>
      <c r="G108" s="246">
        <f>ROUND(E108*F108,2)</f>
        <v>0</v>
      </c>
      <c r="H108" s="245"/>
      <c r="I108" s="246">
        <f>ROUND(E108*H108,2)</f>
        <v>0</v>
      </c>
      <c r="J108" s="245"/>
      <c r="K108" s="246">
        <f>ROUND(E108*J108,2)</f>
        <v>0</v>
      </c>
      <c r="L108" s="246">
        <v>21</v>
      </c>
      <c r="M108" s="246">
        <f>G108*(1+L108/100)</f>
        <v>0</v>
      </c>
      <c r="N108" s="244">
        <v>0</v>
      </c>
      <c r="O108" s="244">
        <f>ROUND(E108*N108,2)</f>
        <v>0</v>
      </c>
      <c r="P108" s="244">
        <v>0</v>
      </c>
      <c r="Q108" s="244">
        <f>ROUND(E108*P108,2)</f>
        <v>0</v>
      </c>
      <c r="R108" s="246" t="s">
        <v>147</v>
      </c>
      <c r="S108" s="246" t="s">
        <v>140</v>
      </c>
      <c r="T108" s="247" t="s">
        <v>181</v>
      </c>
      <c r="U108" s="224">
        <v>0.48199999999999998</v>
      </c>
      <c r="V108" s="224">
        <f>ROUND(E108*U108,2)</f>
        <v>0.48</v>
      </c>
      <c r="W108" s="224"/>
      <c r="X108" s="224" t="s">
        <v>141</v>
      </c>
      <c r="Y108" s="224" t="s">
        <v>142</v>
      </c>
      <c r="Z108" s="213"/>
      <c r="AA108" s="213"/>
      <c r="AB108" s="213"/>
      <c r="AC108" s="213"/>
      <c r="AD108" s="213"/>
      <c r="AE108" s="213"/>
      <c r="AF108" s="213"/>
      <c r="AG108" s="213" t="s">
        <v>143</v>
      </c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">
      <c r="A109" s="241">
        <v>75</v>
      </c>
      <c r="B109" s="242" t="s">
        <v>328</v>
      </c>
      <c r="C109" s="255" t="s">
        <v>329</v>
      </c>
      <c r="D109" s="243" t="s">
        <v>154</v>
      </c>
      <c r="E109" s="244">
        <v>2</v>
      </c>
      <c r="F109" s="245"/>
      <c r="G109" s="246">
        <f>ROUND(E109*F109,2)</f>
        <v>0</v>
      </c>
      <c r="H109" s="245"/>
      <c r="I109" s="246">
        <f>ROUND(E109*H109,2)</f>
        <v>0</v>
      </c>
      <c r="J109" s="245"/>
      <c r="K109" s="246">
        <f>ROUND(E109*J109,2)</f>
        <v>0</v>
      </c>
      <c r="L109" s="246">
        <v>21</v>
      </c>
      <c r="M109" s="246">
        <f>G109*(1+L109/100)</f>
        <v>0</v>
      </c>
      <c r="N109" s="244">
        <v>2.0000000000000001E-4</v>
      </c>
      <c r="O109" s="244">
        <f>ROUND(E109*N109,2)</f>
        <v>0</v>
      </c>
      <c r="P109" s="244">
        <v>0</v>
      </c>
      <c r="Q109" s="244">
        <f>ROUND(E109*P109,2)</f>
        <v>0</v>
      </c>
      <c r="R109" s="246" t="s">
        <v>147</v>
      </c>
      <c r="S109" s="246" t="s">
        <v>140</v>
      </c>
      <c r="T109" s="247" t="s">
        <v>140</v>
      </c>
      <c r="U109" s="224">
        <v>0.14499999999999999</v>
      </c>
      <c r="V109" s="224">
        <f>ROUND(E109*U109,2)</f>
        <v>0.28999999999999998</v>
      </c>
      <c r="W109" s="224"/>
      <c r="X109" s="224" t="s">
        <v>141</v>
      </c>
      <c r="Y109" s="224" t="s">
        <v>142</v>
      </c>
      <c r="Z109" s="213"/>
      <c r="AA109" s="213"/>
      <c r="AB109" s="213"/>
      <c r="AC109" s="213"/>
      <c r="AD109" s="213"/>
      <c r="AE109" s="213"/>
      <c r="AF109" s="213"/>
      <c r="AG109" s="213" t="s">
        <v>143</v>
      </c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1" x14ac:dyDescent="0.2">
      <c r="A110" s="241">
        <v>76</v>
      </c>
      <c r="B110" s="242" t="s">
        <v>330</v>
      </c>
      <c r="C110" s="255" t="s">
        <v>331</v>
      </c>
      <c r="D110" s="243" t="s">
        <v>154</v>
      </c>
      <c r="E110" s="244">
        <v>6</v>
      </c>
      <c r="F110" s="245"/>
      <c r="G110" s="246">
        <f>ROUND(E110*F110,2)</f>
        <v>0</v>
      </c>
      <c r="H110" s="245"/>
      <c r="I110" s="246">
        <f>ROUND(E110*H110,2)</f>
        <v>0</v>
      </c>
      <c r="J110" s="245"/>
      <c r="K110" s="246">
        <f>ROUND(E110*J110,2)</f>
        <v>0</v>
      </c>
      <c r="L110" s="246">
        <v>21</v>
      </c>
      <c r="M110" s="246">
        <f>G110*(1+L110/100)</f>
        <v>0</v>
      </c>
      <c r="N110" s="244">
        <v>2.3000000000000001E-4</v>
      </c>
      <c r="O110" s="244">
        <f>ROUND(E110*N110,2)</f>
        <v>0</v>
      </c>
      <c r="P110" s="244">
        <v>0</v>
      </c>
      <c r="Q110" s="244">
        <f>ROUND(E110*P110,2)</f>
        <v>0</v>
      </c>
      <c r="R110" s="246" t="s">
        <v>147</v>
      </c>
      <c r="S110" s="246" t="s">
        <v>140</v>
      </c>
      <c r="T110" s="247" t="s">
        <v>140</v>
      </c>
      <c r="U110" s="224">
        <v>0.16600000000000001</v>
      </c>
      <c r="V110" s="224">
        <f>ROUND(E110*U110,2)</f>
        <v>1</v>
      </c>
      <c r="W110" s="224"/>
      <c r="X110" s="224" t="s">
        <v>141</v>
      </c>
      <c r="Y110" s="224" t="s">
        <v>142</v>
      </c>
      <c r="Z110" s="213"/>
      <c r="AA110" s="213"/>
      <c r="AB110" s="213"/>
      <c r="AC110" s="213"/>
      <c r="AD110" s="213"/>
      <c r="AE110" s="213"/>
      <c r="AF110" s="213"/>
      <c r="AG110" s="213" t="s">
        <v>143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1" x14ac:dyDescent="0.2">
      <c r="A111" s="241">
        <v>77</v>
      </c>
      <c r="B111" s="242" t="s">
        <v>332</v>
      </c>
      <c r="C111" s="255" t="s">
        <v>333</v>
      </c>
      <c r="D111" s="243" t="s">
        <v>154</v>
      </c>
      <c r="E111" s="244">
        <v>2</v>
      </c>
      <c r="F111" s="245"/>
      <c r="G111" s="246">
        <f>ROUND(E111*F111,2)</f>
        <v>0</v>
      </c>
      <c r="H111" s="245"/>
      <c r="I111" s="246">
        <f>ROUND(E111*H111,2)</f>
        <v>0</v>
      </c>
      <c r="J111" s="245"/>
      <c r="K111" s="246">
        <f>ROUND(E111*J111,2)</f>
        <v>0</v>
      </c>
      <c r="L111" s="246">
        <v>21</v>
      </c>
      <c r="M111" s="246">
        <f>G111*(1+L111/100)</f>
        <v>0</v>
      </c>
      <c r="N111" s="244">
        <v>2.16E-3</v>
      </c>
      <c r="O111" s="244">
        <f>ROUND(E111*N111,2)</f>
        <v>0</v>
      </c>
      <c r="P111" s="244">
        <v>0</v>
      </c>
      <c r="Q111" s="244">
        <f>ROUND(E111*P111,2)</f>
        <v>0</v>
      </c>
      <c r="R111" s="246" t="s">
        <v>147</v>
      </c>
      <c r="S111" s="246" t="s">
        <v>140</v>
      </c>
      <c r="T111" s="247" t="s">
        <v>140</v>
      </c>
      <c r="U111" s="224">
        <v>0.42399999999999999</v>
      </c>
      <c r="V111" s="224">
        <f>ROUND(E111*U111,2)</f>
        <v>0.85</v>
      </c>
      <c r="W111" s="224"/>
      <c r="X111" s="224" t="s">
        <v>141</v>
      </c>
      <c r="Y111" s="224" t="s">
        <v>142</v>
      </c>
      <c r="Z111" s="213"/>
      <c r="AA111" s="213"/>
      <c r="AB111" s="213"/>
      <c r="AC111" s="213"/>
      <c r="AD111" s="213"/>
      <c r="AE111" s="213"/>
      <c r="AF111" s="213"/>
      <c r="AG111" s="213" t="s">
        <v>143</v>
      </c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1" x14ac:dyDescent="0.2">
      <c r="A112" s="241">
        <v>78</v>
      </c>
      <c r="B112" s="242" t="s">
        <v>334</v>
      </c>
      <c r="C112" s="255" t="s">
        <v>335</v>
      </c>
      <c r="D112" s="243" t="s">
        <v>154</v>
      </c>
      <c r="E112" s="244">
        <v>2</v>
      </c>
      <c r="F112" s="245"/>
      <c r="G112" s="246">
        <f>ROUND(E112*F112,2)</f>
        <v>0</v>
      </c>
      <c r="H112" s="245"/>
      <c r="I112" s="246">
        <f>ROUND(E112*H112,2)</f>
        <v>0</v>
      </c>
      <c r="J112" s="245"/>
      <c r="K112" s="246">
        <f>ROUND(E112*J112,2)</f>
        <v>0</v>
      </c>
      <c r="L112" s="246">
        <v>21</v>
      </c>
      <c r="M112" s="246">
        <f>G112*(1+L112/100)</f>
        <v>0</v>
      </c>
      <c r="N112" s="244">
        <v>0</v>
      </c>
      <c r="O112" s="244">
        <f>ROUND(E112*N112,2)</f>
        <v>0</v>
      </c>
      <c r="P112" s="244">
        <v>0</v>
      </c>
      <c r="Q112" s="244">
        <f>ROUND(E112*P112,2)</f>
        <v>0</v>
      </c>
      <c r="R112" s="246" t="s">
        <v>147</v>
      </c>
      <c r="S112" s="246" t="s">
        <v>140</v>
      </c>
      <c r="T112" s="247" t="s">
        <v>181</v>
      </c>
      <c r="U112" s="224">
        <v>0.22700000000000001</v>
      </c>
      <c r="V112" s="224">
        <f>ROUND(E112*U112,2)</f>
        <v>0.45</v>
      </c>
      <c r="W112" s="224"/>
      <c r="X112" s="224" t="s">
        <v>141</v>
      </c>
      <c r="Y112" s="224" t="s">
        <v>142</v>
      </c>
      <c r="Z112" s="213"/>
      <c r="AA112" s="213"/>
      <c r="AB112" s="213"/>
      <c r="AC112" s="213"/>
      <c r="AD112" s="213"/>
      <c r="AE112" s="213"/>
      <c r="AF112" s="213"/>
      <c r="AG112" s="213" t="s">
        <v>143</v>
      </c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1" x14ac:dyDescent="0.2">
      <c r="A113" s="241">
        <v>79</v>
      </c>
      <c r="B113" s="242" t="s">
        <v>336</v>
      </c>
      <c r="C113" s="255" t="s">
        <v>337</v>
      </c>
      <c r="D113" s="243" t="s">
        <v>154</v>
      </c>
      <c r="E113" s="244">
        <v>8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4">
        <v>3.0000000000000001E-5</v>
      </c>
      <c r="O113" s="244">
        <f>ROUND(E113*N113,2)</f>
        <v>0</v>
      </c>
      <c r="P113" s="244">
        <v>0</v>
      </c>
      <c r="Q113" s="244">
        <f>ROUND(E113*P113,2)</f>
        <v>0</v>
      </c>
      <c r="R113" s="246" t="s">
        <v>147</v>
      </c>
      <c r="S113" s="246" t="s">
        <v>140</v>
      </c>
      <c r="T113" s="247" t="s">
        <v>306</v>
      </c>
      <c r="U113" s="224">
        <v>0.16600000000000001</v>
      </c>
      <c r="V113" s="224">
        <f>ROUND(E113*U113,2)</f>
        <v>1.33</v>
      </c>
      <c r="W113" s="224"/>
      <c r="X113" s="224" t="s">
        <v>141</v>
      </c>
      <c r="Y113" s="224" t="s">
        <v>142</v>
      </c>
      <c r="Z113" s="213"/>
      <c r="AA113" s="213"/>
      <c r="AB113" s="213"/>
      <c r="AC113" s="213"/>
      <c r="AD113" s="213"/>
      <c r="AE113" s="213"/>
      <c r="AF113" s="213"/>
      <c r="AG113" s="213" t="s">
        <v>143</v>
      </c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1" x14ac:dyDescent="0.2">
      <c r="A114" s="241">
        <v>80</v>
      </c>
      <c r="B114" s="242" t="s">
        <v>338</v>
      </c>
      <c r="C114" s="255" t="s">
        <v>339</v>
      </c>
      <c r="D114" s="243" t="s">
        <v>154</v>
      </c>
      <c r="E114" s="244">
        <v>2</v>
      </c>
      <c r="F114" s="245"/>
      <c r="G114" s="246">
        <f>ROUND(E114*F114,2)</f>
        <v>0</v>
      </c>
      <c r="H114" s="245"/>
      <c r="I114" s="246">
        <f>ROUND(E114*H114,2)</f>
        <v>0</v>
      </c>
      <c r="J114" s="245"/>
      <c r="K114" s="246">
        <f>ROUND(E114*J114,2)</f>
        <v>0</v>
      </c>
      <c r="L114" s="246">
        <v>21</v>
      </c>
      <c r="M114" s="246">
        <f>G114*(1+L114/100)</f>
        <v>0</v>
      </c>
      <c r="N114" s="244">
        <v>3.0000000000000001E-5</v>
      </c>
      <c r="O114" s="244">
        <f>ROUND(E114*N114,2)</f>
        <v>0</v>
      </c>
      <c r="P114" s="244">
        <v>0</v>
      </c>
      <c r="Q114" s="244">
        <f>ROUND(E114*P114,2)</f>
        <v>0</v>
      </c>
      <c r="R114" s="246" t="s">
        <v>147</v>
      </c>
      <c r="S114" s="246" t="s">
        <v>140</v>
      </c>
      <c r="T114" s="247" t="s">
        <v>140</v>
      </c>
      <c r="U114" s="224">
        <v>0.26900000000000002</v>
      </c>
      <c r="V114" s="224">
        <f>ROUND(E114*U114,2)</f>
        <v>0.54</v>
      </c>
      <c r="W114" s="224"/>
      <c r="X114" s="224" t="s">
        <v>141</v>
      </c>
      <c r="Y114" s="224" t="s">
        <v>142</v>
      </c>
      <c r="Z114" s="213"/>
      <c r="AA114" s="213"/>
      <c r="AB114" s="213"/>
      <c r="AC114" s="213"/>
      <c r="AD114" s="213"/>
      <c r="AE114" s="213"/>
      <c r="AF114" s="213"/>
      <c r="AG114" s="213" t="s">
        <v>143</v>
      </c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1" x14ac:dyDescent="0.2">
      <c r="A115" s="241">
        <v>81</v>
      </c>
      <c r="B115" s="242" t="s">
        <v>340</v>
      </c>
      <c r="C115" s="255" t="s">
        <v>341</v>
      </c>
      <c r="D115" s="243" t="s">
        <v>154</v>
      </c>
      <c r="E115" s="244">
        <v>2</v>
      </c>
      <c r="F115" s="245"/>
      <c r="G115" s="246">
        <f>ROUND(E115*F115,2)</f>
        <v>0</v>
      </c>
      <c r="H115" s="245"/>
      <c r="I115" s="246">
        <f>ROUND(E115*H115,2)</f>
        <v>0</v>
      </c>
      <c r="J115" s="245"/>
      <c r="K115" s="246">
        <f>ROUND(E115*J115,2)</f>
        <v>0</v>
      </c>
      <c r="L115" s="246">
        <v>21</v>
      </c>
      <c r="M115" s="246">
        <f>G115*(1+L115/100)</f>
        <v>0</v>
      </c>
      <c r="N115" s="244">
        <v>3.0000000000000001E-5</v>
      </c>
      <c r="O115" s="244">
        <f>ROUND(E115*N115,2)</f>
        <v>0</v>
      </c>
      <c r="P115" s="244">
        <v>0</v>
      </c>
      <c r="Q115" s="244">
        <f>ROUND(E115*P115,2)</f>
        <v>0</v>
      </c>
      <c r="R115" s="246" t="s">
        <v>147</v>
      </c>
      <c r="S115" s="246" t="s">
        <v>140</v>
      </c>
      <c r="T115" s="247" t="s">
        <v>140</v>
      </c>
      <c r="U115" s="224">
        <v>0.42399999999999999</v>
      </c>
      <c r="V115" s="224">
        <f>ROUND(E115*U115,2)</f>
        <v>0.85</v>
      </c>
      <c r="W115" s="224"/>
      <c r="X115" s="224" t="s">
        <v>141</v>
      </c>
      <c r="Y115" s="224" t="s">
        <v>142</v>
      </c>
      <c r="Z115" s="213"/>
      <c r="AA115" s="213"/>
      <c r="AB115" s="213"/>
      <c r="AC115" s="213"/>
      <c r="AD115" s="213"/>
      <c r="AE115" s="213"/>
      <c r="AF115" s="213"/>
      <c r="AG115" s="213" t="s">
        <v>143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1" x14ac:dyDescent="0.2">
      <c r="A116" s="241">
        <v>82</v>
      </c>
      <c r="B116" s="242" t="s">
        <v>342</v>
      </c>
      <c r="C116" s="255" t="s">
        <v>343</v>
      </c>
      <c r="D116" s="243" t="s">
        <v>179</v>
      </c>
      <c r="E116" s="244">
        <v>2</v>
      </c>
      <c r="F116" s="245"/>
      <c r="G116" s="246">
        <f>ROUND(E116*F116,2)</f>
        <v>0</v>
      </c>
      <c r="H116" s="245"/>
      <c r="I116" s="246">
        <f>ROUND(E116*H116,2)</f>
        <v>0</v>
      </c>
      <c r="J116" s="245"/>
      <c r="K116" s="246">
        <f>ROUND(E116*J116,2)</f>
        <v>0</v>
      </c>
      <c r="L116" s="246">
        <v>21</v>
      </c>
      <c r="M116" s="246">
        <f>G116*(1+L116/100)</f>
        <v>0</v>
      </c>
      <c r="N116" s="244">
        <v>0</v>
      </c>
      <c r="O116" s="244">
        <f>ROUND(E116*N116,2)</f>
        <v>0</v>
      </c>
      <c r="P116" s="244">
        <v>0</v>
      </c>
      <c r="Q116" s="244">
        <f>ROUND(E116*P116,2)</f>
        <v>0</v>
      </c>
      <c r="R116" s="246"/>
      <c r="S116" s="246" t="s">
        <v>180</v>
      </c>
      <c r="T116" s="247" t="s">
        <v>181</v>
      </c>
      <c r="U116" s="224">
        <v>0</v>
      </c>
      <c r="V116" s="224">
        <f>ROUND(E116*U116,2)</f>
        <v>0</v>
      </c>
      <c r="W116" s="224"/>
      <c r="X116" s="224" t="s">
        <v>141</v>
      </c>
      <c r="Y116" s="224" t="s">
        <v>142</v>
      </c>
      <c r="Z116" s="213"/>
      <c r="AA116" s="213"/>
      <c r="AB116" s="213"/>
      <c r="AC116" s="213"/>
      <c r="AD116" s="213"/>
      <c r="AE116" s="213"/>
      <c r="AF116" s="213"/>
      <c r="AG116" s="213" t="s">
        <v>143</v>
      </c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 x14ac:dyDescent="0.2">
      <c r="A117" s="241">
        <v>83</v>
      </c>
      <c r="B117" s="242" t="s">
        <v>344</v>
      </c>
      <c r="C117" s="255" t="s">
        <v>345</v>
      </c>
      <c r="D117" s="243" t="s">
        <v>154</v>
      </c>
      <c r="E117" s="244">
        <v>4</v>
      </c>
      <c r="F117" s="245"/>
      <c r="G117" s="246">
        <f>ROUND(E117*F117,2)</f>
        <v>0</v>
      </c>
      <c r="H117" s="245"/>
      <c r="I117" s="246">
        <f>ROUND(E117*H117,2)</f>
        <v>0</v>
      </c>
      <c r="J117" s="245"/>
      <c r="K117" s="246">
        <f>ROUND(E117*J117,2)</f>
        <v>0</v>
      </c>
      <c r="L117" s="246">
        <v>21</v>
      </c>
      <c r="M117" s="246">
        <f>G117*(1+L117/100)</f>
        <v>0</v>
      </c>
      <c r="N117" s="244">
        <v>0</v>
      </c>
      <c r="O117" s="244">
        <f>ROUND(E117*N117,2)</f>
        <v>0</v>
      </c>
      <c r="P117" s="244">
        <v>0</v>
      </c>
      <c r="Q117" s="244">
        <f>ROUND(E117*P117,2)</f>
        <v>0</v>
      </c>
      <c r="R117" s="246"/>
      <c r="S117" s="246" t="s">
        <v>140</v>
      </c>
      <c r="T117" s="247" t="s">
        <v>306</v>
      </c>
      <c r="U117" s="224">
        <v>6.4000000000000001E-2</v>
      </c>
      <c r="V117" s="224">
        <f>ROUND(E117*U117,2)</f>
        <v>0.26</v>
      </c>
      <c r="W117" s="224"/>
      <c r="X117" s="224" t="s">
        <v>141</v>
      </c>
      <c r="Y117" s="224" t="s">
        <v>142</v>
      </c>
      <c r="Z117" s="213"/>
      <c r="AA117" s="213"/>
      <c r="AB117" s="213"/>
      <c r="AC117" s="213"/>
      <c r="AD117" s="213"/>
      <c r="AE117" s="213"/>
      <c r="AF117" s="213"/>
      <c r="AG117" s="213" t="s">
        <v>143</v>
      </c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 x14ac:dyDescent="0.2">
      <c r="A118" s="234">
        <v>84</v>
      </c>
      <c r="B118" s="235" t="s">
        <v>346</v>
      </c>
      <c r="C118" s="256" t="s">
        <v>347</v>
      </c>
      <c r="D118" s="236" t="s">
        <v>162</v>
      </c>
      <c r="E118" s="237">
        <v>30</v>
      </c>
      <c r="F118" s="238"/>
      <c r="G118" s="239">
        <f>ROUND(E118*F118,2)</f>
        <v>0</v>
      </c>
      <c r="H118" s="238"/>
      <c r="I118" s="239">
        <f>ROUND(E118*H118,2)</f>
        <v>0</v>
      </c>
      <c r="J118" s="238"/>
      <c r="K118" s="239">
        <f>ROUND(E118*J118,2)</f>
        <v>0</v>
      </c>
      <c r="L118" s="239">
        <v>21</v>
      </c>
      <c r="M118" s="239">
        <f>G118*(1+L118/100)</f>
        <v>0</v>
      </c>
      <c r="N118" s="237">
        <v>0</v>
      </c>
      <c r="O118" s="237">
        <f>ROUND(E118*N118,2)</f>
        <v>0</v>
      </c>
      <c r="P118" s="237">
        <v>0</v>
      </c>
      <c r="Q118" s="237">
        <f>ROUND(E118*P118,2)</f>
        <v>0</v>
      </c>
      <c r="R118" s="239"/>
      <c r="S118" s="239" t="s">
        <v>140</v>
      </c>
      <c r="T118" s="240" t="s">
        <v>140</v>
      </c>
      <c r="U118" s="224">
        <v>6.2E-2</v>
      </c>
      <c r="V118" s="224">
        <f>ROUND(E118*U118,2)</f>
        <v>1.86</v>
      </c>
      <c r="W118" s="224"/>
      <c r="X118" s="224" t="s">
        <v>141</v>
      </c>
      <c r="Y118" s="224" t="s">
        <v>142</v>
      </c>
      <c r="Z118" s="213"/>
      <c r="AA118" s="213"/>
      <c r="AB118" s="213"/>
      <c r="AC118" s="213"/>
      <c r="AD118" s="213"/>
      <c r="AE118" s="213"/>
      <c r="AF118" s="213"/>
      <c r="AG118" s="213" t="s">
        <v>143</v>
      </c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 x14ac:dyDescent="0.2">
      <c r="A119" s="220">
        <v>85</v>
      </c>
      <c r="B119" s="221" t="s">
        <v>348</v>
      </c>
      <c r="C119" s="258" t="s">
        <v>349</v>
      </c>
      <c r="D119" s="222" t="s">
        <v>0</v>
      </c>
      <c r="E119" s="249"/>
      <c r="F119" s="225"/>
      <c r="G119" s="224">
        <f>ROUND(E119*F119,2)</f>
        <v>0</v>
      </c>
      <c r="H119" s="225"/>
      <c r="I119" s="224">
        <f>ROUND(E119*H119,2)</f>
        <v>0</v>
      </c>
      <c r="J119" s="225"/>
      <c r="K119" s="224">
        <f>ROUND(E119*J119,2)</f>
        <v>0</v>
      </c>
      <c r="L119" s="224">
        <v>21</v>
      </c>
      <c r="M119" s="224">
        <f>G119*(1+L119/100)</f>
        <v>0</v>
      </c>
      <c r="N119" s="223">
        <v>0</v>
      </c>
      <c r="O119" s="223">
        <f>ROUND(E119*N119,2)</f>
        <v>0</v>
      </c>
      <c r="P119" s="223">
        <v>0</v>
      </c>
      <c r="Q119" s="223">
        <f>ROUND(E119*P119,2)</f>
        <v>0</v>
      </c>
      <c r="R119" s="224" t="s">
        <v>147</v>
      </c>
      <c r="S119" s="224" t="s">
        <v>140</v>
      </c>
      <c r="T119" s="224" t="s">
        <v>350</v>
      </c>
      <c r="U119" s="224">
        <v>0</v>
      </c>
      <c r="V119" s="224">
        <f>ROUND(E119*U119,2)</f>
        <v>0</v>
      </c>
      <c r="W119" s="224"/>
      <c r="X119" s="224" t="s">
        <v>242</v>
      </c>
      <c r="Y119" s="224" t="s">
        <v>142</v>
      </c>
      <c r="Z119" s="213"/>
      <c r="AA119" s="213"/>
      <c r="AB119" s="213"/>
      <c r="AC119" s="213"/>
      <c r="AD119" s="213"/>
      <c r="AE119" s="213"/>
      <c r="AF119" s="213"/>
      <c r="AG119" s="213" t="s">
        <v>243</v>
      </c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2" x14ac:dyDescent="0.2">
      <c r="A120" s="220"/>
      <c r="B120" s="221"/>
      <c r="C120" s="259" t="s">
        <v>311</v>
      </c>
      <c r="D120" s="250"/>
      <c r="E120" s="250"/>
      <c r="F120" s="250"/>
      <c r="G120" s="250"/>
      <c r="H120" s="224"/>
      <c r="I120" s="224"/>
      <c r="J120" s="224"/>
      <c r="K120" s="224"/>
      <c r="L120" s="224"/>
      <c r="M120" s="224"/>
      <c r="N120" s="223"/>
      <c r="O120" s="223"/>
      <c r="P120" s="223"/>
      <c r="Q120" s="223"/>
      <c r="R120" s="224"/>
      <c r="S120" s="224"/>
      <c r="T120" s="224"/>
      <c r="U120" s="224"/>
      <c r="V120" s="224"/>
      <c r="W120" s="224"/>
      <c r="X120" s="224"/>
      <c r="Y120" s="224"/>
      <c r="Z120" s="213"/>
      <c r="AA120" s="213"/>
      <c r="AB120" s="213"/>
      <c r="AC120" s="213"/>
      <c r="AD120" s="213"/>
      <c r="AE120" s="213"/>
      <c r="AF120" s="213"/>
      <c r="AG120" s="213" t="s">
        <v>151</v>
      </c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x14ac:dyDescent="0.2">
      <c r="A121" s="227" t="s">
        <v>134</v>
      </c>
      <c r="B121" s="228" t="s">
        <v>86</v>
      </c>
      <c r="C121" s="254" t="s">
        <v>87</v>
      </c>
      <c r="D121" s="229"/>
      <c r="E121" s="230"/>
      <c r="F121" s="231"/>
      <c r="G121" s="231">
        <f>SUMIF(AG122:AG146,"&lt;&gt;NOR",G122:G146)</f>
        <v>0</v>
      </c>
      <c r="H121" s="231"/>
      <c r="I121" s="231">
        <f>SUM(I122:I146)</f>
        <v>0</v>
      </c>
      <c r="J121" s="231"/>
      <c r="K121" s="231">
        <f>SUM(K122:K146)</f>
        <v>0</v>
      </c>
      <c r="L121" s="231"/>
      <c r="M121" s="231">
        <f>SUM(M122:M146)</f>
        <v>0</v>
      </c>
      <c r="N121" s="230"/>
      <c r="O121" s="230">
        <f>SUM(O122:O146)</f>
        <v>0.15000000000000002</v>
      </c>
      <c r="P121" s="230"/>
      <c r="Q121" s="230">
        <f>SUM(Q122:Q146)</f>
        <v>0</v>
      </c>
      <c r="R121" s="231"/>
      <c r="S121" s="231"/>
      <c r="T121" s="232"/>
      <c r="U121" s="226"/>
      <c r="V121" s="226">
        <f>SUM(V122:V146)</f>
        <v>32.920000000000009</v>
      </c>
      <c r="W121" s="226"/>
      <c r="X121" s="226"/>
      <c r="Y121" s="226"/>
      <c r="AG121" t="s">
        <v>135</v>
      </c>
    </row>
    <row r="122" spans="1:60" ht="22.5" outlineLevel="1" x14ac:dyDescent="0.2">
      <c r="A122" s="241">
        <v>86</v>
      </c>
      <c r="B122" s="242" t="s">
        <v>351</v>
      </c>
      <c r="C122" s="255" t="s">
        <v>352</v>
      </c>
      <c r="D122" s="243" t="s">
        <v>154</v>
      </c>
      <c r="E122" s="244">
        <v>3</v>
      </c>
      <c r="F122" s="245"/>
      <c r="G122" s="246">
        <f>ROUND(E122*F122,2)</f>
        <v>0</v>
      </c>
      <c r="H122" s="245"/>
      <c r="I122" s="246">
        <f>ROUND(E122*H122,2)</f>
        <v>0</v>
      </c>
      <c r="J122" s="245"/>
      <c r="K122" s="246">
        <f>ROUND(E122*J122,2)</f>
        <v>0</v>
      </c>
      <c r="L122" s="246">
        <v>21</v>
      </c>
      <c r="M122" s="246">
        <f>G122*(1+L122/100)</f>
        <v>0</v>
      </c>
      <c r="N122" s="244">
        <v>0</v>
      </c>
      <c r="O122" s="244">
        <f>ROUND(E122*N122,2)</f>
        <v>0</v>
      </c>
      <c r="P122" s="244">
        <v>0</v>
      </c>
      <c r="Q122" s="244">
        <f>ROUND(E122*P122,2)</f>
        <v>0</v>
      </c>
      <c r="R122" s="246" t="s">
        <v>353</v>
      </c>
      <c r="S122" s="246" t="s">
        <v>140</v>
      </c>
      <c r="T122" s="247" t="s">
        <v>140</v>
      </c>
      <c r="U122" s="224">
        <v>1.1499999999999999</v>
      </c>
      <c r="V122" s="224">
        <f>ROUND(E122*U122,2)</f>
        <v>3.45</v>
      </c>
      <c r="W122" s="224"/>
      <c r="X122" s="224" t="s">
        <v>141</v>
      </c>
      <c r="Y122" s="224" t="s">
        <v>142</v>
      </c>
      <c r="Z122" s="213"/>
      <c r="AA122" s="213"/>
      <c r="AB122" s="213"/>
      <c r="AC122" s="213"/>
      <c r="AD122" s="213"/>
      <c r="AE122" s="213"/>
      <c r="AF122" s="213"/>
      <c r="AG122" s="213" t="s">
        <v>143</v>
      </c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ht="22.5" outlineLevel="1" x14ac:dyDescent="0.2">
      <c r="A123" s="241">
        <v>87</v>
      </c>
      <c r="B123" s="242" t="s">
        <v>354</v>
      </c>
      <c r="C123" s="255" t="s">
        <v>355</v>
      </c>
      <c r="D123" s="243" t="s">
        <v>179</v>
      </c>
      <c r="E123" s="244">
        <v>2</v>
      </c>
      <c r="F123" s="245"/>
      <c r="G123" s="246">
        <f>ROUND(E123*F123,2)</f>
        <v>0</v>
      </c>
      <c r="H123" s="245"/>
      <c r="I123" s="246">
        <f>ROUND(E123*H123,2)</f>
        <v>0</v>
      </c>
      <c r="J123" s="245"/>
      <c r="K123" s="246">
        <f>ROUND(E123*J123,2)</f>
        <v>0</v>
      </c>
      <c r="L123" s="246">
        <v>21</v>
      </c>
      <c r="M123" s="246">
        <f>G123*(1+L123/100)</f>
        <v>0</v>
      </c>
      <c r="N123" s="244">
        <v>1.085E-2</v>
      </c>
      <c r="O123" s="244">
        <f>ROUND(E123*N123,2)</f>
        <v>0.02</v>
      </c>
      <c r="P123" s="244">
        <v>0</v>
      </c>
      <c r="Q123" s="244">
        <f>ROUND(E123*P123,2)</f>
        <v>0</v>
      </c>
      <c r="R123" s="246" t="s">
        <v>155</v>
      </c>
      <c r="S123" s="246" t="s">
        <v>140</v>
      </c>
      <c r="T123" s="247" t="s">
        <v>140</v>
      </c>
      <c r="U123" s="224">
        <v>5.2370000000000001</v>
      </c>
      <c r="V123" s="224">
        <f>ROUND(E123*U123,2)</f>
        <v>10.47</v>
      </c>
      <c r="W123" s="224"/>
      <c r="X123" s="224" t="s">
        <v>141</v>
      </c>
      <c r="Y123" s="224" t="s">
        <v>142</v>
      </c>
      <c r="Z123" s="213"/>
      <c r="AA123" s="213"/>
      <c r="AB123" s="213"/>
      <c r="AC123" s="213"/>
      <c r="AD123" s="213"/>
      <c r="AE123" s="213"/>
      <c r="AF123" s="213"/>
      <c r="AG123" s="213" t="s">
        <v>143</v>
      </c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1" x14ac:dyDescent="0.2">
      <c r="A124" s="234">
        <v>88</v>
      </c>
      <c r="B124" s="235" t="s">
        <v>356</v>
      </c>
      <c r="C124" s="256" t="s">
        <v>357</v>
      </c>
      <c r="D124" s="236" t="s">
        <v>162</v>
      </c>
      <c r="E124" s="237">
        <v>20</v>
      </c>
      <c r="F124" s="238"/>
      <c r="G124" s="239">
        <f>ROUND(E124*F124,2)</f>
        <v>0</v>
      </c>
      <c r="H124" s="238"/>
      <c r="I124" s="239">
        <f>ROUND(E124*H124,2)</f>
        <v>0</v>
      </c>
      <c r="J124" s="238"/>
      <c r="K124" s="239">
        <f>ROUND(E124*J124,2)</f>
        <v>0</v>
      </c>
      <c r="L124" s="239">
        <v>21</v>
      </c>
      <c r="M124" s="239">
        <f>G124*(1+L124/100)</f>
        <v>0</v>
      </c>
      <c r="N124" s="237">
        <v>2.48E-3</v>
      </c>
      <c r="O124" s="237">
        <f>ROUND(E124*N124,2)</f>
        <v>0.05</v>
      </c>
      <c r="P124" s="237">
        <v>0</v>
      </c>
      <c r="Q124" s="237">
        <f>ROUND(E124*P124,2)</f>
        <v>0</v>
      </c>
      <c r="R124" s="239"/>
      <c r="S124" s="239" t="s">
        <v>180</v>
      </c>
      <c r="T124" s="240" t="s">
        <v>140</v>
      </c>
      <c r="U124" s="224">
        <v>0.749</v>
      </c>
      <c r="V124" s="224">
        <f>ROUND(E124*U124,2)</f>
        <v>14.98</v>
      </c>
      <c r="W124" s="224"/>
      <c r="X124" s="224" t="s">
        <v>141</v>
      </c>
      <c r="Y124" s="224" t="s">
        <v>142</v>
      </c>
      <c r="Z124" s="213"/>
      <c r="AA124" s="213"/>
      <c r="AB124" s="213"/>
      <c r="AC124" s="213"/>
      <c r="AD124" s="213"/>
      <c r="AE124" s="213"/>
      <c r="AF124" s="213"/>
      <c r="AG124" s="213" t="s">
        <v>143</v>
      </c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2" x14ac:dyDescent="0.2">
      <c r="A125" s="220"/>
      <c r="B125" s="221"/>
      <c r="C125" s="261" t="s">
        <v>358</v>
      </c>
      <c r="D125" s="252"/>
      <c r="E125" s="252"/>
      <c r="F125" s="252"/>
      <c r="G125" s="252"/>
      <c r="H125" s="224"/>
      <c r="I125" s="224"/>
      <c r="J125" s="224"/>
      <c r="K125" s="224"/>
      <c r="L125" s="224"/>
      <c r="M125" s="224"/>
      <c r="N125" s="223"/>
      <c r="O125" s="223"/>
      <c r="P125" s="223"/>
      <c r="Q125" s="223"/>
      <c r="R125" s="224"/>
      <c r="S125" s="224"/>
      <c r="T125" s="224"/>
      <c r="U125" s="224"/>
      <c r="V125" s="224"/>
      <c r="W125" s="224"/>
      <c r="X125" s="224"/>
      <c r="Y125" s="224"/>
      <c r="Z125" s="213"/>
      <c r="AA125" s="213"/>
      <c r="AB125" s="213"/>
      <c r="AC125" s="213"/>
      <c r="AD125" s="213"/>
      <c r="AE125" s="213"/>
      <c r="AF125" s="213"/>
      <c r="AG125" s="213" t="s">
        <v>249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3" x14ac:dyDescent="0.2">
      <c r="A126" s="220"/>
      <c r="B126" s="221"/>
      <c r="C126" s="260" t="s">
        <v>359</v>
      </c>
      <c r="D126" s="251"/>
      <c r="E126" s="251"/>
      <c r="F126" s="251"/>
      <c r="G126" s="251"/>
      <c r="H126" s="224"/>
      <c r="I126" s="224"/>
      <c r="J126" s="224"/>
      <c r="K126" s="224"/>
      <c r="L126" s="224"/>
      <c r="M126" s="224"/>
      <c r="N126" s="223"/>
      <c r="O126" s="223"/>
      <c r="P126" s="223"/>
      <c r="Q126" s="223"/>
      <c r="R126" s="224"/>
      <c r="S126" s="224"/>
      <c r="T126" s="224"/>
      <c r="U126" s="224"/>
      <c r="V126" s="224"/>
      <c r="W126" s="224"/>
      <c r="X126" s="224"/>
      <c r="Y126" s="224"/>
      <c r="Z126" s="213"/>
      <c r="AA126" s="213"/>
      <c r="AB126" s="213"/>
      <c r="AC126" s="213"/>
      <c r="AD126" s="213"/>
      <c r="AE126" s="213"/>
      <c r="AF126" s="213"/>
      <c r="AG126" s="213" t="s">
        <v>249</v>
      </c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ht="22.5" outlineLevel="1" x14ac:dyDescent="0.2">
      <c r="A127" s="241">
        <v>89</v>
      </c>
      <c r="B127" s="242" t="s">
        <v>360</v>
      </c>
      <c r="C127" s="255" t="s">
        <v>361</v>
      </c>
      <c r="D127" s="243" t="s">
        <v>162</v>
      </c>
      <c r="E127" s="244">
        <v>20</v>
      </c>
      <c r="F127" s="245"/>
      <c r="G127" s="246">
        <f>ROUND(E127*F127,2)</f>
        <v>0</v>
      </c>
      <c r="H127" s="245"/>
      <c r="I127" s="246">
        <f>ROUND(E127*H127,2)</f>
        <v>0</v>
      </c>
      <c r="J127" s="245"/>
      <c r="K127" s="246">
        <f>ROUND(E127*J127,2)</f>
        <v>0</v>
      </c>
      <c r="L127" s="246">
        <v>21</v>
      </c>
      <c r="M127" s="246">
        <f>G127*(1+L127/100)</f>
        <v>0</v>
      </c>
      <c r="N127" s="244">
        <v>0</v>
      </c>
      <c r="O127" s="244">
        <f>ROUND(E127*N127,2)</f>
        <v>0</v>
      </c>
      <c r="P127" s="244">
        <v>0</v>
      </c>
      <c r="Q127" s="244">
        <f>ROUND(E127*P127,2)</f>
        <v>0</v>
      </c>
      <c r="R127" s="246"/>
      <c r="S127" s="246" t="s">
        <v>180</v>
      </c>
      <c r="T127" s="247" t="s">
        <v>140</v>
      </c>
      <c r="U127" s="224">
        <v>0.184</v>
      </c>
      <c r="V127" s="224">
        <f>ROUND(E127*U127,2)</f>
        <v>3.68</v>
      </c>
      <c r="W127" s="224"/>
      <c r="X127" s="224" t="s">
        <v>141</v>
      </c>
      <c r="Y127" s="224" t="s">
        <v>142</v>
      </c>
      <c r="Z127" s="213"/>
      <c r="AA127" s="213"/>
      <c r="AB127" s="213"/>
      <c r="AC127" s="213"/>
      <c r="AD127" s="213"/>
      <c r="AE127" s="213"/>
      <c r="AF127" s="213"/>
      <c r="AG127" s="213" t="s">
        <v>143</v>
      </c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ht="22.5" outlineLevel="1" x14ac:dyDescent="0.2">
      <c r="A128" s="241">
        <v>90</v>
      </c>
      <c r="B128" s="242" t="s">
        <v>362</v>
      </c>
      <c r="C128" s="255" t="s">
        <v>363</v>
      </c>
      <c r="D128" s="243" t="s">
        <v>179</v>
      </c>
      <c r="E128" s="244">
        <v>2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4">
        <v>0</v>
      </c>
      <c r="O128" s="244">
        <f>ROUND(E128*N128,2)</f>
        <v>0</v>
      </c>
      <c r="P128" s="244">
        <v>0</v>
      </c>
      <c r="Q128" s="244">
        <f>ROUND(E128*P128,2)</f>
        <v>0</v>
      </c>
      <c r="R128" s="246"/>
      <c r="S128" s="246" t="s">
        <v>180</v>
      </c>
      <c r="T128" s="247" t="s">
        <v>181</v>
      </c>
      <c r="U128" s="224">
        <v>0</v>
      </c>
      <c r="V128" s="224">
        <f>ROUND(E128*U128,2)</f>
        <v>0</v>
      </c>
      <c r="W128" s="224"/>
      <c r="X128" s="224" t="s">
        <v>141</v>
      </c>
      <c r="Y128" s="224" t="s">
        <v>142</v>
      </c>
      <c r="Z128" s="213"/>
      <c r="AA128" s="213"/>
      <c r="AB128" s="213"/>
      <c r="AC128" s="213"/>
      <c r="AD128" s="213"/>
      <c r="AE128" s="213"/>
      <c r="AF128" s="213"/>
      <c r="AG128" s="213" t="s">
        <v>143</v>
      </c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1" x14ac:dyDescent="0.2">
      <c r="A129" s="241">
        <v>91</v>
      </c>
      <c r="B129" s="242" t="s">
        <v>364</v>
      </c>
      <c r="C129" s="255" t="s">
        <v>365</v>
      </c>
      <c r="D129" s="243" t="s">
        <v>179</v>
      </c>
      <c r="E129" s="244">
        <v>2</v>
      </c>
      <c r="F129" s="245"/>
      <c r="G129" s="246">
        <f>ROUND(E129*F129,2)</f>
        <v>0</v>
      </c>
      <c r="H129" s="245"/>
      <c r="I129" s="246">
        <f>ROUND(E129*H129,2)</f>
        <v>0</v>
      </c>
      <c r="J129" s="245"/>
      <c r="K129" s="246">
        <f>ROUND(E129*J129,2)</f>
        <v>0</v>
      </c>
      <c r="L129" s="246">
        <v>21</v>
      </c>
      <c r="M129" s="246">
        <f>G129*(1+L129/100)</f>
        <v>0</v>
      </c>
      <c r="N129" s="244">
        <v>0</v>
      </c>
      <c r="O129" s="244">
        <f>ROUND(E129*N129,2)</f>
        <v>0</v>
      </c>
      <c r="P129" s="244">
        <v>0</v>
      </c>
      <c r="Q129" s="244">
        <f>ROUND(E129*P129,2)</f>
        <v>0</v>
      </c>
      <c r="R129" s="246"/>
      <c r="S129" s="246" t="s">
        <v>180</v>
      </c>
      <c r="T129" s="247" t="s">
        <v>181</v>
      </c>
      <c r="U129" s="224">
        <v>0</v>
      </c>
      <c r="V129" s="224">
        <f>ROUND(E129*U129,2)</f>
        <v>0</v>
      </c>
      <c r="W129" s="224"/>
      <c r="X129" s="224" t="s">
        <v>141</v>
      </c>
      <c r="Y129" s="224" t="s">
        <v>142</v>
      </c>
      <c r="Z129" s="213"/>
      <c r="AA129" s="213"/>
      <c r="AB129" s="213"/>
      <c r="AC129" s="213"/>
      <c r="AD129" s="213"/>
      <c r="AE129" s="213"/>
      <c r="AF129" s="213"/>
      <c r="AG129" s="213" t="s">
        <v>143</v>
      </c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22.5" outlineLevel="1" x14ac:dyDescent="0.2">
      <c r="A130" s="241">
        <v>92</v>
      </c>
      <c r="B130" s="242" t="s">
        <v>366</v>
      </c>
      <c r="C130" s="255" t="s">
        <v>367</v>
      </c>
      <c r="D130" s="243" t="s">
        <v>179</v>
      </c>
      <c r="E130" s="244">
        <v>1</v>
      </c>
      <c r="F130" s="245"/>
      <c r="G130" s="246">
        <f>ROUND(E130*F130,2)</f>
        <v>0</v>
      </c>
      <c r="H130" s="245"/>
      <c r="I130" s="246">
        <f>ROUND(E130*H130,2)</f>
        <v>0</v>
      </c>
      <c r="J130" s="245"/>
      <c r="K130" s="246">
        <f>ROUND(E130*J130,2)</f>
        <v>0</v>
      </c>
      <c r="L130" s="246">
        <v>21</v>
      </c>
      <c r="M130" s="246">
        <f>G130*(1+L130/100)</f>
        <v>0</v>
      </c>
      <c r="N130" s="244">
        <v>0</v>
      </c>
      <c r="O130" s="244">
        <f>ROUND(E130*N130,2)</f>
        <v>0</v>
      </c>
      <c r="P130" s="244">
        <v>0</v>
      </c>
      <c r="Q130" s="244">
        <f>ROUND(E130*P130,2)</f>
        <v>0</v>
      </c>
      <c r="R130" s="246"/>
      <c r="S130" s="246" t="s">
        <v>180</v>
      </c>
      <c r="T130" s="247" t="s">
        <v>181</v>
      </c>
      <c r="U130" s="224">
        <v>0</v>
      </c>
      <c r="V130" s="224">
        <f>ROUND(E130*U130,2)</f>
        <v>0</v>
      </c>
      <c r="W130" s="224"/>
      <c r="X130" s="224" t="s">
        <v>141</v>
      </c>
      <c r="Y130" s="224" t="s">
        <v>142</v>
      </c>
      <c r="Z130" s="213"/>
      <c r="AA130" s="213"/>
      <c r="AB130" s="213"/>
      <c r="AC130" s="213"/>
      <c r="AD130" s="213"/>
      <c r="AE130" s="213"/>
      <c r="AF130" s="213"/>
      <c r="AG130" s="213" t="s">
        <v>143</v>
      </c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 x14ac:dyDescent="0.2">
      <c r="A131" s="241">
        <v>93</v>
      </c>
      <c r="B131" s="242" t="s">
        <v>368</v>
      </c>
      <c r="C131" s="255" t="s">
        <v>369</v>
      </c>
      <c r="D131" s="243" t="s">
        <v>179</v>
      </c>
      <c r="E131" s="244">
        <v>1</v>
      </c>
      <c r="F131" s="245"/>
      <c r="G131" s="246">
        <f>ROUND(E131*F131,2)</f>
        <v>0</v>
      </c>
      <c r="H131" s="245"/>
      <c r="I131" s="246">
        <f>ROUND(E131*H131,2)</f>
        <v>0</v>
      </c>
      <c r="J131" s="245"/>
      <c r="K131" s="246">
        <f>ROUND(E131*J131,2)</f>
        <v>0</v>
      </c>
      <c r="L131" s="246">
        <v>21</v>
      </c>
      <c r="M131" s="246">
        <f>G131*(1+L131/100)</f>
        <v>0</v>
      </c>
      <c r="N131" s="244">
        <v>0</v>
      </c>
      <c r="O131" s="244">
        <f>ROUND(E131*N131,2)</f>
        <v>0</v>
      </c>
      <c r="P131" s="244">
        <v>0</v>
      </c>
      <c r="Q131" s="244">
        <f>ROUND(E131*P131,2)</f>
        <v>0</v>
      </c>
      <c r="R131" s="246"/>
      <c r="S131" s="246" t="s">
        <v>180</v>
      </c>
      <c r="T131" s="247" t="s">
        <v>181</v>
      </c>
      <c r="U131" s="224">
        <v>0</v>
      </c>
      <c r="V131" s="224">
        <f>ROUND(E131*U131,2)</f>
        <v>0</v>
      </c>
      <c r="W131" s="224"/>
      <c r="X131" s="224" t="s">
        <v>141</v>
      </c>
      <c r="Y131" s="224" t="s">
        <v>142</v>
      </c>
      <c r="Z131" s="213"/>
      <c r="AA131" s="213"/>
      <c r="AB131" s="213"/>
      <c r="AC131" s="213"/>
      <c r="AD131" s="213"/>
      <c r="AE131" s="213"/>
      <c r="AF131" s="213"/>
      <c r="AG131" s="213" t="s">
        <v>143</v>
      </c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34">
        <v>94</v>
      </c>
      <c r="B132" s="235" t="s">
        <v>370</v>
      </c>
      <c r="C132" s="256" t="s">
        <v>371</v>
      </c>
      <c r="D132" s="236" t="s">
        <v>179</v>
      </c>
      <c r="E132" s="237">
        <v>1</v>
      </c>
      <c r="F132" s="238"/>
      <c r="G132" s="239">
        <f>ROUND(E132*F132,2)</f>
        <v>0</v>
      </c>
      <c r="H132" s="238"/>
      <c r="I132" s="239">
        <f>ROUND(E132*H132,2)</f>
        <v>0</v>
      </c>
      <c r="J132" s="238"/>
      <c r="K132" s="239">
        <f>ROUND(E132*J132,2)</f>
        <v>0</v>
      </c>
      <c r="L132" s="239">
        <v>21</v>
      </c>
      <c r="M132" s="239">
        <f>G132*(1+L132/100)</f>
        <v>0</v>
      </c>
      <c r="N132" s="237">
        <v>0</v>
      </c>
      <c r="O132" s="237">
        <f>ROUND(E132*N132,2)</f>
        <v>0</v>
      </c>
      <c r="P132" s="237">
        <v>0</v>
      </c>
      <c r="Q132" s="237">
        <f>ROUND(E132*P132,2)</f>
        <v>0</v>
      </c>
      <c r="R132" s="239"/>
      <c r="S132" s="239" t="s">
        <v>180</v>
      </c>
      <c r="T132" s="240" t="s">
        <v>181</v>
      </c>
      <c r="U132" s="224">
        <v>0</v>
      </c>
      <c r="V132" s="224">
        <f>ROUND(E132*U132,2)</f>
        <v>0</v>
      </c>
      <c r="W132" s="224"/>
      <c r="X132" s="224" t="s">
        <v>141</v>
      </c>
      <c r="Y132" s="224" t="s">
        <v>142</v>
      </c>
      <c r="Z132" s="213"/>
      <c r="AA132" s="213"/>
      <c r="AB132" s="213"/>
      <c r="AC132" s="213"/>
      <c r="AD132" s="213"/>
      <c r="AE132" s="213"/>
      <c r="AF132" s="213"/>
      <c r="AG132" s="213" t="s">
        <v>143</v>
      </c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2" x14ac:dyDescent="0.2">
      <c r="A133" s="220"/>
      <c r="B133" s="221"/>
      <c r="C133" s="261" t="s">
        <v>372</v>
      </c>
      <c r="D133" s="252"/>
      <c r="E133" s="252"/>
      <c r="F133" s="252"/>
      <c r="G133" s="252"/>
      <c r="H133" s="224"/>
      <c r="I133" s="224"/>
      <c r="J133" s="224"/>
      <c r="K133" s="224"/>
      <c r="L133" s="224"/>
      <c r="M133" s="224"/>
      <c r="N133" s="223"/>
      <c r="O133" s="223"/>
      <c r="P133" s="223"/>
      <c r="Q133" s="223"/>
      <c r="R133" s="224"/>
      <c r="S133" s="224"/>
      <c r="T133" s="224"/>
      <c r="U133" s="224"/>
      <c r="V133" s="224"/>
      <c r="W133" s="224"/>
      <c r="X133" s="224"/>
      <c r="Y133" s="224"/>
      <c r="Z133" s="213"/>
      <c r="AA133" s="213"/>
      <c r="AB133" s="213"/>
      <c r="AC133" s="213"/>
      <c r="AD133" s="213"/>
      <c r="AE133" s="213"/>
      <c r="AF133" s="213"/>
      <c r="AG133" s="213" t="s">
        <v>249</v>
      </c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3" x14ac:dyDescent="0.2">
      <c r="A134" s="220"/>
      <c r="B134" s="221"/>
      <c r="C134" s="260" t="s">
        <v>373</v>
      </c>
      <c r="D134" s="251"/>
      <c r="E134" s="251"/>
      <c r="F134" s="251"/>
      <c r="G134" s="251"/>
      <c r="H134" s="224"/>
      <c r="I134" s="224"/>
      <c r="J134" s="224"/>
      <c r="K134" s="224"/>
      <c r="L134" s="224"/>
      <c r="M134" s="224"/>
      <c r="N134" s="223"/>
      <c r="O134" s="223"/>
      <c r="P134" s="223"/>
      <c r="Q134" s="223"/>
      <c r="R134" s="224"/>
      <c r="S134" s="224"/>
      <c r="T134" s="224"/>
      <c r="U134" s="224"/>
      <c r="V134" s="224"/>
      <c r="W134" s="224"/>
      <c r="X134" s="224"/>
      <c r="Y134" s="224"/>
      <c r="Z134" s="213"/>
      <c r="AA134" s="213"/>
      <c r="AB134" s="213"/>
      <c r="AC134" s="213"/>
      <c r="AD134" s="213"/>
      <c r="AE134" s="213"/>
      <c r="AF134" s="213"/>
      <c r="AG134" s="213" t="s">
        <v>249</v>
      </c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3" x14ac:dyDescent="0.2">
      <c r="A135" s="220"/>
      <c r="B135" s="221"/>
      <c r="C135" s="260" t="s">
        <v>374</v>
      </c>
      <c r="D135" s="251"/>
      <c r="E135" s="251"/>
      <c r="F135" s="251"/>
      <c r="G135" s="251"/>
      <c r="H135" s="224"/>
      <c r="I135" s="224"/>
      <c r="J135" s="224"/>
      <c r="K135" s="224"/>
      <c r="L135" s="224"/>
      <c r="M135" s="224"/>
      <c r="N135" s="223"/>
      <c r="O135" s="223"/>
      <c r="P135" s="223"/>
      <c r="Q135" s="223"/>
      <c r="R135" s="224"/>
      <c r="S135" s="224"/>
      <c r="T135" s="224"/>
      <c r="U135" s="224"/>
      <c r="V135" s="224"/>
      <c r="W135" s="224"/>
      <c r="X135" s="224"/>
      <c r="Y135" s="224"/>
      <c r="Z135" s="213"/>
      <c r="AA135" s="213"/>
      <c r="AB135" s="213"/>
      <c r="AC135" s="213"/>
      <c r="AD135" s="213"/>
      <c r="AE135" s="213"/>
      <c r="AF135" s="213"/>
      <c r="AG135" s="213" t="s">
        <v>249</v>
      </c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 x14ac:dyDescent="0.2">
      <c r="A136" s="241">
        <v>95</v>
      </c>
      <c r="B136" s="242" t="s">
        <v>375</v>
      </c>
      <c r="C136" s="255" t="s">
        <v>376</v>
      </c>
      <c r="D136" s="243" t="s">
        <v>179</v>
      </c>
      <c r="E136" s="244">
        <v>2</v>
      </c>
      <c r="F136" s="245"/>
      <c r="G136" s="246">
        <f>ROUND(E136*F136,2)</f>
        <v>0</v>
      </c>
      <c r="H136" s="245"/>
      <c r="I136" s="246">
        <f>ROUND(E136*H136,2)</f>
        <v>0</v>
      </c>
      <c r="J136" s="245"/>
      <c r="K136" s="246">
        <f>ROUND(E136*J136,2)</f>
        <v>0</v>
      </c>
      <c r="L136" s="246">
        <v>21</v>
      </c>
      <c r="M136" s="246">
        <f>G136*(1+L136/100)</f>
        <v>0</v>
      </c>
      <c r="N136" s="244">
        <v>0</v>
      </c>
      <c r="O136" s="244">
        <f>ROUND(E136*N136,2)</f>
        <v>0</v>
      </c>
      <c r="P136" s="244">
        <v>0</v>
      </c>
      <c r="Q136" s="244">
        <f>ROUND(E136*P136,2)</f>
        <v>0</v>
      </c>
      <c r="R136" s="246"/>
      <c r="S136" s="246" t="s">
        <v>180</v>
      </c>
      <c r="T136" s="247" t="s">
        <v>181</v>
      </c>
      <c r="U136" s="224">
        <v>0</v>
      </c>
      <c r="V136" s="224">
        <f>ROUND(E136*U136,2)</f>
        <v>0</v>
      </c>
      <c r="W136" s="224"/>
      <c r="X136" s="224" t="s">
        <v>141</v>
      </c>
      <c r="Y136" s="224" t="s">
        <v>142</v>
      </c>
      <c r="Z136" s="213"/>
      <c r="AA136" s="213"/>
      <c r="AB136" s="213"/>
      <c r="AC136" s="213"/>
      <c r="AD136" s="213"/>
      <c r="AE136" s="213"/>
      <c r="AF136" s="213"/>
      <c r="AG136" s="213" t="s">
        <v>143</v>
      </c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 x14ac:dyDescent="0.2">
      <c r="A137" s="241">
        <v>96</v>
      </c>
      <c r="B137" s="242" t="s">
        <v>377</v>
      </c>
      <c r="C137" s="255" t="s">
        <v>378</v>
      </c>
      <c r="D137" s="243" t="s">
        <v>179</v>
      </c>
      <c r="E137" s="244">
        <v>1</v>
      </c>
      <c r="F137" s="245"/>
      <c r="G137" s="246">
        <f>ROUND(E137*F137,2)</f>
        <v>0</v>
      </c>
      <c r="H137" s="245"/>
      <c r="I137" s="246">
        <f>ROUND(E137*H137,2)</f>
        <v>0</v>
      </c>
      <c r="J137" s="245"/>
      <c r="K137" s="246">
        <f>ROUND(E137*J137,2)</f>
        <v>0</v>
      </c>
      <c r="L137" s="246">
        <v>21</v>
      </c>
      <c r="M137" s="246">
        <f>G137*(1+L137/100)</f>
        <v>0</v>
      </c>
      <c r="N137" s="244">
        <v>0</v>
      </c>
      <c r="O137" s="244">
        <f>ROUND(E137*N137,2)</f>
        <v>0</v>
      </c>
      <c r="P137" s="244">
        <v>0</v>
      </c>
      <c r="Q137" s="244">
        <f>ROUND(E137*P137,2)</f>
        <v>0</v>
      </c>
      <c r="R137" s="246"/>
      <c r="S137" s="246" t="s">
        <v>180</v>
      </c>
      <c r="T137" s="247" t="s">
        <v>181</v>
      </c>
      <c r="U137" s="224">
        <v>0</v>
      </c>
      <c r="V137" s="224">
        <f>ROUND(E137*U137,2)</f>
        <v>0</v>
      </c>
      <c r="W137" s="224"/>
      <c r="X137" s="224" t="s">
        <v>141</v>
      </c>
      <c r="Y137" s="224" t="s">
        <v>142</v>
      </c>
      <c r="Z137" s="213"/>
      <c r="AA137" s="213"/>
      <c r="AB137" s="213"/>
      <c r="AC137" s="213"/>
      <c r="AD137" s="213"/>
      <c r="AE137" s="213"/>
      <c r="AF137" s="213"/>
      <c r="AG137" s="213" t="s">
        <v>143</v>
      </c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 x14ac:dyDescent="0.2">
      <c r="A138" s="241">
        <v>97</v>
      </c>
      <c r="B138" s="242" t="s">
        <v>379</v>
      </c>
      <c r="C138" s="255" t="s">
        <v>380</v>
      </c>
      <c r="D138" s="243" t="s">
        <v>179</v>
      </c>
      <c r="E138" s="244">
        <v>1</v>
      </c>
      <c r="F138" s="245"/>
      <c r="G138" s="246">
        <f>ROUND(E138*F138,2)</f>
        <v>0</v>
      </c>
      <c r="H138" s="245"/>
      <c r="I138" s="246">
        <f>ROUND(E138*H138,2)</f>
        <v>0</v>
      </c>
      <c r="J138" s="245"/>
      <c r="K138" s="246">
        <f>ROUND(E138*J138,2)</f>
        <v>0</v>
      </c>
      <c r="L138" s="246">
        <v>21</v>
      </c>
      <c r="M138" s="246">
        <f>G138*(1+L138/100)</f>
        <v>0</v>
      </c>
      <c r="N138" s="244">
        <v>0</v>
      </c>
      <c r="O138" s="244">
        <f>ROUND(E138*N138,2)</f>
        <v>0</v>
      </c>
      <c r="P138" s="244">
        <v>0</v>
      </c>
      <c r="Q138" s="244">
        <f>ROUND(E138*P138,2)</f>
        <v>0</v>
      </c>
      <c r="R138" s="246"/>
      <c r="S138" s="246" t="s">
        <v>180</v>
      </c>
      <c r="T138" s="247" t="s">
        <v>181</v>
      </c>
      <c r="U138" s="224">
        <v>0</v>
      </c>
      <c r="V138" s="224">
        <f>ROUND(E138*U138,2)</f>
        <v>0</v>
      </c>
      <c r="W138" s="224"/>
      <c r="X138" s="224" t="s">
        <v>141</v>
      </c>
      <c r="Y138" s="224" t="s">
        <v>142</v>
      </c>
      <c r="Z138" s="213"/>
      <c r="AA138" s="213"/>
      <c r="AB138" s="213"/>
      <c r="AC138" s="213"/>
      <c r="AD138" s="213"/>
      <c r="AE138" s="213"/>
      <c r="AF138" s="213"/>
      <c r="AG138" s="213" t="s">
        <v>143</v>
      </c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1" x14ac:dyDescent="0.2">
      <c r="A139" s="241">
        <v>98</v>
      </c>
      <c r="B139" s="242" t="s">
        <v>381</v>
      </c>
      <c r="C139" s="255" t="s">
        <v>382</v>
      </c>
      <c r="D139" s="243" t="s">
        <v>154</v>
      </c>
      <c r="E139" s="244">
        <v>2</v>
      </c>
      <c r="F139" s="245"/>
      <c r="G139" s="246">
        <f>ROUND(E139*F139,2)</f>
        <v>0</v>
      </c>
      <c r="H139" s="245"/>
      <c r="I139" s="246">
        <f>ROUND(E139*H139,2)</f>
        <v>0</v>
      </c>
      <c r="J139" s="245"/>
      <c r="K139" s="246">
        <f>ROUND(E139*J139,2)</f>
        <v>0</v>
      </c>
      <c r="L139" s="246">
        <v>21</v>
      </c>
      <c r="M139" s="246">
        <f>G139*(1+L139/100)</f>
        <v>0</v>
      </c>
      <c r="N139" s="244">
        <v>1.0000000000000001E-5</v>
      </c>
      <c r="O139" s="244">
        <f>ROUND(E139*N139,2)</f>
        <v>0</v>
      </c>
      <c r="P139" s="244">
        <v>0</v>
      </c>
      <c r="Q139" s="244">
        <f>ROUND(E139*P139,2)</f>
        <v>0</v>
      </c>
      <c r="R139" s="246"/>
      <c r="S139" s="246" t="s">
        <v>140</v>
      </c>
      <c r="T139" s="247" t="s">
        <v>306</v>
      </c>
      <c r="U139" s="224">
        <v>0.17</v>
      </c>
      <c r="V139" s="224">
        <f>ROUND(E139*U139,2)</f>
        <v>0.34</v>
      </c>
      <c r="W139" s="224"/>
      <c r="X139" s="224" t="s">
        <v>141</v>
      </c>
      <c r="Y139" s="224" t="s">
        <v>142</v>
      </c>
      <c r="Z139" s="213"/>
      <c r="AA139" s="213"/>
      <c r="AB139" s="213"/>
      <c r="AC139" s="213"/>
      <c r="AD139" s="213"/>
      <c r="AE139" s="213"/>
      <c r="AF139" s="213"/>
      <c r="AG139" s="213" t="s">
        <v>143</v>
      </c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ht="22.5" outlineLevel="1" x14ac:dyDescent="0.2">
      <c r="A140" s="241">
        <v>99</v>
      </c>
      <c r="B140" s="242" t="s">
        <v>383</v>
      </c>
      <c r="C140" s="255" t="s">
        <v>384</v>
      </c>
      <c r="D140" s="243" t="s">
        <v>154</v>
      </c>
      <c r="E140" s="244">
        <v>1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4">
        <v>1.55E-2</v>
      </c>
      <c r="O140" s="244">
        <f>ROUND(E140*N140,2)</f>
        <v>0.02</v>
      </c>
      <c r="P140" s="244">
        <v>0</v>
      </c>
      <c r="Q140" s="244">
        <f>ROUND(E140*P140,2)</f>
        <v>0</v>
      </c>
      <c r="R140" s="246" t="s">
        <v>227</v>
      </c>
      <c r="S140" s="246" t="s">
        <v>140</v>
      </c>
      <c r="T140" s="247" t="s">
        <v>306</v>
      </c>
      <c r="U140" s="224">
        <v>0</v>
      </c>
      <c r="V140" s="224">
        <f>ROUND(E140*U140,2)</f>
        <v>0</v>
      </c>
      <c r="W140" s="224"/>
      <c r="X140" s="224" t="s">
        <v>217</v>
      </c>
      <c r="Y140" s="224" t="s">
        <v>142</v>
      </c>
      <c r="Z140" s="213"/>
      <c r="AA140" s="213"/>
      <c r="AB140" s="213"/>
      <c r="AC140" s="213"/>
      <c r="AD140" s="213"/>
      <c r="AE140" s="213"/>
      <c r="AF140" s="213"/>
      <c r="AG140" s="213" t="s">
        <v>218</v>
      </c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">
      <c r="A141" s="241">
        <v>100</v>
      </c>
      <c r="B141" s="242" t="s">
        <v>385</v>
      </c>
      <c r="C141" s="255" t="s">
        <v>386</v>
      </c>
      <c r="D141" s="243" t="s">
        <v>154</v>
      </c>
      <c r="E141" s="244">
        <v>1</v>
      </c>
      <c r="F141" s="245"/>
      <c r="G141" s="246">
        <f>ROUND(E141*F141,2)</f>
        <v>0</v>
      </c>
      <c r="H141" s="245"/>
      <c r="I141" s="246">
        <f>ROUND(E141*H141,2)</f>
        <v>0</v>
      </c>
      <c r="J141" s="245"/>
      <c r="K141" s="246">
        <f>ROUND(E141*J141,2)</f>
        <v>0</v>
      </c>
      <c r="L141" s="246">
        <v>21</v>
      </c>
      <c r="M141" s="246">
        <f>G141*(1+L141/100)</f>
        <v>0</v>
      </c>
      <c r="N141" s="244">
        <v>9.5999999999999992E-3</v>
      </c>
      <c r="O141" s="244">
        <f>ROUND(E141*N141,2)</f>
        <v>0.01</v>
      </c>
      <c r="P141" s="244">
        <v>0</v>
      </c>
      <c r="Q141" s="244">
        <f>ROUND(E141*P141,2)</f>
        <v>0</v>
      </c>
      <c r="R141" s="246"/>
      <c r="S141" s="246" t="s">
        <v>180</v>
      </c>
      <c r="T141" s="247" t="s">
        <v>306</v>
      </c>
      <c r="U141" s="224">
        <v>0</v>
      </c>
      <c r="V141" s="224">
        <f>ROUND(E141*U141,2)</f>
        <v>0</v>
      </c>
      <c r="W141" s="224"/>
      <c r="X141" s="224" t="s">
        <v>217</v>
      </c>
      <c r="Y141" s="224" t="s">
        <v>142</v>
      </c>
      <c r="Z141" s="213"/>
      <c r="AA141" s="213"/>
      <c r="AB141" s="213"/>
      <c r="AC141" s="213"/>
      <c r="AD141" s="213"/>
      <c r="AE141" s="213"/>
      <c r="AF141" s="213"/>
      <c r="AG141" s="213" t="s">
        <v>218</v>
      </c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1" x14ac:dyDescent="0.2">
      <c r="A142" s="241">
        <v>101</v>
      </c>
      <c r="B142" s="242" t="s">
        <v>387</v>
      </c>
      <c r="C142" s="255" t="s">
        <v>388</v>
      </c>
      <c r="D142" s="243" t="s">
        <v>154</v>
      </c>
      <c r="E142" s="244">
        <v>1</v>
      </c>
      <c r="F142" s="245"/>
      <c r="G142" s="246">
        <f>ROUND(E142*F142,2)</f>
        <v>0</v>
      </c>
      <c r="H142" s="245"/>
      <c r="I142" s="246">
        <f>ROUND(E142*H142,2)</f>
        <v>0</v>
      </c>
      <c r="J142" s="245"/>
      <c r="K142" s="246">
        <f>ROUND(E142*J142,2)</f>
        <v>0</v>
      </c>
      <c r="L142" s="246">
        <v>21</v>
      </c>
      <c r="M142" s="246">
        <f>G142*(1+L142/100)</f>
        <v>0</v>
      </c>
      <c r="N142" s="244">
        <v>2.9999999999999997E-4</v>
      </c>
      <c r="O142" s="244">
        <f>ROUND(E142*N142,2)</f>
        <v>0</v>
      </c>
      <c r="P142" s="244">
        <v>0</v>
      </c>
      <c r="Q142" s="244">
        <f>ROUND(E142*P142,2)</f>
        <v>0</v>
      </c>
      <c r="R142" s="246" t="s">
        <v>227</v>
      </c>
      <c r="S142" s="246" t="s">
        <v>140</v>
      </c>
      <c r="T142" s="247" t="s">
        <v>140</v>
      </c>
      <c r="U142" s="224">
        <v>0</v>
      </c>
      <c r="V142" s="224">
        <f>ROUND(E142*U142,2)</f>
        <v>0</v>
      </c>
      <c r="W142" s="224"/>
      <c r="X142" s="224" t="s">
        <v>217</v>
      </c>
      <c r="Y142" s="224" t="s">
        <v>142</v>
      </c>
      <c r="Z142" s="213"/>
      <c r="AA142" s="213"/>
      <c r="AB142" s="213"/>
      <c r="AC142" s="213"/>
      <c r="AD142" s="213"/>
      <c r="AE142" s="213"/>
      <c r="AF142" s="213"/>
      <c r="AG142" s="213" t="s">
        <v>218</v>
      </c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41">
        <v>102</v>
      </c>
      <c r="B143" s="242" t="s">
        <v>389</v>
      </c>
      <c r="C143" s="255" t="s">
        <v>390</v>
      </c>
      <c r="D143" s="243" t="s">
        <v>154</v>
      </c>
      <c r="E143" s="244">
        <v>2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4">
        <v>2.9999999999999997E-4</v>
      </c>
      <c r="O143" s="244">
        <f>ROUND(E143*N143,2)</f>
        <v>0</v>
      </c>
      <c r="P143" s="244">
        <v>0</v>
      </c>
      <c r="Q143" s="244">
        <f>ROUND(E143*P143,2)</f>
        <v>0</v>
      </c>
      <c r="R143" s="246"/>
      <c r="S143" s="246" t="s">
        <v>180</v>
      </c>
      <c r="T143" s="247" t="s">
        <v>140</v>
      </c>
      <c r="U143" s="224">
        <v>0</v>
      </c>
      <c r="V143" s="224">
        <f>ROUND(E143*U143,2)</f>
        <v>0</v>
      </c>
      <c r="W143" s="224"/>
      <c r="X143" s="224" t="s">
        <v>217</v>
      </c>
      <c r="Y143" s="224" t="s">
        <v>142</v>
      </c>
      <c r="Z143" s="213"/>
      <c r="AA143" s="213"/>
      <c r="AB143" s="213"/>
      <c r="AC143" s="213"/>
      <c r="AD143" s="213"/>
      <c r="AE143" s="213"/>
      <c r="AF143" s="213"/>
      <c r="AG143" s="213" t="s">
        <v>218</v>
      </c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ht="33.75" outlineLevel="1" x14ac:dyDescent="0.2">
      <c r="A144" s="234">
        <v>103</v>
      </c>
      <c r="B144" s="235" t="s">
        <v>391</v>
      </c>
      <c r="C144" s="256" t="s">
        <v>392</v>
      </c>
      <c r="D144" s="236" t="s">
        <v>162</v>
      </c>
      <c r="E144" s="237">
        <v>20</v>
      </c>
      <c r="F144" s="238"/>
      <c r="G144" s="239">
        <f>ROUND(E144*F144,2)</f>
        <v>0</v>
      </c>
      <c r="H144" s="238"/>
      <c r="I144" s="239">
        <f>ROUND(E144*H144,2)</f>
        <v>0</v>
      </c>
      <c r="J144" s="238"/>
      <c r="K144" s="239">
        <f>ROUND(E144*J144,2)</f>
        <v>0</v>
      </c>
      <c r="L144" s="239">
        <v>21</v>
      </c>
      <c r="M144" s="239">
        <f>G144*(1+L144/100)</f>
        <v>0</v>
      </c>
      <c r="N144" s="237">
        <v>2.33E-3</v>
      </c>
      <c r="O144" s="237">
        <f>ROUND(E144*N144,2)</f>
        <v>0.05</v>
      </c>
      <c r="P144" s="237">
        <v>0</v>
      </c>
      <c r="Q144" s="237">
        <f>ROUND(E144*P144,2)</f>
        <v>0</v>
      </c>
      <c r="R144" s="239" t="s">
        <v>227</v>
      </c>
      <c r="S144" s="239" t="s">
        <v>140</v>
      </c>
      <c r="T144" s="240" t="s">
        <v>140</v>
      </c>
      <c r="U144" s="224">
        <v>0</v>
      </c>
      <c r="V144" s="224">
        <f>ROUND(E144*U144,2)</f>
        <v>0</v>
      </c>
      <c r="W144" s="224"/>
      <c r="X144" s="224" t="s">
        <v>217</v>
      </c>
      <c r="Y144" s="224" t="s">
        <v>142</v>
      </c>
      <c r="Z144" s="213"/>
      <c r="AA144" s="213"/>
      <c r="AB144" s="213"/>
      <c r="AC144" s="213"/>
      <c r="AD144" s="213"/>
      <c r="AE144" s="213"/>
      <c r="AF144" s="213"/>
      <c r="AG144" s="213" t="s">
        <v>218</v>
      </c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">
      <c r="A145" s="220">
        <v>104</v>
      </c>
      <c r="B145" s="221" t="s">
        <v>393</v>
      </c>
      <c r="C145" s="258" t="s">
        <v>394</v>
      </c>
      <c r="D145" s="222" t="s">
        <v>0</v>
      </c>
      <c r="E145" s="249"/>
      <c r="F145" s="225"/>
      <c r="G145" s="224">
        <f>ROUND(E145*F145,2)</f>
        <v>0</v>
      </c>
      <c r="H145" s="225"/>
      <c r="I145" s="224">
        <f>ROUND(E145*H145,2)</f>
        <v>0</v>
      </c>
      <c r="J145" s="225"/>
      <c r="K145" s="224">
        <f>ROUND(E145*J145,2)</f>
        <v>0</v>
      </c>
      <c r="L145" s="224">
        <v>21</v>
      </c>
      <c r="M145" s="224">
        <f>G145*(1+L145/100)</f>
        <v>0</v>
      </c>
      <c r="N145" s="223">
        <v>0</v>
      </c>
      <c r="O145" s="223">
        <f>ROUND(E145*N145,2)</f>
        <v>0</v>
      </c>
      <c r="P145" s="223">
        <v>0</v>
      </c>
      <c r="Q145" s="223">
        <f>ROUND(E145*P145,2)</f>
        <v>0</v>
      </c>
      <c r="R145" s="224" t="s">
        <v>155</v>
      </c>
      <c r="S145" s="224" t="s">
        <v>140</v>
      </c>
      <c r="T145" s="224" t="s">
        <v>395</v>
      </c>
      <c r="U145" s="224">
        <v>0</v>
      </c>
      <c r="V145" s="224">
        <f>ROUND(E145*U145,2)</f>
        <v>0</v>
      </c>
      <c r="W145" s="224"/>
      <c r="X145" s="224" t="s">
        <v>242</v>
      </c>
      <c r="Y145" s="224" t="s">
        <v>142</v>
      </c>
      <c r="Z145" s="213"/>
      <c r="AA145" s="213"/>
      <c r="AB145" s="213"/>
      <c r="AC145" s="213"/>
      <c r="AD145" s="213"/>
      <c r="AE145" s="213"/>
      <c r="AF145" s="213"/>
      <c r="AG145" s="213" t="s">
        <v>243</v>
      </c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2" x14ac:dyDescent="0.2">
      <c r="A146" s="220"/>
      <c r="B146" s="221"/>
      <c r="C146" s="259" t="s">
        <v>311</v>
      </c>
      <c r="D146" s="250"/>
      <c r="E146" s="250"/>
      <c r="F146" s="250"/>
      <c r="G146" s="250"/>
      <c r="H146" s="224"/>
      <c r="I146" s="224"/>
      <c r="J146" s="224"/>
      <c r="K146" s="224"/>
      <c r="L146" s="224"/>
      <c r="M146" s="224"/>
      <c r="N146" s="223"/>
      <c r="O146" s="223"/>
      <c r="P146" s="223"/>
      <c r="Q146" s="223"/>
      <c r="R146" s="224"/>
      <c r="S146" s="224"/>
      <c r="T146" s="224"/>
      <c r="U146" s="224"/>
      <c r="V146" s="224"/>
      <c r="W146" s="224"/>
      <c r="X146" s="224"/>
      <c r="Y146" s="224"/>
      <c r="Z146" s="213"/>
      <c r="AA146" s="213"/>
      <c r="AB146" s="213"/>
      <c r="AC146" s="213"/>
      <c r="AD146" s="213"/>
      <c r="AE146" s="213"/>
      <c r="AF146" s="213"/>
      <c r="AG146" s="213" t="s">
        <v>151</v>
      </c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x14ac:dyDescent="0.2">
      <c r="A147" s="227" t="s">
        <v>134</v>
      </c>
      <c r="B147" s="228" t="s">
        <v>88</v>
      </c>
      <c r="C147" s="254" t="s">
        <v>89</v>
      </c>
      <c r="D147" s="229"/>
      <c r="E147" s="230"/>
      <c r="F147" s="231"/>
      <c r="G147" s="231">
        <f>SUMIF(AG148:AG157,"&lt;&gt;NOR",G148:G157)</f>
        <v>0</v>
      </c>
      <c r="H147" s="231"/>
      <c r="I147" s="231">
        <f>SUM(I148:I157)</f>
        <v>0</v>
      </c>
      <c r="J147" s="231"/>
      <c r="K147" s="231">
        <f>SUM(K148:K157)</f>
        <v>0</v>
      </c>
      <c r="L147" s="231"/>
      <c r="M147" s="231">
        <f>SUM(M148:M157)</f>
        <v>0</v>
      </c>
      <c r="N147" s="230"/>
      <c r="O147" s="230">
        <f>SUM(O148:O157)</f>
        <v>0</v>
      </c>
      <c r="P147" s="230"/>
      <c r="Q147" s="230">
        <f>SUM(Q148:Q157)</f>
        <v>0</v>
      </c>
      <c r="R147" s="231"/>
      <c r="S147" s="231"/>
      <c r="T147" s="232"/>
      <c r="U147" s="226"/>
      <c r="V147" s="226">
        <f>SUM(V148:V157)</f>
        <v>0</v>
      </c>
      <c r="W147" s="226"/>
      <c r="X147" s="226"/>
      <c r="Y147" s="226"/>
      <c r="AG147" t="s">
        <v>135</v>
      </c>
    </row>
    <row r="148" spans="1:60" ht="22.5" outlineLevel="1" x14ac:dyDescent="0.2">
      <c r="A148" s="241">
        <v>105</v>
      </c>
      <c r="B148" s="242" t="s">
        <v>396</v>
      </c>
      <c r="C148" s="255" t="s">
        <v>397</v>
      </c>
      <c r="D148" s="243" t="s">
        <v>179</v>
      </c>
      <c r="E148" s="244">
        <v>1</v>
      </c>
      <c r="F148" s="245"/>
      <c r="G148" s="246">
        <f>ROUND(E148*F148,2)</f>
        <v>0</v>
      </c>
      <c r="H148" s="245"/>
      <c r="I148" s="246">
        <f>ROUND(E148*H148,2)</f>
        <v>0</v>
      </c>
      <c r="J148" s="245"/>
      <c r="K148" s="246">
        <f>ROUND(E148*J148,2)</f>
        <v>0</v>
      </c>
      <c r="L148" s="246">
        <v>21</v>
      </c>
      <c r="M148" s="246">
        <f>G148*(1+L148/100)</f>
        <v>0</v>
      </c>
      <c r="N148" s="244">
        <v>0</v>
      </c>
      <c r="O148" s="244">
        <f>ROUND(E148*N148,2)</f>
        <v>0</v>
      </c>
      <c r="P148" s="244">
        <v>0</v>
      </c>
      <c r="Q148" s="244">
        <f>ROUND(E148*P148,2)</f>
        <v>0</v>
      </c>
      <c r="R148" s="246"/>
      <c r="S148" s="246" t="s">
        <v>180</v>
      </c>
      <c r="T148" s="247" t="s">
        <v>181</v>
      </c>
      <c r="U148" s="224">
        <v>0</v>
      </c>
      <c r="V148" s="224">
        <f>ROUND(E148*U148,2)</f>
        <v>0</v>
      </c>
      <c r="W148" s="224"/>
      <c r="X148" s="224" t="s">
        <v>141</v>
      </c>
      <c r="Y148" s="224" t="s">
        <v>142</v>
      </c>
      <c r="Z148" s="213"/>
      <c r="AA148" s="213"/>
      <c r="AB148" s="213"/>
      <c r="AC148" s="213"/>
      <c r="AD148" s="213"/>
      <c r="AE148" s="213"/>
      <c r="AF148" s="213"/>
      <c r="AG148" s="213" t="s">
        <v>143</v>
      </c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1" x14ac:dyDescent="0.2">
      <c r="A149" s="241">
        <v>106</v>
      </c>
      <c r="B149" s="242" t="s">
        <v>398</v>
      </c>
      <c r="C149" s="255" t="s">
        <v>399</v>
      </c>
      <c r="D149" s="243" t="s">
        <v>179</v>
      </c>
      <c r="E149" s="244">
        <v>3</v>
      </c>
      <c r="F149" s="245"/>
      <c r="G149" s="246">
        <f>ROUND(E149*F149,2)</f>
        <v>0</v>
      </c>
      <c r="H149" s="245"/>
      <c r="I149" s="246">
        <f>ROUND(E149*H149,2)</f>
        <v>0</v>
      </c>
      <c r="J149" s="245"/>
      <c r="K149" s="246">
        <f>ROUND(E149*J149,2)</f>
        <v>0</v>
      </c>
      <c r="L149" s="246">
        <v>21</v>
      </c>
      <c r="M149" s="246">
        <f>G149*(1+L149/100)</f>
        <v>0</v>
      </c>
      <c r="N149" s="244">
        <v>0</v>
      </c>
      <c r="O149" s="244">
        <f>ROUND(E149*N149,2)</f>
        <v>0</v>
      </c>
      <c r="P149" s="244">
        <v>0</v>
      </c>
      <c r="Q149" s="244">
        <f>ROUND(E149*P149,2)</f>
        <v>0</v>
      </c>
      <c r="R149" s="246"/>
      <c r="S149" s="246" t="s">
        <v>180</v>
      </c>
      <c r="T149" s="247" t="s">
        <v>181</v>
      </c>
      <c r="U149" s="224">
        <v>0</v>
      </c>
      <c r="V149" s="224">
        <f>ROUND(E149*U149,2)</f>
        <v>0</v>
      </c>
      <c r="W149" s="224"/>
      <c r="X149" s="224" t="s">
        <v>141</v>
      </c>
      <c r="Y149" s="224" t="s">
        <v>142</v>
      </c>
      <c r="Z149" s="213"/>
      <c r="AA149" s="213"/>
      <c r="AB149" s="213"/>
      <c r="AC149" s="213"/>
      <c r="AD149" s="213"/>
      <c r="AE149" s="213"/>
      <c r="AF149" s="213"/>
      <c r="AG149" s="213" t="s">
        <v>143</v>
      </c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ht="22.5" outlineLevel="1" x14ac:dyDescent="0.2">
      <c r="A150" s="241">
        <v>107</v>
      </c>
      <c r="B150" s="242" t="s">
        <v>400</v>
      </c>
      <c r="C150" s="255" t="s">
        <v>401</v>
      </c>
      <c r="D150" s="243" t="s">
        <v>402</v>
      </c>
      <c r="E150" s="244">
        <v>120</v>
      </c>
      <c r="F150" s="245"/>
      <c r="G150" s="246">
        <f>ROUND(E150*F150,2)</f>
        <v>0</v>
      </c>
      <c r="H150" s="245"/>
      <c r="I150" s="246">
        <f>ROUND(E150*H150,2)</f>
        <v>0</v>
      </c>
      <c r="J150" s="245"/>
      <c r="K150" s="246">
        <f>ROUND(E150*J150,2)</f>
        <v>0</v>
      </c>
      <c r="L150" s="246">
        <v>21</v>
      </c>
      <c r="M150" s="246">
        <f>G150*(1+L150/100)</f>
        <v>0</v>
      </c>
      <c r="N150" s="244">
        <v>0</v>
      </c>
      <c r="O150" s="244">
        <f>ROUND(E150*N150,2)</f>
        <v>0</v>
      </c>
      <c r="P150" s="244">
        <v>0</v>
      </c>
      <c r="Q150" s="244">
        <f>ROUND(E150*P150,2)</f>
        <v>0</v>
      </c>
      <c r="R150" s="246"/>
      <c r="S150" s="246" t="s">
        <v>180</v>
      </c>
      <c r="T150" s="247" t="s">
        <v>181</v>
      </c>
      <c r="U150" s="224">
        <v>0</v>
      </c>
      <c r="V150" s="224">
        <f>ROUND(E150*U150,2)</f>
        <v>0</v>
      </c>
      <c r="W150" s="224"/>
      <c r="X150" s="224" t="s">
        <v>141</v>
      </c>
      <c r="Y150" s="224" t="s">
        <v>142</v>
      </c>
      <c r="Z150" s="213"/>
      <c r="AA150" s="213"/>
      <c r="AB150" s="213"/>
      <c r="AC150" s="213"/>
      <c r="AD150" s="213"/>
      <c r="AE150" s="213"/>
      <c r="AF150" s="213"/>
      <c r="AG150" s="213" t="s">
        <v>143</v>
      </c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 x14ac:dyDescent="0.2">
      <c r="A151" s="241">
        <v>108</v>
      </c>
      <c r="B151" s="242" t="s">
        <v>403</v>
      </c>
      <c r="C151" s="255" t="s">
        <v>404</v>
      </c>
      <c r="D151" s="243" t="s">
        <v>405</v>
      </c>
      <c r="E151" s="244">
        <v>7.35</v>
      </c>
      <c r="F151" s="245"/>
      <c r="G151" s="246">
        <f>ROUND(E151*F151,2)</f>
        <v>0</v>
      </c>
      <c r="H151" s="245"/>
      <c r="I151" s="246">
        <f>ROUND(E151*H151,2)</f>
        <v>0</v>
      </c>
      <c r="J151" s="245"/>
      <c r="K151" s="246">
        <f>ROUND(E151*J151,2)</f>
        <v>0</v>
      </c>
      <c r="L151" s="246">
        <v>21</v>
      </c>
      <c r="M151" s="246">
        <f>G151*(1+L151/100)</f>
        <v>0</v>
      </c>
      <c r="N151" s="244">
        <v>0</v>
      </c>
      <c r="O151" s="244">
        <f>ROUND(E151*N151,2)</f>
        <v>0</v>
      </c>
      <c r="P151" s="244">
        <v>0</v>
      </c>
      <c r="Q151" s="244">
        <f>ROUND(E151*P151,2)</f>
        <v>0</v>
      </c>
      <c r="R151" s="246"/>
      <c r="S151" s="246" t="s">
        <v>180</v>
      </c>
      <c r="T151" s="247" t="s">
        <v>181</v>
      </c>
      <c r="U151" s="224">
        <v>0</v>
      </c>
      <c r="V151" s="224">
        <f>ROUND(E151*U151,2)</f>
        <v>0</v>
      </c>
      <c r="W151" s="224"/>
      <c r="X151" s="224" t="s">
        <v>217</v>
      </c>
      <c r="Y151" s="224" t="s">
        <v>142</v>
      </c>
      <c r="Z151" s="213"/>
      <c r="AA151" s="213"/>
      <c r="AB151" s="213"/>
      <c r="AC151" s="213"/>
      <c r="AD151" s="213"/>
      <c r="AE151" s="213"/>
      <c r="AF151" s="213"/>
      <c r="AG151" s="213" t="s">
        <v>218</v>
      </c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ht="22.5" outlineLevel="1" x14ac:dyDescent="0.2">
      <c r="A152" s="234">
        <v>109</v>
      </c>
      <c r="B152" s="235" t="s">
        <v>406</v>
      </c>
      <c r="C152" s="256" t="s">
        <v>407</v>
      </c>
      <c r="D152" s="236" t="s">
        <v>146</v>
      </c>
      <c r="E152" s="237">
        <v>1</v>
      </c>
      <c r="F152" s="238"/>
      <c r="G152" s="239">
        <f>ROUND(E152*F152,2)</f>
        <v>0</v>
      </c>
      <c r="H152" s="238"/>
      <c r="I152" s="239">
        <f>ROUND(E152*H152,2)</f>
        <v>0</v>
      </c>
      <c r="J152" s="238"/>
      <c r="K152" s="239">
        <f>ROUND(E152*J152,2)</f>
        <v>0</v>
      </c>
      <c r="L152" s="239">
        <v>21</v>
      </c>
      <c r="M152" s="239">
        <f>G152*(1+L152/100)</f>
        <v>0</v>
      </c>
      <c r="N152" s="237">
        <v>0</v>
      </c>
      <c r="O152" s="237">
        <f>ROUND(E152*N152,2)</f>
        <v>0</v>
      </c>
      <c r="P152" s="237">
        <v>0</v>
      </c>
      <c r="Q152" s="237">
        <f>ROUND(E152*P152,2)</f>
        <v>0</v>
      </c>
      <c r="R152" s="239"/>
      <c r="S152" s="239" t="s">
        <v>180</v>
      </c>
      <c r="T152" s="240" t="s">
        <v>181</v>
      </c>
      <c r="U152" s="224">
        <v>0</v>
      </c>
      <c r="V152" s="224">
        <f>ROUND(E152*U152,2)</f>
        <v>0</v>
      </c>
      <c r="W152" s="224"/>
      <c r="X152" s="224" t="s">
        <v>217</v>
      </c>
      <c r="Y152" s="224" t="s">
        <v>142</v>
      </c>
      <c r="Z152" s="213"/>
      <c r="AA152" s="213"/>
      <c r="AB152" s="213"/>
      <c r="AC152" s="213"/>
      <c r="AD152" s="213"/>
      <c r="AE152" s="213"/>
      <c r="AF152" s="213"/>
      <c r="AG152" s="213" t="s">
        <v>218</v>
      </c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outlineLevel="2" x14ac:dyDescent="0.2">
      <c r="A153" s="220"/>
      <c r="B153" s="221"/>
      <c r="C153" s="261" t="s">
        <v>408</v>
      </c>
      <c r="D153" s="252"/>
      <c r="E153" s="252"/>
      <c r="F153" s="252"/>
      <c r="G153" s="252"/>
      <c r="H153" s="224"/>
      <c r="I153" s="224"/>
      <c r="J153" s="224"/>
      <c r="K153" s="224"/>
      <c r="L153" s="224"/>
      <c r="M153" s="224"/>
      <c r="N153" s="223"/>
      <c r="O153" s="223"/>
      <c r="P153" s="223"/>
      <c r="Q153" s="223"/>
      <c r="R153" s="224"/>
      <c r="S153" s="224"/>
      <c r="T153" s="224"/>
      <c r="U153" s="224"/>
      <c r="V153" s="224"/>
      <c r="W153" s="224"/>
      <c r="X153" s="224"/>
      <c r="Y153" s="224"/>
      <c r="Z153" s="213"/>
      <c r="AA153" s="213"/>
      <c r="AB153" s="213"/>
      <c r="AC153" s="213"/>
      <c r="AD153" s="213"/>
      <c r="AE153" s="213"/>
      <c r="AF153" s="213"/>
      <c r="AG153" s="213" t="s">
        <v>249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1" x14ac:dyDescent="0.2">
      <c r="A154" s="241">
        <v>110</v>
      </c>
      <c r="B154" s="242" t="s">
        <v>409</v>
      </c>
      <c r="C154" s="255" t="s">
        <v>410</v>
      </c>
      <c r="D154" s="243" t="s">
        <v>411</v>
      </c>
      <c r="E154" s="244">
        <v>28</v>
      </c>
      <c r="F154" s="245"/>
      <c r="G154" s="246">
        <f>ROUND(E154*F154,2)</f>
        <v>0</v>
      </c>
      <c r="H154" s="245"/>
      <c r="I154" s="246">
        <f>ROUND(E154*H154,2)</f>
        <v>0</v>
      </c>
      <c r="J154" s="245"/>
      <c r="K154" s="246">
        <f>ROUND(E154*J154,2)</f>
        <v>0</v>
      </c>
      <c r="L154" s="246">
        <v>21</v>
      </c>
      <c r="M154" s="246">
        <f>G154*(1+L154/100)</f>
        <v>0</v>
      </c>
      <c r="N154" s="244">
        <v>0</v>
      </c>
      <c r="O154" s="244">
        <f>ROUND(E154*N154,2)</f>
        <v>0</v>
      </c>
      <c r="P154" s="244">
        <v>0</v>
      </c>
      <c r="Q154" s="244">
        <f>ROUND(E154*P154,2)</f>
        <v>0</v>
      </c>
      <c r="R154" s="246"/>
      <c r="S154" s="246" t="s">
        <v>180</v>
      </c>
      <c r="T154" s="247" t="s">
        <v>181</v>
      </c>
      <c r="U154" s="224">
        <v>0</v>
      </c>
      <c r="V154" s="224">
        <f>ROUND(E154*U154,2)</f>
        <v>0</v>
      </c>
      <c r="W154" s="224"/>
      <c r="X154" s="224" t="s">
        <v>217</v>
      </c>
      <c r="Y154" s="224" t="s">
        <v>142</v>
      </c>
      <c r="Z154" s="213"/>
      <c r="AA154" s="213"/>
      <c r="AB154" s="213"/>
      <c r="AC154" s="213"/>
      <c r="AD154" s="213"/>
      <c r="AE154" s="213"/>
      <c r="AF154" s="213"/>
      <c r="AG154" s="213" t="s">
        <v>218</v>
      </c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 x14ac:dyDescent="0.2">
      <c r="A155" s="234">
        <v>111</v>
      </c>
      <c r="B155" s="235" t="s">
        <v>412</v>
      </c>
      <c r="C155" s="256" t="s">
        <v>413</v>
      </c>
      <c r="D155" s="236" t="s">
        <v>405</v>
      </c>
      <c r="E155" s="237">
        <v>28</v>
      </c>
      <c r="F155" s="238"/>
      <c r="G155" s="239">
        <f>ROUND(E155*F155,2)</f>
        <v>0</v>
      </c>
      <c r="H155" s="238"/>
      <c r="I155" s="239">
        <f>ROUND(E155*H155,2)</f>
        <v>0</v>
      </c>
      <c r="J155" s="238"/>
      <c r="K155" s="239">
        <f>ROUND(E155*J155,2)</f>
        <v>0</v>
      </c>
      <c r="L155" s="239">
        <v>21</v>
      </c>
      <c r="M155" s="239">
        <f>G155*(1+L155/100)</f>
        <v>0</v>
      </c>
      <c r="N155" s="237">
        <v>0</v>
      </c>
      <c r="O155" s="237">
        <f>ROUND(E155*N155,2)</f>
        <v>0</v>
      </c>
      <c r="P155" s="237">
        <v>0</v>
      </c>
      <c r="Q155" s="237">
        <f>ROUND(E155*P155,2)</f>
        <v>0</v>
      </c>
      <c r="R155" s="239"/>
      <c r="S155" s="239" t="s">
        <v>180</v>
      </c>
      <c r="T155" s="240" t="s">
        <v>181</v>
      </c>
      <c r="U155" s="224">
        <v>0</v>
      </c>
      <c r="V155" s="224">
        <f>ROUND(E155*U155,2)</f>
        <v>0</v>
      </c>
      <c r="W155" s="224"/>
      <c r="X155" s="224" t="s">
        <v>217</v>
      </c>
      <c r="Y155" s="224" t="s">
        <v>142</v>
      </c>
      <c r="Z155" s="213"/>
      <c r="AA155" s="213"/>
      <c r="AB155" s="213"/>
      <c r="AC155" s="213"/>
      <c r="AD155" s="213"/>
      <c r="AE155" s="213"/>
      <c r="AF155" s="213"/>
      <c r="AG155" s="213" t="s">
        <v>218</v>
      </c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1" x14ac:dyDescent="0.2">
      <c r="A156" s="220">
        <v>112</v>
      </c>
      <c r="B156" s="221" t="s">
        <v>393</v>
      </c>
      <c r="C156" s="258" t="s">
        <v>394</v>
      </c>
      <c r="D156" s="222" t="s">
        <v>0</v>
      </c>
      <c r="E156" s="249"/>
      <c r="F156" s="225"/>
      <c r="G156" s="224">
        <f>ROUND(E156*F156,2)</f>
        <v>0</v>
      </c>
      <c r="H156" s="225"/>
      <c r="I156" s="224">
        <f>ROUND(E156*H156,2)</f>
        <v>0</v>
      </c>
      <c r="J156" s="225"/>
      <c r="K156" s="224">
        <f>ROUND(E156*J156,2)</f>
        <v>0</v>
      </c>
      <c r="L156" s="224">
        <v>21</v>
      </c>
      <c r="M156" s="224">
        <f>G156*(1+L156/100)</f>
        <v>0</v>
      </c>
      <c r="N156" s="223">
        <v>0</v>
      </c>
      <c r="O156" s="223">
        <f>ROUND(E156*N156,2)</f>
        <v>0</v>
      </c>
      <c r="P156" s="223">
        <v>0</v>
      </c>
      <c r="Q156" s="223">
        <f>ROUND(E156*P156,2)</f>
        <v>0</v>
      </c>
      <c r="R156" s="224" t="s">
        <v>155</v>
      </c>
      <c r="S156" s="224" t="s">
        <v>140</v>
      </c>
      <c r="T156" s="224" t="s">
        <v>140</v>
      </c>
      <c r="U156" s="224">
        <v>0</v>
      </c>
      <c r="V156" s="224">
        <f>ROUND(E156*U156,2)</f>
        <v>0</v>
      </c>
      <c r="W156" s="224"/>
      <c r="X156" s="224" t="s">
        <v>242</v>
      </c>
      <c r="Y156" s="224" t="s">
        <v>142</v>
      </c>
      <c r="Z156" s="213"/>
      <c r="AA156" s="213"/>
      <c r="AB156" s="213"/>
      <c r="AC156" s="213"/>
      <c r="AD156" s="213"/>
      <c r="AE156" s="213"/>
      <c r="AF156" s="213"/>
      <c r="AG156" s="213" t="s">
        <v>243</v>
      </c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2" x14ac:dyDescent="0.2">
      <c r="A157" s="220"/>
      <c r="B157" s="221"/>
      <c r="C157" s="259" t="s">
        <v>311</v>
      </c>
      <c r="D157" s="250"/>
      <c r="E157" s="250"/>
      <c r="F157" s="250"/>
      <c r="G157" s="250"/>
      <c r="H157" s="224"/>
      <c r="I157" s="224"/>
      <c r="J157" s="224"/>
      <c r="K157" s="224"/>
      <c r="L157" s="224"/>
      <c r="M157" s="224"/>
      <c r="N157" s="223"/>
      <c r="O157" s="223"/>
      <c r="P157" s="223"/>
      <c r="Q157" s="223"/>
      <c r="R157" s="224"/>
      <c r="S157" s="224"/>
      <c r="T157" s="224"/>
      <c r="U157" s="224"/>
      <c r="V157" s="224"/>
      <c r="W157" s="224"/>
      <c r="X157" s="224"/>
      <c r="Y157" s="224"/>
      <c r="Z157" s="213"/>
      <c r="AA157" s="213"/>
      <c r="AB157" s="213"/>
      <c r="AC157" s="213"/>
      <c r="AD157" s="213"/>
      <c r="AE157" s="213"/>
      <c r="AF157" s="213"/>
      <c r="AG157" s="213" t="s">
        <v>151</v>
      </c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x14ac:dyDescent="0.2">
      <c r="A158" s="227" t="s">
        <v>134</v>
      </c>
      <c r="B158" s="228" t="s">
        <v>90</v>
      </c>
      <c r="C158" s="254" t="s">
        <v>91</v>
      </c>
      <c r="D158" s="229"/>
      <c r="E158" s="230"/>
      <c r="F158" s="231"/>
      <c r="G158" s="231">
        <f>SUMIF(AG159:AG176,"&lt;&gt;NOR",G159:G176)</f>
        <v>0</v>
      </c>
      <c r="H158" s="231"/>
      <c r="I158" s="231">
        <f>SUM(I159:I176)</f>
        <v>0</v>
      </c>
      <c r="J158" s="231"/>
      <c r="K158" s="231">
        <f>SUM(K159:K176)</f>
        <v>0</v>
      </c>
      <c r="L158" s="231"/>
      <c r="M158" s="231">
        <f>SUM(M159:M176)</f>
        <v>0</v>
      </c>
      <c r="N158" s="230"/>
      <c r="O158" s="230">
        <f>SUM(O159:O176)</f>
        <v>0</v>
      </c>
      <c r="P158" s="230"/>
      <c r="Q158" s="230">
        <f>SUM(Q159:Q176)</f>
        <v>0</v>
      </c>
      <c r="R158" s="231"/>
      <c r="S158" s="231"/>
      <c r="T158" s="232"/>
      <c r="U158" s="226"/>
      <c r="V158" s="226">
        <f>SUM(V159:V176)</f>
        <v>0</v>
      </c>
      <c r="W158" s="226"/>
      <c r="X158" s="226"/>
      <c r="Y158" s="226"/>
      <c r="AG158" t="s">
        <v>135</v>
      </c>
    </row>
    <row r="159" spans="1:60" outlineLevel="1" x14ac:dyDescent="0.2">
      <c r="A159" s="241">
        <v>113</v>
      </c>
      <c r="B159" s="242" t="s">
        <v>414</v>
      </c>
      <c r="C159" s="255" t="s">
        <v>415</v>
      </c>
      <c r="D159" s="243" t="s">
        <v>179</v>
      </c>
      <c r="E159" s="244">
        <v>4</v>
      </c>
      <c r="F159" s="245"/>
      <c r="G159" s="246">
        <f>ROUND(E159*F159,2)</f>
        <v>0</v>
      </c>
      <c r="H159" s="245"/>
      <c r="I159" s="246">
        <f>ROUND(E159*H159,2)</f>
        <v>0</v>
      </c>
      <c r="J159" s="245"/>
      <c r="K159" s="246">
        <f>ROUND(E159*J159,2)</f>
        <v>0</v>
      </c>
      <c r="L159" s="246">
        <v>21</v>
      </c>
      <c r="M159" s="246">
        <f>G159*(1+L159/100)</f>
        <v>0</v>
      </c>
      <c r="N159" s="244">
        <v>0</v>
      </c>
      <c r="O159" s="244">
        <f>ROUND(E159*N159,2)</f>
        <v>0</v>
      </c>
      <c r="P159" s="244">
        <v>0</v>
      </c>
      <c r="Q159" s="244">
        <f>ROUND(E159*P159,2)</f>
        <v>0</v>
      </c>
      <c r="R159" s="246"/>
      <c r="S159" s="246" t="s">
        <v>180</v>
      </c>
      <c r="T159" s="247" t="s">
        <v>181</v>
      </c>
      <c r="U159" s="224">
        <v>0</v>
      </c>
      <c r="V159" s="224">
        <f>ROUND(E159*U159,2)</f>
        <v>0</v>
      </c>
      <c r="W159" s="224"/>
      <c r="X159" s="224" t="s">
        <v>141</v>
      </c>
      <c r="Y159" s="224" t="s">
        <v>142</v>
      </c>
      <c r="Z159" s="213"/>
      <c r="AA159" s="213"/>
      <c r="AB159" s="213"/>
      <c r="AC159" s="213"/>
      <c r="AD159" s="213"/>
      <c r="AE159" s="213"/>
      <c r="AF159" s="213"/>
      <c r="AG159" s="213" t="s">
        <v>143</v>
      </c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outlineLevel="1" x14ac:dyDescent="0.2">
      <c r="A160" s="241">
        <v>114</v>
      </c>
      <c r="B160" s="242" t="s">
        <v>416</v>
      </c>
      <c r="C160" s="255" t="s">
        <v>417</v>
      </c>
      <c r="D160" s="243" t="s">
        <v>179</v>
      </c>
      <c r="E160" s="244">
        <v>3</v>
      </c>
      <c r="F160" s="245"/>
      <c r="G160" s="246">
        <f>ROUND(E160*F160,2)</f>
        <v>0</v>
      </c>
      <c r="H160" s="245"/>
      <c r="I160" s="246">
        <f>ROUND(E160*H160,2)</f>
        <v>0</v>
      </c>
      <c r="J160" s="245"/>
      <c r="K160" s="246">
        <f>ROUND(E160*J160,2)</f>
        <v>0</v>
      </c>
      <c r="L160" s="246">
        <v>21</v>
      </c>
      <c r="M160" s="246">
        <f>G160*(1+L160/100)</f>
        <v>0</v>
      </c>
      <c r="N160" s="244">
        <v>0</v>
      </c>
      <c r="O160" s="244">
        <f>ROUND(E160*N160,2)</f>
        <v>0</v>
      </c>
      <c r="P160" s="244">
        <v>0</v>
      </c>
      <c r="Q160" s="244">
        <f>ROUND(E160*P160,2)</f>
        <v>0</v>
      </c>
      <c r="R160" s="246"/>
      <c r="S160" s="246" t="s">
        <v>180</v>
      </c>
      <c r="T160" s="247" t="s">
        <v>181</v>
      </c>
      <c r="U160" s="224">
        <v>0</v>
      </c>
      <c r="V160" s="224">
        <f>ROUND(E160*U160,2)</f>
        <v>0</v>
      </c>
      <c r="W160" s="224"/>
      <c r="X160" s="224" t="s">
        <v>141</v>
      </c>
      <c r="Y160" s="224" t="s">
        <v>142</v>
      </c>
      <c r="Z160" s="213"/>
      <c r="AA160" s="213"/>
      <c r="AB160" s="213"/>
      <c r="AC160" s="213"/>
      <c r="AD160" s="213"/>
      <c r="AE160" s="213"/>
      <c r="AF160" s="213"/>
      <c r="AG160" s="213" t="s">
        <v>143</v>
      </c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">
      <c r="A161" s="241">
        <v>115</v>
      </c>
      <c r="B161" s="242" t="s">
        <v>418</v>
      </c>
      <c r="C161" s="255" t="s">
        <v>419</v>
      </c>
      <c r="D161" s="243" t="s">
        <v>179</v>
      </c>
      <c r="E161" s="244">
        <v>3</v>
      </c>
      <c r="F161" s="245"/>
      <c r="G161" s="246">
        <f>ROUND(E161*F161,2)</f>
        <v>0</v>
      </c>
      <c r="H161" s="245"/>
      <c r="I161" s="246">
        <f>ROUND(E161*H161,2)</f>
        <v>0</v>
      </c>
      <c r="J161" s="245"/>
      <c r="K161" s="246">
        <f>ROUND(E161*J161,2)</f>
        <v>0</v>
      </c>
      <c r="L161" s="246">
        <v>21</v>
      </c>
      <c r="M161" s="246">
        <f>G161*(1+L161/100)</f>
        <v>0</v>
      </c>
      <c r="N161" s="244">
        <v>0</v>
      </c>
      <c r="O161" s="244">
        <f>ROUND(E161*N161,2)</f>
        <v>0</v>
      </c>
      <c r="P161" s="244">
        <v>0</v>
      </c>
      <c r="Q161" s="244">
        <f>ROUND(E161*P161,2)</f>
        <v>0</v>
      </c>
      <c r="R161" s="246"/>
      <c r="S161" s="246" t="s">
        <v>180</v>
      </c>
      <c r="T161" s="247" t="s">
        <v>181</v>
      </c>
      <c r="U161" s="224">
        <v>0</v>
      </c>
      <c r="V161" s="224">
        <f>ROUND(E161*U161,2)</f>
        <v>0</v>
      </c>
      <c r="W161" s="224"/>
      <c r="X161" s="224" t="s">
        <v>141</v>
      </c>
      <c r="Y161" s="224" t="s">
        <v>142</v>
      </c>
      <c r="Z161" s="213"/>
      <c r="AA161" s="213"/>
      <c r="AB161" s="213"/>
      <c r="AC161" s="213"/>
      <c r="AD161" s="213"/>
      <c r="AE161" s="213"/>
      <c r="AF161" s="213"/>
      <c r="AG161" s="213" t="s">
        <v>143</v>
      </c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1" x14ac:dyDescent="0.2">
      <c r="A162" s="241">
        <v>116</v>
      </c>
      <c r="B162" s="242" t="s">
        <v>420</v>
      </c>
      <c r="C162" s="255" t="s">
        <v>421</v>
      </c>
      <c r="D162" s="243" t="s">
        <v>179</v>
      </c>
      <c r="E162" s="244">
        <v>1</v>
      </c>
      <c r="F162" s="245"/>
      <c r="G162" s="246">
        <f>ROUND(E162*F162,2)</f>
        <v>0</v>
      </c>
      <c r="H162" s="245"/>
      <c r="I162" s="246">
        <f>ROUND(E162*H162,2)</f>
        <v>0</v>
      </c>
      <c r="J162" s="245"/>
      <c r="K162" s="246">
        <f>ROUND(E162*J162,2)</f>
        <v>0</v>
      </c>
      <c r="L162" s="246">
        <v>21</v>
      </c>
      <c r="M162" s="246">
        <f>G162*(1+L162/100)</f>
        <v>0</v>
      </c>
      <c r="N162" s="244">
        <v>0</v>
      </c>
      <c r="O162" s="244">
        <f>ROUND(E162*N162,2)</f>
        <v>0</v>
      </c>
      <c r="P162" s="244">
        <v>0</v>
      </c>
      <c r="Q162" s="244">
        <f>ROUND(E162*P162,2)</f>
        <v>0</v>
      </c>
      <c r="R162" s="246"/>
      <c r="S162" s="246" t="s">
        <v>180</v>
      </c>
      <c r="T162" s="247" t="s">
        <v>181</v>
      </c>
      <c r="U162" s="224">
        <v>0</v>
      </c>
      <c r="V162" s="224">
        <f>ROUND(E162*U162,2)</f>
        <v>0</v>
      </c>
      <c r="W162" s="224"/>
      <c r="X162" s="224" t="s">
        <v>217</v>
      </c>
      <c r="Y162" s="224" t="s">
        <v>142</v>
      </c>
      <c r="Z162" s="213"/>
      <c r="AA162" s="213"/>
      <c r="AB162" s="213"/>
      <c r="AC162" s="213"/>
      <c r="AD162" s="213"/>
      <c r="AE162" s="213"/>
      <c r="AF162" s="213"/>
      <c r="AG162" s="213" t="s">
        <v>218</v>
      </c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 x14ac:dyDescent="0.2">
      <c r="A163" s="241">
        <v>117</v>
      </c>
      <c r="B163" s="242" t="s">
        <v>422</v>
      </c>
      <c r="C163" s="255" t="s">
        <v>423</v>
      </c>
      <c r="D163" s="243" t="s">
        <v>179</v>
      </c>
      <c r="E163" s="244">
        <v>1</v>
      </c>
      <c r="F163" s="245"/>
      <c r="G163" s="246">
        <f>ROUND(E163*F163,2)</f>
        <v>0</v>
      </c>
      <c r="H163" s="245"/>
      <c r="I163" s="246">
        <f>ROUND(E163*H163,2)</f>
        <v>0</v>
      </c>
      <c r="J163" s="245"/>
      <c r="K163" s="246">
        <f>ROUND(E163*J163,2)</f>
        <v>0</v>
      </c>
      <c r="L163" s="246">
        <v>21</v>
      </c>
      <c r="M163" s="246">
        <f>G163*(1+L163/100)</f>
        <v>0</v>
      </c>
      <c r="N163" s="244">
        <v>0</v>
      </c>
      <c r="O163" s="244">
        <f>ROUND(E163*N163,2)</f>
        <v>0</v>
      </c>
      <c r="P163" s="244">
        <v>0</v>
      </c>
      <c r="Q163" s="244">
        <f>ROUND(E163*P163,2)</f>
        <v>0</v>
      </c>
      <c r="R163" s="246"/>
      <c r="S163" s="246" t="s">
        <v>180</v>
      </c>
      <c r="T163" s="247" t="s">
        <v>181</v>
      </c>
      <c r="U163" s="224">
        <v>0</v>
      </c>
      <c r="V163" s="224">
        <f>ROUND(E163*U163,2)</f>
        <v>0</v>
      </c>
      <c r="W163" s="224"/>
      <c r="X163" s="224" t="s">
        <v>217</v>
      </c>
      <c r="Y163" s="224" t="s">
        <v>142</v>
      </c>
      <c r="Z163" s="213"/>
      <c r="AA163" s="213"/>
      <c r="AB163" s="213"/>
      <c r="AC163" s="213"/>
      <c r="AD163" s="213"/>
      <c r="AE163" s="213"/>
      <c r="AF163" s="213"/>
      <c r="AG163" s="213" t="s">
        <v>218</v>
      </c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 x14ac:dyDescent="0.2">
      <c r="A164" s="241">
        <v>118</v>
      </c>
      <c r="B164" s="242" t="s">
        <v>424</v>
      </c>
      <c r="C164" s="255" t="s">
        <v>425</v>
      </c>
      <c r="D164" s="243" t="s">
        <v>179</v>
      </c>
      <c r="E164" s="244">
        <v>1</v>
      </c>
      <c r="F164" s="245"/>
      <c r="G164" s="246">
        <f>ROUND(E164*F164,2)</f>
        <v>0</v>
      </c>
      <c r="H164" s="245"/>
      <c r="I164" s="246">
        <f>ROUND(E164*H164,2)</f>
        <v>0</v>
      </c>
      <c r="J164" s="245"/>
      <c r="K164" s="246">
        <f>ROUND(E164*J164,2)</f>
        <v>0</v>
      </c>
      <c r="L164" s="246">
        <v>21</v>
      </c>
      <c r="M164" s="246">
        <f>G164*(1+L164/100)</f>
        <v>0</v>
      </c>
      <c r="N164" s="244">
        <v>0</v>
      </c>
      <c r="O164" s="244">
        <f>ROUND(E164*N164,2)</f>
        <v>0</v>
      </c>
      <c r="P164" s="244">
        <v>0</v>
      </c>
      <c r="Q164" s="244">
        <f>ROUND(E164*P164,2)</f>
        <v>0</v>
      </c>
      <c r="R164" s="246"/>
      <c r="S164" s="246" t="s">
        <v>180</v>
      </c>
      <c r="T164" s="247" t="s">
        <v>181</v>
      </c>
      <c r="U164" s="224">
        <v>0</v>
      </c>
      <c r="V164" s="224">
        <f>ROUND(E164*U164,2)</f>
        <v>0</v>
      </c>
      <c r="W164" s="224"/>
      <c r="X164" s="224" t="s">
        <v>217</v>
      </c>
      <c r="Y164" s="224" t="s">
        <v>142</v>
      </c>
      <c r="Z164" s="213"/>
      <c r="AA164" s="213"/>
      <c r="AB164" s="213"/>
      <c r="AC164" s="213"/>
      <c r="AD164" s="213"/>
      <c r="AE164" s="213"/>
      <c r="AF164" s="213"/>
      <c r="AG164" s="213" t="s">
        <v>218</v>
      </c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1" x14ac:dyDescent="0.2">
      <c r="A165" s="241">
        <v>119</v>
      </c>
      <c r="B165" s="242" t="s">
        <v>426</v>
      </c>
      <c r="C165" s="255" t="s">
        <v>427</v>
      </c>
      <c r="D165" s="243" t="s">
        <v>179</v>
      </c>
      <c r="E165" s="244">
        <v>1</v>
      </c>
      <c r="F165" s="245"/>
      <c r="G165" s="246">
        <f>ROUND(E165*F165,2)</f>
        <v>0</v>
      </c>
      <c r="H165" s="245"/>
      <c r="I165" s="246">
        <f>ROUND(E165*H165,2)</f>
        <v>0</v>
      </c>
      <c r="J165" s="245"/>
      <c r="K165" s="246">
        <f>ROUND(E165*J165,2)</f>
        <v>0</v>
      </c>
      <c r="L165" s="246">
        <v>21</v>
      </c>
      <c r="M165" s="246">
        <f>G165*(1+L165/100)</f>
        <v>0</v>
      </c>
      <c r="N165" s="244">
        <v>0</v>
      </c>
      <c r="O165" s="244">
        <f>ROUND(E165*N165,2)</f>
        <v>0</v>
      </c>
      <c r="P165" s="244">
        <v>0</v>
      </c>
      <c r="Q165" s="244">
        <f>ROUND(E165*P165,2)</f>
        <v>0</v>
      </c>
      <c r="R165" s="246"/>
      <c r="S165" s="246" t="s">
        <v>180</v>
      </c>
      <c r="T165" s="247" t="s">
        <v>181</v>
      </c>
      <c r="U165" s="224">
        <v>0</v>
      </c>
      <c r="V165" s="224">
        <f>ROUND(E165*U165,2)</f>
        <v>0</v>
      </c>
      <c r="W165" s="224"/>
      <c r="X165" s="224" t="s">
        <v>217</v>
      </c>
      <c r="Y165" s="224" t="s">
        <v>142</v>
      </c>
      <c r="Z165" s="213"/>
      <c r="AA165" s="213"/>
      <c r="AB165" s="213"/>
      <c r="AC165" s="213"/>
      <c r="AD165" s="213"/>
      <c r="AE165" s="213"/>
      <c r="AF165" s="213"/>
      <c r="AG165" s="213" t="s">
        <v>218</v>
      </c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1" x14ac:dyDescent="0.2">
      <c r="A166" s="241">
        <v>120</v>
      </c>
      <c r="B166" s="242" t="s">
        <v>428</v>
      </c>
      <c r="C166" s="255" t="s">
        <v>429</v>
      </c>
      <c r="D166" s="243" t="s">
        <v>179</v>
      </c>
      <c r="E166" s="244">
        <v>1</v>
      </c>
      <c r="F166" s="245"/>
      <c r="G166" s="246">
        <f>ROUND(E166*F166,2)</f>
        <v>0</v>
      </c>
      <c r="H166" s="245"/>
      <c r="I166" s="246">
        <f>ROUND(E166*H166,2)</f>
        <v>0</v>
      </c>
      <c r="J166" s="245"/>
      <c r="K166" s="246">
        <f>ROUND(E166*J166,2)</f>
        <v>0</v>
      </c>
      <c r="L166" s="246">
        <v>21</v>
      </c>
      <c r="M166" s="246">
        <f>G166*(1+L166/100)</f>
        <v>0</v>
      </c>
      <c r="N166" s="244">
        <v>0</v>
      </c>
      <c r="O166" s="244">
        <f>ROUND(E166*N166,2)</f>
        <v>0</v>
      </c>
      <c r="P166" s="244">
        <v>0</v>
      </c>
      <c r="Q166" s="244">
        <f>ROUND(E166*P166,2)</f>
        <v>0</v>
      </c>
      <c r="R166" s="246"/>
      <c r="S166" s="246" t="s">
        <v>180</v>
      </c>
      <c r="T166" s="247" t="s">
        <v>181</v>
      </c>
      <c r="U166" s="224">
        <v>0</v>
      </c>
      <c r="V166" s="224">
        <f>ROUND(E166*U166,2)</f>
        <v>0</v>
      </c>
      <c r="W166" s="224"/>
      <c r="X166" s="224" t="s">
        <v>217</v>
      </c>
      <c r="Y166" s="224" t="s">
        <v>142</v>
      </c>
      <c r="Z166" s="213"/>
      <c r="AA166" s="213"/>
      <c r="AB166" s="213"/>
      <c r="AC166" s="213"/>
      <c r="AD166" s="213"/>
      <c r="AE166" s="213"/>
      <c r="AF166" s="213"/>
      <c r="AG166" s="213" t="s">
        <v>218</v>
      </c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1" x14ac:dyDescent="0.2">
      <c r="A167" s="241">
        <v>121</v>
      </c>
      <c r="B167" s="242" t="s">
        <v>430</v>
      </c>
      <c r="C167" s="255" t="s">
        <v>431</v>
      </c>
      <c r="D167" s="243" t="s">
        <v>179</v>
      </c>
      <c r="E167" s="244">
        <v>3</v>
      </c>
      <c r="F167" s="245"/>
      <c r="G167" s="246">
        <f>ROUND(E167*F167,2)</f>
        <v>0</v>
      </c>
      <c r="H167" s="245"/>
      <c r="I167" s="246">
        <f>ROUND(E167*H167,2)</f>
        <v>0</v>
      </c>
      <c r="J167" s="245"/>
      <c r="K167" s="246">
        <f>ROUND(E167*J167,2)</f>
        <v>0</v>
      </c>
      <c r="L167" s="246">
        <v>21</v>
      </c>
      <c r="M167" s="246">
        <f>G167*(1+L167/100)</f>
        <v>0</v>
      </c>
      <c r="N167" s="244">
        <v>0</v>
      </c>
      <c r="O167" s="244">
        <f>ROUND(E167*N167,2)</f>
        <v>0</v>
      </c>
      <c r="P167" s="244">
        <v>0</v>
      </c>
      <c r="Q167" s="244">
        <f>ROUND(E167*P167,2)</f>
        <v>0</v>
      </c>
      <c r="R167" s="246"/>
      <c r="S167" s="246" t="s">
        <v>180</v>
      </c>
      <c r="T167" s="247" t="s">
        <v>181</v>
      </c>
      <c r="U167" s="224">
        <v>0</v>
      </c>
      <c r="V167" s="224">
        <f>ROUND(E167*U167,2)</f>
        <v>0</v>
      </c>
      <c r="W167" s="224"/>
      <c r="X167" s="224" t="s">
        <v>217</v>
      </c>
      <c r="Y167" s="224" t="s">
        <v>142</v>
      </c>
      <c r="Z167" s="213"/>
      <c r="AA167" s="213"/>
      <c r="AB167" s="213"/>
      <c r="AC167" s="213"/>
      <c r="AD167" s="213"/>
      <c r="AE167" s="213"/>
      <c r="AF167" s="213"/>
      <c r="AG167" s="213" t="s">
        <v>218</v>
      </c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1" x14ac:dyDescent="0.2">
      <c r="A168" s="241">
        <v>122</v>
      </c>
      <c r="B168" s="242" t="s">
        <v>432</v>
      </c>
      <c r="C168" s="255" t="s">
        <v>433</v>
      </c>
      <c r="D168" s="243" t="s">
        <v>179</v>
      </c>
      <c r="E168" s="244">
        <v>1</v>
      </c>
      <c r="F168" s="245"/>
      <c r="G168" s="246">
        <f>ROUND(E168*F168,2)</f>
        <v>0</v>
      </c>
      <c r="H168" s="245"/>
      <c r="I168" s="246">
        <f>ROUND(E168*H168,2)</f>
        <v>0</v>
      </c>
      <c r="J168" s="245"/>
      <c r="K168" s="246">
        <f>ROUND(E168*J168,2)</f>
        <v>0</v>
      </c>
      <c r="L168" s="246">
        <v>21</v>
      </c>
      <c r="M168" s="246">
        <f>G168*(1+L168/100)</f>
        <v>0</v>
      </c>
      <c r="N168" s="244">
        <v>0</v>
      </c>
      <c r="O168" s="244">
        <f>ROUND(E168*N168,2)</f>
        <v>0</v>
      </c>
      <c r="P168" s="244">
        <v>0</v>
      </c>
      <c r="Q168" s="244">
        <f>ROUND(E168*P168,2)</f>
        <v>0</v>
      </c>
      <c r="R168" s="246"/>
      <c r="S168" s="246" t="s">
        <v>180</v>
      </c>
      <c r="T168" s="247" t="s">
        <v>181</v>
      </c>
      <c r="U168" s="224">
        <v>0</v>
      </c>
      <c r="V168" s="224">
        <f>ROUND(E168*U168,2)</f>
        <v>0</v>
      </c>
      <c r="W168" s="224"/>
      <c r="X168" s="224" t="s">
        <v>217</v>
      </c>
      <c r="Y168" s="224" t="s">
        <v>142</v>
      </c>
      <c r="Z168" s="213"/>
      <c r="AA168" s="213"/>
      <c r="AB168" s="213"/>
      <c r="AC168" s="213"/>
      <c r="AD168" s="213"/>
      <c r="AE168" s="213"/>
      <c r="AF168" s="213"/>
      <c r="AG168" s="213" t="s">
        <v>218</v>
      </c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1" x14ac:dyDescent="0.2">
      <c r="A169" s="241">
        <v>123</v>
      </c>
      <c r="B169" s="242" t="s">
        <v>434</v>
      </c>
      <c r="C169" s="255" t="s">
        <v>435</v>
      </c>
      <c r="D169" s="243" t="s">
        <v>179</v>
      </c>
      <c r="E169" s="244">
        <v>2</v>
      </c>
      <c r="F169" s="245"/>
      <c r="G169" s="246">
        <f>ROUND(E169*F169,2)</f>
        <v>0</v>
      </c>
      <c r="H169" s="245"/>
      <c r="I169" s="246">
        <f>ROUND(E169*H169,2)</f>
        <v>0</v>
      </c>
      <c r="J169" s="245"/>
      <c r="K169" s="246">
        <f>ROUND(E169*J169,2)</f>
        <v>0</v>
      </c>
      <c r="L169" s="246">
        <v>21</v>
      </c>
      <c r="M169" s="246">
        <f>G169*(1+L169/100)</f>
        <v>0</v>
      </c>
      <c r="N169" s="244">
        <v>0</v>
      </c>
      <c r="O169" s="244">
        <f>ROUND(E169*N169,2)</f>
        <v>0</v>
      </c>
      <c r="P169" s="244">
        <v>0</v>
      </c>
      <c r="Q169" s="244">
        <f>ROUND(E169*P169,2)</f>
        <v>0</v>
      </c>
      <c r="R169" s="246"/>
      <c r="S169" s="246" t="s">
        <v>180</v>
      </c>
      <c r="T169" s="247" t="s">
        <v>181</v>
      </c>
      <c r="U169" s="224">
        <v>0</v>
      </c>
      <c r="V169" s="224">
        <f>ROUND(E169*U169,2)</f>
        <v>0</v>
      </c>
      <c r="W169" s="224"/>
      <c r="X169" s="224" t="s">
        <v>217</v>
      </c>
      <c r="Y169" s="224" t="s">
        <v>142</v>
      </c>
      <c r="Z169" s="213"/>
      <c r="AA169" s="213"/>
      <c r="AB169" s="213"/>
      <c r="AC169" s="213"/>
      <c r="AD169" s="213"/>
      <c r="AE169" s="213"/>
      <c r="AF169" s="213"/>
      <c r="AG169" s="213" t="s">
        <v>218</v>
      </c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outlineLevel="1" x14ac:dyDescent="0.2">
      <c r="A170" s="241">
        <v>124</v>
      </c>
      <c r="B170" s="242" t="s">
        <v>436</v>
      </c>
      <c r="C170" s="255" t="s">
        <v>437</v>
      </c>
      <c r="D170" s="243" t="s">
        <v>179</v>
      </c>
      <c r="E170" s="244">
        <v>10</v>
      </c>
      <c r="F170" s="245"/>
      <c r="G170" s="246">
        <f>ROUND(E170*F170,2)</f>
        <v>0</v>
      </c>
      <c r="H170" s="245"/>
      <c r="I170" s="246">
        <f>ROUND(E170*H170,2)</f>
        <v>0</v>
      </c>
      <c r="J170" s="245"/>
      <c r="K170" s="246">
        <f>ROUND(E170*J170,2)</f>
        <v>0</v>
      </c>
      <c r="L170" s="246">
        <v>21</v>
      </c>
      <c r="M170" s="246">
        <f>G170*(1+L170/100)</f>
        <v>0</v>
      </c>
      <c r="N170" s="244">
        <v>0</v>
      </c>
      <c r="O170" s="244">
        <f>ROUND(E170*N170,2)</f>
        <v>0</v>
      </c>
      <c r="P170" s="244">
        <v>0</v>
      </c>
      <c r="Q170" s="244">
        <f>ROUND(E170*P170,2)</f>
        <v>0</v>
      </c>
      <c r="R170" s="246"/>
      <c r="S170" s="246" t="s">
        <v>180</v>
      </c>
      <c r="T170" s="247" t="s">
        <v>181</v>
      </c>
      <c r="U170" s="224">
        <v>0</v>
      </c>
      <c r="V170" s="224">
        <f>ROUND(E170*U170,2)</f>
        <v>0</v>
      </c>
      <c r="W170" s="224"/>
      <c r="X170" s="224" t="s">
        <v>217</v>
      </c>
      <c r="Y170" s="224" t="s">
        <v>142</v>
      </c>
      <c r="Z170" s="213"/>
      <c r="AA170" s="213"/>
      <c r="AB170" s="213"/>
      <c r="AC170" s="213"/>
      <c r="AD170" s="213"/>
      <c r="AE170" s="213"/>
      <c r="AF170" s="213"/>
      <c r="AG170" s="213" t="s">
        <v>218</v>
      </c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1" x14ac:dyDescent="0.2">
      <c r="A171" s="241">
        <v>125</v>
      </c>
      <c r="B171" s="242" t="s">
        <v>438</v>
      </c>
      <c r="C171" s="255" t="s">
        <v>439</v>
      </c>
      <c r="D171" s="243" t="s">
        <v>179</v>
      </c>
      <c r="E171" s="244">
        <v>9</v>
      </c>
      <c r="F171" s="245"/>
      <c r="G171" s="246">
        <f>ROUND(E171*F171,2)</f>
        <v>0</v>
      </c>
      <c r="H171" s="245"/>
      <c r="I171" s="246">
        <f>ROUND(E171*H171,2)</f>
        <v>0</v>
      </c>
      <c r="J171" s="245"/>
      <c r="K171" s="246">
        <f>ROUND(E171*J171,2)</f>
        <v>0</v>
      </c>
      <c r="L171" s="246">
        <v>21</v>
      </c>
      <c r="M171" s="246">
        <f>G171*(1+L171/100)</f>
        <v>0</v>
      </c>
      <c r="N171" s="244">
        <v>0</v>
      </c>
      <c r="O171" s="244">
        <f>ROUND(E171*N171,2)</f>
        <v>0</v>
      </c>
      <c r="P171" s="244">
        <v>0</v>
      </c>
      <c r="Q171" s="244">
        <f>ROUND(E171*P171,2)</f>
        <v>0</v>
      </c>
      <c r="R171" s="246"/>
      <c r="S171" s="246" t="s">
        <v>180</v>
      </c>
      <c r="T171" s="247" t="s">
        <v>181</v>
      </c>
      <c r="U171" s="224">
        <v>0</v>
      </c>
      <c r="V171" s="224">
        <f>ROUND(E171*U171,2)</f>
        <v>0</v>
      </c>
      <c r="W171" s="224"/>
      <c r="X171" s="224" t="s">
        <v>217</v>
      </c>
      <c r="Y171" s="224" t="s">
        <v>142</v>
      </c>
      <c r="Z171" s="213"/>
      <c r="AA171" s="213"/>
      <c r="AB171" s="213"/>
      <c r="AC171" s="213"/>
      <c r="AD171" s="213"/>
      <c r="AE171" s="213"/>
      <c r="AF171" s="213"/>
      <c r="AG171" s="213" t="s">
        <v>218</v>
      </c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1" x14ac:dyDescent="0.2">
      <c r="A172" s="241">
        <v>126</v>
      </c>
      <c r="B172" s="242" t="s">
        <v>440</v>
      </c>
      <c r="C172" s="255" t="s">
        <v>441</v>
      </c>
      <c r="D172" s="243" t="s">
        <v>179</v>
      </c>
      <c r="E172" s="244">
        <v>1</v>
      </c>
      <c r="F172" s="245"/>
      <c r="G172" s="246">
        <f>ROUND(E172*F172,2)</f>
        <v>0</v>
      </c>
      <c r="H172" s="245"/>
      <c r="I172" s="246">
        <f>ROUND(E172*H172,2)</f>
        <v>0</v>
      </c>
      <c r="J172" s="245"/>
      <c r="K172" s="246">
        <f>ROUND(E172*J172,2)</f>
        <v>0</v>
      </c>
      <c r="L172" s="246">
        <v>21</v>
      </c>
      <c r="M172" s="246">
        <f>G172*(1+L172/100)</f>
        <v>0</v>
      </c>
      <c r="N172" s="244">
        <v>0</v>
      </c>
      <c r="O172" s="244">
        <f>ROUND(E172*N172,2)</f>
        <v>0</v>
      </c>
      <c r="P172" s="244">
        <v>0</v>
      </c>
      <c r="Q172" s="244">
        <f>ROUND(E172*P172,2)</f>
        <v>0</v>
      </c>
      <c r="R172" s="246"/>
      <c r="S172" s="246" t="s">
        <v>180</v>
      </c>
      <c r="T172" s="247" t="s">
        <v>181</v>
      </c>
      <c r="U172" s="224">
        <v>0</v>
      </c>
      <c r="V172" s="224">
        <f>ROUND(E172*U172,2)</f>
        <v>0</v>
      </c>
      <c r="W172" s="224"/>
      <c r="X172" s="224" t="s">
        <v>217</v>
      </c>
      <c r="Y172" s="224" t="s">
        <v>142</v>
      </c>
      <c r="Z172" s="213"/>
      <c r="AA172" s="213"/>
      <c r="AB172" s="213"/>
      <c r="AC172" s="213"/>
      <c r="AD172" s="213"/>
      <c r="AE172" s="213"/>
      <c r="AF172" s="213"/>
      <c r="AG172" s="213" t="s">
        <v>218</v>
      </c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1" x14ac:dyDescent="0.2">
      <c r="A173" s="241">
        <v>127</v>
      </c>
      <c r="B173" s="242" t="s">
        <v>442</v>
      </c>
      <c r="C173" s="255" t="s">
        <v>443</v>
      </c>
      <c r="D173" s="243" t="s">
        <v>146</v>
      </c>
      <c r="E173" s="244">
        <v>1</v>
      </c>
      <c r="F173" s="245"/>
      <c r="G173" s="246">
        <f>ROUND(E173*F173,2)</f>
        <v>0</v>
      </c>
      <c r="H173" s="245"/>
      <c r="I173" s="246">
        <f>ROUND(E173*H173,2)</f>
        <v>0</v>
      </c>
      <c r="J173" s="245"/>
      <c r="K173" s="246">
        <f>ROUND(E173*J173,2)</f>
        <v>0</v>
      </c>
      <c r="L173" s="246">
        <v>21</v>
      </c>
      <c r="M173" s="246">
        <f>G173*(1+L173/100)</f>
        <v>0</v>
      </c>
      <c r="N173" s="244">
        <v>0</v>
      </c>
      <c r="O173" s="244">
        <f>ROUND(E173*N173,2)</f>
        <v>0</v>
      </c>
      <c r="P173" s="244">
        <v>0</v>
      </c>
      <c r="Q173" s="244">
        <f>ROUND(E173*P173,2)</f>
        <v>0</v>
      </c>
      <c r="R173" s="246"/>
      <c r="S173" s="246" t="s">
        <v>180</v>
      </c>
      <c r="T173" s="247" t="s">
        <v>181</v>
      </c>
      <c r="U173" s="224">
        <v>0</v>
      </c>
      <c r="V173" s="224">
        <f>ROUND(E173*U173,2)</f>
        <v>0</v>
      </c>
      <c r="W173" s="224"/>
      <c r="X173" s="224" t="s">
        <v>217</v>
      </c>
      <c r="Y173" s="224" t="s">
        <v>142</v>
      </c>
      <c r="Z173" s="213"/>
      <c r="AA173" s="213"/>
      <c r="AB173" s="213"/>
      <c r="AC173" s="213"/>
      <c r="AD173" s="213"/>
      <c r="AE173" s="213"/>
      <c r="AF173" s="213"/>
      <c r="AG173" s="213" t="s">
        <v>218</v>
      </c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outlineLevel="1" x14ac:dyDescent="0.2">
      <c r="A174" s="234">
        <v>128</v>
      </c>
      <c r="B174" s="235" t="s">
        <v>444</v>
      </c>
      <c r="C174" s="256" t="s">
        <v>445</v>
      </c>
      <c r="D174" s="236" t="s">
        <v>179</v>
      </c>
      <c r="E174" s="237">
        <v>1</v>
      </c>
      <c r="F174" s="238"/>
      <c r="G174" s="239">
        <f>ROUND(E174*F174,2)</f>
        <v>0</v>
      </c>
      <c r="H174" s="238"/>
      <c r="I174" s="239">
        <f>ROUND(E174*H174,2)</f>
        <v>0</v>
      </c>
      <c r="J174" s="238"/>
      <c r="K174" s="239">
        <f>ROUND(E174*J174,2)</f>
        <v>0</v>
      </c>
      <c r="L174" s="239">
        <v>21</v>
      </c>
      <c r="M174" s="239">
        <f>G174*(1+L174/100)</f>
        <v>0</v>
      </c>
      <c r="N174" s="237">
        <v>0</v>
      </c>
      <c r="O174" s="237">
        <f>ROUND(E174*N174,2)</f>
        <v>0</v>
      </c>
      <c r="P174" s="237">
        <v>0</v>
      </c>
      <c r="Q174" s="237">
        <f>ROUND(E174*P174,2)</f>
        <v>0</v>
      </c>
      <c r="R174" s="239"/>
      <c r="S174" s="239" t="s">
        <v>180</v>
      </c>
      <c r="T174" s="240" t="s">
        <v>181</v>
      </c>
      <c r="U174" s="224">
        <v>0</v>
      </c>
      <c r="V174" s="224">
        <f>ROUND(E174*U174,2)</f>
        <v>0</v>
      </c>
      <c r="W174" s="224"/>
      <c r="X174" s="224" t="s">
        <v>217</v>
      </c>
      <c r="Y174" s="224" t="s">
        <v>142</v>
      </c>
      <c r="Z174" s="213"/>
      <c r="AA174" s="213"/>
      <c r="AB174" s="213"/>
      <c r="AC174" s="213"/>
      <c r="AD174" s="213"/>
      <c r="AE174" s="213"/>
      <c r="AF174" s="213"/>
      <c r="AG174" s="213" t="s">
        <v>218</v>
      </c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 x14ac:dyDescent="0.2">
      <c r="A175" s="220">
        <v>129</v>
      </c>
      <c r="B175" s="221" t="s">
        <v>393</v>
      </c>
      <c r="C175" s="258" t="s">
        <v>394</v>
      </c>
      <c r="D175" s="222" t="s">
        <v>0</v>
      </c>
      <c r="E175" s="249"/>
      <c r="F175" s="225"/>
      <c r="G175" s="224">
        <f>ROUND(E175*F175,2)</f>
        <v>0</v>
      </c>
      <c r="H175" s="225"/>
      <c r="I175" s="224">
        <f>ROUND(E175*H175,2)</f>
        <v>0</v>
      </c>
      <c r="J175" s="225"/>
      <c r="K175" s="224">
        <f>ROUND(E175*J175,2)</f>
        <v>0</v>
      </c>
      <c r="L175" s="224">
        <v>21</v>
      </c>
      <c r="M175" s="224">
        <f>G175*(1+L175/100)</f>
        <v>0</v>
      </c>
      <c r="N175" s="223">
        <v>0</v>
      </c>
      <c r="O175" s="223">
        <f>ROUND(E175*N175,2)</f>
        <v>0</v>
      </c>
      <c r="P175" s="223">
        <v>0</v>
      </c>
      <c r="Q175" s="223">
        <f>ROUND(E175*P175,2)</f>
        <v>0</v>
      </c>
      <c r="R175" s="224" t="s">
        <v>155</v>
      </c>
      <c r="S175" s="224" t="s">
        <v>140</v>
      </c>
      <c r="T175" s="224" t="s">
        <v>306</v>
      </c>
      <c r="U175" s="224">
        <v>0</v>
      </c>
      <c r="V175" s="224">
        <f>ROUND(E175*U175,2)</f>
        <v>0</v>
      </c>
      <c r="W175" s="224"/>
      <c r="X175" s="224" t="s">
        <v>242</v>
      </c>
      <c r="Y175" s="224" t="s">
        <v>142</v>
      </c>
      <c r="Z175" s="213"/>
      <c r="AA175" s="213"/>
      <c r="AB175" s="213"/>
      <c r="AC175" s="213"/>
      <c r="AD175" s="213"/>
      <c r="AE175" s="213"/>
      <c r="AF175" s="213"/>
      <c r="AG175" s="213" t="s">
        <v>243</v>
      </c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outlineLevel="2" x14ac:dyDescent="0.2">
      <c r="A176" s="220"/>
      <c r="B176" s="221"/>
      <c r="C176" s="259" t="s">
        <v>311</v>
      </c>
      <c r="D176" s="250"/>
      <c r="E176" s="250"/>
      <c r="F176" s="250"/>
      <c r="G176" s="250"/>
      <c r="H176" s="224"/>
      <c r="I176" s="224"/>
      <c r="J176" s="224"/>
      <c r="K176" s="224"/>
      <c r="L176" s="224"/>
      <c r="M176" s="224"/>
      <c r="N176" s="223"/>
      <c r="O176" s="223"/>
      <c r="P176" s="223"/>
      <c r="Q176" s="223"/>
      <c r="R176" s="224"/>
      <c r="S176" s="224"/>
      <c r="T176" s="224"/>
      <c r="U176" s="224"/>
      <c r="V176" s="224"/>
      <c r="W176" s="224"/>
      <c r="X176" s="224"/>
      <c r="Y176" s="224"/>
      <c r="Z176" s="213"/>
      <c r="AA176" s="213"/>
      <c r="AB176" s="213"/>
      <c r="AC176" s="213"/>
      <c r="AD176" s="213"/>
      <c r="AE176" s="213"/>
      <c r="AF176" s="213"/>
      <c r="AG176" s="213" t="s">
        <v>151</v>
      </c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x14ac:dyDescent="0.2">
      <c r="A177" s="227" t="s">
        <v>134</v>
      </c>
      <c r="B177" s="228" t="s">
        <v>92</v>
      </c>
      <c r="C177" s="254" t="s">
        <v>93</v>
      </c>
      <c r="D177" s="229"/>
      <c r="E177" s="230"/>
      <c r="F177" s="231"/>
      <c r="G177" s="231">
        <f>SUMIF(AG178:AG195,"&lt;&gt;NOR",G178:G195)</f>
        <v>0</v>
      </c>
      <c r="H177" s="231"/>
      <c r="I177" s="231">
        <f>SUM(I178:I195)</f>
        <v>0</v>
      </c>
      <c r="J177" s="231"/>
      <c r="K177" s="231">
        <f>SUM(K178:K195)</f>
        <v>0</v>
      </c>
      <c r="L177" s="231"/>
      <c r="M177" s="231">
        <f>SUM(M178:M195)</f>
        <v>0</v>
      </c>
      <c r="N177" s="230"/>
      <c r="O177" s="230">
        <f>SUM(O178:O195)</f>
        <v>0.39</v>
      </c>
      <c r="P177" s="230"/>
      <c r="Q177" s="230">
        <f>SUM(Q178:Q195)</f>
        <v>0</v>
      </c>
      <c r="R177" s="231"/>
      <c r="S177" s="231"/>
      <c r="T177" s="232"/>
      <c r="U177" s="226"/>
      <c r="V177" s="226">
        <f>SUM(V178:V195)</f>
        <v>29.689999999999998</v>
      </c>
      <c r="W177" s="226"/>
      <c r="X177" s="226"/>
      <c r="Y177" s="226"/>
      <c r="AG177" t="s">
        <v>135</v>
      </c>
    </row>
    <row r="178" spans="1:60" outlineLevel="1" x14ac:dyDescent="0.2">
      <c r="A178" s="241">
        <v>130</v>
      </c>
      <c r="B178" s="242" t="s">
        <v>446</v>
      </c>
      <c r="C178" s="255" t="s">
        <v>447</v>
      </c>
      <c r="D178" s="243" t="s">
        <v>179</v>
      </c>
      <c r="E178" s="244">
        <v>1</v>
      </c>
      <c r="F178" s="245"/>
      <c r="G178" s="246">
        <f>ROUND(E178*F178,2)</f>
        <v>0</v>
      </c>
      <c r="H178" s="245"/>
      <c r="I178" s="246">
        <f>ROUND(E178*H178,2)</f>
        <v>0</v>
      </c>
      <c r="J178" s="245"/>
      <c r="K178" s="246">
        <f>ROUND(E178*J178,2)</f>
        <v>0</v>
      </c>
      <c r="L178" s="246">
        <v>21</v>
      </c>
      <c r="M178" s="246">
        <f>G178*(1+L178/100)</f>
        <v>0</v>
      </c>
      <c r="N178" s="244">
        <v>4.7600000000000003E-3</v>
      </c>
      <c r="O178" s="244">
        <f>ROUND(E178*N178,2)</f>
        <v>0</v>
      </c>
      <c r="P178" s="244">
        <v>0</v>
      </c>
      <c r="Q178" s="244">
        <f>ROUND(E178*P178,2)</f>
        <v>0</v>
      </c>
      <c r="R178" s="246" t="s">
        <v>155</v>
      </c>
      <c r="S178" s="246" t="s">
        <v>140</v>
      </c>
      <c r="T178" s="247" t="s">
        <v>140</v>
      </c>
      <c r="U178" s="224">
        <v>2.2810000000000001</v>
      </c>
      <c r="V178" s="224">
        <f>ROUND(E178*U178,2)</f>
        <v>2.2799999999999998</v>
      </c>
      <c r="W178" s="224"/>
      <c r="X178" s="224" t="s">
        <v>141</v>
      </c>
      <c r="Y178" s="224" t="s">
        <v>142</v>
      </c>
      <c r="Z178" s="213"/>
      <c r="AA178" s="213"/>
      <c r="AB178" s="213"/>
      <c r="AC178" s="213"/>
      <c r="AD178" s="213"/>
      <c r="AE178" s="213"/>
      <c r="AF178" s="213"/>
      <c r="AG178" s="213" t="s">
        <v>143</v>
      </c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outlineLevel="1" x14ac:dyDescent="0.2">
      <c r="A179" s="241">
        <v>131</v>
      </c>
      <c r="B179" s="242" t="s">
        <v>448</v>
      </c>
      <c r="C179" s="255" t="s">
        <v>449</v>
      </c>
      <c r="D179" s="243" t="s">
        <v>154</v>
      </c>
      <c r="E179" s="244">
        <v>1</v>
      </c>
      <c r="F179" s="245"/>
      <c r="G179" s="246">
        <f>ROUND(E179*F179,2)</f>
        <v>0</v>
      </c>
      <c r="H179" s="245"/>
      <c r="I179" s="246">
        <f>ROUND(E179*H179,2)</f>
        <v>0</v>
      </c>
      <c r="J179" s="245"/>
      <c r="K179" s="246">
        <f>ROUND(E179*J179,2)</f>
        <v>0</v>
      </c>
      <c r="L179" s="246">
        <v>21</v>
      </c>
      <c r="M179" s="246">
        <f>G179*(1+L179/100)</f>
        <v>0</v>
      </c>
      <c r="N179" s="244">
        <v>0</v>
      </c>
      <c r="O179" s="244">
        <f>ROUND(E179*N179,2)</f>
        <v>0</v>
      </c>
      <c r="P179" s="244">
        <v>0</v>
      </c>
      <c r="Q179" s="244">
        <f>ROUND(E179*P179,2)</f>
        <v>0</v>
      </c>
      <c r="R179" s="246" t="s">
        <v>155</v>
      </c>
      <c r="S179" s="246" t="s">
        <v>140</v>
      </c>
      <c r="T179" s="247" t="s">
        <v>140</v>
      </c>
      <c r="U179" s="224">
        <v>2.4449999999999998</v>
      </c>
      <c r="V179" s="224">
        <f>ROUND(E179*U179,2)</f>
        <v>2.4500000000000002</v>
      </c>
      <c r="W179" s="224"/>
      <c r="X179" s="224" t="s">
        <v>141</v>
      </c>
      <c r="Y179" s="224" t="s">
        <v>142</v>
      </c>
      <c r="Z179" s="213"/>
      <c r="AA179" s="213"/>
      <c r="AB179" s="213"/>
      <c r="AC179" s="213"/>
      <c r="AD179" s="213"/>
      <c r="AE179" s="213"/>
      <c r="AF179" s="213"/>
      <c r="AG179" s="213" t="s">
        <v>143</v>
      </c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1" x14ac:dyDescent="0.2">
      <c r="A180" s="241">
        <v>132</v>
      </c>
      <c r="B180" s="242" t="s">
        <v>450</v>
      </c>
      <c r="C180" s="255" t="s">
        <v>451</v>
      </c>
      <c r="D180" s="243" t="s">
        <v>179</v>
      </c>
      <c r="E180" s="244">
        <v>7</v>
      </c>
      <c r="F180" s="245"/>
      <c r="G180" s="246">
        <f>ROUND(E180*F180,2)</f>
        <v>0</v>
      </c>
      <c r="H180" s="245"/>
      <c r="I180" s="246">
        <f>ROUND(E180*H180,2)</f>
        <v>0</v>
      </c>
      <c r="J180" s="245"/>
      <c r="K180" s="246">
        <f>ROUND(E180*J180,2)</f>
        <v>0</v>
      </c>
      <c r="L180" s="246">
        <v>21</v>
      </c>
      <c r="M180" s="246">
        <f>G180*(1+L180/100)</f>
        <v>0</v>
      </c>
      <c r="N180" s="244">
        <v>0</v>
      </c>
      <c r="O180" s="244">
        <f>ROUND(E180*N180,2)</f>
        <v>0</v>
      </c>
      <c r="P180" s="244">
        <v>0</v>
      </c>
      <c r="Q180" s="244">
        <f>ROUND(E180*P180,2)</f>
        <v>0</v>
      </c>
      <c r="R180" s="246" t="s">
        <v>155</v>
      </c>
      <c r="S180" s="246" t="s">
        <v>140</v>
      </c>
      <c r="T180" s="247" t="s">
        <v>140</v>
      </c>
      <c r="U180" s="224">
        <v>0.28100000000000003</v>
      </c>
      <c r="V180" s="224">
        <f>ROUND(E180*U180,2)</f>
        <v>1.97</v>
      </c>
      <c r="W180" s="224"/>
      <c r="X180" s="224" t="s">
        <v>141</v>
      </c>
      <c r="Y180" s="224" t="s">
        <v>142</v>
      </c>
      <c r="Z180" s="213"/>
      <c r="AA180" s="213"/>
      <c r="AB180" s="213"/>
      <c r="AC180" s="213"/>
      <c r="AD180" s="213"/>
      <c r="AE180" s="213"/>
      <c r="AF180" s="213"/>
      <c r="AG180" s="213" t="s">
        <v>143</v>
      </c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1" x14ac:dyDescent="0.2">
      <c r="A181" s="241">
        <v>133</v>
      </c>
      <c r="B181" s="242" t="s">
        <v>452</v>
      </c>
      <c r="C181" s="255" t="s">
        <v>453</v>
      </c>
      <c r="D181" s="243" t="s">
        <v>146</v>
      </c>
      <c r="E181" s="244">
        <v>1</v>
      </c>
      <c r="F181" s="245"/>
      <c r="G181" s="246">
        <f>ROUND(E181*F181,2)</f>
        <v>0</v>
      </c>
      <c r="H181" s="245"/>
      <c r="I181" s="246">
        <f>ROUND(E181*H181,2)</f>
        <v>0</v>
      </c>
      <c r="J181" s="245"/>
      <c r="K181" s="246">
        <f>ROUND(E181*J181,2)</f>
        <v>0</v>
      </c>
      <c r="L181" s="246">
        <v>21</v>
      </c>
      <c r="M181" s="246">
        <f>G181*(1+L181/100)</f>
        <v>0</v>
      </c>
      <c r="N181" s="244">
        <v>1.383E-2</v>
      </c>
      <c r="O181" s="244">
        <f>ROUND(E181*N181,2)</f>
        <v>0.01</v>
      </c>
      <c r="P181" s="244">
        <v>0</v>
      </c>
      <c r="Q181" s="244">
        <f>ROUND(E181*P181,2)</f>
        <v>0</v>
      </c>
      <c r="R181" s="246"/>
      <c r="S181" s="246" t="s">
        <v>180</v>
      </c>
      <c r="T181" s="247" t="s">
        <v>181</v>
      </c>
      <c r="U181" s="224">
        <v>19.273</v>
      </c>
      <c r="V181" s="224">
        <f>ROUND(E181*U181,2)</f>
        <v>19.27</v>
      </c>
      <c r="W181" s="224"/>
      <c r="X181" s="224" t="s">
        <v>141</v>
      </c>
      <c r="Y181" s="224" t="s">
        <v>142</v>
      </c>
      <c r="Z181" s="213"/>
      <c r="AA181" s="213"/>
      <c r="AB181" s="213"/>
      <c r="AC181" s="213"/>
      <c r="AD181" s="213"/>
      <c r="AE181" s="213"/>
      <c r="AF181" s="213"/>
      <c r="AG181" s="213" t="s">
        <v>143</v>
      </c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1" x14ac:dyDescent="0.2">
      <c r="A182" s="241">
        <v>134</v>
      </c>
      <c r="B182" s="242" t="s">
        <v>454</v>
      </c>
      <c r="C182" s="255" t="s">
        <v>455</v>
      </c>
      <c r="D182" s="243" t="s">
        <v>162</v>
      </c>
      <c r="E182" s="244">
        <v>3.8</v>
      </c>
      <c r="F182" s="245"/>
      <c r="G182" s="246">
        <f>ROUND(E182*F182,2)</f>
        <v>0</v>
      </c>
      <c r="H182" s="245"/>
      <c r="I182" s="246">
        <f>ROUND(E182*H182,2)</f>
        <v>0</v>
      </c>
      <c r="J182" s="245"/>
      <c r="K182" s="246">
        <f>ROUND(E182*J182,2)</f>
        <v>0</v>
      </c>
      <c r="L182" s="246">
        <v>21</v>
      </c>
      <c r="M182" s="246">
        <f>G182*(1+L182/100)</f>
        <v>0</v>
      </c>
      <c r="N182" s="244">
        <v>8.0799999999999997E-2</v>
      </c>
      <c r="O182" s="244">
        <f>ROUND(E182*N182,2)</f>
        <v>0.31</v>
      </c>
      <c r="P182" s="244">
        <v>0</v>
      </c>
      <c r="Q182" s="244">
        <f>ROUND(E182*P182,2)</f>
        <v>0</v>
      </c>
      <c r="R182" s="246"/>
      <c r="S182" s="246" t="s">
        <v>180</v>
      </c>
      <c r="T182" s="247" t="s">
        <v>395</v>
      </c>
      <c r="U182" s="224">
        <v>0.98</v>
      </c>
      <c r="V182" s="224">
        <f>ROUND(E182*U182,2)</f>
        <v>3.72</v>
      </c>
      <c r="W182" s="224"/>
      <c r="X182" s="224" t="s">
        <v>141</v>
      </c>
      <c r="Y182" s="224" t="s">
        <v>142</v>
      </c>
      <c r="Z182" s="213"/>
      <c r="AA182" s="213"/>
      <c r="AB182" s="213"/>
      <c r="AC182" s="213"/>
      <c r="AD182" s="213"/>
      <c r="AE182" s="213"/>
      <c r="AF182" s="213"/>
      <c r="AG182" s="213" t="s">
        <v>143</v>
      </c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ht="33.75" outlineLevel="1" x14ac:dyDescent="0.2">
      <c r="A183" s="241">
        <v>135</v>
      </c>
      <c r="B183" s="242" t="s">
        <v>456</v>
      </c>
      <c r="C183" s="255" t="s">
        <v>457</v>
      </c>
      <c r="D183" s="243" t="s">
        <v>154</v>
      </c>
      <c r="E183" s="244">
        <v>1</v>
      </c>
      <c r="F183" s="245"/>
      <c r="G183" s="246">
        <f>ROUND(E183*F183,2)</f>
        <v>0</v>
      </c>
      <c r="H183" s="245"/>
      <c r="I183" s="246">
        <f>ROUND(E183*H183,2)</f>
        <v>0</v>
      </c>
      <c r="J183" s="245"/>
      <c r="K183" s="246">
        <f>ROUND(E183*J183,2)</f>
        <v>0</v>
      </c>
      <c r="L183" s="246">
        <v>21</v>
      </c>
      <c r="M183" s="246">
        <f>G183*(1+L183/100)</f>
        <v>0</v>
      </c>
      <c r="N183" s="244">
        <v>7.0999999999999994E-2</v>
      </c>
      <c r="O183" s="244">
        <f>ROUND(E183*N183,2)</f>
        <v>7.0000000000000007E-2</v>
      </c>
      <c r="P183" s="244">
        <v>0</v>
      </c>
      <c r="Q183" s="244">
        <f>ROUND(E183*P183,2)</f>
        <v>0</v>
      </c>
      <c r="R183" s="246" t="s">
        <v>227</v>
      </c>
      <c r="S183" s="246" t="s">
        <v>140</v>
      </c>
      <c r="T183" s="247" t="s">
        <v>140</v>
      </c>
      <c r="U183" s="224">
        <v>0</v>
      </c>
      <c r="V183" s="224">
        <f>ROUND(E183*U183,2)</f>
        <v>0</v>
      </c>
      <c r="W183" s="224"/>
      <c r="X183" s="224" t="s">
        <v>217</v>
      </c>
      <c r="Y183" s="224" t="s">
        <v>142</v>
      </c>
      <c r="Z183" s="213"/>
      <c r="AA183" s="213"/>
      <c r="AB183" s="213"/>
      <c r="AC183" s="213"/>
      <c r="AD183" s="213"/>
      <c r="AE183" s="213"/>
      <c r="AF183" s="213"/>
      <c r="AG183" s="213" t="s">
        <v>218</v>
      </c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 x14ac:dyDescent="0.2">
      <c r="A184" s="241">
        <v>136</v>
      </c>
      <c r="B184" s="242" t="s">
        <v>458</v>
      </c>
      <c r="C184" s="255" t="s">
        <v>459</v>
      </c>
      <c r="D184" s="243" t="s">
        <v>179</v>
      </c>
      <c r="E184" s="244">
        <v>2</v>
      </c>
      <c r="F184" s="245"/>
      <c r="G184" s="246">
        <f>ROUND(E184*F184,2)</f>
        <v>0</v>
      </c>
      <c r="H184" s="245"/>
      <c r="I184" s="246">
        <f>ROUND(E184*H184,2)</f>
        <v>0</v>
      </c>
      <c r="J184" s="245"/>
      <c r="K184" s="246">
        <f>ROUND(E184*J184,2)</f>
        <v>0</v>
      </c>
      <c r="L184" s="246">
        <v>21</v>
      </c>
      <c r="M184" s="246">
        <f>G184*(1+L184/100)</f>
        <v>0</v>
      </c>
      <c r="N184" s="244">
        <v>0</v>
      </c>
      <c r="O184" s="244">
        <f>ROUND(E184*N184,2)</f>
        <v>0</v>
      </c>
      <c r="P184" s="244">
        <v>0</v>
      </c>
      <c r="Q184" s="244">
        <f>ROUND(E184*P184,2)</f>
        <v>0</v>
      </c>
      <c r="R184" s="246"/>
      <c r="S184" s="246" t="s">
        <v>180</v>
      </c>
      <c r="T184" s="247" t="s">
        <v>181</v>
      </c>
      <c r="U184" s="224">
        <v>0</v>
      </c>
      <c r="V184" s="224">
        <f>ROUND(E184*U184,2)</f>
        <v>0</v>
      </c>
      <c r="W184" s="224"/>
      <c r="X184" s="224" t="s">
        <v>217</v>
      </c>
      <c r="Y184" s="224" t="s">
        <v>142</v>
      </c>
      <c r="Z184" s="213"/>
      <c r="AA184" s="213"/>
      <c r="AB184" s="213"/>
      <c r="AC184" s="213"/>
      <c r="AD184" s="213"/>
      <c r="AE184" s="213"/>
      <c r="AF184" s="213"/>
      <c r="AG184" s="213" t="s">
        <v>218</v>
      </c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1" x14ac:dyDescent="0.2">
      <c r="A185" s="241">
        <v>137</v>
      </c>
      <c r="B185" s="242" t="s">
        <v>460</v>
      </c>
      <c r="C185" s="255" t="s">
        <v>461</v>
      </c>
      <c r="D185" s="243" t="s">
        <v>179</v>
      </c>
      <c r="E185" s="244">
        <v>1</v>
      </c>
      <c r="F185" s="245"/>
      <c r="G185" s="246">
        <f>ROUND(E185*F185,2)</f>
        <v>0</v>
      </c>
      <c r="H185" s="245"/>
      <c r="I185" s="246">
        <f>ROUND(E185*H185,2)</f>
        <v>0</v>
      </c>
      <c r="J185" s="245"/>
      <c r="K185" s="246">
        <f>ROUND(E185*J185,2)</f>
        <v>0</v>
      </c>
      <c r="L185" s="246">
        <v>21</v>
      </c>
      <c r="M185" s="246">
        <f>G185*(1+L185/100)</f>
        <v>0</v>
      </c>
      <c r="N185" s="244">
        <v>0</v>
      </c>
      <c r="O185" s="244">
        <f>ROUND(E185*N185,2)</f>
        <v>0</v>
      </c>
      <c r="P185" s="244">
        <v>0</v>
      </c>
      <c r="Q185" s="244">
        <f>ROUND(E185*P185,2)</f>
        <v>0</v>
      </c>
      <c r="R185" s="246"/>
      <c r="S185" s="246" t="s">
        <v>180</v>
      </c>
      <c r="T185" s="247" t="s">
        <v>181</v>
      </c>
      <c r="U185" s="224">
        <v>0</v>
      </c>
      <c r="V185" s="224">
        <f>ROUND(E185*U185,2)</f>
        <v>0</v>
      </c>
      <c r="W185" s="224"/>
      <c r="X185" s="224" t="s">
        <v>217</v>
      </c>
      <c r="Y185" s="224" t="s">
        <v>142</v>
      </c>
      <c r="Z185" s="213"/>
      <c r="AA185" s="213"/>
      <c r="AB185" s="213"/>
      <c r="AC185" s="213"/>
      <c r="AD185" s="213"/>
      <c r="AE185" s="213"/>
      <c r="AF185" s="213"/>
      <c r="AG185" s="213" t="s">
        <v>218</v>
      </c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1" x14ac:dyDescent="0.2">
      <c r="A186" s="241">
        <v>138</v>
      </c>
      <c r="B186" s="242" t="s">
        <v>462</v>
      </c>
      <c r="C186" s="255" t="s">
        <v>463</v>
      </c>
      <c r="D186" s="243" t="s">
        <v>179</v>
      </c>
      <c r="E186" s="244">
        <v>4</v>
      </c>
      <c r="F186" s="245"/>
      <c r="G186" s="246">
        <f>ROUND(E186*F186,2)</f>
        <v>0</v>
      </c>
      <c r="H186" s="245"/>
      <c r="I186" s="246">
        <f>ROUND(E186*H186,2)</f>
        <v>0</v>
      </c>
      <c r="J186" s="245"/>
      <c r="K186" s="246">
        <f>ROUND(E186*J186,2)</f>
        <v>0</v>
      </c>
      <c r="L186" s="246">
        <v>21</v>
      </c>
      <c r="M186" s="246">
        <f>G186*(1+L186/100)</f>
        <v>0</v>
      </c>
      <c r="N186" s="244">
        <v>0</v>
      </c>
      <c r="O186" s="244">
        <f>ROUND(E186*N186,2)</f>
        <v>0</v>
      </c>
      <c r="P186" s="244">
        <v>0</v>
      </c>
      <c r="Q186" s="244">
        <f>ROUND(E186*P186,2)</f>
        <v>0</v>
      </c>
      <c r="R186" s="246"/>
      <c r="S186" s="246" t="s">
        <v>180</v>
      </c>
      <c r="T186" s="247" t="s">
        <v>181</v>
      </c>
      <c r="U186" s="224">
        <v>0</v>
      </c>
      <c r="V186" s="224">
        <f>ROUND(E186*U186,2)</f>
        <v>0</v>
      </c>
      <c r="W186" s="224"/>
      <c r="X186" s="224" t="s">
        <v>217</v>
      </c>
      <c r="Y186" s="224" t="s">
        <v>142</v>
      </c>
      <c r="Z186" s="213"/>
      <c r="AA186" s="213"/>
      <c r="AB186" s="213"/>
      <c r="AC186" s="213"/>
      <c r="AD186" s="213"/>
      <c r="AE186" s="213"/>
      <c r="AF186" s="213"/>
      <c r="AG186" s="213" t="s">
        <v>218</v>
      </c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 x14ac:dyDescent="0.2">
      <c r="A187" s="241">
        <v>139</v>
      </c>
      <c r="B187" s="242" t="s">
        <v>464</v>
      </c>
      <c r="C187" s="255" t="s">
        <v>465</v>
      </c>
      <c r="D187" s="243" t="s">
        <v>179</v>
      </c>
      <c r="E187" s="244">
        <v>1</v>
      </c>
      <c r="F187" s="245"/>
      <c r="G187" s="246">
        <f>ROUND(E187*F187,2)</f>
        <v>0</v>
      </c>
      <c r="H187" s="245"/>
      <c r="I187" s="246">
        <f>ROUND(E187*H187,2)</f>
        <v>0</v>
      </c>
      <c r="J187" s="245"/>
      <c r="K187" s="246">
        <f>ROUND(E187*J187,2)</f>
        <v>0</v>
      </c>
      <c r="L187" s="246">
        <v>21</v>
      </c>
      <c r="M187" s="246">
        <f>G187*(1+L187/100)</f>
        <v>0</v>
      </c>
      <c r="N187" s="244">
        <v>0</v>
      </c>
      <c r="O187" s="244">
        <f>ROUND(E187*N187,2)</f>
        <v>0</v>
      </c>
      <c r="P187" s="244">
        <v>0</v>
      </c>
      <c r="Q187" s="244">
        <f>ROUND(E187*P187,2)</f>
        <v>0</v>
      </c>
      <c r="R187" s="246"/>
      <c r="S187" s="246" t="s">
        <v>180</v>
      </c>
      <c r="T187" s="247" t="s">
        <v>181</v>
      </c>
      <c r="U187" s="224">
        <v>0</v>
      </c>
      <c r="V187" s="224">
        <f>ROUND(E187*U187,2)</f>
        <v>0</v>
      </c>
      <c r="W187" s="224"/>
      <c r="X187" s="224" t="s">
        <v>217</v>
      </c>
      <c r="Y187" s="224" t="s">
        <v>142</v>
      </c>
      <c r="Z187" s="213"/>
      <c r="AA187" s="213"/>
      <c r="AB187" s="213"/>
      <c r="AC187" s="213"/>
      <c r="AD187" s="213"/>
      <c r="AE187" s="213"/>
      <c r="AF187" s="213"/>
      <c r="AG187" s="213" t="s">
        <v>218</v>
      </c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outlineLevel="1" x14ac:dyDescent="0.2">
      <c r="A188" s="241">
        <v>140</v>
      </c>
      <c r="B188" s="242" t="s">
        <v>466</v>
      </c>
      <c r="C188" s="255" t="s">
        <v>467</v>
      </c>
      <c r="D188" s="243" t="s">
        <v>179</v>
      </c>
      <c r="E188" s="244">
        <v>1</v>
      </c>
      <c r="F188" s="245"/>
      <c r="G188" s="246">
        <f>ROUND(E188*F188,2)</f>
        <v>0</v>
      </c>
      <c r="H188" s="245"/>
      <c r="I188" s="246">
        <f>ROUND(E188*H188,2)</f>
        <v>0</v>
      </c>
      <c r="J188" s="245"/>
      <c r="K188" s="246">
        <f>ROUND(E188*J188,2)</f>
        <v>0</v>
      </c>
      <c r="L188" s="246">
        <v>21</v>
      </c>
      <c r="M188" s="246">
        <f>G188*(1+L188/100)</f>
        <v>0</v>
      </c>
      <c r="N188" s="244">
        <v>0</v>
      </c>
      <c r="O188" s="244">
        <f>ROUND(E188*N188,2)</f>
        <v>0</v>
      </c>
      <c r="P188" s="244">
        <v>0</v>
      </c>
      <c r="Q188" s="244">
        <f>ROUND(E188*P188,2)</f>
        <v>0</v>
      </c>
      <c r="R188" s="246"/>
      <c r="S188" s="246" t="s">
        <v>180</v>
      </c>
      <c r="T188" s="247" t="s">
        <v>181</v>
      </c>
      <c r="U188" s="224">
        <v>0</v>
      </c>
      <c r="V188" s="224">
        <f>ROUND(E188*U188,2)</f>
        <v>0</v>
      </c>
      <c r="W188" s="224"/>
      <c r="X188" s="224" t="s">
        <v>217</v>
      </c>
      <c r="Y188" s="224" t="s">
        <v>142</v>
      </c>
      <c r="Z188" s="213"/>
      <c r="AA188" s="213"/>
      <c r="AB188" s="213"/>
      <c r="AC188" s="213"/>
      <c r="AD188" s="213"/>
      <c r="AE188" s="213"/>
      <c r="AF188" s="213"/>
      <c r="AG188" s="213" t="s">
        <v>218</v>
      </c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1" x14ac:dyDescent="0.2">
      <c r="A189" s="241">
        <v>141</v>
      </c>
      <c r="B189" s="242" t="s">
        <v>468</v>
      </c>
      <c r="C189" s="255" t="s">
        <v>469</v>
      </c>
      <c r="D189" s="243" t="s">
        <v>179</v>
      </c>
      <c r="E189" s="244">
        <v>1</v>
      </c>
      <c r="F189" s="245"/>
      <c r="G189" s="246">
        <f>ROUND(E189*F189,2)</f>
        <v>0</v>
      </c>
      <c r="H189" s="245"/>
      <c r="I189" s="246">
        <f>ROUND(E189*H189,2)</f>
        <v>0</v>
      </c>
      <c r="J189" s="245"/>
      <c r="K189" s="246">
        <f>ROUND(E189*J189,2)</f>
        <v>0</v>
      </c>
      <c r="L189" s="246">
        <v>21</v>
      </c>
      <c r="M189" s="246">
        <f>G189*(1+L189/100)</f>
        <v>0</v>
      </c>
      <c r="N189" s="244">
        <v>0</v>
      </c>
      <c r="O189" s="244">
        <f>ROUND(E189*N189,2)</f>
        <v>0</v>
      </c>
      <c r="P189" s="244">
        <v>0</v>
      </c>
      <c r="Q189" s="244">
        <f>ROUND(E189*P189,2)</f>
        <v>0</v>
      </c>
      <c r="R189" s="246"/>
      <c r="S189" s="246" t="s">
        <v>180</v>
      </c>
      <c r="T189" s="247" t="s">
        <v>181</v>
      </c>
      <c r="U189" s="224">
        <v>0</v>
      </c>
      <c r="V189" s="224">
        <f>ROUND(E189*U189,2)</f>
        <v>0</v>
      </c>
      <c r="W189" s="224"/>
      <c r="X189" s="224" t="s">
        <v>217</v>
      </c>
      <c r="Y189" s="224" t="s">
        <v>142</v>
      </c>
      <c r="Z189" s="213"/>
      <c r="AA189" s="213"/>
      <c r="AB189" s="213"/>
      <c r="AC189" s="213"/>
      <c r="AD189" s="213"/>
      <c r="AE189" s="213"/>
      <c r="AF189" s="213"/>
      <c r="AG189" s="213" t="s">
        <v>218</v>
      </c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outlineLevel="1" x14ac:dyDescent="0.2">
      <c r="A190" s="241">
        <v>142</v>
      </c>
      <c r="B190" s="242" t="s">
        <v>470</v>
      </c>
      <c r="C190" s="255" t="s">
        <v>471</v>
      </c>
      <c r="D190" s="243" t="s">
        <v>179</v>
      </c>
      <c r="E190" s="244">
        <v>1</v>
      </c>
      <c r="F190" s="245"/>
      <c r="G190" s="246">
        <f>ROUND(E190*F190,2)</f>
        <v>0</v>
      </c>
      <c r="H190" s="245"/>
      <c r="I190" s="246">
        <f>ROUND(E190*H190,2)</f>
        <v>0</v>
      </c>
      <c r="J190" s="245"/>
      <c r="K190" s="246">
        <f>ROUND(E190*J190,2)</f>
        <v>0</v>
      </c>
      <c r="L190" s="246">
        <v>21</v>
      </c>
      <c r="M190" s="246">
        <f>G190*(1+L190/100)</f>
        <v>0</v>
      </c>
      <c r="N190" s="244">
        <v>0</v>
      </c>
      <c r="O190" s="244">
        <f>ROUND(E190*N190,2)</f>
        <v>0</v>
      </c>
      <c r="P190" s="244">
        <v>0</v>
      </c>
      <c r="Q190" s="244">
        <f>ROUND(E190*P190,2)</f>
        <v>0</v>
      </c>
      <c r="R190" s="246"/>
      <c r="S190" s="246" t="s">
        <v>180</v>
      </c>
      <c r="T190" s="247" t="s">
        <v>181</v>
      </c>
      <c r="U190" s="224">
        <v>0</v>
      </c>
      <c r="V190" s="224">
        <f>ROUND(E190*U190,2)</f>
        <v>0</v>
      </c>
      <c r="W190" s="224"/>
      <c r="X190" s="224" t="s">
        <v>217</v>
      </c>
      <c r="Y190" s="224" t="s">
        <v>142</v>
      </c>
      <c r="Z190" s="213"/>
      <c r="AA190" s="213"/>
      <c r="AB190" s="213"/>
      <c r="AC190" s="213"/>
      <c r="AD190" s="213"/>
      <c r="AE190" s="213"/>
      <c r="AF190" s="213"/>
      <c r="AG190" s="213" t="s">
        <v>218</v>
      </c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1" x14ac:dyDescent="0.2">
      <c r="A191" s="241">
        <v>143</v>
      </c>
      <c r="B191" s="242" t="s">
        <v>472</v>
      </c>
      <c r="C191" s="255" t="s">
        <v>473</v>
      </c>
      <c r="D191" s="243" t="s">
        <v>179</v>
      </c>
      <c r="E191" s="244">
        <v>1</v>
      </c>
      <c r="F191" s="245"/>
      <c r="G191" s="246">
        <f>ROUND(E191*F191,2)</f>
        <v>0</v>
      </c>
      <c r="H191" s="245"/>
      <c r="I191" s="246">
        <f>ROUND(E191*H191,2)</f>
        <v>0</v>
      </c>
      <c r="J191" s="245"/>
      <c r="K191" s="246">
        <f>ROUND(E191*J191,2)</f>
        <v>0</v>
      </c>
      <c r="L191" s="246">
        <v>21</v>
      </c>
      <c r="M191" s="246">
        <f>G191*(1+L191/100)</f>
        <v>0</v>
      </c>
      <c r="N191" s="244">
        <v>0</v>
      </c>
      <c r="O191" s="244">
        <f>ROUND(E191*N191,2)</f>
        <v>0</v>
      </c>
      <c r="P191" s="244">
        <v>0</v>
      </c>
      <c r="Q191" s="244">
        <f>ROUND(E191*P191,2)</f>
        <v>0</v>
      </c>
      <c r="R191" s="246"/>
      <c r="S191" s="246" t="s">
        <v>180</v>
      </c>
      <c r="T191" s="247" t="s">
        <v>181</v>
      </c>
      <c r="U191" s="224">
        <v>0</v>
      </c>
      <c r="V191" s="224">
        <f>ROUND(E191*U191,2)</f>
        <v>0</v>
      </c>
      <c r="W191" s="224"/>
      <c r="X191" s="224" t="s">
        <v>217</v>
      </c>
      <c r="Y191" s="224" t="s">
        <v>142</v>
      </c>
      <c r="Z191" s="213"/>
      <c r="AA191" s="213"/>
      <c r="AB191" s="213"/>
      <c r="AC191" s="213"/>
      <c r="AD191" s="213"/>
      <c r="AE191" s="213"/>
      <c r="AF191" s="213"/>
      <c r="AG191" s="213" t="s">
        <v>218</v>
      </c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outlineLevel="1" x14ac:dyDescent="0.2">
      <c r="A192" s="241">
        <v>144</v>
      </c>
      <c r="B192" s="242" t="s">
        <v>474</v>
      </c>
      <c r="C192" s="255" t="s">
        <v>475</v>
      </c>
      <c r="D192" s="243" t="s">
        <v>179</v>
      </c>
      <c r="E192" s="244">
        <v>1</v>
      </c>
      <c r="F192" s="245"/>
      <c r="G192" s="246">
        <f>ROUND(E192*F192,2)</f>
        <v>0</v>
      </c>
      <c r="H192" s="245"/>
      <c r="I192" s="246">
        <f>ROUND(E192*H192,2)</f>
        <v>0</v>
      </c>
      <c r="J192" s="245"/>
      <c r="K192" s="246">
        <f>ROUND(E192*J192,2)</f>
        <v>0</v>
      </c>
      <c r="L192" s="246">
        <v>21</v>
      </c>
      <c r="M192" s="246">
        <f>G192*(1+L192/100)</f>
        <v>0</v>
      </c>
      <c r="N192" s="244">
        <v>0</v>
      </c>
      <c r="O192" s="244">
        <f>ROUND(E192*N192,2)</f>
        <v>0</v>
      </c>
      <c r="P192" s="244">
        <v>0</v>
      </c>
      <c r="Q192" s="244">
        <f>ROUND(E192*P192,2)</f>
        <v>0</v>
      </c>
      <c r="R192" s="246"/>
      <c r="S192" s="246" t="s">
        <v>180</v>
      </c>
      <c r="T192" s="247" t="s">
        <v>181</v>
      </c>
      <c r="U192" s="224">
        <v>0</v>
      </c>
      <c r="V192" s="224">
        <f>ROUND(E192*U192,2)</f>
        <v>0</v>
      </c>
      <c r="W192" s="224"/>
      <c r="X192" s="224" t="s">
        <v>217</v>
      </c>
      <c r="Y192" s="224" t="s">
        <v>142</v>
      </c>
      <c r="Z192" s="213"/>
      <c r="AA192" s="213"/>
      <c r="AB192" s="213"/>
      <c r="AC192" s="213"/>
      <c r="AD192" s="213"/>
      <c r="AE192" s="213"/>
      <c r="AF192" s="213"/>
      <c r="AG192" s="213" t="s">
        <v>218</v>
      </c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outlineLevel="1" x14ac:dyDescent="0.2">
      <c r="A193" s="241">
        <v>145</v>
      </c>
      <c r="B193" s="242" t="s">
        <v>476</v>
      </c>
      <c r="C193" s="255" t="s">
        <v>477</v>
      </c>
      <c r="D193" s="243" t="s">
        <v>179</v>
      </c>
      <c r="E193" s="244">
        <v>1</v>
      </c>
      <c r="F193" s="245"/>
      <c r="G193" s="246">
        <f>ROUND(E193*F193,2)</f>
        <v>0</v>
      </c>
      <c r="H193" s="245"/>
      <c r="I193" s="246">
        <f>ROUND(E193*H193,2)</f>
        <v>0</v>
      </c>
      <c r="J193" s="245"/>
      <c r="K193" s="246">
        <f>ROUND(E193*J193,2)</f>
        <v>0</v>
      </c>
      <c r="L193" s="246">
        <v>21</v>
      </c>
      <c r="M193" s="246">
        <f>G193*(1+L193/100)</f>
        <v>0</v>
      </c>
      <c r="N193" s="244">
        <v>0</v>
      </c>
      <c r="O193" s="244">
        <f>ROUND(E193*N193,2)</f>
        <v>0</v>
      </c>
      <c r="P193" s="244">
        <v>0</v>
      </c>
      <c r="Q193" s="244">
        <f>ROUND(E193*P193,2)</f>
        <v>0</v>
      </c>
      <c r="R193" s="246"/>
      <c r="S193" s="246" t="s">
        <v>180</v>
      </c>
      <c r="T193" s="247" t="s">
        <v>181</v>
      </c>
      <c r="U193" s="224">
        <v>0</v>
      </c>
      <c r="V193" s="224">
        <f>ROUND(E193*U193,2)</f>
        <v>0</v>
      </c>
      <c r="W193" s="224"/>
      <c r="X193" s="224" t="s">
        <v>217</v>
      </c>
      <c r="Y193" s="224" t="s">
        <v>142</v>
      </c>
      <c r="Z193" s="213"/>
      <c r="AA193" s="213"/>
      <c r="AB193" s="213"/>
      <c r="AC193" s="213"/>
      <c r="AD193" s="213"/>
      <c r="AE193" s="213"/>
      <c r="AF193" s="213"/>
      <c r="AG193" s="213" t="s">
        <v>218</v>
      </c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outlineLevel="1" x14ac:dyDescent="0.2">
      <c r="A194" s="234">
        <v>146</v>
      </c>
      <c r="B194" s="235" t="s">
        <v>478</v>
      </c>
      <c r="C194" s="256" t="s">
        <v>479</v>
      </c>
      <c r="D194" s="236" t="s">
        <v>179</v>
      </c>
      <c r="E194" s="237">
        <v>1</v>
      </c>
      <c r="F194" s="238"/>
      <c r="G194" s="239">
        <f>ROUND(E194*F194,2)</f>
        <v>0</v>
      </c>
      <c r="H194" s="238"/>
      <c r="I194" s="239">
        <f>ROUND(E194*H194,2)</f>
        <v>0</v>
      </c>
      <c r="J194" s="238"/>
      <c r="K194" s="239">
        <f>ROUND(E194*J194,2)</f>
        <v>0</v>
      </c>
      <c r="L194" s="239">
        <v>21</v>
      </c>
      <c r="M194" s="239">
        <f>G194*(1+L194/100)</f>
        <v>0</v>
      </c>
      <c r="N194" s="237">
        <v>0</v>
      </c>
      <c r="O194" s="237">
        <f>ROUND(E194*N194,2)</f>
        <v>0</v>
      </c>
      <c r="P194" s="237">
        <v>0</v>
      </c>
      <c r="Q194" s="237">
        <f>ROUND(E194*P194,2)</f>
        <v>0</v>
      </c>
      <c r="R194" s="239"/>
      <c r="S194" s="239" t="s">
        <v>180</v>
      </c>
      <c r="T194" s="240" t="s">
        <v>181</v>
      </c>
      <c r="U194" s="224">
        <v>0</v>
      </c>
      <c r="V194" s="224">
        <f>ROUND(E194*U194,2)</f>
        <v>0</v>
      </c>
      <c r="W194" s="224"/>
      <c r="X194" s="224" t="s">
        <v>217</v>
      </c>
      <c r="Y194" s="224" t="s">
        <v>142</v>
      </c>
      <c r="Z194" s="213"/>
      <c r="AA194" s="213"/>
      <c r="AB194" s="213"/>
      <c r="AC194" s="213"/>
      <c r="AD194" s="213"/>
      <c r="AE194" s="213"/>
      <c r="AF194" s="213"/>
      <c r="AG194" s="213" t="s">
        <v>218</v>
      </c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1" x14ac:dyDescent="0.2">
      <c r="A195" s="220">
        <v>147</v>
      </c>
      <c r="B195" s="221" t="s">
        <v>480</v>
      </c>
      <c r="C195" s="258" t="s">
        <v>481</v>
      </c>
      <c r="D195" s="222" t="s">
        <v>0</v>
      </c>
      <c r="E195" s="249"/>
      <c r="F195" s="225"/>
      <c r="G195" s="224">
        <f>ROUND(E195*F195,2)</f>
        <v>0</v>
      </c>
      <c r="H195" s="225"/>
      <c r="I195" s="224">
        <f>ROUND(E195*H195,2)</f>
        <v>0</v>
      </c>
      <c r="J195" s="225"/>
      <c r="K195" s="224">
        <f>ROUND(E195*J195,2)</f>
        <v>0</v>
      </c>
      <c r="L195" s="224">
        <v>21</v>
      </c>
      <c r="M195" s="224">
        <f>G195*(1+L195/100)</f>
        <v>0</v>
      </c>
      <c r="N195" s="223">
        <v>0</v>
      </c>
      <c r="O195" s="223">
        <f>ROUND(E195*N195,2)</f>
        <v>0</v>
      </c>
      <c r="P195" s="223">
        <v>0</v>
      </c>
      <c r="Q195" s="223">
        <f>ROUND(E195*P195,2)</f>
        <v>0</v>
      </c>
      <c r="R195" s="224" t="s">
        <v>155</v>
      </c>
      <c r="S195" s="224" t="s">
        <v>140</v>
      </c>
      <c r="T195" s="224" t="s">
        <v>306</v>
      </c>
      <c r="U195" s="224">
        <v>0</v>
      </c>
      <c r="V195" s="224">
        <f>ROUND(E195*U195,2)</f>
        <v>0</v>
      </c>
      <c r="W195" s="224"/>
      <c r="X195" s="224" t="s">
        <v>242</v>
      </c>
      <c r="Y195" s="224" t="s">
        <v>142</v>
      </c>
      <c r="Z195" s="213"/>
      <c r="AA195" s="213"/>
      <c r="AB195" s="213"/>
      <c r="AC195" s="213"/>
      <c r="AD195" s="213"/>
      <c r="AE195" s="213"/>
      <c r="AF195" s="213"/>
      <c r="AG195" s="213" t="s">
        <v>243</v>
      </c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x14ac:dyDescent="0.2">
      <c r="A196" s="227" t="s">
        <v>134</v>
      </c>
      <c r="B196" s="228" t="s">
        <v>94</v>
      </c>
      <c r="C196" s="254" t="s">
        <v>95</v>
      </c>
      <c r="D196" s="229"/>
      <c r="E196" s="230"/>
      <c r="F196" s="231"/>
      <c r="G196" s="231">
        <f>SUMIF(AG197:AG218,"&lt;&gt;NOR",G197:G218)</f>
        <v>0</v>
      </c>
      <c r="H196" s="231"/>
      <c r="I196" s="231">
        <f>SUM(I197:I218)</f>
        <v>0</v>
      </c>
      <c r="J196" s="231"/>
      <c r="K196" s="231">
        <f>SUM(K197:K218)</f>
        <v>0</v>
      </c>
      <c r="L196" s="231"/>
      <c r="M196" s="231">
        <f>SUM(M197:M218)</f>
        <v>0</v>
      </c>
      <c r="N196" s="230"/>
      <c r="O196" s="230">
        <f>SUM(O197:O218)</f>
        <v>1.06</v>
      </c>
      <c r="P196" s="230"/>
      <c r="Q196" s="230">
        <f>SUM(Q197:Q218)</f>
        <v>0</v>
      </c>
      <c r="R196" s="231"/>
      <c r="S196" s="231"/>
      <c r="T196" s="232"/>
      <c r="U196" s="226"/>
      <c r="V196" s="226">
        <f>SUM(V197:V218)</f>
        <v>91.98</v>
      </c>
      <c r="W196" s="226"/>
      <c r="X196" s="226"/>
      <c r="Y196" s="226"/>
      <c r="AG196" t="s">
        <v>135</v>
      </c>
    </row>
    <row r="197" spans="1:60" ht="22.5" outlineLevel="1" x14ac:dyDescent="0.2">
      <c r="A197" s="234">
        <v>148</v>
      </c>
      <c r="B197" s="235" t="s">
        <v>482</v>
      </c>
      <c r="C197" s="256" t="s">
        <v>483</v>
      </c>
      <c r="D197" s="236" t="s">
        <v>162</v>
      </c>
      <c r="E197" s="237">
        <v>6</v>
      </c>
      <c r="F197" s="238"/>
      <c r="G197" s="239">
        <f>ROUND(E197*F197,2)</f>
        <v>0</v>
      </c>
      <c r="H197" s="238"/>
      <c r="I197" s="239">
        <f>ROUND(E197*H197,2)</f>
        <v>0</v>
      </c>
      <c r="J197" s="238"/>
      <c r="K197" s="239">
        <f>ROUND(E197*J197,2)</f>
        <v>0</v>
      </c>
      <c r="L197" s="239">
        <v>21</v>
      </c>
      <c r="M197" s="239">
        <f>G197*(1+L197/100)</f>
        <v>0</v>
      </c>
      <c r="N197" s="237">
        <v>6.1799999999999997E-3</v>
      </c>
      <c r="O197" s="237">
        <f>ROUND(E197*N197,2)</f>
        <v>0.04</v>
      </c>
      <c r="P197" s="237">
        <v>0</v>
      </c>
      <c r="Q197" s="237">
        <f>ROUND(E197*P197,2)</f>
        <v>0</v>
      </c>
      <c r="R197" s="239" t="s">
        <v>155</v>
      </c>
      <c r="S197" s="239" t="s">
        <v>140</v>
      </c>
      <c r="T197" s="240" t="s">
        <v>140</v>
      </c>
      <c r="U197" s="224">
        <v>0.505</v>
      </c>
      <c r="V197" s="224">
        <f>ROUND(E197*U197,2)</f>
        <v>3.03</v>
      </c>
      <c r="W197" s="224"/>
      <c r="X197" s="224" t="s">
        <v>141</v>
      </c>
      <c r="Y197" s="224" t="s">
        <v>142</v>
      </c>
      <c r="Z197" s="213"/>
      <c r="AA197" s="213"/>
      <c r="AB197" s="213"/>
      <c r="AC197" s="213"/>
      <c r="AD197" s="213"/>
      <c r="AE197" s="213"/>
      <c r="AF197" s="213"/>
      <c r="AG197" s="213" t="s">
        <v>143</v>
      </c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outlineLevel="2" x14ac:dyDescent="0.2">
      <c r="A198" s="220"/>
      <c r="B198" s="221"/>
      <c r="C198" s="261" t="s">
        <v>315</v>
      </c>
      <c r="D198" s="252"/>
      <c r="E198" s="252"/>
      <c r="F198" s="252"/>
      <c r="G198" s="252"/>
      <c r="H198" s="224"/>
      <c r="I198" s="224"/>
      <c r="J198" s="224"/>
      <c r="K198" s="224"/>
      <c r="L198" s="224"/>
      <c r="M198" s="224"/>
      <c r="N198" s="223"/>
      <c r="O198" s="223"/>
      <c r="P198" s="223"/>
      <c r="Q198" s="223"/>
      <c r="R198" s="224"/>
      <c r="S198" s="224"/>
      <c r="T198" s="224"/>
      <c r="U198" s="224"/>
      <c r="V198" s="224"/>
      <c r="W198" s="224"/>
      <c r="X198" s="224"/>
      <c r="Y198" s="224"/>
      <c r="Z198" s="213"/>
      <c r="AA198" s="213"/>
      <c r="AB198" s="213"/>
      <c r="AC198" s="213"/>
      <c r="AD198" s="213"/>
      <c r="AE198" s="213"/>
      <c r="AF198" s="213"/>
      <c r="AG198" s="213" t="s">
        <v>249</v>
      </c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ht="22.5" outlineLevel="1" x14ac:dyDescent="0.2">
      <c r="A199" s="234">
        <v>149</v>
      </c>
      <c r="B199" s="235" t="s">
        <v>484</v>
      </c>
      <c r="C199" s="256" t="s">
        <v>485</v>
      </c>
      <c r="D199" s="236" t="s">
        <v>162</v>
      </c>
      <c r="E199" s="237">
        <v>12</v>
      </c>
      <c r="F199" s="238"/>
      <c r="G199" s="239">
        <f>ROUND(E199*F199,2)</f>
        <v>0</v>
      </c>
      <c r="H199" s="238"/>
      <c r="I199" s="239">
        <f>ROUND(E199*H199,2)</f>
        <v>0</v>
      </c>
      <c r="J199" s="238"/>
      <c r="K199" s="239">
        <f>ROUND(E199*J199,2)</f>
        <v>0</v>
      </c>
      <c r="L199" s="239">
        <v>21</v>
      </c>
      <c r="M199" s="239">
        <f>G199*(1+L199/100)</f>
        <v>0</v>
      </c>
      <c r="N199" s="237">
        <v>7.0400000000000003E-3</v>
      </c>
      <c r="O199" s="237">
        <f>ROUND(E199*N199,2)</f>
        <v>0.08</v>
      </c>
      <c r="P199" s="237">
        <v>0</v>
      </c>
      <c r="Q199" s="237">
        <f>ROUND(E199*P199,2)</f>
        <v>0</v>
      </c>
      <c r="R199" s="239" t="s">
        <v>155</v>
      </c>
      <c r="S199" s="239" t="s">
        <v>140</v>
      </c>
      <c r="T199" s="240" t="s">
        <v>140</v>
      </c>
      <c r="U199" s="224">
        <v>0.56499999999999995</v>
      </c>
      <c r="V199" s="224">
        <f>ROUND(E199*U199,2)</f>
        <v>6.78</v>
      </c>
      <c r="W199" s="224"/>
      <c r="X199" s="224" t="s">
        <v>141</v>
      </c>
      <c r="Y199" s="224" t="s">
        <v>142</v>
      </c>
      <c r="Z199" s="213"/>
      <c r="AA199" s="213"/>
      <c r="AB199" s="213"/>
      <c r="AC199" s="213"/>
      <c r="AD199" s="213"/>
      <c r="AE199" s="213"/>
      <c r="AF199" s="213"/>
      <c r="AG199" s="213" t="s">
        <v>143</v>
      </c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outlineLevel="2" x14ac:dyDescent="0.2">
      <c r="A200" s="220"/>
      <c r="B200" s="221"/>
      <c r="C200" s="261" t="s">
        <v>315</v>
      </c>
      <c r="D200" s="252"/>
      <c r="E200" s="252"/>
      <c r="F200" s="252"/>
      <c r="G200" s="252"/>
      <c r="H200" s="224"/>
      <c r="I200" s="224"/>
      <c r="J200" s="224"/>
      <c r="K200" s="224"/>
      <c r="L200" s="224"/>
      <c r="M200" s="224"/>
      <c r="N200" s="223"/>
      <c r="O200" s="223"/>
      <c r="P200" s="223"/>
      <c r="Q200" s="223"/>
      <c r="R200" s="224"/>
      <c r="S200" s="224"/>
      <c r="T200" s="224"/>
      <c r="U200" s="224"/>
      <c r="V200" s="224"/>
      <c r="W200" s="224"/>
      <c r="X200" s="224"/>
      <c r="Y200" s="224"/>
      <c r="Z200" s="213"/>
      <c r="AA200" s="213"/>
      <c r="AB200" s="213"/>
      <c r="AC200" s="213"/>
      <c r="AD200" s="213"/>
      <c r="AE200" s="213"/>
      <c r="AF200" s="213"/>
      <c r="AG200" s="213" t="s">
        <v>249</v>
      </c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ht="22.5" outlineLevel="1" x14ac:dyDescent="0.2">
      <c r="A201" s="234">
        <v>150</v>
      </c>
      <c r="B201" s="235" t="s">
        <v>486</v>
      </c>
      <c r="C201" s="256" t="s">
        <v>487</v>
      </c>
      <c r="D201" s="236" t="s">
        <v>162</v>
      </c>
      <c r="E201" s="237">
        <v>14</v>
      </c>
      <c r="F201" s="238"/>
      <c r="G201" s="239">
        <f>ROUND(E201*F201,2)</f>
        <v>0</v>
      </c>
      <c r="H201" s="238"/>
      <c r="I201" s="239">
        <f>ROUND(E201*H201,2)</f>
        <v>0</v>
      </c>
      <c r="J201" s="238"/>
      <c r="K201" s="239">
        <f>ROUND(E201*J201,2)</f>
        <v>0</v>
      </c>
      <c r="L201" s="239">
        <v>21</v>
      </c>
      <c r="M201" s="239">
        <f>G201*(1+L201/100)</f>
        <v>0</v>
      </c>
      <c r="N201" s="237">
        <v>7.8499999999999993E-3</v>
      </c>
      <c r="O201" s="237">
        <f>ROUND(E201*N201,2)</f>
        <v>0.11</v>
      </c>
      <c r="P201" s="237">
        <v>0</v>
      </c>
      <c r="Q201" s="237">
        <f>ROUND(E201*P201,2)</f>
        <v>0</v>
      </c>
      <c r="R201" s="239" t="s">
        <v>155</v>
      </c>
      <c r="S201" s="239" t="s">
        <v>140</v>
      </c>
      <c r="T201" s="240" t="s">
        <v>140</v>
      </c>
      <c r="U201" s="224">
        <v>0.7</v>
      </c>
      <c r="V201" s="224">
        <f>ROUND(E201*U201,2)</f>
        <v>9.8000000000000007</v>
      </c>
      <c r="W201" s="224"/>
      <c r="X201" s="224" t="s">
        <v>141</v>
      </c>
      <c r="Y201" s="224" t="s">
        <v>142</v>
      </c>
      <c r="Z201" s="213"/>
      <c r="AA201" s="213"/>
      <c r="AB201" s="213"/>
      <c r="AC201" s="213"/>
      <c r="AD201" s="213"/>
      <c r="AE201" s="213"/>
      <c r="AF201" s="213"/>
      <c r="AG201" s="213" t="s">
        <v>143</v>
      </c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2" x14ac:dyDescent="0.2">
      <c r="A202" s="220"/>
      <c r="B202" s="221"/>
      <c r="C202" s="261" t="s">
        <v>315</v>
      </c>
      <c r="D202" s="252"/>
      <c r="E202" s="252"/>
      <c r="F202" s="252"/>
      <c r="G202" s="252"/>
      <c r="H202" s="224"/>
      <c r="I202" s="224"/>
      <c r="J202" s="224"/>
      <c r="K202" s="224"/>
      <c r="L202" s="224"/>
      <c r="M202" s="224"/>
      <c r="N202" s="223"/>
      <c r="O202" s="223"/>
      <c r="P202" s="223"/>
      <c r="Q202" s="223"/>
      <c r="R202" s="224"/>
      <c r="S202" s="224"/>
      <c r="T202" s="224"/>
      <c r="U202" s="224"/>
      <c r="V202" s="224"/>
      <c r="W202" s="224"/>
      <c r="X202" s="224"/>
      <c r="Y202" s="224"/>
      <c r="Z202" s="213"/>
      <c r="AA202" s="213"/>
      <c r="AB202" s="213"/>
      <c r="AC202" s="213"/>
      <c r="AD202" s="213"/>
      <c r="AE202" s="213"/>
      <c r="AF202" s="213"/>
      <c r="AG202" s="213" t="s">
        <v>249</v>
      </c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ht="22.5" outlineLevel="1" x14ac:dyDescent="0.2">
      <c r="A203" s="234">
        <v>151</v>
      </c>
      <c r="B203" s="235" t="s">
        <v>488</v>
      </c>
      <c r="C203" s="256" t="s">
        <v>489</v>
      </c>
      <c r="D203" s="236" t="s">
        <v>162</v>
      </c>
      <c r="E203" s="237">
        <v>12</v>
      </c>
      <c r="F203" s="238"/>
      <c r="G203" s="239">
        <f>ROUND(E203*F203,2)</f>
        <v>0</v>
      </c>
      <c r="H203" s="238"/>
      <c r="I203" s="239">
        <f>ROUND(E203*H203,2)</f>
        <v>0</v>
      </c>
      <c r="J203" s="238"/>
      <c r="K203" s="239">
        <f>ROUND(E203*J203,2)</f>
        <v>0</v>
      </c>
      <c r="L203" s="239">
        <v>21</v>
      </c>
      <c r="M203" s="239">
        <f>G203*(1+L203/100)</f>
        <v>0</v>
      </c>
      <c r="N203" s="237">
        <v>8.2699999999999996E-3</v>
      </c>
      <c r="O203" s="237">
        <f>ROUND(E203*N203,2)</f>
        <v>0.1</v>
      </c>
      <c r="P203" s="237">
        <v>0</v>
      </c>
      <c r="Q203" s="237">
        <f>ROUND(E203*P203,2)</f>
        <v>0</v>
      </c>
      <c r="R203" s="239" t="s">
        <v>155</v>
      </c>
      <c r="S203" s="239" t="s">
        <v>140</v>
      </c>
      <c r="T203" s="240" t="s">
        <v>140</v>
      </c>
      <c r="U203" s="224">
        <v>0.73499999999999999</v>
      </c>
      <c r="V203" s="224">
        <f>ROUND(E203*U203,2)</f>
        <v>8.82</v>
      </c>
      <c r="W203" s="224"/>
      <c r="X203" s="224" t="s">
        <v>141</v>
      </c>
      <c r="Y203" s="224" t="s">
        <v>142</v>
      </c>
      <c r="Z203" s="213"/>
      <c r="AA203" s="213"/>
      <c r="AB203" s="213"/>
      <c r="AC203" s="213"/>
      <c r="AD203" s="213"/>
      <c r="AE203" s="213"/>
      <c r="AF203" s="213"/>
      <c r="AG203" s="213" t="s">
        <v>143</v>
      </c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outlineLevel="2" x14ac:dyDescent="0.2">
      <c r="A204" s="220"/>
      <c r="B204" s="221"/>
      <c r="C204" s="261" t="s">
        <v>315</v>
      </c>
      <c r="D204" s="252"/>
      <c r="E204" s="252"/>
      <c r="F204" s="252"/>
      <c r="G204" s="252"/>
      <c r="H204" s="224"/>
      <c r="I204" s="224"/>
      <c r="J204" s="224"/>
      <c r="K204" s="224"/>
      <c r="L204" s="224"/>
      <c r="M204" s="224"/>
      <c r="N204" s="223"/>
      <c r="O204" s="223"/>
      <c r="P204" s="223"/>
      <c r="Q204" s="223"/>
      <c r="R204" s="224"/>
      <c r="S204" s="224"/>
      <c r="T204" s="224"/>
      <c r="U204" s="224"/>
      <c r="V204" s="224"/>
      <c r="W204" s="224"/>
      <c r="X204" s="224"/>
      <c r="Y204" s="224"/>
      <c r="Z204" s="213"/>
      <c r="AA204" s="213"/>
      <c r="AB204" s="213"/>
      <c r="AC204" s="213"/>
      <c r="AD204" s="213"/>
      <c r="AE204" s="213"/>
      <c r="AF204" s="213"/>
      <c r="AG204" s="213" t="s">
        <v>249</v>
      </c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ht="22.5" outlineLevel="1" x14ac:dyDescent="0.2">
      <c r="A205" s="234">
        <v>152</v>
      </c>
      <c r="B205" s="235" t="s">
        <v>490</v>
      </c>
      <c r="C205" s="256" t="s">
        <v>491</v>
      </c>
      <c r="D205" s="236" t="s">
        <v>162</v>
      </c>
      <c r="E205" s="237">
        <v>38</v>
      </c>
      <c r="F205" s="238"/>
      <c r="G205" s="239">
        <f>ROUND(E205*F205,2)</f>
        <v>0</v>
      </c>
      <c r="H205" s="238"/>
      <c r="I205" s="239">
        <f>ROUND(E205*H205,2)</f>
        <v>0</v>
      </c>
      <c r="J205" s="238"/>
      <c r="K205" s="239">
        <f>ROUND(E205*J205,2)</f>
        <v>0</v>
      </c>
      <c r="L205" s="239">
        <v>21</v>
      </c>
      <c r="M205" s="239">
        <f>G205*(1+L205/100)</f>
        <v>0</v>
      </c>
      <c r="N205" s="237">
        <v>1.0120000000000001E-2</v>
      </c>
      <c r="O205" s="237">
        <f>ROUND(E205*N205,2)</f>
        <v>0.38</v>
      </c>
      <c r="P205" s="237">
        <v>0</v>
      </c>
      <c r="Q205" s="237">
        <f>ROUND(E205*P205,2)</f>
        <v>0</v>
      </c>
      <c r="R205" s="239" t="s">
        <v>155</v>
      </c>
      <c r="S205" s="239" t="s">
        <v>140</v>
      </c>
      <c r="T205" s="240" t="s">
        <v>140</v>
      </c>
      <c r="U205" s="224">
        <v>0.82799999999999996</v>
      </c>
      <c r="V205" s="224">
        <f>ROUND(E205*U205,2)</f>
        <v>31.46</v>
      </c>
      <c r="W205" s="224"/>
      <c r="X205" s="224" t="s">
        <v>141</v>
      </c>
      <c r="Y205" s="224" t="s">
        <v>142</v>
      </c>
      <c r="Z205" s="213"/>
      <c r="AA205" s="213"/>
      <c r="AB205" s="213"/>
      <c r="AC205" s="213"/>
      <c r="AD205" s="213"/>
      <c r="AE205" s="213"/>
      <c r="AF205" s="213"/>
      <c r="AG205" s="213" t="s">
        <v>143</v>
      </c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outlineLevel="2" x14ac:dyDescent="0.2">
      <c r="A206" s="220"/>
      <c r="B206" s="221"/>
      <c r="C206" s="261" t="s">
        <v>315</v>
      </c>
      <c r="D206" s="252"/>
      <c r="E206" s="252"/>
      <c r="F206" s="252"/>
      <c r="G206" s="252"/>
      <c r="H206" s="224"/>
      <c r="I206" s="224"/>
      <c r="J206" s="224"/>
      <c r="K206" s="224"/>
      <c r="L206" s="224"/>
      <c r="M206" s="224"/>
      <c r="N206" s="223"/>
      <c r="O206" s="223"/>
      <c r="P206" s="223"/>
      <c r="Q206" s="223"/>
      <c r="R206" s="224"/>
      <c r="S206" s="224"/>
      <c r="T206" s="224"/>
      <c r="U206" s="224"/>
      <c r="V206" s="224"/>
      <c r="W206" s="224"/>
      <c r="X206" s="224"/>
      <c r="Y206" s="224"/>
      <c r="Z206" s="213"/>
      <c r="AA206" s="213"/>
      <c r="AB206" s="213"/>
      <c r="AC206" s="213"/>
      <c r="AD206" s="213"/>
      <c r="AE206" s="213"/>
      <c r="AF206" s="213"/>
      <c r="AG206" s="213" t="s">
        <v>249</v>
      </c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ht="22.5" outlineLevel="1" x14ac:dyDescent="0.2">
      <c r="A207" s="234">
        <v>153</v>
      </c>
      <c r="B207" s="235" t="s">
        <v>492</v>
      </c>
      <c r="C207" s="256" t="s">
        <v>493</v>
      </c>
      <c r="D207" s="236" t="s">
        <v>162</v>
      </c>
      <c r="E207" s="237">
        <v>8</v>
      </c>
      <c r="F207" s="238"/>
      <c r="G207" s="239">
        <f>ROUND(E207*F207,2)</f>
        <v>0</v>
      </c>
      <c r="H207" s="238"/>
      <c r="I207" s="239">
        <f>ROUND(E207*H207,2)</f>
        <v>0</v>
      </c>
      <c r="J207" s="238"/>
      <c r="K207" s="239">
        <f>ROUND(E207*J207,2)</f>
        <v>0</v>
      </c>
      <c r="L207" s="239">
        <v>21</v>
      </c>
      <c r="M207" s="239">
        <f>G207*(1+L207/100)</f>
        <v>0</v>
      </c>
      <c r="N207" s="237">
        <v>9.5099999999999994E-3</v>
      </c>
      <c r="O207" s="237">
        <f>ROUND(E207*N207,2)</f>
        <v>0.08</v>
      </c>
      <c r="P207" s="237">
        <v>0</v>
      </c>
      <c r="Q207" s="237">
        <f>ROUND(E207*P207,2)</f>
        <v>0</v>
      </c>
      <c r="R207" s="239" t="s">
        <v>155</v>
      </c>
      <c r="S207" s="239" t="s">
        <v>140</v>
      </c>
      <c r="T207" s="240" t="s">
        <v>140</v>
      </c>
      <c r="U207" s="224">
        <v>0.55000000000000004</v>
      </c>
      <c r="V207" s="224">
        <f>ROUND(E207*U207,2)</f>
        <v>4.4000000000000004</v>
      </c>
      <c r="W207" s="224"/>
      <c r="X207" s="224" t="s">
        <v>141</v>
      </c>
      <c r="Y207" s="224" t="s">
        <v>142</v>
      </c>
      <c r="Z207" s="213"/>
      <c r="AA207" s="213"/>
      <c r="AB207" s="213"/>
      <c r="AC207" s="213"/>
      <c r="AD207" s="213"/>
      <c r="AE207" s="213"/>
      <c r="AF207" s="213"/>
      <c r="AG207" s="213" t="s">
        <v>143</v>
      </c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2" x14ac:dyDescent="0.2">
      <c r="A208" s="220"/>
      <c r="B208" s="221"/>
      <c r="C208" s="261" t="s">
        <v>315</v>
      </c>
      <c r="D208" s="252"/>
      <c r="E208" s="252"/>
      <c r="F208" s="252"/>
      <c r="G208" s="252"/>
      <c r="H208" s="224"/>
      <c r="I208" s="224"/>
      <c r="J208" s="224"/>
      <c r="K208" s="224"/>
      <c r="L208" s="224"/>
      <c r="M208" s="224"/>
      <c r="N208" s="223"/>
      <c r="O208" s="223"/>
      <c r="P208" s="223"/>
      <c r="Q208" s="223"/>
      <c r="R208" s="224"/>
      <c r="S208" s="224"/>
      <c r="T208" s="224"/>
      <c r="U208" s="224"/>
      <c r="V208" s="224"/>
      <c r="W208" s="224"/>
      <c r="X208" s="224"/>
      <c r="Y208" s="224"/>
      <c r="Z208" s="213"/>
      <c r="AA208" s="213"/>
      <c r="AB208" s="213"/>
      <c r="AC208" s="213"/>
      <c r="AD208" s="213"/>
      <c r="AE208" s="213"/>
      <c r="AF208" s="213"/>
      <c r="AG208" s="213" t="s">
        <v>249</v>
      </c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ht="22.5" outlineLevel="1" x14ac:dyDescent="0.2">
      <c r="A209" s="234">
        <v>154</v>
      </c>
      <c r="B209" s="235" t="s">
        <v>494</v>
      </c>
      <c r="C209" s="256" t="s">
        <v>495</v>
      </c>
      <c r="D209" s="236" t="s">
        <v>162</v>
      </c>
      <c r="E209" s="237">
        <v>16</v>
      </c>
      <c r="F209" s="238"/>
      <c r="G209" s="239">
        <f>ROUND(E209*F209,2)</f>
        <v>0</v>
      </c>
      <c r="H209" s="238"/>
      <c r="I209" s="239">
        <f>ROUND(E209*H209,2)</f>
        <v>0</v>
      </c>
      <c r="J209" s="238"/>
      <c r="K209" s="239">
        <f>ROUND(E209*J209,2)</f>
        <v>0</v>
      </c>
      <c r="L209" s="239">
        <v>21</v>
      </c>
      <c r="M209" s="239">
        <f>G209*(1+L209/100)</f>
        <v>0</v>
      </c>
      <c r="N209" s="237">
        <v>1.7129999999999999E-2</v>
      </c>
      <c r="O209" s="237">
        <f>ROUND(E209*N209,2)</f>
        <v>0.27</v>
      </c>
      <c r="P209" s="237">
        <v>0</v>
      </c>
      <c r="Q209" s="237">
        <f>ROUND(E209*P209,2)</f>
        <v>0</v>
      </c>
      <c r="R209" s="239" t="s">
        <v>155</v>
      </c>
      <c r="S209" s="239" t="s">
        <v>140</v>
      </c>
      <c r="T209" s="240" t="s">
        <v>140</v>
      </c>
      <c r="U209" s="224">
        <v>1.206</v>
      </c>
      <c r="V209" s="224">
        <f>ROUND(E209*U209,2)</f>
        <v>19.3</v>
      </c>
      <c r="W209" s="224"/>
      <c r="X209" s="224" t="s">
        <v>141</v>
      </c>
      <c r="Y209" s="224" t="s">
        <v>142</v>
      </c>
      <c r="Z209" s="213"/>
      <c r="AA209" s="213"/>
      <c r="AB209" s="213"/>
      <c r="AC209" s="213"/>
      <c r="AD209" s="213"/>
      <c r="AE209" s="213"/>
      <c r="AF209" s="213"/>
      <c r="AG209" s="213" t="s">
        <v>143</v>
      </c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outlineLevel="2" x14ac:dyDescent="0.2">
      <c r="A210" s="220"/>
      <c r="B210" s="221"/>
      <c r="C210" s="261" t="s">
        <v>315</v>
      </c>
      <c r="D210" s="252"/>
      <c r="E210" s="252"/>
      <c r="F210" s="252"/>
      <c r="G210" s="252"/>
      <c r="H210" s="224"/>
      <c r="I210" s="224"/>
      <c r="J210" s="224"/>
      <c r="K210" s="224"/>
      <c r="L210" s="224"/>
      <c r="M210" s="224"/>
      <c r="N210" s="223"/>
      <c r="O210" s="223"/>
      <c r="P210" s="223"/>
      <c r="Q210" s="223"/>
      <c r="R210" s="224"/>
      <c r="S210" s="224"/>
      <c r="T210" s="224"/>
      <c r="U210" s="224"/>
      <c r="V210" s="224"/>
      <c r="W210" s="224"/>
      <c r="X210" s="224"/>
      <c r="Y210" s="224"/>
      <c r="Z210" s="213"/>
      <c r="AA210" s="213"/>
      <c r="AB210" s="213"/>
      <c r="AC210" s="213"/>
      <c r="AD210" s="213"/>
      <c r="AE210" s="213"/>
      <c r="AF210" s="213"/>
      <c r="AG210" s="213" t="s">
        <v>249</v>
      </c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ht="22.5" outlineLevel="1" x14ac:dyDescent="0.2">
      <c r="A211" s="241">
        <v>155</v>
      </c>
      <c r="B211" s="242" t="s">
        <v>496</v>
      </c>
      <c r="C211" s="255" t="s">
        <v>497</v>
      </c>
      <c r="D211" s="243" t="s">
        <v>154</v>
      </c>
      <c r="E211" s="244">
        <v>4</v>
      </c>
      <c r="F211" s="245"/>
      <c r="G211" s="246">
        <f>ROUND(E211*F211,2)</f>
        <v>0</v>
      </c>
      <c r="H211" s="245"/>
      <c r="I211" s="246">
        <f>ROUND(E211*H211,2)</f>
        <v>0</v>
      </c>
      <c r="J211" s="245"/>
      <c r="K211" s="246">
        <f>ROUND(E211*J211,2)</f>
        <v>0</v>
      </c>
      <c r="L211" s="246">
        <v>21</v>
      </c>
      <c r="M211" s="246">
        <f>G211*(1+L211/100)</f>
        <v>0</v>
      </c>
      <c r="N211" s="244">
        <v>1.14E-3</v>
      </c>
      <c r="O211" s="244">
        <f>ROUND(E211*N211,2)</f>
        <v>0</v>
      </c>
      <c r="P211" s="244">
        <v>0</v>
      </c>
      <c r="Q211" s="244">
        <f>ROUND(E211*P211,2)</f>
        <v>0</v>
      </c>
      <c r="R211" s="246" t="s">
        <v>155</v>
      </c>
      <c r="S211" s="246" t="s">
        <v>140</v>
      </c>
      <c r="T211" s="247" t="s">
        <v>140</v>
      </c>
      <c r="U211" s="224">
        <v>1.1020000000000001</v>
      </c>
      <c r="V211" s="224">
        <f>ROUND(E211*U211,2)</f>
        <v>4.41</v>
      </c>
      <c r="W211" s="224"/>
      <c r="X211" s="224" t="s">
        <v>141</v>
      </c>
      <c r="Y211" s="224" t="s">
        <v>142</v>
      </c>
      <c r="Z211" s="213"/>
      <c r="AA211" s="213"/>
      <c r="AB211" s="213"/>
      <c r="AC211" s="213"/>
      <c r="AD211" s="213"/>
      <c r="AE211" s="213"/>
      <c r="AF211" s="213"/>
      <c r="AG211" s="213" t="s">
        <v>143</v>
      </c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ht="22.5" outlineLevel="1" x14ac:dyDescent="0.2">
      <c r="A212" s="234">
        <v>156</v>
      </c>
      <c r="B212" s="235" t="s">
        <v>498</v>
      </c>
      <c r="C212" s="256" t="s">
        <v>499</v>
      </c>
      <c r="D212" s="236" t="s">
        <v>162</v>
      </c>
      <c r="E212" s="237">
        <v>74</v>
      </c>
      <c r="F212" s="238"/>
      <c r="G212" s="239">
        <f>ROUND(E212*F212,2)</f>
        <v>0</v>
      </c>
      <c r="H212" s="238"/>
      <c r="I212" s="239">
        <f>ROUND(E212*H212,2)</f>
        <v>0</v>
      </c>
      <c r="J212" s="238"/>
      <c r="K212" s="239">
        <f>ROUND(E212*J212,2)</f>
        <v>0</v>
      </c>
      <c r="L212" s="239">
        <v>21</v>
      </c>
      <c r="M212" s="239">
        <f>G212*(1+L212/100)</f>
        <v>0</v>
      </c>
      <c r="N212" s="237">
        <v>0</v>
      </c>
      <c r="O212" s="237">
        <f>ROUND(E212*N212,2)</f>
        <v>0</v>
      </c>
      <c r="P212" s="237">
        <v>0</v>
      </c>
      <c r="Q212" s="237">
        <f>ROUND(E212*P212,2)</f>
        <v>0</v>
      </c>
      <c r="R212" s="239" t="s">
        <v>155</v>
      </c>
      <c r="S212" s="239" t="s">
        <v>140</v>
      </c>
      <c r="T212" s="240" t="s">
        <v>140</v>
      </c>
      <c r="U212" s="224">
        <v>3.2000000000000001E-2</v>
      </c>
      <c r="V212" s="224">
        <f>ROUND(E212*U212,2)</f>
        <v>2.37</v>
      </c>
      <c r="W212" s="224"/>
      <c r="X212" s="224" t="s">
        <v>141</v>
      </c>
      <c r="Y212" s="224" t="s">
        <v>142</v>
      </c>
      <c r="Z212" s="213"/>
      <c r="AA212" s="213"/>
      <c r="AB212" s="213"/>
      <c r="AC212" s="213"/>
      <c r="AD212" s="213"/>
      <c r="AE212" s="213"/>
      <c r="AF212" s="213"/>
      <c r="AG212" s="213" t="s">
        <v>143</v>
      </c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outlineLevel="2" x14ac:dyDescent="0.2">
      <c r="A213" s="220"/>
      <c r="B213" s="221"/>
      <c r="C213" s="261" t="s">
        <v>500</v>
      </c>
      <c r="D213" s="252"/>
      <c r="E213" s="252"/>
      <c r="F213" s="252"/>
      <c r="G213" s="252"/>
      <c r="H213" s="224"/>
      <c r="I213" s="224"/>
      <c r="J213" s="224"/>
      <c r="K213" s="224"/>
      <c r="L213" s="224"/>
      <c r="M213" s="224"/>
      <c r="N213" s="223"/>
      <c r="O213" s="223"/>
      <c r="P213" s="223"/>
      <c r="Q213" s="223"/>
      <c r="R213" s="224"/>
      <c r="S213" s="224"/>
      <c r="T213" s="224"/>
      <c r="U213" s="224"/>
      <c r="V213" s="224"/>
      <c r="W213" s="224"/>
      <c r="X213" s="224"/>
      <c r="Y213" s="224"/>
      <c r="Z213" s="213"/>
      <c r="AA213" s="213"/>
      <c r="AB213" s="213"/>
      <c r="AC213" s="213"/>
      <c r="AD213" s="213"/>
      <c r="AE213" s="213"/>
      <c r="AF213" s="213"/>
      <c r="AG213" s="213" t="s">
        <v>249</v>
      </c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outlineLevel="1" x14ac:dyDescent="0.2">
      <c r="A214" s="234">
        <v>157</v>
      </c>
      <c r="B214" s="235" t="s">
        <v>501</v>
      </c>
      <c r="C214" s="256" t="s">
        <v>502</v>
      </c>
      <c r="D214" s="236" t="s">
        <v>162</v>
      </c>
      <c r="E214" s="237">
        <v>8</v>
      </c>
      <c r="F214" s="238"/>
      <c r="G214" s="239">
        <f>ROUND(E214*F214,2)</f>
        <v>0</v>
      </c>
      <c r="H214" s="238"/>
      <c r="I214" s="239">
        <f>ROUND(E214*H214,2)</f>
        <v>0</v>
      </c>
      <c r="J214" s="238"/>
      <c r="K214" s="239">
        <f>ROUND(E214*J214,2)</f>
        <v>0</v>
      </c>
      <c r="L214" s="239">
        <v>21</v>
      </c>
      <c r="M214" s="239">
        <f>G214*(1+L214/100)</f>
        <v>0</v>
      </c>
      <c r="N214" s="237">
        <v>0</v>
      </c>
      <c r="O214" s="237">
        <f>ROUND(E214*N214,2)</f>
        <v>0</v>
      </c>
      <c r="P214" s="237">
        <v>0</v>
      </c>
      <c r="Q214" s="237">
        <f>ROUND(E214*P214,2)</f>
        <v>0</v>
      </c>
      <c r="R214" s="239" t="s">
        <v>155</v>
      </c>
      <c r="S214" s="239" t="s">
        <v>140</v>
      </c>
      <c r="T214" s="240" t="s">
        <v>140</v>
      </c>
      <c r="U214" s="224">
        <v>4.2000000000000003E-2</v>
      </c>
      <c r="V214" s="224">
        <f>ROUND(E214*U214,2)</f>
        <v>0.34</v>
      </c>
      <c r="W214" s="224"/>
      <c r="X214" s="224" t="s">
        <v>141</v>
      </c>
      <c r="Y214" s="224" t="s">
        <v>142</v>
      </c>
      <c r="Z214" s="213"/>
      <c r="AA214" s="213"/>
      <c r="AB214" s="213"/>
      <c r="AC214" s="213"/>
      <c r="AD214" s="213"/>
      <c r="AE214" s="213"/>
      <c r="AF214" s="213"/>
      <c r="AG214" s="213" t="s">
        <v>143</v>
      </c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2" x14ac:dyDescent="0.2">
      <c r="A215" s="220"/>
      <c r="B215" s="221"/>
      <c r="C215" s="261" t="s">
        <v>500</v>
      </c>
      <c r="D215" s="252"/>
      <c r="E215" s="252"/>
      <c r="F215" s="252"/>
      <c r="G215" s="252"/>
      <c r="H215" s="224"/>
      <c r="I215" s="224"/>
      <c r="J215" s="224"/>
      <c r="K215" s="224"/>
      <c r="L215" s="224"/>
      <c r="M215" s="224"/>
      <c r="N215" s="223"/>
      <c r="O215" s="223"/>
      <c r="P215" s="223"/>
      <c r="Q215" s="223"/>
      <c r="R215" s="224"/>
      <c r="S215" s="224"/>
      <c r="T215" s="224"/>
      <c r="U215" s="224"/>
      <c r="V215" s="224"/>
      <c r="W215" s="224"/>
      <c r="X215" s="224"/>
      <c r="Y215" s="224"/>
      <c r="Z215" s="213"/>
      <c r="AA215" s="213"/>
      <c r="AB215" s="213"/>
      <c r="AC215" s="213"/>
      <c r="AD215" s="213"/>
      <c r="AE215" s="213"/>
      <c r="AF215" s="213"/>
      <c r="AG215" s="213" t="s">
        <v>249</v>
      </c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1" x14ac:dyDescent="0.2">
      <c r="A216" s="234">
        <v>158</v>
      </c>
      <c r="B216" s="235" t="s">
        <v>503</v>
      </c>
      <c r="C216" s="256" t="s">
        <v>504</v>
      </c>
      <c r="D216" s="236" t="s">
        <v>162</v>
      </c>
      <c r="E216" s="237">
        <v>24</v>
      </c>
      <c r="F216" s="238"/>
      <c r="G216" s="239">
        <f>ROUND(E216*F216,2)</f>
        <v>0</v>
      </c>
      <c r="H216" s="238"/>
      <c r="I216" s="239">
        <f>ROUND(E216*H216,2)</f>
        <v>0</v>
      </c>
      <c r="J216" s="238"/>
      <c r="K216" s="239">
        <f>ROUND(E216*J216,2)</f>
        <v>0</v>
      </c>
      <c r="L216" s="239">
        <v>21</v>
      </c>
      <c r="M216" s="239">
        <f>G216*(1+L216/100)</f>
        <v>0</v>
      </c>
      <c r="N216" s="237">
        <v>0</v>
      </c>
      <c r="O216" s="237">
        <f>ROUND(E216*N216,2)</f>
        <v>0</v>
      </c>
      <c r="P216" s="237">
        <v>0</v>
      </c>
      <c r="Q216" s="237">
        <f>ROUND(E216*P216,2)</f>
        <v>0</v>
      </c>
      <c r="R216" s="239" t="s">
        <v>155</v>
      </c>
      <c r="S216" s="239" t="s">
        <v>140</v>
      </c>
      <c r="T216" s="240" t="s">
        <v>140</v>
      </c>
      <c r="U216" s="224">
        <v>5.2999999999999999E-2</v>
      </c>
      <c r="V216" s="224">
        <f>ROUND(E216*U216,2)</f>
        <v>1.27</v>
      </c>
      <c r="W216" s="224"/>
      <c r="X216" s="224" t="s">
        <v>141</v>
      </c>
      <c r="Y216" s="224" t="s">
        <v>142</v>
      </c>
      <c r="Z216" s="213"/>
      <c r="AA216" s="213"/>
      <c r="AB216" s="213"/>
      <c r="AC216" s="213"/>
      <c r="AD216" s="213"/>
      <c r="AE216" s="213"/>
      <c r="AF216" s="213"/>
      <c r="AG216" s="213" t="s">
        <v>143</v>
      </c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2" x14ac:dyDescent="0.2">
      <c r="A217" s="220"/>
      <c r="B217" s="221"/>
      <c r="C217" s="261" t="s">
        <v>500</v>
      </c>
      <c r="D217" s="252"/>
      <c r="E217" s="252"/>
      <c r="F217" s="252"/>
      <c r="G217" s="252"/>
      <c r="H217" s="224"/>
      <c r="I217" s="224"/>
      <c r="J217" s="224"/>
      <c r="K217" s="224"/>
      <c r="L217" s="224"/>
      <c r="M217" s="224"/>
      <c r="N217" s="223"/>
      <c r="O217" s="223"/>
      <c r="P217" s="223"/>
      <c r="Q217" s="223"/>
      <c r="R217" s="224"/>
      <c r="S217" s="224"/>
      <c r="T217" s="224"/>
      <c r="U217" s="224"/>
      <c r="V217" s="224"/>
      <c r="W217" s="224"/>
      <c r="X217" s="224"/>
      <c r="Y217" s="224"/>
      <c r="Z217" s="213"/>
      <c r="AA217" s="213"/>
      <c r="AB217" s="213"/>
      <c r="AC217" s="213"/>
      <c r="AD217" s="213"/>
      <c r="AE217" s="213"/>
      <c r="AF217" s="213"/>
      <c r="AG217" s="213" t="s">
        <v>249</v>
      </c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1" x14ac:dyDescent="0.2">
      <c r="A218" s="220">
        <v>159</v>
      </c>
      <c r="B218" s="221" t="s">
        <v>505</v>
      </c>
      <c r="C218" s="258" t="s">
        <v>506</v>
      </c>
      <c r="D218" s="222" t="s">
        <v>0</v>
      </c>
      <c r="E218" s="249"/>
      <c r="F218" s="225"/>
      <c r="G218" s="224">
        <f>ROUND(E218*F218,2)</f>
        <v>0</v>
      </c>
      <c r="H218" s="225"/>
      <c r="I218" s="224">
        <f>ROUND(E218*H218,2)</f>
        <v>0</v>
      </c>
      <c r="J218" s="225"/>
      <c r="K218" s="224">
        <f>ROUND(E218*J218,2)</f>
        <v>0</v>
      </c>
      <c r="L218" s="224">
        <v>21</v>
      </c>
      <c r="M218" s="224">
        <f>G218*(1+L218/100)</f>
        <v>0</v>
      </c>
      <c r="N218" s="223">
        <v>0</v>
      </c>
      <c r="O218" s="223">
        <f>ROUND(E218*N218,2)</f>
        <v>0</v>
      </c>
      <c r="P218" s="223">
        <v>0</v>
      </c>
      <c r="Q218" s="223">
        <f>ROUND(E218*P218,2)</f>
        <v>0</v>
      </c>
      <c r="R218" s="224" t="s">
        <v>155</v>
      </c>
      <c r="S218" s="224" t="s">
        <v>140</v>
      </c>
      <c r="T218" s="224" t="s">
        <v>140</v>
      </c>
      <c r="U218" s="224">
        <v>0</v>
      </c>
      <c r="V218" s="224">
        <f>ROUND(E218*U218,2)</f>
        <v>0</v>
      </c>
      <c r="W218" s="224"/>
      <c r="X218" s="224" t="s">
        <v>242</v>
      </c>
      <c r="Y218" s="224" t="s">
        <v>142</v>
      </c>
      <c r="Z218" s="213"/>
      <c r="AA218" s="213"/>
      <c r="AB218" s="213"/>
      <c r="AC218" s="213"/>
      <c r="AD218" s="213"/>
      <c r="AE218" s="213"/>
      <c r="AF218" s="213"/>
      <c r="AG218" s="213" t="s">
        <v>243</v>
      </c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x14ac:dyDescent="0.2">
      <c r="A219" s="227" t="s">
        <v>134</v>
      </c>
      <c r="B219" s="228" t="s">
        <v>96</v>
      </c>
      <c r="C219" s="254" t="s">
        <v>97</v>
      </c>
      <c r="D219" s="229"/>
      <c r="E219" s="230"/>
      <c r="F219" s="231"/>
      <c r="G219" s="231">
        <f>SUMIF(AG220:AG263,"&lt;&gt;NOR",G220:G263)</f>
        <v>0</v>
      </c>
      <c r="H219" s="231"/>
      <c r="I219" s="231">
        <f>SUM(I220:I263)</f>
        <v>0</v>
      </c>
      <c r="J219" s="231"/>
      <c r="K219" s="231">
        <f>SUM(K220:K263)</f>
        <v>0</v>
      </c>
      <c r="L219" s="231"/>
      <c r="M219" s="231">
        <f>SUM(M220:M263)</f>
        <v>0</v>
      </c>
      <c r="N219" s="230"/>
      <c r="O219" s="230">
        <f>SUM(O220:O263)</f>
        <v>0.32</v>
      </c>
      <c r="P219" s="230"/>
      <c r="Q219" s="230">
        <f>SUM(Q220:Q263)</f>
        <v>0</v>
      </c>
      <c r="R219" s="231"/>
      <c r="S219" s="231"/>
      <c r="T219" s="232"/>
      <c r="U219" s="226"/>
      <c r="V219" s="226">
        <f>SUM(V220:V263)</f>
        <v>92.659999999999982</v>
      </c>
      <c r="W219" s="226"/>
      <c r="X219" s="226"/>
      <c r="Y219" s="226"/>
      <c r="AG219" t="s">
        <v>135</v>
      </c>
    </row>
    <row r="220" spans="1:60" ht="22.5" outlineLevel="1" x14ac:dyDescent="0.2">
      <c r="A220" s="241">
        <v>160</v>
      </c>
      <c r="B220" s="242" t="s">
        <v>507</v>
      </c>
      <c r="C220" s="255" t="s">
        <v>508</v>
      </c>
      <c r="D220" s="243" t="s">
        <v>146</v>
      </c>
      <c r="E220" s="244">
        <v>18</v>
      </c>
      <c r="F220" s="245"/>
      <c r="G220" s="246">
        <f>ROUND(E220*F220,2)</f>
        <v>0</v>
      </c>
      <c r="H220" s="245"/>
      <c r="I220" s="246">
        <f>ROUND(E220*H220,2)</f>
        <v>0</v>
      </c>
      <c r="J220" s="245"/>
      <c r="K220" s="246">
        <f>ROUND(E220*J220,2)</f>
        <v>0</v>
      </c>
      <c r="L220" s="246">
        <v>21</v>
      </c>
      <c r="M220" s="246">
        <f>G220*(1+L220/100)</f>
        <v>0</v>
      </c>
      <c r="N220" s="244">
        <v>9.6000000000000002E-4</v>
      </c>
      <c r="O220" s="244">
        <f>ROUND(E220*N220,2)</f>
        <v>0.02</v>
      </c>
      <c r="P220" s="244">
        <v>0</v>
      </c>
      <c r="Q220" s="244">
        <f>ROUND(E220*P220,2)</f>
        <v>0</v>
      </c>
      <c r="R220" s="246" t="s">
        <v>147</v>
      </c>
      <c r="S220" s="246" t="s">
        <v>140</v>
      </c>
      <c r="T220" s="247" t="s">
        <v>140</v>
      </c>
      <c r="U220" s="224">
        <v>0.621</v>
      </c>
      <c r="V220" s="224">
        <f>ROUND(E220*U220,2)</f>
        <v>11.18</v>
      </c>
      <c r="W220" s="224"/>
      <c r="X220" s="224" t="s">
        <v>141</v>
      </c>
      <c r="Y220" s="224" t="s">
        <v>142</v>
      </c>
      <c r="Z220" s="213"/>
      <c r="AA220" s="213"/>
      <c r="AB220" s="213"/>
      <c r="AC220" s="213"/>
      <c r="AD220" s="213"/>
      <c r="AE220" s="213"/>
      <c r="AF220" s="213"/>
      <c r="AG220" s="213" t="s">
        <v>143</v>
      </c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ht="22.5" outlineLevel="1" x14ac:dyDescent="0.2">
      <c r="A221" s="241">
        <v>161</v>
      </c>
      <c r="B221" s="242" t="s">
        <v>509</v>
      </c>
      <c r="C221" s="255" t="s">
        <v>510</v>
      </c>
      <c r="D221" s="243" t="s">
        <v>154</v>
      </c>
      <c r="E221" s="244">
        <v>3</v>
      </c>
      <c r="F221" s="245"/>
      <c r="G221" s="246">
        <f>ROUND(E221*F221,2)</f>
        <v>0</v>
      </c>
      <c r="H221" s="245"/>
      <c r="I221" s="246">
        <f>ROUND(E221*H221,2)</f>
        <v>0</v>
      </c>
      <c r="J221" s="245"/>
      <c r="K221" s="246">
        <f>ROUND(E221*J221,2)</f>
        <v>0</v>
      </c>
      <c r="L221" s="246">
        <v>21</v>
      </c>
      <c r="M221" s="246">
        <f>G221*(1+L221/100)</f>
        <v>0</v>
      </c>
      <c r="N221" s="244">
        <v>3.4000000000000002E-4</v>
      </c>
      <c r="O221" s="244">
        <f>ROUND(E221*N221,2)</f>
        <v>0</v>
      </c>
      <c r="P221" s="244">
        <v>0</v>
      </c>
      <c r="Q221" s="244">
        <f>ROUND(E221*P221,2)</f>
        <v>0</v>
      </c>
      <c r="R221" s="246" t="s">
        <v>155</v>
      </c>
      <c r="S221" s="246" t="s">
        <v>140</v>
      </c>
      <c r="T221" s="247" t="s">
        <v>140</v>
      </c>
      <c r="U221" s="224">
        <v>0.20599999999999999</v>
      </c>
      <c r="V221" s="224">
        <f>ROUND(E221*U221,2)</f>
        <v>0.62</v>
      </c>
      <c r="W221" s="224"/>
      <c r="X221" s="224" t="s">
        <v>141</v>
      </c>
      <c r="Y221" s="224" t="s">
        <v>142</v>
      </c>
      <c r="Z221" s="213"/>
      <c r="AA221" s="213"/>
      <c r="AB221" s="213"/>
      <c r="AC221" s="213"/>
      <c r="AD221" s="213"/>
      <c r="AE221" s="213"/>
      <c r="AF221" s="213"/>
      <c r="AG221" s="213" t="s">
        <v>143</v>
      </c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1" x14ac:dyDescent="0.2">
      <c r="A222" s="241">
        <v>162</v>
      </c>
      <c r="B222" s="242" t="s">
        <v>511</v>
      </c>
      <c r="C222" s="255" t="s">
        <v>512</v>
      </c>
      <c r="D222" s="243" t="s">
        <v>146</v>
      </c>
      <c r="E222" s="244">
        <v>8</v>
      </c>
      <c r="F222" s="245"/>
      <c r="G222" s="246">
        <f>ROUND(E222*F222,2)</f>
        <v>0</v>
      </c>
      <c r="H222" s="245"/>
      <c r="I222" s="246">
        <f>ROUND(E222*H222,2)</f>
        <v>0</v>
      </c>
      <c r="J222" s="245"/>
      <c r="K222" s="246">
        <f>ROUND(E222*J222,2)</f>
        <v>0</v>
      </c>
      <c r="L222" s="246">
        <v>21</v>
      </c>
      <c r="M222" s="246">
        <f>G222*(1+L222/100)</f>
        <v>0</v>
      </c>
      <c r="N222" s="244">
        <v>6.62E-3</v>
      </c>
      <c r="O222" s="244">
        <f>ROUND(E222*N222,2)</f>
        <v>0.05</v>
      </c>
      <c r="P222" s="244">
        <v>0</v>
      </c>
      <c r="Q222" s="244">
        <f>ROUND(E222*P222,2)</f>
        <v>0</v>
      </c>
      <c r="R222" s="246" t="s">
        <v>155</v>
      </c>
      <c r="S222" s="246" t="s">
        <v>140</v>
      </c>
      <c r="T222" s="247" t="s">
        <v>140</v>
      </c>
      <c r="U222" s="224">
        <v>0.78</v>
      </c>
      <c r="V222" s="224">
        <f>ROUND(E222*U222,2)</f>
        <v>6.24</v>
      </c>
      <c r="W222" s="224"/>
      <c r="X222" s="224" t="s">
        <v>141</v>
      </c>
      <c r="Y222" s="224" t="s">
        <v>142</v>
      </c>
      <c r="Z222" s="213"/>
      <c r="AA222" s="213"/>
      <c r="AB222" s="213"/>
      <c r="AC222" s="213"/>
      <c r="AD222" s="213"/>
      <c r="AE222" s="213"/>
      <c r="AF222" s="213"/>
      <c r="AG222" s="213" t="s">
        <v>143</v>
      </c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outlineLevel="1" x14ac:dyDescent="0.2">
      <c r="A223" s="241">
        <v>163</v>
      </c>
      <c r="B223" s="242" t="s">
        <v>513</v>
      </c>
      <c r="C223" s="255" t="s">
        <v>514</v>
      </c>
      <c r="D223" s="243" t="s">
        <v>146</v>
      </c>
      <c r="E223" s="244">
        <v>4</v>
      </c>
      <c r="F223" s="245"/>
      <c r="G223" s="246">
        <f>ROUND(E223*F223,2)</f>
        <v>0</v>
      </c>
      <c r="H223" s="245"/>
      <c r="I223" s="246">
        <f>ROUND(E223*H223,2)</f>
        <v>0</v>
      </c>
      <c r="J223" s="245"/>
      <c r="K223" s="246">
        <f>ROUND(E223*J223,2)</f>
        <v>0</v>
      </c>
      <c r="L223" s="246">
        <v>21</v>
      </c>
      <c r="M223" s="246">
        <f>G223*(1+L223/100)</f>
        <v>0</v>
      </c>
      <c r="N223" s="244">
        <v>1.013E-2</v>
      </c>
      <c r="O223" s="244">
        <f>ROUND(E223*N223,2)</f>
        <v>0.04</v>
      </c>
      <c r="P223" s="244">
        <v>0</v>
      </c>
      <c r="Q223" s="244">
        <f>ROUND(E223*P223,2)</f>
        <v>0</v>
      </c>
      <c r="R223" s="246" t="s">
        <v>155</v>
      </c>
      <c r="S223" s="246" t="s">
        <v>140</v>
      </c>
      <c r="T223" s="247" t="s">
        <v>140</v>
      </c>
      <c r="U223" s="224">
        <v>1.726</v>
      </c>
      <c r="V223" s="224">
        <f>ROUND(E223*U223,2)</f>
        <v>6.9</v>
      </c>
      <c r="W223" s="224"/>
      <c r="X223" s="224" t="s">
        <v>141</v>
      </c>
      <c r="Y223" s="224" t="s">
        <v>142</v>
      </c>
      <c r="Z223" s="213"/>
      <c r="AA223" s="213"/>
      <c r="AB223" s="213"/>
      <c r="AC223" s="213"/>
      <c r="AD223" s="213"/>
      <c r="AE223" s="213"/>
      <c r="AF223" s="213"/>
      <c r="AG223" s="213" t="s">
        <v>143</v>
      </c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ht="22.5" outlineLevel="1" x14ac:dyDescent="0.2">
      <c r="A224" s="241">
        <v>164</v>
      </c>
      <c r="B224" s="242" t="s">
        <v>515</v>
      </c>
      <c r="C224" s="255" t="s">
        <v>516</v>
      </c>
      <c r="D224" s="243" t="s">
        <v>154</v>
      </c>
      <c r="E224" s="244">
        <v>2</v>
      </c>
      <c r="F224" s="245"/>
      <c r="G224" s="246">
        <f>ROUND(E224*F224,2)</f>
        <v>0</v>
      </c>
      <c r="H224" s="245"/>
      <c r="I224" s="246">
        <f>ROUND(E224*H224,2)</f>
        <v>0</v>
      </c>
      <c r="J224" s="245"/>
      <c r="K224" s="246">
        <f>ROUND(E224*J224,2)</f>
        <v>0</v>
      </c>
      <c r="L224" s="246">
        <v>21</v>
      </c>
      <c r="M224" s="246">
        <f>G224*(1+L224/100)</f>
        <v>0</v>
      </c>
      <c r="N224" s="244">
        <v>4.1399999999999996E-3</v>
      </c>
      <c r="O224" s="244">
        <f>ROUND(E224*N224,2)</f>
        <v>0.01</v>
      </c>
      <c r="P224" s="244">
        <v>0</v>
      </c>
      <c r="Q224" s="244">
        <f>ROUND(E224*P224,2)</f>
        <v>0</v>
      </c>
      <c r="R224" s="246" t="s">
        <v>155</v>
      </c>
      <c r="S224" s="246" t="s">
        <v>140</v>
      </c>
      <c r="T224" s="247" t="s">
        <v>140</v>
      </c>
      <c r="U224" s="224">
        <v>0.151</v>
      </c>
      <c r="V224" s="224">
        <f>ROUND(E224*U224,2)</f>
        <v>0.3</v>
      </c>
      <c r="W224" s="224"/>
      <c r="X224" s="224" t="s">
        <v>141</v>
      </c>
      <c r="Y224" s="224" t="s">
        <v>142</v>
      </c>
      <c r="Z224" s="213"/>
      <c r="AA224" s="213"/>
      <c r="AB224" s="213"/>
      <c r="AC224" s="213"/>
      <c r="AD224" s="213"/>
      <c r="AE224" s="213"/>
      <c r="AF224" s="213"/>
      <c r="AG224" s="213" t="s">
        <v>143</v>
      </c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ht="22.5" outlineLevel="1" x14ac:dyDescent="0.2">
      <c r="A225" s="241">
        <v>165</v>
      </c>
      <c r="B225" s="242" t="s">
        <v>517</v>
      </c>
      <c r="C225" s="255" t="s">
        <v>518</v>
      </c>
      <c r="D225" s="243" t="s">
        <v>154</v>
      </c>
      <c r="E225" s="244">
        <v>2</v>
      </c>
      <c r="F225" s="245"/>
      <c r="G225" s="246">
        <f>ROUND(E225*F225,2)</f>
        <v>0</v>
      </c>
      <c r="H225" s="245"/>
      <c r="I225" s="246">
        <f>ROUND(E225*H225,2)</f>
        <v>0</v>
      </c>
      <c r="J225" s="245"/>
      <c r="K225" s="246">
        <f>ROUND(E225*J225,2)</f>
        <v>0</v>
      </c>
      <c r="L225" s="246">
        <v>21</v>
      </c>
      <c r="M225" s="246">
        <f>G225*(1+L225/100)</f>
        <v>0</v>
      </c>
      <c r="N225" s="244">
        <v>7.0800000000000004E-3</v>
      </c>
      <c r="O225" s="244">
        <f>ROUND(E225*N225,2)</f>
        <v>0.01</v>
      </c>
      <c r="P225" s="244">
        <v>0</v>
      </c>
      <c r="Q225" s="244">
        <f>ROUND(E225*P225,2)</f>
        <v>0</v>
      </c>
      <c r="R225" s="246" t="s">
        <v>155</v>
      </c>
      <c r="S225" s="246" t="s">
        <v>140</v>
      </c>
      <c r="T225" s="247" t="s">
        <v>140</v>
      </c>
      <c r="U225" s="224">
        <v>0.26100000000000001</v>
      </c>
      <c r="V225" s="224">
        <f>ROUND(E225*U225,2)</f>
        <v>0.52</v>
      </c>
      <c r="W225" s="224"/>
      <c r="X225" s="224" t="s">
        <v>141</v>
      </c>
      <c r="Y225" s="224" t="s">
        <v>142</v>
      </c>
      <c r="Z225" s="213"/>
      <c r="AA225" s="213"/>
      <c r="AB225" s="213"/>
      <c r="AC225" s="213"/>
      <c r="AD225" s="213"/>
      <c r="AE225" s="213"/>
      <c r="AF225" s="213"/>
      <c r="AG225" s="213" t="s">
        <v>143</v>
      </c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outlineLevel="1" x14ac:dyDescent="0.2">
      <c r="A226" s="241">
        <v>166</v>
      </c>
      <c r="B226" s="242" t="s">
        <v>519</v>
      </c>
      <c r="C226" s="255" t="s">
        <v>520</v>
      </c>
      <c r="D226" s="243" t="s">
        <v>154</v>
      </c>
      <c r="E226" s="244">
        <v>6</v>
      </c>
      <c r="F226" s="245"/>
      <c r="G226" s="246">
        <f>ROUND(E226*F226,2)</f>
        <v>0</v>
      </c>
      <c r="H226" s="245"/>
      <c r="I226" s="246">
        <f>ROUND(E226*H226,2)</f>
        <v>0</v>
      </c>
      <c r="J226" s="245"/>
      <c r="K226" s="246">
        <f>ROUND(E226*J226,2)</f>
        <v>0</v>
      </c>
      <c r="L226" s="246">
        <v>21</v>
      </c>
      <c r="M226" s="246">
        <f>G226*(1+L226/100)</f>
        <v>0</v>
      </c>
      <c r="N226" s="244">
        <v>0</v>
      </c>
      <c r="O226" s="244">
        <f>ROUND(E226*N226,2)</f>
        <v>0</v>
      </c>
      <c r="P226" s="244">
        <v>0</v>
      </c>
      <c r="Q226" s="244">
        <f>ROUND(E226*P226,2)</f>
        <v>0</v>
      </c>
      <c r="R226" s="246" t="s">
        <v>155</v>
      </c>
      <c r="S226" s="246" t="s">
        <v>140</v>
      </c>
      <c r="T226" s="247" t="s">
        <v>140</v>
      </c>
      <c r="U226" s="224">
        <v>0.22700000000000001</v>
      </c>
      <c r="V226" s="224">
        <f>ROUND(E226*U226,2)</f>
        <v>1.36</v>
      </c>
      <c r="W226" s="224"/>
      <c r="X226" s="224" t="s">
        <v>141</v>
      </c>
      <c r="Y226" s="224" t="s">
        <v>142</v>
      </c>
      <c r="Z226" s="213"/>
      <c r="AA226" s="213"/>
      <c r="AB226" s="213"/>
      <c r="AC226" s="213"/>
      <c r="AD226" s="213"/>
      <c r="AE226" s="213"/>
      <c r="AF226" s="213"/>
      <c r="AG226" s="213" t="s">
        <v>143</v>
      </c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outlineLevel="1" x14ac:dyDescent="0.2">
      <c r="A227" s="241">
        <v>167</v>
      </c>
      <c r="B227" s="242" t="s">
        <v>521</v>
      </c>
      <c r="C227" s="255" t="s">
        <v>522</v>
      </c>
      <c r="D227" s="243" t="s">
        <v>154</v>
      </c>
      <c r="E227" s="244">
        <v>6</v>
      </c>
      <c r="F227" s="245"/>
      <c r="G227" s="246">
        <f>ROUND(E227*F227,2)</f>
        <v>0</v>
      </c>
      <c r="H227" s="245"/>
      <c r="I227" s="246">
        <f>ROUND(E227*H227,2)</f>
        <v>0</v>
      </c>
      <c r="J227" s="245"/>
      <c r="K227" s="246">
        <f>ROUND(E227*J227,2)</f>
        <v>0</v>
      </c>
      <c r="L227" s="246">
        <v>21</v>
      </c>
      <c r="M227" s="246">
        <f>G227*(1+L227/100)</f>
        <v>0</v>
      </c>
      <c r="N227" s="244">
        <v>0</v>
      </c>
      <c r="O227" s="244">
        <f>ROUND(E227*N227,2)</f>
        <v>0</v>
      </c>
      <c r="P227" s="244">
        <v>0</v>
      </c>
      <c r="Q227" s="244">
        <f>ROUND(E227*P227,2)</f>
        <v>0</v>
      </c>
      <c r="R227" s="246" t="s">
        <v>155</v>
      </c>
      <c r="S227" s="246" t="s">
        <v>140</v>
      </c>
      <c r="T227" s="247" t="s">
        <v>140</v>
      </c>
      <c r="U227" s="224">
        <v>0.26800000000000002</v>
      </c>
      <c r="V227" s="224">
        <f>ROUND(E227*U227,2)</f>
        <v>1.61</v>
      </c>
      <c r="W227" s="224"/>
      <c r="X227" s="224" t="s">
        <v>141</v>
      </c>
      <c r="Y227" s="224" t="s">
        <v>142</v>
      </c>
      <c r="Z227" s="213"/>
      <c r="AA227" s="213"/>
      <c r="AB227" s="213"/>
      <c r="AC227" s="213"/>
      <c r="AD227" s="213"/>
      <c r="AE227" s="213"/>
      <c r="AF227" s="213"/>
      <c r="AG227" s="213" t="s">
        <v>143</v>
      </c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outlineLevel="1" x14ac:dyDescent="0.2">
      <c r="A228" s="241">
        <v>168</v>
      </c>
      <c r="B228" s="242" t="s">
        <v>523</v>
      </c>
      <c r="C228" s="255" t="s">
        <v>524</v>
      </c>
      <c r="D228" s="243" t="s">
        <v>154</v>
      </c>
      <c r="E228" s="244">
        <v>8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4">
        <v>0</v>
      </c>
      <c r="O228" s="244">
        <f>ROUND(E228*N228,2)</f>
        <v>0</v>
      </c>
      <c r="P228" s="244">
        <v>0</v>
      </c>
      <c r="Q228" s="244">
        <f>ROUND(E228*P228,2)</f>
        <v>0</v>
      </c>
      <c r="R228" s="246" t="s">
        <v>155</v>
      </c>
      <c r="S228" s="246" t="s">
        <v>140</v>
      </c>
      <c r="T228" s="247" t="s">
        <v>140</v>
      </c>
      <c r="U228" s="224">
        <v>0.35</v>
      </c>
      <c r="V228" s="224">
        <f>ROUND(E228*U228,2)</f>
        <v>2.8</v>
      </c>
      <c r="W228" s="224"/>
      <c r="X228" s="224" t="s">
        <v>141</v>
      </c>
      <c r="Y228" s="224" t="s">
        <v>142</v>
      </c>
      <c r="Z228" s="213"/>
      <c r="AA228" s="213"/>
      <c r="AB228" s="213"/>
      <c r="AC228" s="213"/>
      <c r="AD228" s="213"/>
      <c r="AE228" s="213"/>
      <c r="AF228" s="213"/>
      <c r="AG228" s="213" t="s">
        <v>143</v>
      </c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outlineLevel="1" x14ac:dyDescent="0.2">
      <c r="A229" s="241">
        <v>169</v>
      </c>
      <c r="B229" s="242" t="s">
        <v>525</v>
      </c>
      <c r="C229" s="255" t="s">
        <v>526</v>
      </c>
      <c r="D229" s="243" t="s">
        <v>154</v>
      </c>
      <c r="E229" s="244">
        <v>25</v>
      </c>
      <c r="F229" s="245"/>
      <c r="G229" s="246">
        <f>ROUND(E229*F229,2)</f>
        <v>0</v>
      </c>
      <c r="H229" s="245"/>
      <c r="I229" s="246">
        <f>ROUND(E229*H229,2)</f>
        <v>0</v>
      </c>
      <c r="J229" s="245"/>
      <c r="K229" s="246">
        <f>ROUND(E229*J229,2)</f>
        <v>0</v>
      </c>
      <c r="L229" s="246">
        <v>21</v>
      </c>
      <c r="M229" s="246">
        <f>G229*(1+L229/100)</f>
        <v>0</v>
      </c>
      <c r="N229" s="244">
        <v>0</v>
      </c>
      <c r="O229" s="244">
        <f>ROUND(E229*N229,2)</f>
        <v>0</v>
      </c>
      <c r="P229" s="244">
        <v>0</v>
      </c>
      <c r="Q229" s="244">
        <f>ROUND(E229*P229,2)</f>
        <v>0</v>
      </c>
      <c r="R229" s="246" t="s">
        <v>155</v>
      </c>
      <c r="S229" s="246" t="s">
        <v>140</v>
      </c>
      <c r="T229" s="247" t="s">
        <v>140</v>
      </c>
      <c r="U229" s="224">
        <v>0.42199999999999999</v>
      </c>
      <c r="V229" s="224">
        <f>ROUND(E229*U229,2)</f>
        <v>10.55</v>
      </c>
      <c r="W229" s="224"/>
      <c r="X229" s="224" t="s">
        <v>141</v>
      </c>
      <c r="Y229" s="224" t="s">
        <v>142</v>
      </c>
      <c r="Z229" s="213"/>
      <c r="AA229" s="213"/>
      <c r="AB229" s="213"/>
      <c r="AC229" s="213"/>
      <c r="AD229" s="213"/>
      <c r="AE229" s="213"/>
      <c r="AF229" s="213"/>
      <c r="AG229" s="213" t="s">
        <v>143</v>
      </c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outlineLevel="1" x14ac:dyDescent="0.2">
      <c r="A230" s="241">
        <v>170</v>
      </c>
      <c r="B230" s="242" t="s">
        <v>527</v>
      </c>
      <c r="C230" s="255" t="s">
        <v>528</v>
      </c>
      <c r="D230" s="243" t="s">
        <v>154</v>
      </c>
      <c r="E230" s="244">
        <v>3</v>
      </c>
      <c r="F230" s="245"/>
      <c r="G230" s="246">
        <f>ROUND(E230*F230,2)</f>
        <v>0</v>
      </c>
      <c r="H230" s="245"/>
      <c r="I230" s="246">
        <f>ROUND(E230*H230,2)</f>
        <v>0</v>
      </c>
      <c r="J230" s="245"/>
      <c r="K230" s="246">
        <f>ROUND(E230*J230,2)</f>
        <v>0</v>
      </c>
      <c r="L230" s="246">
        <v>21</v>
      </c>
      <c r="M230" s="246">
        <f>G230*(1+L230/100)</f>
        <v>0</v>
      </c>
      <c r="N230" s="244">
        <v>0</v>
      </c>
      <c r="O230" s="244">
        <f>ROUND(E230*N230,2)</f>
        <v>0</v>
      </c>
      <c r="P230" s="244">
        <v>0</v>
      </c>
      <c r="Q230" s="244">
        <f>ROUND(E230*P230,2)</f>
        <v>0</v>
      </c>
      <c r="R230" s="246" t="s">
        <v>155</v>
      </c>
      <c r="S230" s="246" t="s">
        <v>140</v>
      </c>
      <c r="T230" s="247" t="s">
        <v>140</v>
      </c>
      <c r="U230" s="224">
        <v>0.25800000000000001</v>
      </c>
      <c r="V230" s="224">
        <f>ROUND(E230*U230,2)</f>
        <v>0.77</v>
      </c>
      <c r="W230" s="224"/>
      <c r="X230" s="224" t="s">
        <v>141</v>
      </c>
      <c r="Y230" s="224" t="s">
        <v>142</v>
      </c>
      <c r="Z230" s="213"/>
      <c r="AA230" s="213"/>
      <c r="AB230" s="213"/>
      <c r="AC230" s="213"/>
      <c r="AD230" s="213"/>
      <c r="AE230" s="213"/>
      <c r="AF230" s="213"/>
      <c r="AG230" s="213" t="s">
        <v>143</v>
      </c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outlineLevel="1" x14ac:dyDescent="0.2">
      <c r="A231" s="241">
        <v>171</v>
      </c>
      <c r="B231" s="242" t="s">
        <v>529</v>
      </c>
      <c r="C231" s="255" t="s">
        <v>530</v>
      </c>
      <c r="D231" s="243" t="s">
        <v>154</v>
      </c>
      <c r="E231" s="244">
        <v>3</v>
      </c>
      <c r="F231" s="245"/>
      <c r="G231" s="246">
        <f>ROUND(E231*F231,2)</f>
        <v>0</v>
      </c>
      <c r="H231" s="245"/>
      <c r="I231" s="246">
        <f>ROUND(E231*H231,2)</f>
        <v>0</v>
      </c>
      <c r="J231" s="245"/>
      <c r="K231" s="246">
        <f>ROUND(E231*J231,2)</f>
        <v>0</v>
      </c>
      <c r="L231" s="246">
        <v>21</v>
      </c>
      <c r="M231" s="246">
        <f>G231*(1+L231/100)</f>
        <v>0</v>
      </c>
      <c r="N231" s="244">
        <v>0</v>
      </c>
      <c r="O231" s="244">
        <f>ROUND(E231*N231,2)</f>
        <v>0</v>
      </c>
      <c r="P231" s="244">
        <v>0</v>
      </c>
      <c r="Q231" s="244">
        <f>ROUND(E231*P231,2)</f>
        <v>0</v>
      </c>
      <c r="R231" s="246" t="s">
        <v>155</v>
      </c>
      <c r="S231" s="246" t="s">
        <v>140</v>
      </c>
      <c r="T231" s="247" t="s">
        <v>140</v>
      </c>
      <c r="U231" s="224">
        <v>0.28799999999999998</v>
      </c>
      <c r="V231" s="224">
        <f>ROUND(E231*U231,2)</f>
        <v>0.86</v>
      </c>
      <c r="W231" s="224"/>
      <c r="X231" s="224" t="s">
        <v>141</v>
      </c>
      <c r="Y231" s="224" t="s">
        <v>142</v>
      </c>
      <c r="Z231" s="213"/>
      <c r="AA231" s="213"/>
      <c r="AB231" s="213"/>
      <c r="AC231" s="213"/>
      <c r="AD231" s="213"/>
      <c r="AE231" s="213"/>
      <c r="AF231" s="213"/>
      <c r="AG231" s="213" t="s">
        <v>143</v>
      </c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outlineLevel="1" x14ac:dyDescent="0.2">
      <c r="A232" s="241">
        <v>172</v>
      </c>
      <c r="B232" s="242" t="s">
        <v>531</v>
      </c>
      <c r="C232" s="255" t="s">
        <v>532</v>
      </c>
      <c r="D232" s="243" t="s">
        <v>154</v>
      </c>
      <c r="E232" s="244">
        <v>6</v>
      </c>
      <c r="F232" s="245"/>
      <c r="G232" s="246">
        <f>ROUND(E232*F232,2)</f>
        <v>0</v>
      </c>
      <c r="H232" s="245"/>
      <c r="I232" s="246">
        <f>ROUND(E232*H232,2)</f>
        <v>0</v>
      </c>
      <c r="J232" s="245"/>
      <c r="K232" s="246">
        <f>ROUND(E232*J232,2)</f>
        <v>0</v>
      </c>
      <c r="L232" s="246">
        <v>21</v>
      </c>
      <c r="M232" s="246">
        <f>G232*(1+L232/100)</f>
        <v>0</v>
      </c>
      <c r="N232" s="244">
        <v>8.0000000000000004E-4</v>
      </c>
      <c r="O232" s="244">
        <f>ROUND(E232*N232,2)</f>
        <v>0</v>
      </c>
      <c r="P232" s="244">
        <v>0</v>
      </c>
      <c r="Q232" s="244">
        <f>ROUND(E232*P232,2)</f>
        <v>0</v>
      </c>
      <c r="R232" s="246" t="s">
        <v>155</v>
      </c>
      <c r="S232" s="246" t="s">
        <v>140</v>
      </c>
      <c r="T232" s="247" t="s">
        <v>140</v>
      </c>
      <c r="U232" s="224">
        <v>6.2E-2</v>
      </c>
      <c r="V232" s="224">
        <f>ROUND(E232*U232,2)</f>
        <v>0.37</v>
      </c>
      <c r="W232" s="224"/>
      <c r="X232" s="224" t="s">
        <v>141</v>
      </c>
      <c r="Y232" s="224" t="s">
        <v>142</v>
      </c>
      <c r="Z232" s="213"/>
      <c r="AA232" s="213"/>
      <c r="AB232" s="213"/>
      <c r="AC232" s="213"/>
      <c r="AD232" s="213"/>
      <c r="AE232" s="213"/>
      <c r="AF232" s="213"/>
      <c r="AG232" s="213" t="s">
        <v>143</v>
      </c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outlineLevel="1" x14ac:dyDescent="0.2">
      <c r="A233" s="241">
        <v>173</v>
      </c>
      <c r="B233" s="242" t="s">
        <v>533</v>
      </c>
      <c r="C233" s="255" t="s">
        <v>534</v>
      </c>
      <c r="D233" s="243" t="s">
        <v>154</v>
      </c>
      <c r="E233" s="244">
        <v>6</v>
      </c>
      <c r="F233" s="245"/>
      <c r="G233" s="246">
        <f>ROUND(E233*F233,2)</f>
        <v>0</v>
      </c>
      <c r="H233" s="245"/>
      <c r="I233" s="246">
        <f>ROUND(E233*H233,2)</f>
        <v>0</v>
      </c>
      <c r="J233" s="245"/>
      <c r="K233" s="246">
        <f>ROUND(E233*J233,2)</f>
        <v>0</v>
      </c>
      <c r="L233" s="246">
        <v>21</v>
      </c>
      <c r="M233" s="246">
        <f>G233*(1+L233/100)</f>
        <v>0</v>
      </c>
      <c r="N233" s="244">
        <v>1.8000000000000001E-4</v>
      </c>
      <c r="O233" s="244">
        <f>ROUND(E233*N233,2)</f>
        <v>0</v>
      </c>
      <c r="P233" s="244">
        <v>0</v>
      </c>
      <c r="Q233" s="244">
        <f>ROUND(E233*P233,2)</f>
        <v>0</v>
      </c>
      <c r="R233" s="246" t="s">
        <v>155</v>
      </c>
      <c r="S233" s="246" t="s">
        <v>140</v>
      </c>
      <c r="T233" s="247" t="s">
        <v>140</v>
      </c>
      <c r="U233" s="224">
        <v>0.16500000000000001</v>
      </c>
      <c r="V233" s="224">
        <f>ROUND(E233*U233,2)</f>
        <v>0.99</v>
      </c>
      <c r="W233" s="224"/>
      <c r="X233" s="224" t="s">
        <v>141</v>
      </c>
      <c r="Y233" s="224" t="s">
        <v>142</v>
      </c>
      <c r="Z233" s="213"/>
      <c r="AA233" s="213"/>
      <c r="AB233" s="213"/>
      <c r="AC233" s="213"/>
      <c r="AD233" s="213"/>
      <c r="AE233" s="213"/>
      <c r="AF233" s="213"/>
      <c r="AG233" s="213" t="s">
        <v>143</v>
      </c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outlineLevel="1" x14ac:dyDescent="0.2">
      <c r="A234" s="241">
        <v>174</v>
      </c>
      <c r="B234" s="242" t="s">
        <v>535</v>
      </c>
      <c r="C234" s="255" t="s">
        <v>536</v>
      </c>
      <c r="D234" s="243" t="s">
        <v>154</v>
      </c>
      <c r="E234" s="244">
        <v>1</v>
      </c>
      <c r="F234" s="245"/>
      <c r="G234" s="246">
        <f>ROUND(E234*F234,2)</f>
        <v>0</v>
      </c>
      <c r="H234" s="245"/>
      <c r="I234" s="246">
        <f>ROUND(E234*H234,2)</f>
        <v>0</v>
      </c>
      <c r="J234" s="245"/>
      <c r="K234" s="246">
        <f>ROUND(E234*J234,2)</f>
        <v>0</v>
      </c>
      <c r="L234" s="246">
        <v>21</v>
      </c>
      <c r="M234" s="246">
        <f>G234*(1+L234/100)</f>
        <v>0</v>
      </c>
      <c r="N234" s="244">
        <v>3.4000000000000002E-4</v>
      </c>
      <c r="O234" s="244">
        <f>ROUND(E234*N234,2)</f>
        <v>0</v>
      </c>
      <c r="P234" s="244">
        <v>0</v>
      </c>
      <c r="Q234" s="244">
        <f>ROUND(E234*P234,2)</f>
        <v>0</v>
      </c>
      <c r="R234" s="246" t="s">
        <v>155</v>
      </c>
      <c r="S234" s="246" t="s">
        <v>140</v>
      </c>
      <c r="T234" s="247" t="s">
        <v>140</v>
      </c>
      <c r="U234" s="224">
        <v>0.22700000000000001</v>
      </c>
      <c r="V234" s="224">
        <f>ROUND(E234*U234,2)</f>
        <v>0.23</v>
      </c>
      <c r="W234" s="224"/>
      <c r="X234" s="224" t="s">
        <v>141</v>
      </c>
      <c r="Y234" s="224" t="s">
        <v>142</v>
      </c>
      <c r="Z234" s="213"/>
      <c r="AA234" s="213"/>
      <c r="AB234" s="213"/>
      <c r="AC234" s="213"/>
      <c r="AD234" s="213"/>
      <c r="AE234" s="213"/>
      <c r="AF234" s="213"/>
      <c r="AG234" s="213" t="s">
        <v>143</v>
      </c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outlineLevel="1" x14ac:dyDescent="0.2">
      <c r="A235" s="241">
        <v>175</v>
      </c>
      <c r="B235" s="242" t="s">
        <v>537</v>
      </c>
      <c r="C235" s="255" t="s">
        <v>538</v>
      </c>
      <c r="D235" s="243" t="s">
        <v>154</v>
      </c>
      <c r="E235" s="244">
        <v>1</v>
      </c>
      <c r="F235" s="245"/>
      <c r="G235" s="246">
        <f>ROUND(E235*F235,2)</f>
        <v>0</v>
      </c>
      <c r="H235" s="245"/>
      <c r="I235" s="246">
        <f>ROUND(E235*H235,2)</f>
        <v>0</v>
      </c>
      <c r="J235" s="245"/>
      <c r="K235" s="246">
        <f>ROUND(E235*J235,2)</f>
        <v>0</v>
      </c>
      <c r="L235" s="246">
        <v>21</v>
      </c>
      <c r="M235" s="246">
        <f>G235*(1+L235/100)</f>
        <v>0</v>
      </c>
      <c r="N235" s="244">
        <v>5.5000000000000003E-4</v>
      </c>
      <c r="O235" s="244">
        <f>ROUND(E235*N235,2)</f>
        <v>0</v>
      </c>
      <c r="P235" s="244">
        <v>0</v>
      </c>
      <c r="Q235" s="244">
        <f>ROUND(E235*P235,2)</f>
        <v>0</v>
      </c>
      <c r="R235" s="246" t="s">
        <v>155</v>
      </c>
      <c r="S235" s="246" t="s">
        <v>140</v>
      </c>
      <c r="T235" s="247" t="s">
        <v>140</v>
      </c>
      <c r="U235" s="224">
        <v>0.26900000000000002</v>
      </c>
      <c r="V235" s="224">
        <f>ROUND(E235*U235,2)</f>
        <v>0.27</v>
      </c>
      <c r="W235" s="224"/>
      <c r="X235" s="224" t="s">
        <v>141</v>
      </c>
      <c r="Y235" s="224" t="s">
        <v>142</v>
      </c>
      <c r="Z235" s="213"/>
      <c r="AA235" s="213"/>
      <c r="AB235" s="213"/>
      <c r="AC235" s="213"/>
      <c r="AD235" s="213"/>
      <c r="AE235" s="213"/>
      <c r="AF235" s="213"/>
      <c r="AG235" s="213" t="s">
        <v>143</v>
      </c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outlineLevel="1" x14ac:dyDescent="0.2">
      <c r="A236" s="241">
        <v>176</v>
      </c>
      <c r="B236" s="242" t="s">
        <v>539</v>
      </c>
      <c r="C236" s="255" t="s">
        <v>540</v>
      </c>
      <c r="D236" s="243" t="s">
        <v>154</v>
      </c>
      <c r="E236" s="244">
        <v>1</v>
      </c>
      <c r="F236" s="245"/>
      <c r="G236" s="246">
        <f>ROUND(E236*F236,2)</f>
        <v>0</v>
      </c>
      <c r="H236" s="245"/>
      <c r="I236" s="246">
        <f>ROUND(E236*H236,2)</f>
        <v>0</v>
      </c>
      <c r="J236" s="245"/>
      <c r="K236" s="246">
        <f>ROUND(E236*J236,2)</f>
        <v>0</v>
      </c>
      <c r="L236" s="246">
        <v>21</v>
      </c>
      <c r="M236" s="246">
        <f>G236*(1+L236/100)</f>
        <v>0</v>
      </c>
      <c r="N236" s="244">
        <v>6.8000000000000005E-4</v>
      </c>
      <c r="O236" s="244">
        <f>ROUND(E236*N236,2)</f>
        <v>0</v>
      </c>
      <c r="P236" s="244">
        <v>0</v>
      </c>
      <c r="Q236" s="244">
        <f>ROUND(E236*P236,2)</f>
        <v>0</v>
      </c>
      <c r="R236" s="246" t="s">
        <v>155</v>
      </c>
      <c r="S236" s="246" t="s">
        <v>140</v>
      </c>
      <c r="T236" s="247" t="s">
        <v>140</v>
      </c>
      <c r="U236" s="224">
        <v>0.35099999999999998</v>
      </c>
      <c r="V236" s="224">
        <f>ROUND(E236*U236,2)</f>
        <v>0.35</v>
      </c>
      <c r="W236" s="224"/>
      <c r="X236" s="224" t="s">
        <v>141</v>
      </c>
      <c r="Y236" s="224" t="s">
        <v>142</v>
      </c>
      <c r="Z236" s="213"/>
      <c r="AA236" s="213"/>
      <c r="AB236" s="213"/>
      <c r="AC236" s="213"/>
      <c r="AD236" s="213"/>
      <c r="AE236" s="213"/>
      <c r="AF236" s="213"/>
      <c r="AG236" s="213" t="s">
        <v>143</v>
      </c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outlineLevel="1" x14ac:dyDescent="0.2">
      <c r="A237" s="241">
        <v>177</v>
      </c>
      <c r="B237" s="242" t="s">
        <v>541</v>
      </c>
      <c r="C237" s="255" t="s">
        <v>542</v>
      </c>
      <c r="D237" s="243" t="s">
        <v>154</v>
      </c>
      <c r="E237" s="244">
        <v>4</v>
      </c>
      <c r="F237" s="245"/>
      <c r="G237" s="246">
        <f>ROUND(E237*F237,2)</f>
        <v>0</v>
      </c>
      <c r="H237" s="245"/>
      <c r="I237" s="246">
        <f>ROUND(E237*H237,2)</f>
        <v>0</v>
      </c>
      <c r="J237" s="245"/>
      <c r="K237" s="246">
        <f>ROUND(E237*J237,2)</f>
        <v>0</v>
      </c>
      <c r="L237" s="246">
        <v>21</v>
      </c>
      <c r="M237" s="246">
        <f>G237*(1+L237/100)</f>
        <v>0</v>
      </c>
      <c r="N237" s="244">
        <v>1.06E-3</v>
      </c>
      <c r="O237" s="244">
        <f>ROUND(E237*N237,2)</f>
        <v>0</v>
      </c>
      <c r="P237" s="244">
        <v>0</v>
      </c>
      <c r="Q237" s="244">
        <f>ROUND(E237*P237,2)</f>
        <v>0</v>
      </c>
      <c r="R237" s="246" t="s">
        <v>155</v>
      </c>
      <c r="S237" s="246" t="s">
        <v>140</v>
      </c>
      <c r="T237" s="247" t="s">
        <v>140</v>
      </c>
      <c r="U237" s="224">
        <v>0.42399999999999999</v>
      </c>
      <c r="V237" s="224">
        <f>ROUND(E237*U237,2)</f>
        <v>1.7</v>
      </c>
      <c r="W237" s="224"/>
      <c r="X237" s="224" t="s">
        <v>141</v>
      </c>
      <c r="Y237" s="224" t="s">
        <v>142</v>
      </c>
      <c r="Z237" s="213"/>
      <c r="AA237" s="213"/>
      <c r="AB237" s="213"/>
      <c r="AC237" s="213"/>
      <c r="AD237" s="213"/>
      <c r="AE237" s="213"/>
      <c r="AF237" s="213"/>
      <c r="AG237" s="213" t="s">
        <v>143</v>
      </c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  <c r="BG237" s="213"/>
      <c r="BH237" s="213"/>
    </row>
    <row r="238" spans="1:60" outlineLevel="1" x14ac:dyDescent="0.2">
      <c r="A238" s="241">
        <v>178</v>
      </c>
      <c r="B238" s="242" t="s">
        <v>543</v>
      </c>
      <c r="C238" s="255" t="s">
        <v>544</v>
      </c>
      <c r="D238" s="243" t="s">
        <v>154</v>
      </c>
      <c r="E238" s="244">
        <v>9</v>
      </c>
      <c r="F238" s="245"/>
      <c r="G238" s="246">
        <f>ROUND(E238*F238,2)</f>
        <v>0</v>
      </c>
      <c r="H238" s="245"/>
      <c r="I238" s="246">
        <f>ROUND(E238*H238,2)</f>
        <v>0</v>
      </c>
      <c r="J238" s="245"/>
      <c r="K238" s="246">
        <f>ROUND(E238*J238,2)</f>
        <v>0</v>
      </c>
      <c r="L238" s="246">
        <v>21</v>
      </c>
      <c r="M238" s="246">
        <f>G238*(1+L238/100)</f>
        <v>0</v>
      </c>
      <c r="N238" s="244">
        <v>1.8000000000000001E-4</v>
      </c>
      <c r="O238" s="244">
        <f>ROUND(E238*N238,2)</f>
        <v>0</v>
      </c>
      <c r="P238" s="244">
        <v>0</v>
      </c>
      <c r="Q238" s="244">
        <f>ROUND(E238*P238,2)</f>
        <v>0</v>
      </c>
      <c r="R238" s="246" t="s">
        <v>155</v>
      </c>
      <c r="S238" s="246" t="s">
        <v>140</v>
      </c>
      <c r="T238" s="247" t="s">
        <v>140</v>
      </c>
      <c r="U238" s="224">
        <v>9.2999999999999999E-2</v>
      </c>
      <c r="V238" s="224">
        <f>ROUND(E238*U238,2)</f>
        <v>0.84</v>
      </c>
      <c r="W238" s="224"/>
      <c r="X238" s="224" t="s">
        <v>141</v>
      </c>
      <c r="Y238" s="224" t="s">
        <v>142</v>
      </c>
      <c r="Z238" s="213"/>
      <c r="AA238" s="213"/>
      <c r="AB238" s="213"/>
      <c r="AC238" s="213"/>
      <c r="AD238" s="213"/>
      <c r="AE238" s="213"/>
      <c r="AF238" s="213"/>
      <c r="AG238" s="213" t="s">
        <v>143</v>
      </c>
      <c r="AH238" s="213"/>
      <c r="AI238" s="213"/>
      <c r="AJ238" s="213"/>
      <c r="AK238" s="213"/>
      <c r="AL238" s="213"/>
      <c r="AM238" s="213"/>
      <c r="AN238" s="213"/>
      <c r="AO238" s="213"/>
      <c r="AP238" s="213"/>
      <c r="AQ238" s="213"/>
      <c r="AR238" s="213"/>
      <c r="AS238" s="213"/>
      <c r="AT238" s="213"/>
      <c r="AU238" s="213"/>
      <c r="AV238" s="213"/>
      <c r="AW238" s="213"/>
      <c r="AX238" s="213"/>
      <c r="AY238" s="213"/>
      <c r="AZ238" s="213"/>
      <c r="BA238" s="213"/>
      <c r="BB238" s="213"/>
      <c r="BC238" s="213"/>
      <c r="BD238" s="213"/>
      <c r="BE238" s="213"/>
      <c r="BF238" s="213"/>
      <c r="BG238" s="213"/>
      <c r="BH238" s="213"/>
    </row>
    <row r="239" spans="1:60" outlineLevel="1" x14ac:dyDescent="0.2">
      <c r="A239" s="241">
        <v>179</v>
      </c>
      <c r="B239" s="242" t="s">
        <v>545</v>
      </c>
      <c r="C239" s="255" t="s">
        <v>546</v>
      </c>
      <c r="D239" s="243" t="s">
        <v>154</v>
      </c>
      <c r="E239" s="244">
        <v>14</v>
      </c>
      <c r="F239" s="245"/>
      <c r="G239" s="246">
        <f>ROUND(E239*F239,2)</f>
        <v>0</v>
      </c>
      <c r="H239" s="245"/>
      <c r="I239" s="246">
        <f>ROUND(E239*H239,2)</f>
        <v>0</v>
      </c>
      <c r="J239" s="245"/>
      <c r="K239" s="246">
        <f>ROUND(E239*J239,2)</f>
        <v>0</v>
      </c>
      <c r="L239" s="246">
        <v>21</v>
      </c>
      <c r="M239" s="246">
        <f>G239*(1+L239/100)</f>
        <v>0</v>
      </c>
      <c r="N239" s="244">
        <v>2.7E-4</v>
      </c>
      <c r="O239" s="244">
        <f>ROUND(E239*N239,2)</f>
        <v>0</v>
      </c>
      <c r="P239" s="244">
        <v>0</v>
      </c>
      <c r="Q239" s="244">
        <f>ROUND(E239*P239,2)</f>
        <v>0</v>
      </c>
      <c r="R239" s="246" t="s">
        <v>155</v>
      </c>
      <c r="S239" s="246" t="s">
        <v>140</v>
      </c>
      <c r="T239" s="247" t="s">
        <v>140</v>
      </c>
      <c r="U239" s="224">
        <v>0.10299999999999999</v>
      </c>
      <c r="V239" s="224">
        <f>ROUND(E239*U239,2)</f>
        <v>1.44</v>
      </c>
      <c r="W239" s="224"/>
      <c r="X239" s="224" t="s">
        <v>141</v>
      </c>
      <c r="Y239" s="224" t="s">
        <v>142</v>
      </c>
      <c r="Z239" s="213"/>
      <c r="AA239" s="213"/>
      <c r="AB239" s="213"/>
      <c r="AC239" s="213"/>
      <c r="AD239" s="213"/>
      <c r="AE239" s="213"/>
      <c r="AF239" s="213"/>
      <c r="AG239" s="213" t="s">
        <v>143</v>
      </c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outlineLevel="1" x14ac:dyDescent="0.2">
      <c r="A240" s="241">
        <v>180</v>
      </c>
      <c r="B240" s="242" t="s">
        <v>547</v>
      </c>
      <c r="C240" s="255" t="s">
        <v>548</v>
      </c>
      <c r="D240" s="243" t="s">
        <v>154</v>
      </c>
      <c r="E240" s="244">
        <v>5</v>
      </c>
      <c r="F240" s="245"/>
      <c r="G240" s="246">
        <f>ROUND(E240*F240,2)</f>
        <v>0</v>
      </c>
      <c r="H240" s="245"/>
      <c r="I240" s="246">
        <f>ROUND(E240*H240,2)</f>
        <v>0</v>
      </c>
      <c r="J240" s="245"/>
      <c r="K240" s="246">
        <f>ROUND(E240*J240,2)</f>
        <v>0</v>
      </c>
      <c r="L240" s="246">
        <v>21</v>
      </c>
      <c r="M240" s="246">
        <f>G240*(1+L240/100)</f>
        <v>0</v>
      </c>
      <c r="N240" s="244">
        <v>4.0000000000000002E-4</v>
      </c>
      <c r="O240" s="244">
        <f>ROUND(E240*N240,2)</f>
        <v>0</v>
      </c>
      <c r="P240" s="244">
        <v>0</v>
      </c>
      <c r="Q240" s="244">
        <f>ROUND(E240*P240,2)</f>
        <v>0</v>
      </c>
      <c r="R240" s="246" t="s">
        <v>155</v>
      </c>
      <c r="S240" s="246" t="s">
        <v>140</v>
      </c>
      <c r="T240" s="247" t="s">
        <v>140</v>
      </c>
      <c r="U240" s="224">
        <v>0.124</v>
      </c>
      <c r="V240" s="224">
        <f>ROUND(E240*U240,2)</f>
        <v>0.62</v>
      </c>
      <c r="W240" s="224"/>
      <c r="X240" s="224" t="s">
        <v>141</v>
      </c>
      <c r="Y240" s="224" t="s">
        <v>142</v>
      </c>
      <c r="Z240" s="213"/>
      <c r="AA240" s="213"/>
      <c r="AB240" s="213"/>
      <c r="AC240" s="213"/>
      <c r="AD240" s="213"/>
      <c r="AE240" s="213"/>
      <c r="AF240" s="213"/>
      <c r="AG240" s="213" t="s">
        <v>143</v>
      </c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  <c r="BG240" s="213"/>
      <c r="BH240" s="213"/>
    </row>
    <row r="241" spans="1:60" outlineLevel="1" x14ac:dyDescent="0.2">
      <c r="A241" s="241">
        <v>181</v>
      </c>
      <c r="B241" s="242" t="s">
        <v>549</v>
      </c>
      <c r="C241" s="255" t="s">
        <v>550</v>
      </c>
      <c r="D241" s="243" t="s">
        <v>154</v>
      </c>
      <c r="E241" s="244">
        <v>19</v>
      </c>
      <c r="F241" s="245"/>
      <c r="G241" s="246">
        <f>ROUND(E241*F241,2)</f>
        <v>0</v>
      </c>
      <c r="H241" s="245"/>
      <c r="I241" s="246">
        <f>ROUND(E241*H241,2)</f>
        <v>0</v>
      </c>
      <c r="J241" s="245"/>
      <c r="K241" s="246">
        <f>ROUND(E241*J241,2)</f>
        <v>0</v>
      </c>
      <c r="L241" s="246">
        <v>21</v>
      </c>
      <c r="M241" s="246">
        <f>G241*(1+L241/100)</f>
        <v>0</v>
      </c>
      <c r="N241" s="244">
        <v>8.4000000000000003E-4</v>
      </c>
      <c r="O241" s="244">
        <f>ROUND(E241*N241,2)</f>
        <v>0.02</v>
      </c>
      <c r="P241" s="244">
        <v>0</v>
      </c>
      <c r="Q241" s="244">
        <f>ROUND(E241*P241,2)</f>
        <v>0</v>
      </c>
      <c r="R241" s="246" t="s">
        <v>155</v>
      </c>
      <c r="S241" s="246" t="s">
        <v>140</v>
      </c>
      <c r="T241" s="247" t="s">
        <v>140</v>
      </c>
      <c r="U241" s="224">
        <v>0.16500000000000001</v>
      </c>
      <c r="V241" s="224">
        <f>ROUND(E241*U241,2)</f>
        <v>3.14</v>
      </c>
      <c r="W241" s="224"/>
      <c r="X241" s="224" t="s">
        <v>141</v>
      </c>
      <c r="Y241" s="224" t="s">
        <v>142</v>
      </c>
      <c r="Z241" s="213"/>
      <c r="AA241" s="213"/>
      <c r="AB241" s="213"/>
      <c r="AC241" s="213"/>
      <c r="AD241" s="213"/>
      <c r="AE241" s="213"/>
      <c r="AF241" s="213"/>
      <c r="AG241" s="213" t="s">
        <v>143</v>
      </c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outlineLevel="1" x14ac:dyDescent="0.2">
      <c r="A242" s="241">
        <v>182</v>
      </c>
      <c r="B242" s="242" t="s">
        <v>551</v>
      </c>
      <c r="C242" s="255" t="s">
        <v>552</v>
      </c>
      <c r="D242" s="243" t="s">
        <v>154</v>
      </c>
      <c r="E242" s="244">
        <v>27</v>
      </c>
      <c r="F242" s="245"/>
      <c r="G242" s="246">
        <f>ROUND(E242*F242,2)</f>
        <v>0</v>
      </c>
      <c r="H242" s="245"/>
      <c r="I242" s="246">
        <f>ROUND(E242*H242,2)</f>
        <v>0</v>
      </c>
      <c r="J242" s="245"/>
      <c r="K242" s="246">
        <f>ROUND(E242*J242,2)</f>
        <v>0</v>
      </c>
      <c r="L242" s="246">
        <v>21</v>
      </c>
      <c r="M242" s="246">
        <f>G242*(1+L242/100)</f>
        <v>0</v>
      </c>
      <c r="N242" s="244">
        <v>1.1800000000000001E-3</v>
      </c>
      <c r="O242" s="244">
        <f>ROUND(E242*N242,2)</f>
        <v>0.03</v>
      </c>
      <c r="P242" s="244">
        <v>0</v>
      </c>
      <c r="Q242" s="244">
        <f>ROUND(E242*P242,2)</f>
        <v>0</v>
      </c>
      <c r="R242" s="246" t="s">
        <v>155</v>
      </c>
      <c r="S242" s="246" t="s">
        <v>140</v>
      </c>
      <c r="T242" s="247" t="s">
        <v>140</v>
      </c>
      <c r="U242" s="224">
        <v>0.21</v>
      </c>
      <c r="V242" s="224">
        <f>ROUND(E242*U242,2)</f>
        <v>5.67</v>
      </c>
      <c r="W242" s="224"/>
      <c r="X242" s="224" t="s">
        <v>141</v>
      </c>
      <c r="Y242" s="224" t="s">
        <v>142</v>
      </c>
      <c r="Z242" s="213"/>
      <c r="AA242" s="213"/>
      <c r="AB242" s="213"/>
      <c r="AC242" s="213"/>
      <c r="AD242" s="213"/>
      <c r="AE242" s="213"/>
      <c r="AF242" s="213"/>
      <c r="AG242" s="213" t="s">
        <v>143</v>
      </c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  <c r="BG242" s="213"/>
      <c r="BH242" s="213"/>
    </row>
    <row r="243" spans="1:60" outlineLevel="1" x14ac:dyDescent="0.2">
      <c r="A243" s="241">
        <v>183</v>
      </c>
      <c r="B243" s="242" t="s">
        <v>553</v>
      </c>
      <c r="C243" s="255" t="s">
        <v>554</v>
      </c>
      <c r="D243" s="243" t="s">
        <v>154</v>
      </c>
      <c r="E243" s="244">
        <v>2</v>
      </c>
      <c r="F243" s="245"/>
      <c r="G243" s="246">
        <f>ROUND(E243*F243,2)</f>
        <v>0</v>
      </c>
      <c r="H243" s="245"/>
      <c r="I243" s="246">
        <f>ROUND(E243*H243,2)</f>
        <v>0</v>
      </c>
      <c r="J243" s="245"/>
      <c r="K243" s="246">
        <f>ROUND(E243*J243,2)</f>
        <v>0</v>
      </c>
      <c r="L243" s="246">
        <v>21</v>
      </c>
      <c r="M243" s="246">
        <f>G243*(1+L243/100)</f>
        <v>0</v>
      </c>
      <c r="N243" s="244">
        <v>4.4000000000000002E-4</v>
      </c>
      <c r="O243" s="244">
        <f>ROUND(E243*N243,2)</f>
        <v>0</v>
      </c>
      <c r="P243" s="244">
        <v>0</v>
      </c>
      <c r="Q243" s="244">
        <f>ROUND(E243*P243,2)</f>
        <v>0</v>
      </c>
      <c r="R243" s="246" t="s">
        <v>155</v>
      </c>
      <c r="S243" s="246" t="s">
        <v>140</v>
      </c>
      <c r="T243" s="247" t="s">
        <v>140</v>
      </c>
      <c r="U243" s="224">
        <v>0.20699999999999999</v>
      </c>
      <c r="V243" s="224">
        <f>ROUND(E243*U243,2)</f>
        <v>0.41</v>
      </c>
      <c r="W243" s="224"/>
      <c r="X243" s="224" t="s">
        <v>141</v>
      </c>
      <c r="Y243" s="224" t="s">
        <v>142</v>
      </c>
      <c r="Z243" s="213"/>
      <c r="AA243" s="213"/>
      <c r="AB243" s="213"/>
      <c r="AC243" s="213"/>
      <c r="AD243" s="213"/>
      <c r="AE243" s="213"/>
      <c r="AF243" s="213"/>
      <c r="AG243" s="213" t="s">
        <v>143</v>
      </c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outlineLevel="1" x14ac:dyDescent="0.2">
      <c r="A244" s="241">
        <v>184</v>
      </c>
      <c r="B244" s="242" t="s">
        <v>555</v>
      </c>
      <c r="C244" s="255" t="s">
        <v>556</v>
      </c>
      <c r="D244" s="243" t="s">
        <v>154</v>
      </c>
      <c r="E244" s="244">
        <v>4</v>
      </c>
      <c r="F244" s="245"/>
      <c r="G244" s="246">
        <f>ROUND(E244*F244,2)</f>
        <v>0</v>
      </c>
      <c r="H244" s="245"/>
      <c r="I244" s="246">
        <f>ROUND(E244*H244,2)</f>
        <v>0</v>
      </c>
      <c r="J244" s="245"/>
      <c r="K244" s="246">
        <f>ROUND(E244*J244,2)</f>
        <v>0</v>
      </c>
      <c r="L244" s="246">
        <v>21</v>
      </c>
      <c r="M244" s="246">
        <f>G244*(1+L244/100)</f>
        <v>0</v>
      </c>
      <c r="N244" s="244">
        <v>6.4000000000000005E-4</v>
      </c>
      <c r="O244" s="244">
        <f>ROUND(E244*N244,2)</f>
        <v>0</v>
      </c>
      <c r="P244" s="244">
        <v>0</v>
      </c>
      <c r="Q244" s="244">
        <f>ROUND(E244*P244,2)</f>
        <v>0</v>
      </c>
      <c r="R244" s="246" t="s">
        <v>155</v>
      </c>
      <c r="S244" s="246" t="s">
        <v>140</v>
      </c>
      <c r="T244" s="247" t="s">
        <v>140</v>
      </c>
      <c r="U244" s="224">
        <v>0.22700000000000001</v>
      </c>
      <c r="V244" s="224">
        <f>ROUND(E244*U244,2)</f>
        <v>0.91</v>
      </c>
      <c r="W244" s="224"/>
      <c r="X244" s="224" t="s">
        <v>141</v>
      </c>
      <c r="Y244" s="224" t="s">
        <v>142</v>
      </c>
      <c r="Z244" s="213"/>
      <c r="AA244" s="213"/>
      <c r="AB244" s="213"/>
      <c r="AC244" s="213"/>
      <c r="AD244" s="213"/>
      <c r="AE244" s="213"/>
      <c r="AF244" s="213"/>
      <c r="AG244" s="213" t="s">
        <v>143</v>
      </c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  <c r="BG244" s="213"/>
      <c r="BH244" s="213"/>
    </row>
    <row r="245" spans="1:60" outlineLevel="1" x14ac:dyDescent="0.2">
      <c r="A245" s="241">
        <v>185</v>
      </c>
      <c r="B245" s="242" t="s">
        <v>557</v>
      </c>
      <c r="C245" s="255" t="s">
        <v>558</v>
      </c>
      <c r="D245" s="243" t="s">
        <v>154</v>
      </c>
      <c r="E245" s="244">
        <v>4</v>
      </c>
      <c r="F245" s="245"/>
      <c r="G245" s="246">
        <f>ROUND(E245*F245,2)</f>
        <v>0</v>
      </c>
      <c r="H245" s="245"/>
      <c r="I245" s="246">
        <f>ROUND(E245*H245,2)</f>
        <v>0</v>
      </c>
      <c r="J245" s="245"/>
      <c r="K245" s="246">
        <f>ROUND(E245*J245,2)</f>
        <v>0</v>
      </c>
      <c r="L245" s="246">
        <v>21</v>
      </c>
      <c r="M245" s="246">
        <f>G245*(1+L245/100)</f>
        <v>0</v>
      </c>
      <c r="N245" s="244">
        <v>1.0399999999999999E-3</v>
      </c>
      <c r="O245" s="244">
        <f>ROUND(E245*N245,2)</f>
        <v>0</v>
      </c>
      <c r="P245" s="244">
        <v>0</v>
      </c>
      <c r="Q245" s="244">
        <f>ROUND(E245*P245,2)</f>
        <v>0</v>
      </c>
      <c r="R245" s="246" t="s">
        <v>155</v>
      </c>
      <c r="S245" s="246" t="s">
        <v>140</v>
      </c>
      <c r="T245" s="247" t="s">
        <v>140</v>
      </c>
      <c r="U245" s="224">
        <v>0.26900000000000002</v>
      </c>
      <c r="V245" s="224">
        <f>ROUND(E245*U245,2)</f>
        <v>1.08</v>
      </c>
      <c r="W245" s="224"/>
      <c r="X245" s="224" t="s">
        <v>141</v>
      </c>
      <c r="Y245" s="224" t="s">
        <v>142</v>
      </c>
      <c r="Z245" s="213"/>
      <c r="AA245" s="213"/>
      <c r="AB245" s="213"/>
      <c r="AC245" s="213"/>
      <c r="AD245" s="213"/>
      <c r="AE245" s="213"/>
      <c r="AF245" s="213"/>
      <c r="AG245" s="213" t="s">
        <v>143</v>
      </c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outlineLevel="1" x14ac:dyDescent="0.2">
      <c r="A246" s="241">
        <v>186</v>
      </c>
      <c r="B246" s="242" t="s">
        <v>559</v>
      </c>
      <c r="C246" s="255" t="s">
        <v>560</v>
      </c>
      <c r="D246" s="243" t="s">
        <v>154</v>
      </c>
      <c r="E246" s="244">
        <v>6</v>
      </c>
      <c r="F246" s="245"/>
      <c r="G246" s="246">
        <f>ROUND(E246*F246,2)</f>
        <v>0</v>
      </c>
      <c r="H246" s="245"/>
      <c r="I246" s="246">
        <f>ROUND(E246*H246,2)</f>
        <v>0</v>
      </c>
      <c r="J246" s="245"/>
      <c r="K246" s="246">
        <f>ROUND(E246*J246,2)</f>
        <v>0</v>
      </c>
      <c r="L246" s="246">
        <v>21</v>
      </c>
      <c r="M246" s="246">
        <f>G246*(1+L246/100)</f>
        <v>0</v>
      </c>
      <c r="N246" s="244">
        <v>1.3799999999999999E-3</v>
      </c>
      <c r="O246" s="244">
        <f>ROUND(E246*N246,2)</f>
        <v>0.01</v>
      </c>
      <c r="P246" s="244">
        <v>0</v>
      </c>
      <c r="Q246" s="244">
        <f>ROUND(E246*P246,2)</f>
        <v>0</v>
      </c>
      <c r="R246" s="246" t="s">
        <v>155</v>
      </c>
      <c r="S246" s="246" t="s">
        <v>140</v>
      </c>
      <c r="T246" s="247" t="s">
        <v>140</v>
      </c>
      <c r="U246" s="224">
        <v>0.35099999999999998</v>
      </c>
      <c r="V246" s="224">
        <f>ROUND(E246*U246,2)</f>
        <v>2.11</v>
      </c>
      <c r="W246" s="224"/>
      <c r="X246" s="224" t="s">
        <v>141</v>
      </c>
      <c r="Y246" s="224" t="s">
        <v>142</v>
      </c>
      <c r="Z246" s="213"/>
      <c r="AA246" s="213"/>
      <c r="AB246" s="213"/>
      <c r="AC246" s="213"/>
      <c r="AD246" s="213"/>
      <c r="AE246" s="213"/>
      <c r="AF246" s="213"/>
      <c r="AG246" s="213" t="s">
        <v>143</v>
      </c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</row>
    <row r="247" spans="1:60" outlineLevel="1" x14ac:dyDescent="0.2">
      <c r="A247" s="241">
        <v>187</v>
      </c>
      <c r="B247" s="242" t="s">
        <v>561</v>
      </c>
      <c r="C247" s="255" t="s">
        <v>562</v>
      </c>
      <c r="D247" s="243" t="s">
        <v>154</v>
      </c>
      <c r="E247" s="244">
        <v>20</v>
      </c>
      <c r="F247" s="245"/>
      <c r="G247" s="246">
        <f>ROUND(E247*F247,2)</f>
        <v>0</v>
      </c>
      <c r="H247" s="245"/>
      <c r="I247" s="246">
        <f>ROUND(E247*H247,2)</f>
        <v>0</v>
      </c>
      <c r="J247" s="245"/>
      <c r="K247" s="246">
        <f>ROUND(E247*J247,2)</f>
        <v>0</v>
      </c>
      <c r="L247" s="246">
        <v>21</v>
      </c>
      <c r="M247" s="246">
        <f>G247*(1+L247/100)</f>
        <v>0</v>
      </c>
      <c r="N247" s="244">
        <v>2.0799999999999998E-3</v>
      </c>
      <c r="O247" s="244">
        <f>ROUND(E247*N247,2)</f>
        <v>0.04</v>
      </c>
      <c r="P247" s="244">
        <v>0</v>
      </c>
      <c r="Q247" s="244">
        <f>ROUND(E247*P247,2)</f>
        <v>0</v>
      </c>
      <c r="R247" s="246" t="s">
        <v>155</v>
      </c>
      <c r="S247" s="246" t="s">
        <v>140</v>
      </c>
      <c r="T247" s="247" t="s">
        <v>140</v>
      </c>
      <c r="U247" s="224">
        <v>0.42399999999999999</v>
      </c>
      <c r="V247" s="224">
        <f>ROUND(E247*U247,2)</f>
        <v>8.48</v>
      </c>
      <c r="W247" s="224"/>
      <c r="X247" s="224" t="s">
        <v>141</v>
      </c>
      <c r="Y247" s="224" t="s">
        <v>142</v>
      </c>
      <c r="Z247" s="213"/>
      <c r="AA247" s="213"/>
      <c r="AB247" s="213"/>
      <c r="AC247" s="213"/>
      <c r="AD247" s="213"/>
      <c r="AE247" s="213"/>
      <c r="AF247" s="213"/>
      <c r="AG247" s="213" t="s">
        <v>143</v>
      </c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ht="22.5" outlineLevel="1" x14ac:dyDescent="0.2">
      <c r="A248" s="241">
        <v>188</v>
      </c>
      <c r="B248" s="242" t="s">
        <v>563</v>
      </c>
      <c r="C248" s="255" t="s">
        <v>564</v>
      </c>
      <c r="D248" s="243" t="s">
        <v>154</v>
      </c>
      <c r="E248" s="244">
        <v>20</v>
      </c>
      <c r="F248" s="245"/>
      <c r="G248" s="246">
        <f>ROUND(E248*F248,2)</f>
        <v>0</v>
      </c>
      <c r="H248" s="245"/>
      <c r="I248" s="246">
        <f>ROUND(E248*H248,2)</f>
        <v>0</v>
      </c>
      <c r="J248" s="245"/>
      <c r="K248" s="246">
        <f>ROUND(E248*J248,2)</f>
        <v>0</v>
      </c>
      <c r="L248" s="246">
        <v>21</v>
      </c>
      <c r="M248" s="246">
        <f>G248*(1+L248/100)</f>
        <v>0</v>
      </c>
      <c r="N248" s="244">
        <v>1.3999999999999999E-4</v>
      </c>
      <c r="O248" s="244">
        <f>ROUND(E248*N248,2)</f>
        <v>0</v>
      </c>
      <c r="P248" s="244">
        <v>0</v>
      </c>
      <c r="Q248" s="244">
        <f>ROUND(E248*P248,2)</f>
        <v>0</v>
      </c>
      <c r="R248" s="246" t="s">
        <v>155</v>
      </c>
      <c r="S248" s="246" t="s">
        <v>140</v>
      </c>
      <c r="T248" s="247" t="s">
        <v>140</v>
      </c>
      <c r="U248" s="224">
        <v>8.2000000000000003E-2</v>
      </c>
      <c r="V248" s="224">
        <f>ROUND(E248*U248,2)</f>
        <v>1.64</v>
      </c>
      <c r="W248" s="224"/>
      <c r="X248" s="224" t="s">
        <v>141</v>
      </c>
      <c r="Y248" s="224" t="s">
        <v>142</v>
      </c>
      <c r="Z248" s="213"/>
      <c r="AA248" s="213"/>
      <c r="AB248" s="213"/>
      <c r="AC248" s="213"/>
      <c r="AD248" s="213"/>
      <c r="AE248" s="213"/>
      <c r="AF248" s="213"/>
      <c r="AG248" s="213" t="s">
        <v>143</v>
      </c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outlineLevel="1" x14ac:dyDescent="0.2">
      <c r="A249" s="241">
        <v>189</v>
      </c>
      <c r="B249" s="242" t="s">
        <v>565</v>
      </c>
      <c r="C249" s="255" t="s">
        <v>566</v>
      </c>
      <c r="D249" s="243" t="s">
        <v>154</v>
      </c>
      <c r="E249" s="244">
        <v>1</v>
      </c>
      <c r="F249" s="245"/>
      <c r="G249" s="246">
        <f>ROUND(E249*F249,2)</f>
        <v>0</v>
      </c>
      <c r="H249" s="245"/>
      <c r="I249" s="246">
        <f>ROUND(E249*H249,2)</f>
        <v>0</v>
      </c>
      <c r="J249" s="245"/>
      <c r="K249" s="246">
        <f>ROUND(E249*J249,2)</f>
        <v>0</v>
      </c>
      <c r="L249" s="246">
        <v>21</v>
      </c>
      <c r="M249" s="246">
        <f>G249*(1+L249/100)</f>
        <v>0</v>
      </c>
      <c r="N249" s="244">
        <v>1.1999999999999999E-3</v>
      </c>
      <c r="O249" s="244">
        <f>ROUND(E249*N249,2)</f>
        <v>0</v>
      </c>
      <c r="P249" s="244">
        <v>0</v>
      </c>
      <c r="Q249" s="244">
        <f>ROUND(E249*P249,2)</f>
        <v>0</v>
      </c>
      <c r="R249" s="246" t="s">
        <v>155</v>
      </c>
      <c r="S249" s="246" t="s">
        <v>140</v>
      </c>
      <c r="T249" s="247" t="s">
        <v>140</v>
      </c>
      <c r="U249" s="224">
        <v>0.35099999999999998</v>
      </c>
      <c r="V249" s="224">
        <f>ROUND(E249*U249,2)</f>
        <v>0.35</v>
      </c>
      <c r="W249" s="224"/>
      <c r="X249" s="224" t="s">
        <v>141</v>
      </c>
      <c r="Y249" s="224" t="s">
        <v>142</v>
      </c>
      <c r="Z249" s="213"/>
      <c r="AA249" s="213"/>
      <c r="AB249" s="213"/>
      <c r="AC249" s="213"/>
      <c r="AD249" s="213"/>
      <c r="AE249" s="213"/>
      <c r="AF249" s="213"/>
      <c r="AG249" s="213" t="s">
        <v>143</v>
      </c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outlineLevel="1" x14ac:dyDescent="0.2">
      <c r="A250" s="241">
        <v>190</v>
      </c>
      <c r="B250" s="242" t="s">
        <v>567</v>
      </c>
      <c r="C250" s="255" t="s">
        <v>568</v>
      </c>
      <c r="D250" s="243" t="s">
        <v>154</v>
      </c>
      <c r="E250" s="244">
        <v>4</v>
      </c>
      <c r="F250" s="245"/>
      <c r="G250" s="246">
        <f>ROUND(E250*F250,2)</f>
        <v>0</v>
      </c>
      <c r="H250" s="245"/>
      <c r="I250" s="246">
        <f>ROUND(E250*H250,2)</f>
        <v>0</v>
      </c>
      <c r="J250" s="245"/>
      <c r="K250" s="246">
        <f>ROUND(E250*J250,2)</f>
        <v>0</v>
      </c>
      <c r="L250" s="246">
        <v>21</v>
      </c>
      <c r="M250" s="246">
        <f>G250*(1+L250/100)</f>
        <v>0</v>
      </c>
      <c r="N250" s="244">
        <v>1.6999999999999999E-3</v>
      </c>
      <c r="O250" s="244">
        <f>ROUND(E250*N250,2)</f>
        <v>0.01</v>
      </c>
      <c r="P250" s="244">
        <v>0</v>
      </c>
      <c r="Q250" s="244">
        <f>ROUND(E250*P250,2)</f>
        <v>0</v>
      </c>
      <c r="R250" s="246" t="s">
        <v>155</v>
      </c>
      <c r="S250" s="246" t="s">
        <v>140</v>
      </c>
      <c r="T250" s="247" t="s">
        <v>140</v>
      </c>
      <c r="U250" s="224">
        <v>0.42399999999999999</v>
      </c>
      <c r="V250" s="224">
        <f>ROUND(E250*U250,2)</f>
        <v>1.7</v>
      </c>
      <c r="W250" s="224"/>
      <c r="X250" s="224" t="s">
        <v>141</v>
      </c>
      <c r="Y250" s="224" t="s">
        <v>142</v>
      </c>
      <c r="Z250" s="213"/>
      <c r="AA250" s="213"/>
      <c r="AB250" s="213"/>
      <c r="AC250" s="213"/>
      <c r="AD250" s="213"/>
      <c r="AE250" s="213"/>
      <c r="AF250" s="213"/>
      <c r="AG250" s="213" t="s">
        <v>143</v>
      </c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outlineLevel="1" x14ac:dyDescent="0.2">
      <c r="A251" s="241">
        <v>191</v>
      </c>
      <c r="B251" s="242" t="s">
        <v>569</v>
      </c>
      <c r="C251" s="255" t="s">
        <v>570</v>
      </c>
      <c r="D251" s="243" t="s">
        <v>154</v>
      </c>
      <c r="E251" s="244">
        <v>1</v>
      </c>
      <c r="F251" s="245"/>
      <c r="G251" s="246">
        <f>ROUND(E251*F251,2)</f>
        <v>0</v>
      </c>
      <c r="H251" s="245"/>
      <c r="I251" s="246">
        <f>ROUND(E251*H251,2)</f>
        <v>0</v>
      </c>
      <c r="J251" s="245"/>
      <c r="K251" s="246">
        <f>ROUND(E251*J251,2)</f>
        <v>0</v>
      </c>
      <c r="L251" s="246">
        <v>21</v>
      </c>
      <c r="M251" s="246">
        <f>G251*(1+L251/100)</f>
        <v>0</v>
      </c>
      <c r="N251" s="244">
        <v>4.6000000000000001E-4</v>
      </c>
      <c r="O251" s="244">
        <f>ROUND(E251*N251,2)</f>
        <v>0</v>
      </c>
      <c r="P251" s="244">
        <v>0</v>
      </c>
      <c r="Q251" s="244">
        <f>ROUND(E251*P251,2)</f>
        <v>0</v>
      </c>
      <c r="R251" s="246" t="s">
        <v>155</v>
      </c>
      <c r="S251" s="246" t="s">
        <v>140</v>
      </c>
      <c r="T251" s="247" t="s">
        <v>140</v>
      </c>
      <c r="U251" s="224">
        <v>0.22700000000000001</v>
      </c>
      <c r="V251" s="224">
        <f>ROUND(E251*U251,2)</f>
        <v>0.23</v>
      </c>
      <c r="W251" s="224"/>
      <c r="X251" s="224" t="s">
        <v>141</v>
      </c>
      <c r="Y251" s="224" t="s">
        <v>142</v>
      </c>
      <c r="Z251" s="213"/>
      <c r="AA251" s="213"/>
      <c r="AB251" s="213"/>
      <c r="AC251" s="213"/>
      <c r="AD251" s="213"/>
      <c r="AE251" s="213"/>
      <c r="AF251" s="213"/>
      <c r="AG251" s="213" t="s">
        <v>143</v>
      </c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</row>
    <row r="252" spans="1:60" outlineLevel="1" x14ac:dyDescent="0.2">
      <c r="A252" s="241">
        <v>192</v>
      </c>
      <c r="B252" s="242" t="s">
        <v>571</v>
      </c>
      <c r="C252" s="255" t="s">
        <v>572</v>
      </c>
      <c r="D252" s="243" t="s">
        <v>154</v>
      </c>
      <c r="E252" s="244">
        <v>1</v>
      </c>
      <c r="F252" s="245"/>
      <c r="G252" s="246">
        <f>ROUND(E252*F252,2)</f>
        <v>0</v>
      </c>
      <c r="H252" s="245"/>
      <c r="I252" s="246">
        <f>ROUND(E252*H252,2)</f>
        <v>0</v>
      </c>
      <c r="J252" s="245"/>
      <c r="K252" s="246">
        <f>ROUND(E252*J252,2)</f>
        <v>0</v>
      </c>
      <c r="L252" s="246">
        <v>21</v>
      </c>
      <c r="M252" s="246">
        <f>G252*(1+L252/100)</f>
        <v>0</v>
      </c>
      <c r="N252" s="244">
        <v>5.5999999999999995E-4</v>
      </c>
      <c r="O252" s="244">
        <f>ROUND(E252*N252,2)</f>
        <v>0</v>
      </c>
      <c r="P252" s="244">
        <v>0</v>
      </c>
      <c r="Q252" s="244">
        <f>ROUND(E252*P252,2)</f>
        <v>0</v>
      </c>
      <c r="R252" s="246" t="s">
        <v>155</v>
      </c>
      <c r="S252" s="246" t="s">
        <v>140</v>
      </c>
      <c r="T252" s="247" t="s">
        <v>140</v>
      </c>
      <c r="U252" s="224">
        <v>0.26900000000000002</v>
      </c>
      <c r="V252" s="224">
        <f>ROUND(E252*U252,2)</f>
        <v>0.27</v>
      </c>
      <c r="W252" s="224"/>
      <c r="X252" s="224" t="s">
        <v>141</v>
      </c>
      <c r="Y252" s="224" t="s">
        <v>142</v>
      </c>
      <c r="Z252" s="213"/>
      <c r="AA252" s="213"/>
      <c r="AB252" s="213"/>
      <c r="AC252" s="213"/>
      <c r="AD252" s="213"/>
      <c r="AE252" s="213"/>
      <c r="AF252" s="213"/>
      <c r="AG252" s="213" t="s">
        <v>143</v>
      </c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</row>
    <row r="253" spans="1:60" outlineLevel="1" x14ac:dyDescent="0.2">
      <c r="A253" s="241">
        <v>193</v>
      </c>
      <c r="B253" s="242" t="s">
        <v>573</v>
      </c>
      <c r="C253" s="255" t="s">
        <v>574</v>
      </c>
      <c r="D253" s="243" t="s">
        <v>154</v>
      </c>
      <c r="E253" s="244">
        <v>18</v>
      </c>
      <c r="F253" s="245"/>
      <c r="G253" s="246">
        <f>ROUND(E253*F253,2)</f>
        <v>0</v>
      </c>
      <c r="H253" s="245"/>
      <c r="I253" s="246">
        <f>ROUND(E253*H253,2)</f>
        <v>0</v>
      </c>
      <c r="J253" s="245"/>
      <c r="K253" s="246">
        <f>ROUND(E253*J253,2)</f>
        <v>0</v>
      </c>
      <c r="L253" s="246">
        <v>21</v>
      </c>
      <c r="M253" s="246">
        <f>G253*(1+L253/100)</f>
        <v>0</v>
      </c>
      <c r="N253" s="244">
        <v>2.7E-4</v>
      </c>
      <c r="O253" s="244">
        <f>ROUND(E253*N253,2)</f>
        <v>0</v>
      </c>
      <c r="P253" s="244">
        <v>0</v>
      </c>
      <c r="Q253" s="244">
        <f>ROUND(E253*P253,2)</f>
        <v>0</v>
      </c>
      <c r="R253" s="246" t="s">
        <v>155</v>
      </c>
      <c r="S253" s="246" t="s">
        <v>140</v>
      </c>
      <c r="T253" s="247" t="s">
        <v>140</v>
      </c>
      <c r="U253" s="224">
        <v>0.38100000000000001</v>
      </c>
      <c r="V253" s="224">
        <f>ROUND(E253*U253,2)</f>
        <v>6.86</v>
      </c>
      <c r="W253" s="224"/>
      <c r="X253" s="224" t="s">
        <v>141</v>
      </c>
      <c r="Y253" s="224" t="s">
        <v>142</v>
      </c>
      <c r="Z253" s="213"/>
      <c r="AA253" s="213"/>
      <c r="AB253" s="213"/>
      <c r="AC253" s="213"/>
      <c r="AD253" s="213"/>
      <c r="AE253" s="213"/>
      <c r="AF253" s="213"/>
      <c r="AG253" s="213" t="s">
        <v>143</v>
      </c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outlineLevel="1" x14ac:dyDescent="0.2">
      <c r="A254" s="241">
        <v>194</v>
      </c>
      <c r="B254" s="242" t="s">
        <v>575</v>
      </c>
      <c r="C254" s="255" t="s">
        <v>576</v>
      </c>
      <c r="D254" s="243" t="s">
        <v>154</v>
      </c>
      <c r="E254" s="244">
        <v>24</v>
      </c>
      <c r="F254" s="245"/>
      <c r="G254" s="246">
        <f>ROUND(E254*F254,2)</f>
        <v>0</v>
      </c>
      <c r="H254" s="245"/>
      <c r="I254" s="246">
        <f>ROUND(E254*H254,2)</f>
        <v>0</v>
      </c>
      <c r="J254" s="245"/>
      <c r="K254" s="246">
        <f>ROUND(E254*J254,2)</f>
        <v>0</v>
      </c>
      <c r="L254" s="246">
        <v>21</v>
      </c>
      <c r="M254" s="246">
        <f>G254*(1+L254/100)</f>
        <v>0</v>
      </c>
      <c r="N254" s="244">
        <v>2.4000000000000001E-4</v>
      </c>
      <c r="O254" s="244">
        <f>ROUND(E254*N254,2)</f>
        <v>0.01</v>
      </c>
      <c r="P254" s="244">
        <v>0</v>
      </c>
      <c r="Q254" s="244">
        <f>ROUND(E254*P254,2)</f>
        <v>0</v>
      </c>
      <c r="R254" s="246" t="s">
        <v>155</v>
      </c>
      <c r="S254" s="246" t="s">
        <v>140</v>
      </c>
      <c r="T254" s="247" t="s">
        <v>140</v>
      </c>
      <c r="U254" s="224">
        <v>0.27800000000000002</v>
      </c>
      <c r="V254" s="224">
        <f>ROUND(E254*U254,2)</f>
        <v>6.67</v>
      </c>
      <c r="W254" s="224"/>
      <c r="X254" s="224" t="s">
        <v>141</v>
      </c>
      <c r="Y254" s="224" t="s">
        <v>142</v>
      </c>
      <c r="Z254" s="213"/>
      <c r="AA254" s="213"/>
      <c r="AB254" s="213"/>
      <c r="AC254" s="213"/>
      <c r="AD254" s="213"/>
      <c r="AE254" s="213"/>
      <c r="AF254" s="213"/>
      <c r="AG254" s="213" t="s">
        <v>143</v>
      </c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outlineLevel="1" x14ac:dyDescent="0.2">
      <c r="A255" s="241">
        <v>195</v>
      </c>
      <c r="B255" s="242" t="s">
        <v>577</v>
      </c>
      <c r="C255" s="255" t="s">
        <v>578</v>
      </c>
      <c r="D255" s="243" t="s">
        <v>146</v>
      </c>
      <c r="E255" s="244">
        <v>1</v>
      </c>
      <c r="F255" s="245"/>
      <c r="G255" s="246">
        <f>ROUND(E255*F255,2)</f>
        <v>0</v>
      </c>
      <c r="H255" s="245"/>
      <c r="I255" s="246">
        <f>ROUND(E255*H255,2)</f>
        <v>0</v>
      </c>
      <c r="J255" s="245"/>
      <c r="K255" s="246">
        <f>ROUND(E255*J255,2)</f>
        <v>0</v>
      </c>
      <c r="L255" s="246">
        <v>21</v>
      </c>
      <c r="M255" s="246">
        <f>G255*(1+L255/100)</f>
        <v>0</v>
      </c>
      <c r="N255" s="244">
        <v>9.3999999999999997E-4</v>
      </c>
      <c r="O255" s="244">
        <f>ROUND(E255*N255,2)</f>
        <v>0</v>
      </c>
      <c r="P255" s="244">
        <v>0</v>
      </c>
      <c r="Q255" s="244">
        <f>ROUND(E255*P255,2)</f>
        <v>0</v>
      </c>
      <c r="R255" s="246"/>
      <c r="S255" s="246" t="s">
        <v>180</v>
      </c>
      <c r="T255" s="247" t="s">
        <v>181</v>
      </c>
      <c r="U255" s="224">
        <v>1.319</v>
      </c>
      <c r="V255" s="224">
        <f>ROUND(E255*U255,2)</f>
        <v>1.32</v>
      </c>
      <c r="W255" s="224"/>
      <c r="X255" s="224" t="s">
        <v>141</v>
      </c>
      <c r="Y255" s="224" t="s">
        <v>142</v>
      </c>
      <c r="Z255" s="213"/>
      <c r="AA255" s="213"/>
      <c r="AB255" s="213"/>
      <c r="AC255" s="213"/>
      <c r="AD255" s="213"/>
      <c r="AE255" s="213"/>
      <c r="AF255" s="213"/>
      <c r="AG255" s="213" t="s">
        <v>143</v>
      </c>
      <c r="AH255" s="213"/>
      <c r="AI255" s="213"/>
      <c r="AJ255" s="213"/>
      <c r="AK255" s="213"/>
      <c r="AL255" s="213"/>
      <c r="AM255" s="213"/>
      <c r="AN255" s="213"/>
      <c r="AO255" s="213"/>
      <c r="AP255" s="213"/>
      <c r="AQ255" s="213"/>
      <c r="AR255" s="213"/>
      <c r="AS255" s="213"/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  <c r="BG255" s="213"/>
      <c r="BH255" s="213"/>
    </row>
    <row r="256" spans="1:60" outlineLevel="1" x14ac:dyDescent="0.2">
      <c r="A256" s="241">
        <v>196</v>
      </c>
      <c r="B256" s="242" t="s">
        <v>579</v>
      </c>
      <c r="C256" s="255" t="s">
        <v>580</v>
      </c>
      <c r="D256" s="243" t="s">
        <v>154</v>
      </c>
      <c r="E256" s="244">
        <v>3</v>
      </c>
      <c r="F256" s="245"/>
      <c r="G256" s="246">
        <f>ROUND(E256*F256,2)</f>
        <v>0</v>
      </c>
      <c r="H256" s="245"/>
      <c r="I256" s="246">
        <f>ROUND(E256*H256,2)</f>
        <v>0</v>
      </c>
      <c r="J256" s="245"/>
      <c r="K256" s="246">
        <f>ROUND(E256*J256,2)</f>
        <v>0</v>
      </c>
      <c r="L256" s="246">
        <v>21</v>
      </c>
      <c r="M256" s="246">
        <f>G256*(1+L256/100)</f>
        <v>0</v>
      </c>
      <c r="N256" s="244">
        <v>2.5699999999999998E-3</v>
      </c>
      <c r="O256" s="244">
        <f>ROUND(E256*N256,2)</f>
        <v>0.01</v>
      </c>
      <c r="P256" s="244">
        <v>0</v>
      </c>
      <c r="Q256" s="244">
        <f>ROUND(E256*P256,2)</f>
        <v>0</v>
      </c>
      <c r="R256" s="246"/>
      <c r="S256" s="246" t="s">
        <v>180</v>
      </c>
      <c r="T256" s="247" t="s">
        <v>140</v>
      </c>
      <c r="U256" s="224">
        <v>0.433</v>
      </c>
      <c r="V256" s="224">
        <f>ROUND(E256*U256,2)</f>
        <v>1.3</v>
      </c>
      <c r="W256" s="224"/>
      <c r="X256" s="224" t="s">
        <v>141</v>
      </c>
      <c r="Y256" s="224" t="s">
        <v>142</v>
      </c>
      <c r="Z256" s="213"/>
      <c r="AA256" s="213"/>
      <c r="AB256" s="213"/>
      <c r="AC256" s="213"/>
      <c r="AD256" s="213"/>
      <c r="AE256" s="213"/>
      <c r="AF256" s="213"/>
      <c r="AG256" s="213" t="s">
        <v>143</v>
      </c>
      <c r="AH256" s="213"/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outlineLevel="1" x14ac:dyDescent="0.2">
      <c r="A257" s="241">
        <v>197</v>
      </c>
      <c r="B257" s="242" t="s">
        <v>581</v>
      </c>
      <c r="C257" s="255" t="s">
        <v>582</v>
      </c>
      <c r="D257" s="243" t="s">
        <v>154</v>
      </c>
      <c r="E257" s="244">
        <v>2</v>
      </c>
      <c r="F257" s="245"/>
      <c r="G257" s="246">
        <f>ROUND(E257*F257,2)</f>
        <v>0</v>
      </c>
      <c r="H257" s="245"/>
      <c r="I257" s="246">
        <f>ROUND(E257*H257,2)</f>
        <v>0</v>
      </c>
      <c r="J257" s="245"/>
      <c r="K257" s="246">
        <f>ROUND(E257*J257,2)</f>
        <v>0</v>
      </c>
      <c r="L257" s="246">
        <v>21</v>
      </c>
      <c r="M257" s="246">
        <f>G257*(1+L257/100)</f>
        <v>0</v>
      </c>
      <c r="N257" s="244">
        <v>3.5000000000000001E-3</v>
      </c>
      <c r="O257" s="244">
        <f>ROUND(E257*N257,2)</f>
        <v>0.01</v>
      </c>
      <c r="P257" s="244">
        <v>0</v>
      </c>
      <c r="Q257" s="244">
        <f>ROUND(E257*P257,2)</f>
        <v>0</v>
      </c>
      <c r="R257" s="246"/>
      <c r="S257" s="246" t="s">
        <v>180</v>
      </c>
      <c r="T257" s="247" t="s">
        <v>181</v>
      </c>
      <c r="U257" s="224">
        <v>0</v>
      </c>
      <c r="V257" s="224">
        <f>ROUND(E257*U257,2)</f>
        <v>0</v>
      </c>
      <c r="W257" s="224"/>
      <c r="X257" s="224" t="s">
        <v>217</v>
      </c>
      <c r="Y257" s="224" t="s">
        <v>142</v>
      </c>
      <c r="Z257" s="213"/>
      <c r="AA257" s="213"/>
      <c r="AB257" s="213"/>
      <c r="AC257" s="213"/>
      <c r="AD257" s="213"/>
      <c r="AE257" s="213"/>
      <c r="AF257" s="213"/>
      <c r="AG257" s="213" t="s">
        <v>218</v>
      </c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ht="33.75" outlineLevel="1" x14ac:dyDescent="0.2">
      <c r="A258" s="241">
        <v>198</v>
      </c>
      <c r="B258" s="242" t="s">
        <v>583</v>
      </c>
      <c r="C258" s="255" t="s">
        <v>584</v>
      </c>
      <c r="D258" s="243" t="s">
        <v>154</v>
      </c>
      <c r="E258" s="244">
        <v>2</v>
      </c>
      <c r="F258" s="245"/>
      <c r="G258" s="246">
        <f>ROUND(E258*F258,2)</f>
        <v>0</v>
      </c>
      <c r="H258" s="245"/>
      <c r="I258" s="246">
        <f>ROUND(E258*H258,2)</f>
        <v>0</v>
      </c>
      <c r="J258" s="245"/>
      <c r="K258" s="246">
        <f>ROUND(E258*J258,2)</f>
        <v>0</v>
      </c>
      <c r="L258" s="246">
        <v>21</v>
      </c>
      <c r="M258" s="246">
        <f>G258*(1+L258/100)</f>
        <v>0</v>
      </c>
      <c r="N258" s="244">
        <v>2.6599999999999999E-2</v>
      </c>
      <c r="O258" s="244">
        <f>ROUND(E258*N258,2)</f>
        <v>0.05</v>
      </c>
      <c r="P258" s="244">
        <v>0</v>
      </c>
      <c r="Q258" s="244">
        <f>ROUND(E258*P258,2)</f>
        <v>0</v>
      </c>
      <c r="R258" s="246" t="s">
        <v>227</v>
      </c>
      <c r="S258" s="246" t="s">
        <v>140</v>
      </c>
      <c r="T258" s="247" t="s">
        <v>181</v>
      </c>
      <c r="U258" s="224">
        <v>0</v>
      </c>
      <c r="V258" s="224">
        <f>ROUND(E258*U258,2)</f>
        <v>0</v>
      </c>
      <c r="W258" s="224"/>
      <c r="X258" s="224" t="s">
        <v>217</v>
      </c>
      <c r="Y258" s="224" t="s">
        <v>142</v>
      </c>
      <c r="Z258" s="213"/>
      <c r="AA258" s="213"/>
      <c r="AB258" s="213"/>
      <c r="AC258" s="213"/>
      <c r="AD258" s="213"/>
      <c r="AE258" s="213"/>
      <c r="AF258" s="213"/>
      <c r="AG258" s="213" t="s">
        <v>218</v>
      </c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outlineLevel="1" x14ac:dyDescent="0.2">
      <c r="A259" s="241">
        <v>199</v>
      </c>
      <c r="B259" s="242" t="s">
        <v>585</v>
      </c>
      <c r="C259" s="255" t="s">
        <v>586</v>
      </c>
      <c r="D259" s="243" t="s">
        <v>179</v>
      </c>
      <c r="E259" s="244">
        <v>1</v>
      </c>
      <c r="F259" s="245"/>
      <c r="G259" s="246">
        <f>ROUND(E259*F259,2)</f>
        <v>0</v>
      </c>
      <c r="H259" s="245"/>
      <c r="I259" s="246">
        <f>ROUND(E259*H259,2)</f>
        <v>0</v>
      </c>
      <c r="J259" s="245"/>
      <c r="K259" s="246">
        <f>ROUND(E259*J259,2)</f>
        <v>0</v>
      </c>
      <c r="L259" s="246">
        <v>21</v>
      </c>
      <c r="M259" s="246">
        <f>G259*(1+L259/100)</f>
        <v>0</v>
      </c>
      <c r="N259" s="244">
        <v>0</v>
      </c>
      <c r="O259" s="244">
        <f>ROUND(E259*N259,2)</f>
        <v>0</v>
      </c>
      <c r="P259" s="244">
        <v>0</v>
      </c>
      <c r="Q259" s="244">
        <f>ROUND(E259*P259,2)</f>
        <v>0</v>
      </c>
      <c r="R259" s="246"/>
      <c r="S259" s="246" t="s">
        <v>180</v>
      </c>
      <c r="T259" s="247" t="s">
        <v>181</v>
      </c>
      <c r="U259" s="224">
        <v>0</v>
      </c>
      <c r="V259" s="224">
        <f>ROUND(E259*U259,2)</f>
        <v>0</v>
      </c>
      <c r="W259" s="224"/>
      <c r="X259" s="224" t="s">
        <v>217</v>
      </c>
      <c r="Y259" s="224" t="s">
        <v>142</v>
      </c>
      <c r="Z259" s="213"/>
      <c r="AA259" s="213"/>
      <c r="AB259" s="213"/>
      <c r="AC259" s="213"/>
      <c r="AD259" s="213"/>
      <c r="AE259" s="213"/>
      <c r="AF259" s="213"/>
      <c r="AG259" s="213" t="s">
        <v>218</v>
      </c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</row>
    <row r="260" spans="1:60" outlineLevel="1" x14ac:dyDescent="0.2">
      <c r="A260" s="241">
        <v>200</v>
      </c>
      <c r="B260" s="242" t="s">
        <v>587</v>
      </c>
      <c r="C260" s="255" t="s">
        <v>588</v>
      </c>
      <c r="D260" s="243" t="s">
        <v>179</v>
      </c>
      <c r="E260" s="244">
        <v>2</v>
      </c>
      <c r="F260" s="245"/>
      <c r="G260" s="246">
        <f>ROUND(E260*F260,2)</f>
        <v>0</v>
      </c>
      <c r="H260" s="245"/>
      <c r="I260" s="246">
        <f>ROUND(E260*H260,2)</f>
        <v>0</v>
      </c>
      <c r="J260" s="245"/>
      <c r="K260" s="246">
        <f>ROUND(E260*J260,2)</f>
        <v>0</v>
      </c>
      <c r="L260" s="246">
        <v>21</v>
      </c>
      <c r="M260" s="246">
        <f>G260*(1+L260/100)</f>
        <v>0</v>
      </c>
      <c r="N260" s="244">
        <v>0</v>
      </c>
      <c r="O260" s="244">
        <f>ROUND(E260*N260,2)</f>
        <v>0</v>
      </c>
      <c r="P260" s="244">
        <v>0</v>
      </c>
      <c r="Q260" s="244">
        <f>ROUND(E260*P260,2)</f>
        <v>0</v>
      </c>
      <c r="R260" s="246"/>
      <c r="S260" s="246" t="s">
        <v>180</v>
      </c>
      <c r="T260" s="247" t="s">
        <v>181</v>
      </c>
      <c r="U260" s="224">
        <v>0</v>
      </c>
      <c r="V260" s="224">
        <f>ROUND(E260*U260,2)</f>
        <v>0</v>
      </c>
      <c r="W260" s="224"/>
      <c r="X260" s="224" t="s">
        <v>217</v>
      </c>
      <c r="Y260" s="224" t="s">
        <v>142</v>
      </c>
      <c r="Z260" s="213"/>
      <c r="AA260" s="213"/>
      <c r="AB260" s="213"/>
      <c r="AC260" s="213"/>
      <c r="AD260" s="213"/>
      <c r="AE260" s="213"/>
      <c r="AF260" s="213"/>
      <c r="AG260" s="213" t="s">
        <v>218</v>
      </c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outlineLevel="1" x14ac:dyDescent="0.2">
      <c r="A261" s="241">
        <v>201</v>
      </c>
      <c r="B261" s="242" t="s">
        <v>589</v>
      </c>
      <c r="C261" s="255" t="s">
        <v>590</v>
      </c>
      <c r="D261" s="243" t="s">
        <v>179</v>
      </c>
      <c r="E261" s="244">
        <v>1</v>
      </c>
      <c r="F261" s="245"/>
      <c r="G261" s="246">
        <f>ROUND(E261*F261,2)</f>
        <v>0</v>
      </c>
      <c r="H261" s="245"/>
      <c r="I261" s="246">
        <f>ROUND(E261*H261,2)</f>
        <v>0</v>
      </c>
      <c r="J261" s="245"/>
      <c r="K261" s="246">
        <f>ROUND(E261*J261,2)</f>
        <v>0</v>
      </c>
      <c r="L261" s="246">
        <v>21</v>
      </c>
      <c r="M261" s="246">
        <f>G261*(1+L261/100)</f>
        <v>0</v>
      </c>
      <c r="N261" s="244">
        <v>0</v>
      </c>
      <c r="O261" s="244">
        <f>ROUND(E261*N261,2)</f>
        <v>0</v>
      </c>
      <c r="P261" s="244">
        <v>0</v>
      </c>
      <c r="Q261" s="244">
        <f>ROUND(E261*P261,2)</f>
        <v>0</v>
      </c>
      <c r="R261" s="246"/>
      <c r="S261" s="246" t="s">
        <v>180</v>
      </c>
      <c r="T261" s="247" t="s">
        <v>181</v>
      </c>
      <c r="U261" s="224">
        <v>0</v>
      </c>
      <c r="V261" s="224">
        <f>ROUND(E261*U261,2)</f>
        <v>0</v>
      </c>
      <c r="W261" s="224"/>
      <c r="X261" s="224" t="s">
        <v>217</v>
      </c>
      <c r="Y261" s="224" t="s">
        <v>142</v>
      </c>
      <c r="Z261" s="213"/>
      <c r="AA261" s="213"/>
      <c r="AB261" s="213"/>
      <c r="AC261" s="213"/>
      <c r="AD261" s="213"/>
      <c r="AE261" s="213"/>
      <c r="AF261" s="213"/>
      <c r="AG261" s="213" t="s">
        <v>218</v>
      </c>
      <c r="AH261" s="213"/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</row>
    <row r="262" spans="1:60" outlineLevel="1" x14ac:dyDescent="0.2">
      <c r="A262" s="234">
        <v>202</v>
      </c>
      <c r="B262" s="235" t="s">
        <v>591</v>
      </c>
      <c r="C262" s="256" t="s">
        <v>592</v>
      </c>
      <c r="D262" s="236" t="s">
        <v>179</v>
      </c>
      <c r="E262" s="237">
        <v>3</v>
      </c>
      <c r="F262" s="238"/>
      <c r="G262" s="239">
        <f>ROUND(E262*F262,2)</f>
        <v>0</v>
      </c>
      <c r="H262" s="238"/>
      <c r="I262" s="239">
        <f>ROUND(E262*H262,2)</f>
        <v>0</v>
      </c>
      <c r="J262" s="238"/>
      <c r="K262" s="239">
        <f>ROUND(E262*J262,2)</f>
        <v>0</v>
      </c>
      <c r="L262" s="239">
        <v>21</v>
      </c>
      <c r="M262" s="239">
        <f>G262*(1+L262/100)</f>
        <v>0</v>
      </c>
      <c r="N262" s="237">
        <v>0</v>
      </c>
      <c r="O262" s="237">
        <f>ROUND(E262*N262,2)</f>
        <v>0</v>
      </c>
      <c r="P262" s="237">
        <v>0</v>
      </c>
      <c r="Q262" s="237">
        <f>ROUND(E262*P262,2)</f>
        <v>0</v>
      </c>
      <c r="R262" s="239"/>
      <c r="S262" s="239" t="s">
        <v>180</v>
      </c>
      <c r="T262" s="240" t="s">
        <v>181</v>
      </c>
      <c r="U262" s="224">
        <v>0</v>
      </c>
      <c r="V262" s="224">
        <f>ROUND(E262*U262,2)</f>
        <v>0</v>
      </c>
      <c r="W262" s="224"/>
      <c r="X262" s="224" t="s">
        <v>217</v>
      </c>
      <c r="Y262" s="224" t="s">
        <v>142</v>
      </c>
      <c r="Z262" s="213"/>
      <c r="AA262" s="213"/>
      <c r="AB262" s="213"/>
      <c r="AC262" s="213"/>
      <c r="AD262" s="213"/>
      <c r="AE262" s="213"/>
      <c r="AF262" s="213"/>
      <c r="AG262" s="213" t="s">
        <v>218</v>
      </c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</row>
    <row r="263" spans="1:60" outlineLevel="1" x14ac:dyDescent="0.2">
      <c r="A263" s="220">
        <v>203</v>
      </c>
      <c r="B263" s="221" t="s">
        <v>593</v>
      </c>
      <c r="C263" s="258" t="s">
        <v>594</v>
      </c>
      <c r="D263" s="222" t="s">
        <v>0</v>
      </c>
      <c r="E263" s="249"/>
      <c r="F263" s="225"/>
      <c r="G263" s="224">
        <f>ROUND(E263*F263,2)</f>
        <v>0</v>
      </c>
      <c r="H263" s="225"/>
      <c r="I263" s="224">
        <f>ROUND(E263*H263,2)</f>
        <v>0</v>
      </c>
      <c r="J263" s="225"/>
      <c r="K263" s="224">
        <f>ROUND(E263*J263,2)</f>
        <v>0</v>
      </c>
      <c r="L263" s="224">
        <v>21</v>
      </c>
      <c r="M263" s="224">
        <f>G263*(1+L263/100)</f>
        <v>0</v>
      </c>
      <c r="N263" s="223">
        <v>0</v>
      </c>
      <c r="O263" s="223">
        <f>ROUND(E263*N263,2)</f>
        <v>0</v>
      </c>
      <c r="P263" s="223">
        <v>0</v>
      </c>
      <c r="Q263" s="223">
        <f>ROUND(E263*P263,2)</f>
        <v>0</v>
      </c>
      <c r="R263" s="224" t="s">
        <v>155</v>
      </c>
      <c r="S263" s="224" t="s">
        <v>140</v>
      </c>
      <c r="T263" s="224" t="s">
        <v>140</v>
      </c>
      <c r="U263" s="224">
        <v>0</v>
      </c>
      <c r="V263" s="224">
        <f>ROUND(E263*U263,2)</f>
        <v>0</v>
      </c>
      <c r="W263" s="224"/>
      <c r="X263" s="224" t="s">
        <v>242</v>
      </c>
      <c r="Y263" s="224" t="s">
        <v>142</v>
      </c>
      <c r="Z263" s="213"/>
      <c r="AA263" s="213"/>
      <c r="AB263" s="213"/>
      <c r="AC263" s="213"/>
      <c r="AD263" s="213"/>
      <c r="AE263" s="213"/>
      <c r="AF263" s="213"/>
      <c r="AG263" s="213" t="s">
        <v>243</v>
      </c>
      <c r="AH263" s="213"/>
      <c r="AI263" s="213"/>
      <c r="AJ263" s="213"/>
      <c r="AK263" s="213"/>
      <c r="AL263" s="213"/>
      <c r="AM263" s="213"/>
      <c r="AN263" s="213"/>
      <c r="AO263" s="213"/>
      <c r="AP263" s="213"/>
      <c r="AQ263" s="213"/>
      <c r="AR263" s="213"/>
      <c r="AS263" s="213"/>
      <c r="AT263" s="213"/>
      <c r="AU263" s="213"/>
      <c r="AV263" s="213"/>
      <c r="AW263" s="213"/>
      <c r="AX263" s="213"/>
      <c r="AY263" s="213"/>
      <c r="AZ263" s="213"/>
      <c r="BA263" s="213"/>
      <c r="BB263" s="213"/>
      <c r="BC263" s="213"/>
      <c r="BD263" s="213"/>
      <c r="BE263" s="213"/>
      <c r="BF263" s="213"/>
      <c r="BG263" s="213"/>
      <c r="BH263" s="213"/>
    </row>
    <row r="264" spans="1:60" x14ac:dyDescent="0.2">
      <c r="A264" s="227" t="s">
        <v>134</v>
      </c>
      <c r="B264" s="228" t="s">
        <v>98</v>
      </c>
      <c r="C264" s="254" t="s">
        <v>99</v>
      </c>
      <c r="D264" s="229"/>
      <c r="E264" s="230"/>
      <c r="F264" s="231"/>
      <c r="G264" s="231">
        <f>SUMIF(AG265:AG268,"&lt;&gt;NOR",G265:G268)</f>
        <v>0</v>
      </c>
      <c r="H264" s="231"/>
      <c r="I264" s="231">
        <f>SUM(I265:I268)</f>
        <v>0</v>
      </c>
      <c r="J264" s="231"/>
      <c r="K264" s="231">
        <f>SUM(K265:K268)</f>
        <v>0</v>
      </c>
      <c r="L264" s="231"/>
      <c r="M264" s="231">
        <f>SUM(M265:M268)</f>
        <v>0</v>
      </c>
      <c r="N264" s="230"/>
      <c r="O264" s="230">
        <f>SUM(O265:O268)</f>
        <v>0.05</v>
      </c>
      <c r="P264" s="230"/>
      <c r="Q264" s="230">
        <f>SUM(Q265:Q268)</f>
        <v>0</v>
      </c>
      <c r="R264" s="231"/>
      <c r="S264" s="231"/>
      <c r="T264" s="232"/>
      <c r="U264" s="226"/>
      <c r="V264" s="226">
        <f>SUM(V265:V268)</f>
        <v>19.600000000000001</v>
      </c>
      <c r="W264" s="226"/>
      <c r="X264" s="226"/>
      <c r="Y264" s="226"/>
      <c r="AG264" t="s">
        <v>135</v>
      </c>
    </row>
    <row r="265" spans="1:60" outlineLevel="1" x14ac:dyDescent="0.2">
      <c r="A265" s="241">
        <v>204</v>
      </c>
      <c r="B265" s="242" t="s">
        <v>595</v>
      </c>
      <c r="C265" s="255" t="s">
        <v>596</v>
      </c>
      <c r="D265" s="243" t="s">
        <v>405</v>
      </c>
      <c r="E265" s="244">
        <v>46</v>
      </c>
      <c r="F265" s="245"/>
      <c r="G265" s="246">
        <f>ROUND(E265*F265,2)</f>
        <v>0</v>
      </c>
      <c r="H265" s="245"/>
      <c r="I265" s="246">
        <f>ROUND(E265*H265,2)</f>
        <v>0</v>
      </c>
      <c r="J265" s="245"/>
      <c r="K265" s="246">
        <f>ROUND(E265*J265,2)</f>
        <v>0</v>
      </c>
      <c r="L265" s="246">
        <v>21</v>
      </c>
      <c r="M265" s="246">
        <f>G265*(1+L265/100)</f>
        <v>0</v>
      </c>
      <c r="N265" s="244">
        <v>6.0000000000000002E-5</v>
      </c>
      <c r="O265" s="244">
        <f>ROUND(E265*N265,2)</f>
        <v>0</v>
      </c>
      <c r="P265" s="244">
        <v>0</v>
      </c>
      <c r="Q265" s="244">
        <f>ROUND(E265*P265,2)</f>
        <v>0</v>
      </c>
      <c r="R265" s="246" t="s">
        <v>597</v>
      </c>
      <c r="S265" s="246" t="s">
        <v>140</v>
      </c>
      <c r="T265" s="247" t="s">
        <v>140</v>
      </c>
      <c r="U265" s="224">
        <v>0.42599999999999999</v>
      </c>
      <c r="V265" s="224">
        <f>ROUND(E265*U265,2)</f>
        <v>19.600000000000001</v>
      </c>
      <c r="W265" s="224"/>
      <c r="X265" s="224" t="s">
        <v>141</v>
      </c>
      <c r="Y265" s="224" t="s">
        <v>142</v>
      </c>
      <c r="Z265" s="213"/>
      <c r="AA265" s="213"/>
      <c r="AB265" s="213"/>
      <c r="AC265" s="213"/>
      <c r="AD265" s="213"/>
      <c r="AE265" s="213"/>
      <c r="AF265" s="213"/>
      <c r="AG265" s="213" t="s">
        <v>143</v>
      </c>
      <c r="AH265" s="213"/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</row>
    <row r="266" spans="1:60" outlineLevel="1" x14ac:dyDescent="0.2">
      <c r="A266" s="234">
        <v>205</v>
      </c>
      <c r="B266" s="235" t="s">
        <v>598</v>
      </c>
      <c r="C266" s="256" t="s">
        <v>599</v>
      </c>
      <c r="D266" s="236" t="s">
        <v>405</v>
      </c>
      <c r="E266" s="237">
        <v>46</v>
      </c>
      <c r="F266" s="238"/>
      <c r="G266" s="239">
        <f>ROUND(E266*F266,2)</f>
        <v>0</v>
      </c>
      <c r="H266" s="238"/>
      <c r="I266" s="239">
        <f>ROUND(E266*H266,2)</f>
        <v>0</v>
      </c>
      <c r="J266" s="238"/>
      <c r="K266" s="239">
        <f>ROUND(E266*J266,2)</f>
        <v>0</v>
      </c>
      <c r="L266" s="239">
        <v>21</v>
      </c>
      <c r="M266" s="239">
        <f>G266*(1+L266/100)</f>
        <v>0</v>
      </c>
      <c r="N266" s="237">
        <v>1E-3</v>
      </c>
      <c r="O266" s="237">
        <f>ROUND(E266*N266,2)</f>
        <v>0.05</v>
      </c>
      <c r="P266" s="237">
        <v>0</v>
      </c>
      <c r="Q266" s="237">
        <f>ROUND(E266*P266,2)</f>
        <v>0</v>
      </c>
      <c r="R266" s="239" t="s">
        <v>227</v>
      </c>
      <c r="S266" s="239" t="s">
        <v>140</v>
      </c>
      <c r="T266" s="240" t="s">
        <v>140</v>
      </c>
      <c r="U266" s="224">
        <v>0</v>
      </c>
      <c r="V266" s="224">
        <f>ROUND(E266*U266,2)</f>
        <v>0</v>
      </c>
      <c r="W266" s="224"/>
      <c r="X266" s="224" t="s">
        <v>217</v>
      </c>
      <c r="Y266" s="224" t="s">
        <v>142</v>
      </c>
      <c r="Z266" s="213"/>
      <c r="AA266" s="213"/>
      <c r="AB266" s="213"/>
      <c r="AC266" s="213"/>
      <c r="AD266" s="213"/>
      <c r="AE266" s="213"/>
      <c r="AF266" s="213"/>
      <c r="AG266" s="213" t="s">
        <v>218</v>
      </c>
      <c r="AH266" s="213"/>
      <c r="AI266" s="213"/>
      <c r="AJ266" s="213"/>
      <c r="AK266" s="213"/>
      <c r="AL266" s="213"/>
      <c r="AM266" s="213"/>
      <c r="AN266" s="213"/>
      <c r="AO266" s="213"/>
      <c r="AP266" s="213"/>
      <c r="AQ266" s="213"/>
      <c r="AR266" s="213"/>
      <c r="AS266" s="213"/>
      <c r="AT266" s="213"/>
      <c r="AU266" s="213"/>
      <c r="AV266" s="213"/>
      <c r="AW266" s="213"/>
      <c r="AX266" s="213"/>
      <c r="AY266" s="213"/>
      <c r="AZ266" s="213"/>
      <c r="BA266" s="213"/>
      <c r="BB266" s="213"/>
      <c r="BC266" s="213"/>
      <c r="BD266" s="213"/>
      <c r="BE266" s="213"/>
      <c r="BF266" s="213"/>
      <c r="BG266" s="213"/>
      <c r="BH266" s="213"/>
    </row>
    <row r="267" spans="1:60" outlineLevel="1" x14ac:dyDescent="0.2">
      <c r="A267" s="220">
        <v>206</v>
      </c>
      <c r="B267" s="221" t="s">
        <v>600</v>
      </c>
      <c r="C267" s="258" t="s">
        <v>601</v>
      </c>
      <c r="D267" s="222" t="s">
        <v>0</v>
      </c>
      <c r="E267" s="249"/>
      <c r="F267" s="225"/>
      <c r="G267" s="224">
        <f>ROUND(E267*F267,2)</f>
        <v>0</v>
      </c>
      <c r="H267" s="225"/>
      <c r="I267" s="224">
        <f>ROUND(E267*H267,2)</f>
        <v>0</v>
      </c>
      <c r="J267" s="225"/>
      <c r="K267" s="224">
        <f>ROUND(E267*J267,2)</f>
        <v>0</v>
      </c>
      <c r="L267" s="224">
        <v>21</v>
      </c>
      <c r="M267" s="224">
        <f>G267*(1+L267/100)</f>
        <v>0</v>
      </c>
      <c r="N267" s="223">
        <v>0</v>
      </c>
      <c r="O267" s="223">
        <f>ROUND(E267*N267,2)</f>
        <v>0</v>
      </c>
      <c r="P267" s="223">
        <v>0</v>
      </c>
      <c r="Q267" s="223">
        <f>ROUND(E267*P267,2)</f>
        <v>0</v>
      </c>
      <c r="R267" s="224" t="s">
        <v>597</v>
      </c>
      <c r="S267" s="224" t="s">
        <v>140</v>
      </c>
      <c r="T267" s="224" t="s">
        <v>140</v>
      </c>
      <c r="U267" s="224">
        <v>0</v>
      </c>
      <c r="V267" s="224">
        <f>ROUND(E267*U267,2)</f>
        <v>0</v>
      </c>
      <c r="W267" s="224"/>
      <c r="X267" s="224" t="s">
        <v>242</v>
      </c>
      <c r="Y267" s="224" t="s">
        <v>142</v>
      </c>
      <c r="Z267" s="213"/>
      <c r="AA267" s="213"/>
      <c r="AB267" s="213"/>
      <c r="AC267" s="213"/>
      <c r="AD267" s="213"/>
      <c r="AE267" s="213"/>
      <c r="AF267" s="213"/>
      <c r="AG267" s="213" t="s">
        <v>243</v>
      </c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  <c r="BG267" s="213"/>
      <c r="BH267" s="213"/>
    </row>
    <row r="268" spans="1:60" outlineLevel="2" x14ac:dyDescent="0.2">
      <c r="A268" s="220"/>
      <c r="B268" s="221"/>
      <c r="C268" s="259" t="s">
        <v>244</v>
      </c>
      <c r="D268" s="250"/>
      <c r="E268" s="250"/>
      <c r="F268" s="250"/>
      <c r="G268" s="250"/>
      <c r="H268" s="224"/>
      <c r="I268" s="224"/>
      <c r="J268" s="224"/>
      <c r="K268" s="224"/>
      <c r="L268" s="224"/>
      <c r="M268" s="224"/>
      <c r="N268" s="223"/>
      <c r="O268" s="223"/>
      <c r="P268" s="223"/>
      <c r="Q268" s="223"/>
      <c r="R268" s="224"/>
      <c r="S268" s="224"/>
      <c r="T268" s="224"/>
      <c r="U268" s="224"/>
      <c r="V268" s="224"/>
      <c r="W268" s="224"/>
      <c r="X268" s="224"/>
      <c r="Y268" s="224"/>
      <c r="Z268" s="213"/>
      <c r="AA268" s="213"/>
      <c r="AB268" s="213"/>
      <c r="AC268" s="213"/>
      <c r="AD268" s="213"/>
      <c r="AE268" s="213"/>
      <c r="AF268" s="213"/>
      <c r="AG268" s="213" t="s">
        <v>151</v>
      </c>
      <c r="AH268" s="213"/>
      <c r="AI268" s="213"/>
      <c r="AJ268" s="213"/>
      <c r="AK268" s="213"/>
      <c r="AL268" s="213"/>
      <c r="AM268" s="213"/>
      <c r="AN268" s="213"/>
      <c r="AO268" s="213"/>
      <c r="AP268" s="213"/>
      <c r="AQ268" s="213"/>
      <c r="AR268" s="213"/>
      <c r="AS268" s="213"/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  <c r="BG268" s="213"/>
      <c r="BH268" s="213"/>
    </row>
    <row r="269" spans="1:60" x14ac:dyDescent="0.2">
      <c r="A269" s="227" t="s">
        <v>134</v>
      </c>
      <c r="B269" s="228" t="s">
        <v>100</v>
      </c>
      <c r="C269" s="254" t="s">
        <v>101</v>
      </c>
      <c r="D269" s="229"/>
      <c r="E269" s="230"/>
      <c r="F269" s="231"/>
      <c r="G269" s="231">
        <f>SUMIF(AG270:AG272,"&lt;&gt;NOR",G270:G272)</f>
        <v>0</v>
      </c>
      <c r="H269" s="231"/>
      <c r="I269" s="231">
        <f>SUM(I270:I272)</f>
        <v>0</v>
      </c>
      <c r="J269" s="231"/>
      <c r="K269" s="231">
        <f>SUM(K270:K272)</f>
        <v>0</v>
      </c>
      <c r="L269" s="231"/>
      <c r="M269" s="231">
        <f>SUM(M270:M272)</f>
        <v>0</v>
      </c>
      <c r="N269" s="230"/>
      <c r="O269" s="230">
        <f>SUM(O270:O272)</f>
        <v>0.01</v>
      </c>
      <c r="P269" s="230"/>
      <c r="Q269" s="230">
        <f>SUM(Q270:Q272)</f>
        <v>0</v>
      </c>
      <c r="R269" s="231"/>
      <c r="S269" s="231"/>
      <c r="T269" s="232"/>
      <c r="U269" s="226"/>
      <c r="V269" s="226">
        <f>SUM(V270:V272)</f>
        <v>15.940000000000001</v>
      </c>
      <c r="W269" s="226"/>
      <c r="X269" s="226"/>
      <c r="Y269" s="226"/>
      <c r="AG269" t="s">
        <v>135</v>
      </c>
    </row>
    <row r="270" spans="1:60" ht="22.5" outlineLevel="1" x14ac:dyDescent="0.2">
      <c r="A270" s="234">
        <v>207</v>
      </c>
      <c r="B270" s="235" t="s">
        <v>602</v>
      </c>
      <c r="C270" s="256" t="s">
        <v>603</v>
      </c>
      <c r="D270" s="236" t="s">
        <v>162</v>
      </c>
      <c r="E270" s="237">
        <v>36</v>
      </c>
      <c r="F270" s="238"/>
      <c r="G270" s="239">
        <f>ROUND(E270*F270,2)</f>
        <v>0</v>
      </c>
      <c r="H270" s="238"/>
      <c r="I270" s="239">
        <f>ROUND(E270*H270,2)</f>
        <v>0</v>
      </c>
      <c r="J270" s="238"/>
      <c r="K270" s="239">
        <f>ROUND(E270*J270,2)</f>
        <v>0</v>
      </c>
      <c r="L270" s="239">
        <v>21</v>
      </c>
      <c r="M270" s="239">
        <f>G270*(1+L270/100)</f>
        <v>0</v>
      </c>
      <c r="N270" s="237">
        <v>1.2E-4</v>
      </c>
      <c r="O270" s="237">
        <f>ROUND(E270*N270,2)</f>
        <v>0</v>
      </c>
      <c r="P270" s="237">
        <v>0</v>
      </c>
      <c r="Q270" s="237">
        <f>ROUND(E270*P270,2)</f>
        <v>0</v>
      </c>
      <c r="R270" s="239" t="s">
        <v>604</v>
      </c>
      <c r="S270" s="239" t="s">
        <v>140</v>
      </c>
      <c r="T270" s="240" t="s">
        <v>140</v>
      </c>
      <c r="U270" s="224">
        <v>0.14000000000000001</v>
      </c>
      <c r="V270" s="224">
        <f>ROUND(E270*U270,2)</f>
        <v>5.04</v>
      </c>
      <c r="W270" s="224"/>
      <c r="X270" s="224" t="s">
        <v>141</v>
      </c>
      <c r="Y270" s="224" t="s">
        <v>142</v>
      </c>
      <c r="Z270" s="213"/>
      <c r="AA270" s="213"/>
      <c r="AB270" s="213"/>
      <c r="AC270" s="213"/>
      <c r="AD270" s="213"/>
      <c r="AE270" s="213"/>
      <c r="AF270" s="213"/>
      <c r="AG270" s="213" t="s">
        <v>143</v>
      </c>
      <c r="AH270" s="213"/>
      <c r="AI270" s="213"/>
      <c r="AJ270" s="213"/>
      <c r="AK270" s="213"/>
      <c r="AL270" s="213"/>
      <c r="AM270" s="213"/>
      <c r="AN270" s="213"/>
      <c r="AO270" s="213"/>
      <c r="AP270" s="213"/>
      <c r="AQ270" s="213"/>
      <c r="AR270" s="213"/>
      <c r="AS270" s="213"/>
      <c r="AT270" s="213"/>
      <c r="AU270" s="213"/>
      <c r="AV270" s="213"/>
      <c r="AW270" s="213"/>
      <c r="AX270" s="213"/>
      <c r="AY270" s="213"/>
      <c r="AZ270" s="213"/>
      <c r="BA270" s="213"/>
      <c r="BB270" s="213"/>
      <c r="BC270" s="213"/>
      <c r="BD270" s="213"/>
      <c r="BE270" s="213"/>
      <c r="BF270" s="213"/>
      <c r="BG270" s="213"/>
      <c r="BH270" s="213"/>
    </row>
    <row r="271" spans="1:60" outlineLevel="2" x14ac:dyDescent="0.2">
      <c r="A271" s="220"/>
      <c r="B271" s="221"/>
      <c r="C271" s="257" t="s">
        <v>605</v>
      </c>
      <c r="D271" s="248"/>
      <c r="E271" s="248"/>
      <c r="F271" s="248"/>
      <c r="G271" s="248"/>
      <c r="H271" s="224"/>
      <c r="I271" s="224"/>
      <c r="J271" s="224"/>
      <c r="K271" s="224"/>
      <c r="L271" s="224"/>
      <c r="M271" s="224"/>
      <c r="N271" s="223"/>
      <c r="O271" s="223"/>
      <c r="P271" s="223"/>
      <c r="Q271" s="223"/>
      <c r="R271" s="224"/>
      <c r="S271" s="224"/>
      <c r="T271" s="224"/>
      <c r="U271" s="224"/>
      <c r="V271" s="224"/>
      <c r="W271" s="224"/>
      <c r="X271" s="224"/>
      <c r="Y271" s="224"/>
      <c r="Z271" s="213"/>
      <c r="AA271" s="213"/>
      <c r="AB271" s="213"/>
      <c r="AC271" s="213"/>
      <c r="AD271" s="213"/>
      <c r="AE271" s="213"/>
      <c r="AF271" s="213"/>
      <c r="AG271" s="213" t="s">
        <v>151</v>
      </c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</row>
    <row r="272" spans="1:60" outlineLevel="1" x14ac:dyDescent="0.2">
      <c r="A272" s="241">
        <v>208</v>
      </c>
      <c r="B272" s="242" t="s">
        <v>606</v>
      </c>
      <c r="C272" s="255" t="s">
        <v>607</v>
      </c>
      <c r="D272" s="243" t="s">
        <v>162</v>
      </c>
      <c r="E272" s="244">
        <v>94</v>
      </c>
      <c r="F272" s="245"/>
      <c r="G272" s="246">
        <f>ROUND(E272*F272,2)</f>
        <v>0</v>
      </c>
      <c r="H272" s="245"/>
      <c r="I272" s="246">
        <f>ROUND(E272*H272,2)</f>
        <v>0</v>
      </c>
      <c r="J272" s="245"/>
      <c r="K272" s="246">
        <f>ROUND(E272*J272,2)</f>
        <v>0</v>
      </c>
      <c r="L272" s="246">
        <v>21</v>
      </c>
      <c r="M272" s="246">
        <f>G272*(1+L272/100)</f>
        <v>0</v>
      </c>
      <c r="N272" s="244">
        <v>9.0000000000000006E-5</v>
      </c>
      <c r="O272" s="244">
        <f>ROUND(E272*N272,2)</f>
        <v>0.01</v>
      </c>
      <c r="P272" s="244">
        <v>0</v>
      </c>
      <c r="Q272" s="244">
        <f>ROUND(E272*P272,2)</f>
        <v>0</v>
      </c>
      <c r="R272" s="246"/>
      <c r="S272" s="246" t="s">
        <v>140</v>
      </c>
      <c r="T272" s="247" t="s">
        <v>140</v>
      </c>
      <c r="U272" s="224">
        <v>0.11600000000000001</v>
      </c>
      <c r="V272" s="224">
        <f>ROUND(E272*U272,2)</f>
        <v>10.9</v>
      </c>
      <c r="W272" s="224"/>
      <c r="X272" s="224" t="s">
        <v>141</v>
      </c>
      <c r="Y272" s="224" t="s">
        <v>142</v>
      </c>
      <c r="Z272" s="213"/>
      <c r="AA272" s="213"/>
      <c r="AB272" s="213"/>
      <c r="AC272" s="213"/>
      <c r="AD272" s="213"/>
      <c r="AE272" s="213"/>
      <c r="AF272" s="213"/>
      <c r="AG272" s="213" t="s">
        <v>143</v>
      </c>
      <c r="AH272" s="213"/>
      <c r="AI272" s="213"/>
      <c r="AJ272" s="213"/>
      <c r="AK272" s="213"/>
      <c r="AL272" s="213"/>
      <c r="AM272" s="213"/>
      <c r="AN272" s="213"/>
      <c r="AO272" s="213"/>
      <c r="AP272" s="213"/>
      <c r="AQ272" s="213"/>
      <c r="AR272" s="213"/>
      <c r="AS272" s="213"/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  <c r="BG272" s="213"/>
      <c r="BH272" s="213"/>
    </row>
    <row r="273" spans="1:60" x14ac:dyDescent="0.2">
      <c r="A273" s="227" t="s">
        <v>134</v>
      </c>
      <c r="B273" s="228" t="s">
        <v>102</v>
      </c>
      <c r="C273" s="254" t="s">
        <v>103</v>
      </c>
      <c r="D273" s="229"/>
      <c r="E273" s="230"/>
      <c r="F273" s="231"/>
      <c r="G273" s="231">
        <f>SUMIF(AG274:AG284,"&lt;&gt;NOR",G274:G284)</f>
        <v>0</v>
      </c>
      <c r="H273" s="231"/>
      <c r="I273" s="231">
        <f>SUM(I274:I284)</f>
        <v>0</v>
      </c>
      <c r="J273" s="231"/>
      <c r="K273" s="231">
        <f>SUM(K274:K284)</f>
        <v>0</v>
      </c>
      <c r="L273" s="231"/>
      <c r="M273" s="231">
        <f>SUM(M274:M284)</f>
        <v>0</v>
      </c>
      <c r="N273" s="230"/>
      <c r="O273" s="230">
        <f>SUM(O274:O284)</f>
        <v>0</v>
      </c>
      <c r="P273" s="230"/>
      <c r="Q273" s="230">
        <f>SUM(Q274:Q284)</f>
        <v>0</v>
      </c>
      <c r="R273" s="231"/>
      <c r="S273" s="231"/>
      <c r="T273" s="232"/>
      <c r="U273" s="226"/>
      <c r="V273" s="226">
        <f>SUM(V274:V284)</f>
        <v>0.70000000000000007</v>
      </c>
      <c r="W273" s="226"/>
      <c r="X273" s="226"/>
      <c r="Y273" s="226"/>
      <c r="AG273" t="s">
        <v>135</v>
      </c>
    </row>
    <row r="274" spans="1:60" outlineLevel="1" x14ac:dyDescent="0.2">
      <c r="A274" s="241">
        <v>209</v>
      </c>
      <c r="B274" s="242" t="s">
        <v>608</v>
      </c>
      <c r="C274" s="255" t="s">
        <v>609</v>
      </c>
      <c r="D274" s="243" t="s">
        <v>610</v>
      </c>
      <c r="E274" s="244">
        <v>0.28000000000000003</v>
      </c>
      <c r="F274" s="245"/>
      <c r="G274" s="246">
        <f>ROUND(E274*F274,2)</f>
        <v>0</v>
      </c>
      <c r="H274" s="245"/>
      <c r="I274" s="246">
        <f>ROUND(E274*H274,2)</f>
        <v>0</v>
      </c>
      <c r="J274" s="245"/>
      <c r="K274" s="246">
        <f>ROUND(E274*J274,2)</f>
        <v>0</v>
      </c>
      <c r="L274" s="246">
        <v>21</v>
      </c>
      <c r="M274" s="246">
        <f>G274*(1+L274/100)</f>
        <v>0</v>
      </c>
      <c r="N274" s="244">
        <v>0</v>
      </c>
      <c r="O274" s="244">
        <f>ROUND(E274*N274,2)</f>
        <v>0</v>
      </c>
      <c r="P274" s="244">
        <v>0</v>
      </c>
      <c r="Q274" s="244">
        <f>ROUND(E274*P274,2)</f>
        <v>0</v>
      </c>
      <c r="R274" s="246"/>
      <c r="S274" s="246" t="s">
        <v>140</v>
      </c>
      <c r="T274" s="247" t="s">
        <v>140</v>
      </c>
      <c r="U274" s="224">
        <v>0.95599999999999996</v>
      </c>
      <c r="V274" s="224">
        <f>ROUND(E274*U274,2)</f>
        <v>0.27</v>
      </c>
      <c r="W274" s="224"/>
      <c r="X274" s="224" t="s">
        <v>141</v>
      </c>
      <c r="Y274" s="224" t="s">
        <v>142</v>
      </c>
      <c r="Z274" s="213"/>
      <c r="AA274" s="213"/>
      <c r="AB274" s="213"/>
      <c r="AC274" s="213"/>
      <c r="AD274" s="213"/>
      <c r="AE274" s="213"/>
      <c r="AF274" s="213"/>
      <c r="AG274" s="213" t="s">
        <v>143</v>
      </c>
      <c r="AH274" s="213"/>
      <c r="AI274" s="213"/>
      <c r="AJ274" s="213"/>
      <c r="AK274" s="213"/>
      <c r="AL274" s="213"/>
      <c r="AM274" s="213"/>
      <c r="AN274" s="213"/>
      <c r="AO274" s="213"/>
      <c r="AP274" s="213"/>
      <c r="AQ274" s="213"/>
      <c r="AR274" s="213"/>
      <c r="AS274" s="213"/>
      <c r="AT274" s="213"/>
      <c r="AU274" s="213"/>
      <c r="AV274" s="213"/>
      <c r="AW274" s="213"/>
      <c r="AX274" s="213"/>
      <c r="AY274" s="213"/>
      <c r="AZ274" s="213"/>
      <c r="BA274" s="213"/>
      <c r="BB274" s="213"/>
      <c r="BC274" s="213"/>
      <c r="BD274" s="213"/>
      <c r="BE274" s="213"/>
      <c r="BF274" s="213"/>
      <c r="BG274" s="213"/>
      <c r="BH274" s="213"/>
    </row>
    <row r="275" spans="1:60" ht="22.5" outlineLevel="1" x14ac:dyDescent="0.2">
      <c r="A275" s="241">
        <v>210</v>
      </c>
      <c r="B275" s="242" t="s">
        <v>611</v>
      </c>
      <c r="C275" s="255" t="s">
        <v>612</v>
      </c>
      <c r="D275" s="243" t="s">
        <v>610</v>
      </c>
      <c r="E275" s="244">
        <v>0.28000000000000003</v>
      </c>
      <c r="F275" s="245"/>
      <c r="G275" s="246">
        <f>ROUND(E275*F275,2)</f>
        <v>0</v>
      </c>
      <c r="H275" s="245"/>
      <c r="I275" s="246">
        <f>ROUND(E275*H275,2)</f>
        <v>0</v>
      </c>
      <c r="J275" s="245"/>
      <c r="K275" s="246">
        <f>ROUND(E275*J275,2)</f>
        <v>0</v>
      </c>
      <c r="L275" s="246">
        <v>21</v>
      </c>
      <c r="M275" s="246">
        <f>G275*(1+L275/100)</f>
        <v>0</v>
      </c>
      <c r="N275" s="244">
        <v>0</v>
      </c>
      <c r="O275" s="244">
        <f>ROUND(E275*N275,2)</f>
        <v>0</v>
      </c>
      <c r="P275" s="244">
        <v>0</v>
      </c>
      <c r="Q275" s="244">
        <f>ROUND(E275*P275,2)</f>
        <v>0</v>
      </c>
      <c r="R275" s="246" t="s">
        <v>613</v>
      </c>
      <c r="S275" s="246" t="s">
        <v>140</v>
      </c>
      <c r="T275" s="247" t="s">
        <v>140</v>
      </c>
      <c r="U275" s="224">
        <v>0.105</v>
      </c>
      <c r="V275" s="224">
        <f>ROUND(E275*U275,2)</f>
        <v>0.03</v>
      </c>
      <c r="W275" s="224"/>
      <c r="X275" s="224" t="s">
        <v>141</v>
      </c>
      <c r="Y275" s="224" t="s">
        <v>142</v>
      </c>
      <c r="Z275" s="213"/>
      <c r="AA275" s="213"/>
      <c r="AB275" s="213"/>
      <c r="AC275" s="213"/>
      <c r="AD275" s="213"/>
      <c r="AE275" s="213"/>
      <c r="AF275" s="213"/>
      <c r="AG275" s="213" t="s">
        <v>143</v>
      </c>
      <c r="AH275" s="213"/>
      <c r="AI275" s="213"/>
      <c r="AJ275" s="213"/>
      <c r="AK275" s="213"/>
      <c r="AL275" s="213"/>
      <c r="AM275" s="213"/>
      <c r="AN275" s="213"/>
      <c r="AO275" s="213"/>
      <c r="AP275" s="213"/>
      <c r="AQ275" s="213"/>
      <c r="AR275" s="213"/>
      <c r="AS275" s="213"/>
      <c r="AT275" s="213"/>
      <c r="AU275" s="213"/>
      <c r="AV275" s="213"/>
      <c r="AW275" s="213"/>
      <c r="AX275" s="213"/>
      <c r="AY275" s="213"/>
      <c r="AZ275" s="213"/>
      <c r="BA275" s="213"/>
      <c r="BB275" s="213"/>
      <c r="BC275" s="213"/>
      <c r="BD275" s="213"/>
      <c r="BE275" s="213"/>
      <c r="BF275" s="213"/>
      <c r="BG275" s="213"/>
      <c r="BH275" s="213"/>
    </row>
    <row r="276" spans="1:60" outlineLevel="1" x14ac:dyDescent="0.2">
      <c r="A276" s="241">
        <v>211</v>
      </c>
      <c r="B276" s="242" t="s">
        <v>614</v>
      </c>
      <c r="C276" s="255" t="s">
        <v>615</v>
      </c>
      <c r="D276" s="243" t="s">
        <v>610</v>
      </c>
      <c r="E276" s="244">
        <v>0.05</v>
      </c>
      <c r="F276" s="245"/>
      <c r="G276" s="246">
        <f>ROUND(E276*F276,2)</f>
        <v>0</v>
      </c>
      <c r="H276" s="245"/>
      <c r="I276" s="246">
        <f>ROUND(E276*H276,2)</f>
        <v>0</v>
      </c>
      <c r="J276" s="245"/>
      <c r="K276" s="246">
        <f>ROUND(E276*J276,2)</f>
        <v>0</v>
      </c>
      <c r="L276" s="246">
        <v>21</v>
      </c>
      <c r="M276" s="246">
        <f>G276*(1+L276/100)</f>
        <v>0</v>
      </c>
      <c r="N276" s="244">
        <v>0</v>
      </c>
      <c r="O276" s="244">
        <f>ROUND(E276*N276,2)</f>
        <v>0</v>
      </c>
      <c r="P276" s="244">
        <v>0</v>
      </c>
      <c r="Q276" s="244">
        <f>ROUND(E276*P276,2)</f>
        <v>0</v>
      </c>
      <c r="R276" s="246" t="s">
        <v>613</v>
      </c>
      <c r="S276" s="246" t="s">
        <v>140</v>
      </c>
      <c r="T276" s="247" t="s">
        <v>140</v>
      </c>
      <c r="U276" s="224">
        <v>0</v>
      </c>
      <c r="V276" s="224">
        <f>ROUND(E276*U276,2)</f>
        <v>0</v>
      </c>
      <c r="W276" s="224"/>
      <c r="X276" s="224" t="s">
        <v>141</v>
      </c>
      <c r="Y276" s="224" t="s">
        <v>142</v>
      </c>
      <c r="Z276" s="213"/>
      <c r="AA276" s="213"/>
      <c r="AB276" s="213"/>
      <c r="AC276" s="213"/>
      <c r="AD276" s="213"/>
      <c r="AE276" s="213"/>
      <c r="AF276" s="213"/>
      <c r="AG276" s="213" t="s">
        <v>143</v>
      </c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3"/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  <c r="BG276" s="213"/>
      <c r="BH276" s="213"/>
    </row>
    <row r="277" spans="1:60" outlineLevel="1" x14ac:dyDescent="0.2">
      <c r="A277" s="234">
        <v>212</v>
      </c>
      <c r="B277" s="235" t="s">
        <v>616</v>
      </c>
      <c r="C277" s="256" t="s">
        <v>617</v>
      </c>
      <c r="D277" s="236" t="s">
        <v>610</v>
      </c>
      <c r="E277" s="237">
        <v>0.28000000000000003</v>
      </c>
      <c r="F277" s="238"/>
      <c r="G277" s="239">
        <f>ROUND(E277*F277,2)</f>
        <v>0</v>
      </c>
      <c r="H277" s="238"/>
      <c r="I277" s="239">
        <f>ROUND(E277*H277,2)</f>
        <v>0</v>
      </c>
      <c r="J277" s="238"/>
      <c r="K277" s="239">
        <f>ROUND(E277*J277,2)</f>
        <v>0</v>
      </c>
      <c r="L277" s="239">
        <v>21</v>
      </c>
      <c r="M277" s="239">
        <f>G277*(1+L277/100)</f>
        <v>0</v>
      </c>
      <c r="N277" s="237">
        <v>0</v>
      </c>
      <c r="O277" s="237">
        <f>ROUND(E277*N277,2)</f>
        <v>0</v>
      </c>
      <c r="P277" s="237">
        <v>0</v>
      </c>
      <c r="Q277" s="237">
        <f>ROUND(E277*P277,2)</f>
        <v>0</v>
      </c>
      <c r="R277" s="239" t="s">
        <v>618</v>
      </c>
      <c r="S277" s="239" t="s">
        <v>140</v>
      </c>
      <c r="T277" s="240" t="s">
        <v>140</v>
      </c>
      <c r="U277" s="224">
        <v>6.0000000000000001E-3</v>
      </c>
      <c r="V277" s="224">
        <f>ROUND(E277*U277,2)</f>
        <v>0</v>
      </c>
      <c r="W277" s="224"/>
      <c r="X277" s="224" t="s">
        <v>141</v>
      </c>
      <c r="Y277" s="224" t="s">
        <v>142</v>
      </c>
      <c r="Z277" s="213"/>
      <c r="AA277" s="213"/>
      <c r="AB277" s="213"/>
      <c r="AC277" s="213"/>
      <c r="AD277" s="213"/>
      <c r="AE277" s="213"/>
      <c r="AF277" s="213"/>
      <c r="AG277" s="213" t="s">
        <v>143</v>
      </c>
      <c r="AH277" s="213"/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  <c r="BG277" s="213"/>
      <c r="BH277" s="213"/>
    </row>
    <row r="278" spans="1:60" outlineLevel="2" x14ac:dyDescent="0.2">
      <c r="A278" s="220"/>
      <c r="B278" s="221"/>
      <c r="C278" s="257" t="s">
        <v>619</v>
      </c>
      <c r="D278" s="248"/>
      <c r="E278" s="248"/>
      <c r="F278" s="248"/>
      <c r="G278" s="248"/>
      <c r="H278" s="224"/>
      <c r="I278" s="224"/>
      <c r="J278" s="224"/>
      <c r="K278" s="224"/>
      <c r="L278" s="224"/>
      <c r="M278" s="224"/>
      <c r="N278" s="223"/>
      <c r="O278" s="223"/>
      <c r="P278" s="223"/>
      <c r="Q278" s="223"/>
      <c r="R278" s="224"/>
      <c r="S278" s="224"/>
      <c r="T278" s="224"/>
      <c r="U278" s="224"/>
      <c r="V278" s="224"/>
      <c r="W278" s="224"/>
      <c r="X278" s="224"/>
      <c r="Y278" s="224"/>
      <c r="Z278" s="213"/>
      <c r="AA278" s="213"/>
      <c r="AB278" s="213"/>
      <c r="AC278" s="213"/>
      <c r="AD278" s="213"/>
      <c r="AE278" s="213"/>
      <c r="AF278" s="213"/>
      <c r="AG278" s="213" t="s">
        <v>151</v>
      </c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13"/>
      <c r="AY278" s="213"/>
      <c r="AZ278" s="213"/>
      <c r="BA278" s="213"/>
      <c r="BB278" s="213"/>
      <c r="BC278" s="213"/>
      <c r="BD278" s="213"/>
      <c r="BE278" s="213"/>
      <c r="BF278" s="213"/>
      <c r="BG278" s="213"/>
      <c r="BH278" s="213"/>
    </row>
    <row r="279" spans="1:60" outlineLevel="1" x14ac:dyDescent="0.2">
      <c r="A279" s="241">
        <v>213</v>
      </c>
      <c r="B279" s="242" t="s">
        <v>620</v>
      </c>
      <c r="C279" s="255" t="s">
        <v>621</v>
      </c>
      <c r="D279" s="243" t="s">
        <v>610</v>
      </c>
      <c r="E279" s="244">
        <v>5.64</v>
      </c>
      <c r="F279" s="245"/>
      <c r="G279" s="246">
        <f>ROUND(E279*F279,2)</f>
        <v>0</v>
      </c>
      <c r="H279" s="245"/>
      <c r="I279" s="246">
        <f>ROUND(E279*H279,2)</f>
        <v>0</v>
      </c>
      <c r="J279" s="245"/>
      <c r="K279" s="246">
        <f>ROUND(E279*J279,2)</f>
        <v>0</v>
      </c>
      <c r="L279" s="246">
        <v>21</v>
      </c>
      <c r="M279" s="246">
        <f>G279*(1+L279/100)</f>
        <v>0</v>
      </c>
      <c r="N279" s="244">
        <v>0</v>
      </c>
      <c r="O279" s="244">
        <f>ROUND(E279*N279,2)</f>
        <v>0</v>
      </c>
      <c r="P279" s="244">
        <v>0</v>
      </c>
      <c r="Q279" s="244">
        <f>ROUND(E279*P279,2)</f>
        <v>0</v>
      </c>
      <c r="R279" s="246"/>
      <c r="S279" s="246" t="s">
        <v>180</v>
      </c>
      <c r="T279" s="247" t="s">
        <v>181</v>
      </c>
      <c r="U279" s="224">
        <v>0</v>
      </c>
      <c r="V279" s="224">
        <f>ROUND(E279*U279,2)</f>
        <v>0</v>
      </c>
      <c r="W279" s="224"/>
      <c r="X279" s="224" t="s">
        <v>141</v>
      </c>
      <c r="Y279" s="224" t="s">
        <v>142</v>
      </c>
      <c r="Z279" s="213"/>
      <c r="AA279" s="213"/>
      <c r="AB279" s="213"/>
      <c r="AC279" s="213"/>
      <c r="AD279" s="213"/>
      <c r="AE279" s="213"/>
      <c r="AF279" s="213"/>
      <c r="AG279" s="213" t="s">
        <v>143</v>
      </c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  <c r="BG279" s="213"/>
      <c r="BH279" s="213"/>
    </row>
    <row r="280" spans="1:60" outlineLevel="1" x14ac:dyDescent="0.2">
      <c r="A280" s="234">
        <v>214</v>
      </c>
      <c r="B280" s="235" t="s">
        <v>622</v>
      </c>
      <c r="C280" s="256" t="s">
        <v>623</v>
      </c>
      <c r="D280" s="236" t="s">
        <v>610</v>
      </c>
      <c r="E280" s="237">
        <v>0.28000000000000003</v>
      </c>
      <c r="F280" s="238"/>
      <c r="G280" s="239">
        <f>ROUND(E280*F280,2)</f>
        <v>0</v>
      </c>
      <c r="H280" s="238"/>
      <c r="I280" s="239">
        <f>ROUND(E280*H280,2)</f>
        <v>0</v>
      </c>
      <c r="J280" s="238"/>
      <c r="K280" s="239">
        <f>ROUND(E280*J280,2)</f>
        <v>0</v>
      </c>
      <c r="L280" s="239">
        <v>21</v>
      </c>
      <c r="M280" s="239">
        <f>G280*(1+L280/100)</f>
        <v>0</v>
      </c>
      <c r="N280" s="237">
        <v>0</v>
      </c>
      <c r="O280" s="237">
        <f>ROUND(E280*N280,2)</f>
        <v>0</v>
      </c>
      <c r="P280" s="237">
        <v>0</v>
      </c>
      <c r="Q280" s="237">
        <f>ROUND(E280*P280,2)</f>
        <v>0</v>
      </c>
      <c r="R280" s="239"/>
      <c r="S280" s="239" t="s">
        <v>140</v>
      </c>
      <c r="T280" s="240" t="s">
        <v>140</v>
      </c>
      <c r="U280" s="224">
        <v>0.49</v>
      </c>
      <c r="V280" s="224">
        <f>ROUND(E280*U280,2)</f>
        <v>0.14000000000000001</v>
      </c>
      <c r="W280" s="224"/>
      <c r="X280" s="224" t="s">
        <v>141</v>
      </c>
      <c r="Y280" s="224" t="s">
        <v>142</v>
      </c>
      <c r="Z280" s="213"/>
      <c r="AA280" s="213"/>
      <c r="AB280" s="213"/>
      <c r="AC280" s="213"/>
      <c r="AD280" s="213"/>
      <c r="AE280" s="213"/>
      <c r="AF280" s="213"/>
      <c r="AG280" s="213" t="s">
        <v>143</v>
      </c>
      <c r="AH280" s="213"/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3"/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  <c r="BG280" s="213"/>
      <c r="BH280" s="213"/>
    </row>
    <row r="281" spans="1:60" outlineLevel="2" x14ac:dyDescent="0.2">
      <c r="A281" s="220"/>
      <c r="B281" s="221"/>
      <c r="C281" s="261" t="s">
        <v>624</v>
      </c>
      <c r="D281" s="252"/>
      <c r="E281" s="252"/>
      <c r="F281" s="252"/>
      <c r="G281" s="252"/>
      <c r="H281" s="224"/>
      <c r="I281" s="224"/>
      <c r="J281" s="224"/>
      <c r="K281" s="224"/>
      <c r="L281" s="224"/>
      <c r="M281" s="224"/>
      <c r="N281" s="223"/>
      <c r="O281" s="223"/>
      <c r="P281" s="223"/>
      <c r="Q281" s="223"/>
      <c r="R281" s="224"/>
      <c r="S281" s="224"/>
      <c r="T281" s="224"/>
      <c r="U281" s="224"/>
      <c r="V281" s="224"/>
      <c r="W281" s="224"/>
      <c r="X281" s="224"/>
      <c r="Y281" s="224"/>
      <c r="Z281" s="213"/>
      <c r="AA281" s="213"/>
      <c r="AB281" s="213"/>
      <c r="AC281" s="213"/>
      <c r="AD281" s="213"/>
      <c r="AE281" s="213"/>
      <c r="AF281" s="213"/>
      <c r="AG281" s="213" t="s">
        <v>249</v>
      </c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3"/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  <c r="BG281" s="213"/>
      <c r="BH281" s="213"/>
    </row>
    <row r="282" spans="1:60" outlineLevel="1" x14ac:dyDescent="0.2">
      <c r="A282" s="241">
        <v>215</v>
      </c>
      <c r="B282" s="242" t="s">
        <v>625</v>
      </c>
      <c r="C282" s="255" t="s">
        <v>626</v>
      </c>
      <c r="D282" s="243" t="s">
        <v>610</v>
      </c>
      <c r="E282" s="244">
        <v>0.28000000000000003</v>
      </c>
      <c r="F282" s="245"/>
      <c r="G282" s="246">
        <f>ROUND(E282*F282,2)</f>
        <v>0</v>
      </c>
      <c r="H282" s="245"/>
      <c r="I282" s="246">
        <f>ROUND(E282*H282,2)</f>
        <v>0</v>
      </c>
      <c r="J282" s="245"/>
      <c r="K282" s="246">
        <f>ROUND(E282*J282,2)</f>
        <v>0</v>
      </c>
      <c r="L282" s="246">
        <v>21</v>
      </c>
      <c r="M282" s="246">
        <f>G282*(1+L282/100)</f>
        <v>0</v>
      </c>
      <c r="N282" s="244">
        <v>0</v>
      </c>
      <c r="O282" s="244">
        <f>ROUND(E282*N282,2)</f>
        <v>0</v>
      </c>
      <c r="P282" s="244">
        <v>0</v>
      </c>
      <c r="Q282" s="244">
        <f>ROUND(E282*P282,2)</f>
        <v>0</v>
      </c>
      <c r="R282" s="246"/>
      <c r="S282" s="246" t="s">
        <v>140</v>
      </c>
      <c r="T282" s="247" t="s">
        <v>140</v>
      </c>
      <c r="U282" s="224">
        <v>0</v>
      </c>
      <c r="V282" s="224">
        <f>ROUND(E282*U282,2)</f>
        <v>0</v>
      </c>
      <c r="W282" s="224"/>
      <c r="X282" s="224" t="s">
        <v>141</v>
      </c>
      <c r="Y282" s="224" t="s">
        <v>142</v>
      </c>
      <c r="Z282" s="213"/>
      <c r="AA282" s="213"/>
      <c r="AB282" s="213"/>
      <c r="AC282" s="213"/>
      <c r="AD282" s="213"/>
      <c r="AE282" s="213"/>
      <c r="AF282" s="213"/>
      <c r="AG282" s="213" t="s">
        <v>143</v>
      </c>
      <c r="AH282" s="213"/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3"/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  <c r="BG282" s="213"/>
      <c r="BH282" s="213"/>
    </row>
    <row r="283" spans="1:60" outlineLevel="1" x14ac:dyDescent="0.2">
      <c r="A283" s="241">
        <v>216</v>
      </c>
      <c r="B283" s="242" t="s">
        <v>627</v>
      </c>
      <c r="C283" s="255" t="s">
        <v>628</v>
      </c>
      <c r="D283" s="243" t="s">
        <v>610</v>
      </c>
      <c r="E283" s="244">
        <v>0.28000000000000003</v>
      </c>
      <c r="F283" s="245"/>
      <c r="G283" s="246">
        <f>ROUND(E283*F283,2)</f>
        <v>0</v>
      </c>
      <c r="H283" s="245"/>
      <c r="I283" s="246">
        <f>ROUND(E283*H283,2)</f>
        <v>0</v>
      </c>
      <c r="J283" s="245"/>
      <c r="K283" s="246">
        <f>ROUND(E283*J283,2)</f>
        <v>0</v>
      </c>
      <c r="L283" s="246">
        <v>21</v>
      </c>
      <c r="M283" s="246">
        <f>G283*(1+L283/100)</f>
        <v>0</v>
      </c>
      <c r="N283" s="244">
        <v>0</v>
      </c>
      <c r="O283" s="244">
        <f>ROUND(E283*N283,2)</f>
        <v>0</v>
      </c>
      <c r="P283" s="244">
        <v>0</v>
      </c>
      <c r="Q283" s="244">
        <f>ROUND(E283*P283,2)</f>
        <v>0</v>
      </c>
      <c r="R283" s="246"/>
      <c r="S283" s="246" t="s">
        <v>140</v>
      </c>
      <c r="T283" s="247" t="s">
        <v>140</v>
      </c>
      <c r="U283" s="224">
        <v>0.94199999999999995</v>
      </c>
      <c r="V283" s="224">
        <f>ROUND(E283*U283,2)</f>
        <v>0.26</v>
      </c>
      <c r="W283" s="224"/>
      <c r="X283" s="224" t="s">
        <v>141</v>
      </c>
      <c r="Y283" s="224" t="s">
        <v>142</v>
      </c>
      <c r="Z283" s="213"/>
      <c r="AA283" s="213"/>
      <c r="AB283" s="213"/>
      <c r="AC283" s="213"/>
      <c r="AD283" s="213"/>
      <c r="AE283" s="213"/>
      <c r="AF283" s="213"/>
      <c r="AG283" s="213" t="s">
        <v>143</v>
      </c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213"/>
    </row>
    <row r="284" spans="1:60" outlineLevel="1" x14ac:dyDescent="0.2">
      <c r="A284" s="241">
        <v>217</v>
      </c>
      <c r="B284" s="242" t="s">
        <v>629</v>
      </c>
      <c r="C284" s="255" t="s">
        <v>630</v>
      </c>
      <c r="D284" s="243" t="s">
        <v>610</v>
      </c>
      <c r="E284" s="244">
        <v>0.23</v>
      </c>
      <c r="F284" s="245"/>
      <c r="G284" s="246">
        <f>ROUND(E284*F284,2)</f>
        <v>0</v>
      </c>
      <c r="H284" s="245"/>
      <c r="I284" s="246">
        <f>ROUND(E284*H284,2)</f>
        <v>0</v>
      </c>
      <c r="J284" s="245"/>
      <c r="K284" s="246">
        <f>ROUND(E284*J284,2)</f>
        <v>0</v>
      </c>
      <c r="L284" s="246">
        <v>21</v>
      </c>
      <c r="M284" s="246">
        <f>G284*(1+L284/100)</f>
        <v>0</v>
      </c>
      <c r="N284" s="244">
        <v>0</v>
      </c>
      <c r="O284" s="244">
        <f>ROUND(E284*N284,2)</f>
        <v>0</v>
      </c>
      <c r="P284" s="244">
        <v>0</v>
      </c>
      <c r="Q284" s="244">
        <f>ROUND(E284*P284,2)</f>
        <v>0</v>
      </c>
      <c r="R284" s="246"/>
      <c r="S284" s="246" t="s">
        <v>180</v>
      </c>
      <c r="T284" s="247" t="s">
        <v>140</v>
      </c>
      <c r="U284" s="224">
        <v>0</v>
      </c>
      <c r="V284" s="224">
        <f>ROUND(E284*U284,2)</f>
        <v>0</v>
      </c>
      <c r="W284" s="224"/>
      <c r="X284" s="224" t="s">
        <v>141</v>
      </c>
      <c r="Y284" s="224" t="s">
        <v>142</v>
      </c>
      <c r="Z284" s="213"/>
      <c r="AA284" s="213"/>
      <c r="AB284" s="213"/>
      <c r="AC284" s="213"/>
      <c r="AD284" s="213"/>
      <c r="AE284" s="213"/>
      <c r="AF284" s="213"/>
      <c r="AG284" s="213" t="s">
        <v>143</v>
      </c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3"/>
      <c r="AT284" s="213"/>
      <c r="AU284" s="213"/>
      <c r="AV284" s="213"/>
      <c r="AW284" s="213"/>
      <c r="AX284" s="213"/>
      <c r="AY284" s="213"/>
      <c r="AZ284" s="213"/>
      <c r="BA284" s="213"/>
      <c r="BB284" s="213"/>
      <c r="BC284" s="213"/>
      <c r="BD284" s="213"/>
      <c r="BE284" s="213"/>
      <c r="BF284" s="213"/>
      <c r="BG284" s="213"/>
      <c r="BH284" s="213"/>
    </row>
    <row r="285" spans="1:60" x14ac:dyDescent="0.2">
      <c r="A285" s="227" t="s">
        <v>134</v>
      </c>
      <c r="B285" s="228" t="s">
        <v>105</v>
      </c>
      <c r="C285" s="254" t="s">
        <v>27</v>
      </c>
      <c r="D285" s="229"/>
      <c r="E285" s="230"/>
      <c r="F285" s="231"/>
      <c r="G285" s="231">
        <f>SUMIF(AG286:AG294,"&lt;&gt;NOR",G286:G294)</f>
        <v>0</v>
      </c>
      <c r="H285" s="231"/>
      <c r="I285" s="231">
        <f>SUM(I286:I294)</f>
        <v>0</v>
      </c>
      <c r="J285" s="231"/>
      <c r="K285" s="231">
        <f>SUM(K286:K294)</f>
        <v>0</v>
      </c>
      <c r="L285" s="231"/>
      <c r="M285" s="231">
        <f>SUM(M286:M294)</f>
        <v>0</v>
      </c>
      <c r="N285" s="230"/>
      <c r="O285" s="230">
        <f>SUM(O286:O294)</f>
        <v>0</v>
      </c>
      <c r="P285" s="230"/>
      <c r="Q285" s="230">
        <f>SUM(Q286:Q294)</f>
        <v>0</v>
      </c>
      <c r="R285" s="231"/>
      <c r="S285" s="231"/>
      <c r="T285" s="232"/>
      <c r="U285" s="226"/>
      <c r="V285" s="226">
        <f>SUM(V286:V294)</f>
        <v>0</v>
      </c>
      <c r="W285" s="226"/>
      <c r="X285" s="226"/>
      <c r="Y285" s="226"/>
      <c r="AG285" t="s">
        <v>135</v>
      </c>
    </row>
    <row r="286" spans="1:60" outlineLevel="1" x14ac:dyDescent="0.2">
      <c r="A286" s="241">
        <v>218</v>
      </c>
      <c r="B286" s="242" t="s">
        <v>631</v>
      </c>
      <c r="C286" s="255" t="s">
        <v>632</v>
      </c>
      <c r="D286" s="243" t="s">
        <v>146</v>
      </c>
      <c r="E286" s="244">
        <v>1</v>
      </c>
      <c r="F286" s="245"/>
      <c r="G286" s="246">
        <f>ROUND(E286*F286,2)</f>
        <v>0</v>
      </c>
      <c r="H286" s="245"/>
      <c r="I286" s="246">
        <f>ROUND(E286*H286,2)</f>
        <v>0</v>
      </c>
      <c r="J286" s="245"/>
      <c r="K286" s="246">
        <f>ROUND(E286*J286,2)</f>
        <v>0</v>
      </c>
      <c r="L286" s="246">
        <v>21</v>
      </c>
      <c r="M286" s="246">
        <f>G286*(1+L286/100)</f>
        <v>0</v>
      </c>
      <c r="N286" s="244">
        <v>0</v>
      </c>
      <c r="O286" s="244">
        <f>ROUND(E286*N286,2)</f>
        <v>0</v>
      </c>
      <c r="P286" s="244">
        <v>0</v>
      </c>
      <c r="Q286" s="244">
        <f>ROUND(E286*P286,2)</f>
        <v>0</v>
      </c>
      <c r="R286" s="246"/>
      <c r="S286" s="246" t="s">
        <v>180</v>
      </c>
      <c r="T286" s="247" t="s">
        <v>181</v>
      </c>
      <c r="U286" s="224">
        <v>0</v>
      </c>
      <c r="V286" s="224">
        <f>ROUND(E286*U286,2)</f>
        <v>0</v>
      </c>
      <c r="W286" s="224"/>
      <c r="X286" s="224" t="s">
        <v>141</v>
      </c>
      <c r="Y286" s="224" t="s">
        <v>142</v>
      </c>
      <c r="Z286" s="213"/>
      <c r="AA286" s="213"/>
      <c r="AB286" s="213"/>
      <c r="AC286" s="213"/>
      <c r="AD286" s="213"/>
      <c r="AE286" s="213"/>
      <c r="AF286" s="213"/>
      <c r="AG286" s="213" t="s">
        <v>143</v>
      </c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</row>
    <row r="287" spans="1:60" outlineLevel="1" x14ac:dyDescent="0.2">
      <c r="A287" s="241">
        <v>219</v>
      </c>
      <c r="B287" s="242" t="s">
        <v>633</v>
      </c>
      <c r="C287" s="255" t="s">
        <v>634</v>
      </c>
      <c r="D287" s="243" t="s">
        <v>635</v>
      </c>
      <c r="E287" s="244">
        <v>1</v>
      </c>
      <c r="F287" s="245"/>
      <c r="G287" s="246">
        <f>ROUND(E287*F287,2)</f>
        <v>0</v>
      </c>
      <c r="H287" s="245"/>
      <c r="I287" s="246">
        <f>ROUND(E287*H287,2)</f>
        <v>0</v>
      </c>
      <c r="J287" s="245"/>
      <c r="K287" s="246">
        <f>ROUND(E287*J287,2)</f>
        <v>0</v>
      </c>
      <c r="L287" s="246">
        <v>21</v>
      </c>
      <c r="M287" s="246">
        <f>G287*(1+L287/100)</f>
        <v>0</v>
      </c>
      <c r="N287" s="244">
        <v>0</v>
      </c>
      <c r="O287" s="244">
        <f>ROUND(E287*N287,2)</f>
        <v>0</v>
      </c>
      <c r="P287" s="244">
        <v>0</v>
      </c>
      <c r="Q287" s="244">
        <f>ROUND(E287*P287,2)</f>
        <v>0</v>
      </c>
      <c r="R287" s="246"/>
      <c r="S287" s="246" t="s">
        <v>140</v>
      </c>
      <c r="T287" s="247" t="s">
        <v>181</v>
      </c>
      <c r="U287" s="224">
        <v>0</v>
      </c>
      <c r="V287" s="224">
        <f>ROUND(E287*U287,2)</f>
        <v>0</v>
      </c>
      <c r="W287" s="224"/>
      <c r="X287" s="224" t="s">
        <v>636</v>
      </c>
      <c r="Y287" s="224" t="s">
        <v>142</v>
      </c>
      <c r="Z287" s="213"/>
      <c r="AA287" s="213"/>
      <c r="AB287" s="213"/>
      <c r="AC287" s="213"/>
      <c r="AD287" s="213"/>
      <c r="AE287" s="213"/>
      <c r="AF287" s="213"/>
      <c r="AG287" s="213" t="s">
        <v>637</v>
      </c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</row>
    <row r="288" spans="1:60" outlineLevel="1" x14ac:dyDescent="0.2">
      <c r="A288" s="234">
        <v>220</v>
      </c>
      <c r="B288" s="235" t="s">
        <v>638</v>
      </c>
      <c r="C288" s="256" t="s">
        <v>639</v>
      </c>
      <c r="D288" s="236" t="s">
        <v>635</v>
      </c>
      <c r="E288" s="237">
        <v>1</v>
      </c>
      <c r="F288" s="238"/>
      <c r="G288" s="239">
        <f>ROUND(E288*F288,2)</f>
        <v>0</v>
      </c>
      <c r="H288" s="238"/>
      <c r="I288" s="239">
        <f>ROUND(E288*H288,2)</f>
        <v>0</v>
      </c>
      <c r="J288" s="238"/>
      <c r="K288" s="239">
        <f>ROUND(E288*J288,2)</f>
        <v>0</v>
      </c>
      <c r="L288" s="239">
        <v>21</v>
      </c>
      <c r="M288" s="239">
        <f>G288*(1+L288/100)</f>
        <v>0</v>
      </c>
      <c r="N288" s="237">
        <v>0</v>
      </c>
      <c r="O288" s="237">
        <f>ROUND(E288*N288,2)</f>
        <v>0</v>
      </c>
      <c r="P288" s="237">
        <v>0</v>
      </c>
      <c r="Q288" s="237">
        <f>ROUND(E288*P288,2)</f>
        <v>0</v>
      </c>
      <c r="R288" s="239"/>
      <c r="S288" s="239" t="s">
        <v>180</v>
      </c>
      <c r="T288" s="240" t="s">
        <v>181</v>
      </c>
      <c r="U288" s="224">
        <v>0</v>
      </c>
      <c r="V288" s="224">
        <f>ROUND(E288*U288,2)</f>
        <v>0</v>
      </c>
      <c r="W288" s="224"/>
      <c r="X288" s="224" t="s">
        <v>636</v>
      </c>
      <c r="Y288" s="224" t="s">
        <v>142</v>
      </c>
      <c r="Z288" s="213"/>
      <c r="AA288" s="213"/>
      <c r="AB288" s="213"/>
      <c r="AC288" s="213"/>
      <c r="AD288" s="213"/>
      <c r="AE288" s="213"/>
      <c r="AF288" s="213"/>
      <c r="AG288" s="213" t="s">
        <v>637</v>
      </c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</row>
    <row r="289" spans="1:60" outlineLevel="2" x14ac:dyDescent="0.2">
      <c r="A289" s="220"/>
      <c r="B289" s="221"/>
      <c r="C289" s="261" t="s">
        <v>640</v>
      </c>
      <c r="D289" s="252"/>
      <c r="E289" s="252"/>
      <c r="F289" s="252"/>
      <c r="G289" s="252"/>
      <c r="H289" s="224"/>
      <c r="I289" s="224"/>
      <c r="J289" s="224"/>
      <c r="K289" s="224"/>
      <c r="L289" s="224"/>
      <c r="M289" s="224"/>
      <c r="N289" s="223"/>
      <c r="O289" s="223"/>
      <c r="P289" s="223"/>
      <c r="Q289" s="223"/>
      <c r="R289" s="224"/>
      <c r="S289" s="224"/>
      <c r="T289" s="224"/>
      <c r="U289" s="224"/>
      <c r="V289" s="224"/>
      <c r="W289" s="224"/>
      <c r="X289" s="224"/>
      <c r="Y289" s="224"/>
      <c r="Z289" s="213"/>
      <c r="AA289" s="213"/>
      <c r="AB289" s="213"/>
      <c r="AC289" s="213"/>
      <c r="AD289" s="213"/>
      <c r="AE289" s="213"/>
      <c r="AF289" s="213"/>
      <c r="AG289" s="213" t="s">
        <v>249</v>
      </c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  <c r="BG289" s="213"/>
      <c r="BH289" s="213"/>
    </row>
    <row r="290" spans="1:60" outlineLevel="1" x14ac:dyDescent="0.2">
      <c r="A290" s="241">
        <v>221</v>
      </c>
      <c r="B290" s="242" t="s">
        <v>641</v>
      </c>
      <c r="C290" s="255" t="s">
        <v>642</v>
      </c>
      <c r="D290" s="243" t="s">
        <v>635</v>
      </c>
      <c r="E290" s="244">
        <v>1</v>
      </c>
      <c r="F290" s="245"/>
      <c r="G290" s="246">
        <f>ROUND(E290*F290,2)</f>
        <v>0</v>
      </c>
      <c r="H290" s="245"/>
      <c r="I290" s="246">
        <f>ROUND(E290*H290,2)</f>
        <v>0</v>
      </c>
      <c r="J290" s="245"/>
      <c r="K290" s="246">
        <f>ROUND(E290*J290,2)</f>
        <v>0</v>
      </c>
      <c r="L290" s="246">
        <v>21</v>
      </c>
      <c r="M290" s="246">
        <f>G290*(1+L290/100)</f>
        <v>0</v>
      </c>
      <c r="N290" s="244">
        <v>0</v>
      </c>
      <c r="O290" s="244">
        <f>ROUND(E290*N290,2)</f>
        <v>0</v>
      </c>
      <c r="P290" s="244">
        <v>0</v>
      </c>
      <c r="Q290" s="244">
        <f>ROUND(E290*P290,2)</f>
        <v>0</v>
      </c>
      <c r="R290" s="246"/>
      <c r="S290" s="246" t="s">
        <v>140</v>
      </c>
      <c r="T290" s="247" t="s">
        <v>181</v>
      </c>
      <c r="U290" s="224">
        <v>0</v>
      </c>
      <c r="V290" s="224">
        <f>ROUND(E290*U290,2)</f>
        <v>0</v>
      </c>
      <c r="W290" s="224"/>
      <c r="X290" s="224" t="s">
        <v>636</v>
      </c>
      <c r="Y290" s="224" t="s">
        <v>142</v>
      </c>
      <c r="Z290" s="213"/>
      <c r="AA290" s="213"/>
      <c r="AB290" s="213"/>
      <c r="AC290" s="213"/>
      <c r="AD290" s="213"/>
      <c r="AE290" s="213"/>
      <c r="AF290" s="213"/>
      <c r="AG290" s="213" t="s">
        <v>637</v>
      </c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</row>
    <row r="291" spans="1:60" outlineLevel="1" x14ac:dyDescent="0.2">
      <c r="A291" s="241">
        <v>222</v>
      </c>
      <c r="B291" s="242" t="s">
        <v>643</v>
      </c>
      <c r="C291" s="255" t="s">
        <v>644</v>
      </c>
      <c r="D291" s="243" t="s">
        <v>635</v>
      </c>
      <c r="E291" s="244">
        <v>1</v>
      </c>
      <c r="F291" s="245"/>
      <c r="G291" s="246">
        <f>ROUND(E291*F291,2)</f>
        <v>0</v>
      </c>
      <c r="H291" s="245"/>
      <c r="I291" s="246">
        <f>ROUND(E291*H291,2)</f>
        <v>0</v>
      </c>
      <c r="J291" s="245"/>
      <c r="K291" s="246">
        <f>ROUND(E291*J291,2)</f>
        <v>0</v>
      </c>
      <c r="L291" s="246">
        <v>21</v>
      </c>
      <c r="M291" s="246">
        <f>G291*(1+L291/100)</f>
        <v>0</v>
      </c>
      <c r="N291" s="244">
        <v>0</v>
      </c>
      <c r="O291" s="244">
        <f>ROUND(E291*N291,2)</f>
        <v>0</v>
      </c>
      <c r="P291" s="244">
        <v>0</v>
      </c>
      <c r="Q291" s="244">
        <f>ROUND(E291*P291,2)</f>
        <v>0</v>
      </c>
      <c r="R291" s="246"/>
      <c r="S291" s="246" t="s">
        <v>140</v>
      </c>
      <c r="T291" s="247" t="s">
        <v>181</v>
      </c>
      <c r="U291" s="224">
        <v>0</v>
      </c>
      <c r="V291" s="224">
        <f>ROUND(E291*U291,2)</f>
        <v>0</v>
      </c>
      <c r="W291" s="224"/>
      <c r="X291" s="224" t="s">
        <v>636</v>
      </c>
      <c r="Y291" s="224" t="s">
        <v>142</v>
      </c>
      <c r="Z291" s="213"/>
      <c r="AA291" s="213"/>
      <c r="AB291" s="213"/>
      <c r="AC291" s="213"/>
      <c r="AD291" s="213"/>
      <c r="AE291" s="213"/>
      <c r="AF291" s="213"/>
      <c r="AG291" s="213" t="s">
        <v>637</v>
      </c>
      <c r="AH291" s="213"/>
      <c r="AI291" s="213"/>
      <c r="AJ291" s="213"/>
      <c r="AK291" s="213"/>
      <c r="AL291" s="213"/>
      <c r="AM291" s="213"/>
      <c r="AN291" s="213"/>
      <c r="AO291" s="213"/>
      <c r="AP291" s="213"/>
      <c r="AQ291" s="213"/>
      <c r="AR291" s="213"/>
      <c r="AS291" s="213"/>
      <c r="AT291" s="213"/>
      <c r="AU291" s="213"/>
      <c r="AV291" s="213"/>
      <c r="AW291" s="213"/>
      <c r="AX291" s="213"/>
      <c r="AY291" s="213"/>
      <c r="AZ291" s="213"/>
      <c r="BA291" s="213"/>
      <c r="BB291" s="213"/>
      <c r="BC291" s="213"/>
      <c r="BD291" s="213"/>
      <c r="BE291" s="213"/>
      <c r="BF291" s="213"/>
      <c r="BG291" s="213"/>
      <c r="BH291" s="213"/>
    </row>
    <row r="292" spans="1:60" outlineLevel="1" x14ac:dyDescent="0.2">
      <c r="A292" s="241">
        <v>223</v>
      </c>
      <c r="B292" s="242" t="s">
        <v>645</v>
      </c>
      <c r="C292" s="255" t="s">
        <v>646</v>
      </c>
      <c r="D292" s="243" t="s">
        <v>635</v>
      </c>
      <c r="E292" s="244">
        <v>1</v>
      </c>
      <c r="F292" s="245"/>
      <c r="G292" s="246">
        <f>ROUND(E292*F292,2)</f>
        <v>0</v>
      </c>
      <c r="H292" s="245"/>
      <c r="I292" s="246">
        <f>ROUND(E292*H292,2)</f>
        <v>0</v>
      </c>
      <c r="J292" s="245"/>
      <c r="K292" s="246">
        <f>ROUND(E292*J292,2)</f>
        <v>0</v>
      </c>
      <c r="L292" s="246">
        <v>21</v>
      </c>
      <c r="M292" s="246">
        <f>G292*(1+L292/100)</f>
        <v>0</v>
      </c>
      <c r="N292" s="244">
        <v>0</v>
      </c>
      <c r="O292" s="244">
        <f>ROUND(E292*N292,2)</f>
        <v>0</v>
      </c>
      <c r="P292" s="244">
        <v>0</v>
      </c>
      <c r="Q292" s="244">
        <f>ROUND(E292*P292,2)</f>
        <v>0</v>
      </c>
      <c r="R292" s="246"/>
      <c r="S292" s="246" t="s">
        <v>140</v>
      </c>
      <c r="T292" s="247" t="s">
        <v>181</v>
      </c>
      <c r="U292" s="224">
        <v>0</v>
      </c>
      <c r="V292" s="224">
        <f>ROUND(E292*U292,2)</f>
        <v>0</v>
      </c>
      <c r="W292" s="224"/>
      <c r="X292" s="224" t="s">
        <v>636</v>
      </c>
      <c r="Y292" s="224" t="s">
        <v>142</v>
      </c>
      <c r="Z292" s="213"/>
      <c r="AA292" s="213"/>
      <c r="AB292" s="213"/>
      <c r="AC292" s="213"/>
      <c r="AD292" s="213"/>
      <c r="AE292" s="213"/>
      <c r="AF292" s="213"/>
      <c r="AG292" s="213" t="s">
        <v>637</v>
      </c>
      <c r="AH292" s="213"/>
      <c r="AI292" s="213"/>
      <c r="AJ292" s="213"/>
      <c r="AK292" s="213"/>
      <c r="AL292" s="213"/>
      <c r="AM292" s="213"/>
      <c r="AN292" s="213"/>
      <c r="AO292" s="213"/>
      <c r="AP292" s="213"/>
      <c r="AQ292" s="213"/>
      <c r="AR292" s="213"/>
      <c r="AS292" s="213"/>
      <c r="AT292" s="213"/>
      <c r="AU292" s="213"/>
      <c r="AV292" s="213"/>
      <c r="AW292" s="213"/>
      <c r="AX292" s="213"/>
      <c r="AY292" s="213"/>
      <c r="AZ292" s="213"/>
      <c r="BA292" s="213"/>
      <c r="BB292" s="213"/>
      <c r="BC292" s="213"/>
      <c r="BD292" s="213"/>
      <c r="BE292" s="213"/>
      <c r="BF292" s="213"/>
      <c r="BG292" s="213"/>
      <c r="BH292" s="213"/>
    </row>
    <row r="293" spans="1:60" outlineLevel="1" x14ac:dyDescent="0.2">
      <c r="A293" s="234">
        <v>224</v>
      </c>
      <c r="B293" s="235" t="s">
        <v>647</v>
      </c>
      <c r="C293" s="256" t="s">
        <v>648</v>
      </c>
      <c r="D293" s="236" t="s">
        <v>635</v>
      </c>
      <c r="E293" s="237">
        <v>1</v>
      </c>
      <c r="F293" s="238"/>
      <c r="G293" s="239">
        <f>ROUND(E293*F293,2)</f>
        <v>0</v>
      </c>
      <c r="H293" s="238"/>
      <c r="I293" s="239">
        <f>ROUND(E293*H293,2)</f>
        <v>0</v>
      </c>
      <c r="J293" s="238"/>
      <c r="K293" s="239">
        <f>ROUND(E293*J293,2)</f>
        <v>0</v>
      </c>
      <c r="L293" s="239">
        <v>21</v>
      </c>
      <c r="M293" s="239">
        <f>G293*(1+L293/100)</f>
        <v>0</v>
      </c>
      <c r="N293" s="237">
        <v>0</v>
      </c>
      <c r="O293" s="237">
        <f>ROUND(E293*N293,2)</f>
        <v>0</v>
      </c>
      <c r="P293" s="237">
        <v>0</v>
      </c>
      <c r="Q293" s="237">
        <f>ROUND(E293*P293,2)</f>
        <v>0</v>
      </c>
      <c r="R293" s="239"/>
      <c r="S293" s="239" t="s">
        <v>140</v>
      </c>
      <c r="T293" s="240" t="s">
        <v>181</v>
      </c>
      <c r="U293" s="224">
        <v>0</v>
      </c>
      <c r="V293" s="224">
        <f>ROUND(E293*U293,2)</f>
        <v>0</v>
      </c>
      <c r="W293" s="224"/>
      <c r="X293" s="224" t="s">
        <v>636</v>
      </c>
      <c r="Y293" s="224" t="s">
        <v>142</v>
      </c>
      <c r="Z293" s="213"/>
      <c r="AA293" s="213"/>
      <c r="AB293" s="213"/>
      <c r="AC293" s="213"/>
      <c r="AD293" s="213"/>
      <c r="AE293" s="213"/>
      <c r="AF293" s="213"/>
      <c r="AG293" s="213" t="s">
        <v>649</v>
      </c>
      <c r="AH293" s="213"/>
      <c r="AI293" s="213"/>
      <c r="AJ293" s="213"/>
      <c r="AK293" s="213"/>
      <c r="AL293" s="213"/>
      <c r="AM293" s="213"/>
      <c r="AN293" s="213"/>
      <c r="AO293" s="213"/>
      <c r="AP293" s="213"/>
      <c r="AQ293" s="213"/>
      <c r="AR293" s="213"/>
      <c r="AS293" s="213"/>
      <c r="AT293" s="213"/>
      <c r="AU293" s="213"/>
      <c r="AV293" s="213"/>
      <c r="AW293" s="213"/>
      <c r="AX293" s="213"/>
      <c r="AY293" s="213"/>
      <c r="AZ293" s="213"/>
      <c r="BA293" s="213"/>
      <c r="BB293" s="213"/>
      <c r="BC293" s="213"/>
      <c r="BD293" s="213"/>
      <c r="BE293" s="213"/>
      <c r="BF293" s="213"/>
      <c r="BG293" s="213"/>
      <c r="BH293" s="213"/>
    </row>
    <row r="294" spans="1:60" outlineLevel="2" x14ac:dyDescent="0.2">
      <c r="A294" s="220"/>
      <c r="B294" s="221"/>
      <c r="C294" s="261" t="s">
        <v>650</v>
      </c>
      <c r="D294" s="252"/>
      <c r="E294" s="252"/>
      <c r="F294" s="252"/>
      <c r="G294" s="252"/>
      <c r="H294" s="224"/>
      <c r="I294" s="224"/>
      <c r="J294" s="224"/>
      <c r="K294" s="224"/>
      <c r="L294" s="224"/>
      <c r="M294" s="224"/>
      <c r="N294" s="223"/>
      <c r="O294" s="223"/>
      <c r="P294" s="223"/>
      <c r="Q294" s="223"/>
      <c r="R294" s="224"/>
      <c r="S294" s="224"/>
      <c r="T294" s="224"/>
      <c r="U294" s="224"/>
      <c r="V294" s="224"/>
      <c r="W294" s="224"/>
      <c r="X294" s="224"/>
      <c r="Y294" s="224"/>
      <c r="Z294" s="213"/>
      <c r="AA294" s="213"/>
      <c r="AB294" s="213"/>
      <c r="AC294" s="213"/>
      <c r="AD294" s="213"/>
      <c r="AE294" s="213"/>
      <c r="AF294" s="213"/>
      <c r="AG294" s="213" t="s">
        <v>249</v>
      </c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3"/>
      <c r="AT294" s="213"/>
      <c r="AU294" s="213"/>
      <c r="AV294" s="213"/>
      <c r="AW294" s="213"/>
      <c r="AX294" s="213"/>
      <c r="AY294" s="213"/>
      <c r="AZ294" s="213"/>
      <c r="BA294" s="253" t="str">
        <f>C294</f>
        <v>Náklady na vyhotovení dokumentace skutečného provedení stavby a její předání objednateli v požadované formě a požadovaném počtu.</v>
      </c>
      <c r="BB294" s="213"/>
      <c r="BC294" s="213"/>
      <c r="BD294" s="213"/>
      <c r="BE294" s="213"/>
      <c r="BF294" s="213"/>
      <c r="BG294" s="213"/>
      <c r="BH294" s="213"/>
    </row>
    <row r="295" spans="1:60" x14ac:dyDescent="0.2">
      <c r="A295" s="3"/>
      <c r="B295" s="4"/>
      <c r="C295" s="262"/>
      <c r="D295" s="6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AE295">
        <v>15</v>
      </c>
      <c r="AF295">
        <v>21</v>
      </c>
      <c r="AG295" t="s">
        <v>120</v>
      </c>
    </row>
    <row r="296" spans="1:60" x14ac:dyDescent="0.2">
      <c r="A296" s="216"/>
      <c r="B296" s="217" t="s">
        <v>29</v>
      </c>
      <c r="C296" s="263"/>
      <c r="D296" s="218"/>
      <c r="E296" s="219"/>
      <c r="F296" s="219"/>
      <c r="G296" s="233">
        <f>G8+G27+G40+G53+G63+G92+G121+G147+G158+G177+G196+G219+G264+G269+G273+G285</f>
        <v>0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AE296">
        <f>SUMIF(L7:L294,AE295,G7:G294)</f>
        <v>0</v>
      </c>
      <c r="AF296">
        <f>SUMIF(L7:L294,AF295,G7:G294)</f>
        <v>0</v>
      </c>
      <c r="AG296" t="s">
        <v>651</v>
      </c>
    </row>
    <row r="297" spans="1:60" x14ac:dyDescent="0.2">
      <c r="C297" s="264"/>
      <c r="D297" s="10"/>
      <c r="AG297" t="s">
        <v>652</v>
      </c>
    </row>
    <row r="298" spans="1:60" x14ac:dyDescent="0.2">
      <c r="D298" s="10"/>
    </row>
    <row r="299" spans="1:60" x14ac:dyDescent="0.2">
      <c r="D299" s="10"/>
    </row>
    <row r="300" spans="1:60" x14ac:dyDescent="0.2">
      <c r="D300" s="10"/>
    </row>
    <row r="301" spans="1:60" x14ac:dyDescent="0.2">
      <c r="D301" s="10"/>
    </row>
    <row r="302" spans="1:60" x14ac:dyDescent="0.2">
      <c r="D302" s="10"/>
    </row>
    <row r="303" spans="1:60" x14ac:dyDescent="0.2">
      <c r="D303" s="10"/>
    </row>
    <row r="304" spans="1:60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xw6Ur1dt7GnGvgeHfze4LARcsvUOeBKwOhSe6Feb0Z+DqUgPUXpj7DUdZkPh4uv2h6MRQfQOk9h6Levn8V+PqA==" saltValue="5rh+/7RZhLD38VGPLxeWbA==" spinCount="100000" sheet="1" formatRows="0"/>
  <mergeCells count="51">
    <mergeCell ref="C281:G281"/>
    <mergeCell ref="C289:G289"/>
    <mergeCell ref="C294:G294"/>
    <mergeCell ref="C213:G213"/>
    <mergeCell ref="C215:G215"/>
    <mergeCell ref="C217:G217"/>
    <mergeCell ref="C268:G268"/>
    <mergeCell ref="C271:G271"/>
    <mergeCell ref="C278:G278"/>
    <mergeCell ref="C200:G200"/>
    <mergeCell ref="C202:G202"/>
    <mergeCell ref="C204:G204"/>
    <mergeCell ref="C206:G206"/>
    <mergeCell ref="C208:G208"/>
    <mergeCell ref="C210:G210"/>
    <mergeCell ref="C135:G135"/>
    <mergeCell ref="C146:G146"/>
    <mergeCell ref="C153:G153"/>
    <mergeCell ref="C157:G157"/>
    <mergeCell ref="C176:G176"/>
    <mergeCell ref="C198:G198"/>
    <mergeCell ref="C107:G107"/>
    <mergeCell ref="C120:G120"/>
    <mergeCell ref="C125:G125"/>
    <mergeCell ref="C126:G126"/>
    <mergeCell ref="C133:G133"/>
    <mergeCell ref="C134:G134"/>
    <mergeCell ref="C98:G98"/>
    <mergeCell ref="C99:G99"/>
    <mergeCell ref="C100:G100"/>
    <mergeCell ref="C103:G103"/>
    <mergeCell ref="C104:G104"/>
    <mergeCell ref="C106:G106"/>
    <mergeCell ref="C67:G67"/>
    <mergeCell ref="C69:G69"/>
    <mergeCell ref="C91:G91"/>
    <mergeCell ref="C94:G94"/>
    <mergeCell ref="C95:G95"/>
    <mergeCell ref="C96:G96"/>
    <mergeCell ref="C55:G55"/>
    <mergeCell ref="C56:G56"/>
    <mergeCell ref="C58:G58"/>
    <mergeCell ref="C62:G62"/>
    <mergeCell ref="C65:G65"/>
    <mergeCell ref="C66:G66"/>
    <mergeCell ref="A1:G1"/>
    <mergeCell ref="C2:G2"/>
    <mergeCell ref="C3:G3"/>
    <mergeCell ref="C4:G4"/>
    <mergeCell ref="C12:G12"/>
    <mergeCell ref="C52:G5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D562-3B32-41E4-910E-34060BD3AC6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107</v>
      </c>
      <c r="B1" s="198"/>
      <c r="C1" s="198"/>
      <c r="D1" s="198"/>
      <c r="E1" s="198"/>
      <c r="F1" s="198"/>
      <c r="G1" s="198"/>
      <c r="AG1" t="s">
        <v>108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109</v>
      </c>
    </row>
    <row r="3" spans="1:60" ht="24.95" customHeight="1" x14ac:dyDescent="0.2">
      <c r="A3" s="199" t="s">
        <v>8</v>
      </c>
      <c r="B3" s="49" t="s">
        <v>47</v>
      </c>
      <c r="C3" s="202" t="s">
        <v>48</v>
      </c>
      <c r="D3" s="200"/>
      <c r="E3" s="200"/>
      <c r="F3" s="200"/>
      <c r="G3" s="201"/>
      <c r="AC3" s="177" t="s">
        <v>109</v>
      </c>
      <c r="AG3" t="s">
        <v>110</v>
      </c>
    </row>
    <row r="4" spans="1:60" ht="24.95" customHeight="1" x14ac:dyDescent="0.2">
      <c r="A4" s="203" t="s">
        <v>9</v>
      </c>
      <c r="B4" s="204" t="s">
        <v>51</v>
      </c>
      <c r="C4" s="205" t="s">
        <v>52</v>
      </c>
      <c r="D4" s="206"/>
      <c r="E4" s="206"/>
      <c r="F4" s="206"/>
      <c r="G4" s="207"/>
      <c r="AG4" t="s">
        <v>111</v>
      </c>
    </row>
    <row r="5" spans="1:60" x14ac:dyDescent="0.2">
      <c r="D5" s="10"/>
    </row>
    <row r="6" spans="1:60" ht="38.25" x14ac:dyDescent="0.2">
      <c r="A6" s="209" t="s">
        <v>112</v>
      </c>
      <c r="B6" s="211" t="s">
        <v>113</v>
      </c>
      <c r="C6" s="211" t="s">
        <v>114</v>
      </c>
      <c r="D6" s="210" t="s">
        <v>115</v>
      </c>
      <c r="E6" s="209" t="s">
        <v>116</v>
      </c>
      <c r="F6" s="208" t="s">
        <v>117</v>
      </c>
      <c r="G6" s="209" t="s">
        <v>29</v>
      </c>
      <c r="H6" s="212" t="s">
        <v>30</v>
      </c>
      <c r="I6" s="212" t="s">
        <v>118</v>
      </c>
      <c r="J6" s="212" t="s">
        <v>31</v>
      </c>
      <c r="K6" s="212" t="s">
        <v>119</v>
      </c>
      <c r="L6" s="212" t="s">
        <v>120</v>
      </c>
      <c r="M6" s="212" t="s">
        <v>121</v>
      </c>
      <c r="N6" s="212" t="s">
        <v>122</v>
      </c>
      <c r="O6" s="212" t="s">
        <v>123</v>
      </c>
      <c r="P6" s="212" t="s">
        <v>124</v>
      </c>
      <c r="Q6" s="212" t="s">
        <v>125</v>
      </c>
      <c r="R6" s="212" t="s">
        <v>126</v>
      </c>
      <c r="S6" s="212" t="s">
        <v>127</v>
      </c>
      <c r="T6" s="212" t="s">
        <v>128</v>
      </c>
      <c r="U6" s="212" t="s">
        <v>129</v>
      </c>
      <c r="V6" s="212" t="s">
        <v>130</v>
      </c>
      <c r="W6" s="212" t="s">
        <v>131</v>
      </c>
      <c r="X6" s="212" t="s">
        <v>132</v>
      </c>
      <c r="Y6" s="212" t="s">
        <v>133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134</v>
      </c>
      <c r="B8" s="228" t="s">
        <v>64</v>
      </c>
      <c r="C8" s="254" t="s">
        <v>65</v>
      </c>
      <c r="D8" s="229"/>
      <c r="E8" s="230"/>
      <c r="F8" s="231"/>
      <c r="G8" s="231">
        <f>SUMIF(AG9:AG9,"&lt;&gt;NOR",G9:G9)</f>
        <v>0</v>
      </c>
      <c r="H8" s="231"/>
      <c r="I8" s="231">
        <f>SUM(I9:I9)</f>
        <v>0</v>
      </c>
      <c r="J8" s="231"/>
      <c r="K8" s="231">
        <f>SUM(K9:K9)</f>
        <v>0</v>
      </c>
      <c r="L8" s="231"/>
      <c r="M8" s="231">
        <f>SUM(M9:M9)</f>
        <v>0</v>
      </c>
      <c r="N8" s="230"/>
      <c r="O8" s="230">
        <f>SUM(O9:O9)</f>
        <v>0</v>
      </c>
      <c r="P8" s="230"/>
      <c r="Q8" s="230">
        <f>SUM(Q9:Q9)</f>
        <v>0</v>
      </c>
      <c r="R8" s="231"/>
      <c r="S8" s="231"/>
      <c r="T8" s="232"/>
      <c r="U8" s="226"/>
      <c r="V8" s="226">
        <f>SUM(V9:V9)</f>
        <v>0</v>
      </c>
      <c r="W8" s="226"/>
      <c r="X8" s="226"/>
      <c r="Y8" s="226"/>
      <c r="AG8" t="s">
        <v>135</v>
      </c>
    </row>
    <row r="9" spans="1:60" ht="22.5" outlineLevel="1" x14ac:dyDescent="0.2">
      <c r="A9" s="241">
        <v>1</v>
      </c>
      <c r="B9" s="242" t="s">
        <v>653</v>
      </c>
      <c r="C9" s="255" t="s">
        <v>654</v>
      </c>
      <c r="D9" s="243" t="s">
        <v>179</v>
      </c>
      <c r="E9" s="244">
        <v>1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0</v>
      </c>
      <c r="O9" s="244">
        <f>ROUND(E9*N9,2)</f>
        <v>0</v>
      </c>
      <c r="P9" s="244">
        <v>0</v>
      </c>
      <c r="Q9" s="244">
        <f>ROUND(E9*P9,2)</f>
        <v>0</v>
      </c>
      <c r="R9" s="246"/>
      <c r="S9" s="246" t="s">
        <v>180</v>
      </c>
      <c r="T9" s="247" t="s">
        <v>181</v>
      </c>
      <c r="U9" s="224">
        <v>0</v>
      </c>
      <c r="V9" s="224">
        <f>ROUND(E9*U9,2)</f>
        <v>0</v>
      </c>
      <c r="W9" s="224"/>
      <c r="X9" s="224" t="s">
        <v>141</v>
      </c>
      <c r="Y9" s="224" t="s">
        <v>142</v>
      </c>
      <c r="Z9" s="213"/>
      <c r="AA9" s="213"/>
      <c r="AB9" s="213"/>
      <c r="AC9" s="213"/>
      <c r="AD9" s="213"/>
      <c r="AE9" s="213"/>
      <c r="AF9" s="213"/>
      <c r="AG9" s="213" t="s">
        <v>655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x14ac:dyDescent="0.2">
      <c r="A10" s="227" t="s">
        <v>134</v>
      </c>
      <c r="B10" s="228" t="s">
        <v>106</v>
      </c>
      <c r="C10" s="254" t="s">
        <v>28</v>
      </c>
      <c r="D10" s="229"/>
      <c r="E10" s="230"/>
      <c r="F10" s="231"/>
      <c r="G10" s="231">
        <f>SUMIF(AG11:AG12,"&lt;&gt;NOR",G11:G12)</f>
        <v>0</v>
      </c>
      <c r="H10" s="231"/>
      <c r="I10" s="231">
        <f>SUM(I11:I12)</f>
        <v>0</v>
      </c>
      <c r="J10" s="231"/>
      <c r="K10" s="231">
        <f>SUM(K11:K12)</f>
        <v>0</v>
      </c>
      <c r="L10" s="231"/>
      <c r="M10" s="231">
        <f>SUM(M11:M12)</f>
        <v>0</v>
      </c>
      <c r="N10" s="230"/>
      <c r="O10" s="230">
        <f>SUM(O11:O12)</f>
        <v>0</v>
      </c>
      <c r="P10" s="230"/>
      <c r="Q10" s="230">
        <f>SUM(Q11:Q12)</f>
        <v>0</v>
      </c>
      <c r="R10" s="231"/>
      <c r="S10" s="231"/>
      <c r="T10" s="232"/>
      <c r="U10" s="226"/>
      <c r="V10" s="226">
        <f>SUM(V11:V12)</f>
        <v>0</v>
      </c>
      <c r="W10" s="226"/>
      <c r="X10" s="226"/>
      <c r="Y10" s="226"/>
      <c r="AG10" t="s">
        <v>135</v>
      </c>
    </row>
    <row r="11" spans="1:60" outlineLevel="1" x14ac:dyDescent="0.2">
      <c r="A11" s="241">
        <v>2</v>
      </c>
      <c r="B11" s="242" t="s">
        <v>656</v>
      </c>
      <c r="C11" s="255" t="s">
        <v>657</v>
      </c>
      <c r="D11" s="243" t="s">
        <v>146</v>
      </c>
      <c r="E11" s="244">
        <v>1</v>
      </c>
      <c r="F11" s="245"/>
      <c r="G11" s="246">
        <f>ROUND(E11*F11,2)</f>
        <v>0</v>
      </c>
      <c r="H11" s="245"/>
      <c r="I11" s="246">
        <f>ROUND(E11*H11,2)</f>
        <v>0</v>
      </c>
      <c r="J11" s="245"/>
      <c r="K11" s="246">
        <f>ROUND(E11*J11,2)</f>
        <v>0</v>
      </c>
      <c r="L11" s="246">
        <v>21</v>
      </c>
      <c r="M11" s="246">
        <f>G11*(1+L11/100)</f>
        <v>0</v>
      </c>
      <c r="N11" s="244">
        <v>0</v>
      </c>
      <c r="O11" s="244">
        <f>ROUND(E11*N11,2)</f>
        <v>0</v>
      </c>
      <c r="P11" s="244">
        <v>0</v>
      </c>
      <c r="Q11" s="244">
        <f>ROUND(E11*P11,2)</f>
        <v>0</v>
      </c>
      <c r="R11" s="246"/>
      <c r="S11" s="246" t="s">
        <v>180</v>
      </c>
      <c r="T11" s="247" t="s">
        <v>181</v>
      </c>
      <c r="U11" s="224">
        <v>0</v>
      </c>
      <c r="V11" s="224">
        <f>ROUND(E11*U11,2)</f>
        <v>0</v>
      </c>
      <c r="W11" s="224"/>
      <c r="X11" s="224" t="s">
        <v>141</v>
      </c>
      <c r="Y11" s="224" t="s">
        <v>142</v>
      </c>
      <c r="Z11" s="213"/>
      <c r="AA11" s="213"/>
      <c r="AB11" s="213"/>
      <c r="AC11" s="213"/>
      <c r="AD11" s="213"/>
      <c r="AE11" s="213"/>
      <c r="AF11" s="213"/>
      <c r="AG11" s="213" t="s">
        <v>143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41">
        <v>3</v>
      </c>
      <c r="B12" s="242" t="s">
        <v>658</v>
      </c>
      <c r="C12" s="255" t="s">
        <v>659</v>
      </c>
      <c r="D12" s="243" t="s">
        <v>146</v>
      </c>
      <c r="E12" s="244">
        <v>1</v>
      </c>
      <c r="F12" s="245"/>
      <c r="G12" s="246">
        <f>ROUND(E12*F12,2)</f>
        <v>0</v>
      </c>
      <c r="H12" s="245"/>
      <c r="I12" s="246">
        <f>ROUND(E12*H12,2)</f>
        <v>0</v>
      </c>
      <c r="J12" s="245"/>
      <c r="K12" s="246">
        <f>ROUND(E12*J12,2)</f>
        <v>0</v>
      </c>
      <c r="L12" s="246">
        <v>21</v>
      </c>
      <c r="M12" s="246">
        <f>G12*(1+L12/100)</f>
        <v>0</v>
      </c>
      <c r="N12" s="244">
        <v>0</v>
      </c>
      <c r="O12" s="244">
        <f>ROUND(E12*N12,2)</f>
        <v>0</v>
      </c>
      <c r="P12" s="244">
        <v>0</v>
      </c>
      <c r="Q12" s="244">
        <f>ROUND(E12*P12,2)</f>
        <v>0</v>
      </c>
      <c r="R12" s="246"/>
      <c r="S12" s="246" t="s">
        <v>180</v>
      </c>
      <c r="T12" s="247" t="s">
        <v>181</v>
      </c>
      <c r="U12" s="224">
        <v>0</v>
      </c>
      <c r="V12" s="224">
        <f>ROUND(E12*U12,2)</f>
        <v>0</v>
      </c>
      <c r="W12" s="224"/>
      <c r="X12" s="224" t="s">
        <v>141</v>
      </c>
      <c r="Y12" s="224" t="s">
        <v>142</v>
      </c>
      <c r="Z12" s="213"/>
      <c r="AA12" s="213"/>
      <c r="AB12" s="213"/>
      <c r="AC12" s="213"/>
      <c r="AD12" s="213"/>
      <c r="AE12" s="213"/>
      <c r="AF12" s="213"/>
      <c r="AG12" s="213" t="s">
        <v>143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x14ac:dyDescent="0.2">
      <c r="A13" s="227" t="s">
        <v>134</v>
      </c>
      <c r="B13" s="228" t="s">
        <v>64</v>
      </c>
      <c r="C13" s="254" t="s">
        <v>65</v>
      </c>
      <c r="D13" s="229"/>
      <c r="E13" s="230"/>
      <c r="F13" s="231"/>
      <c r="G13" s="231">
        <f>SUMIF(AG14:AG19,"&lt;&gt;NOR",G14:G19)</f>
        <v>0</v>
      </c>
      <c r="H13" s="231"/>
      <c r="I13" s="231">
        <f>SUM(I14:I19)</f>
        <v>0</v>
      </c>
      <c r="J13" s="231"/>
      <c r="K13" s="231">
        <f>SUM(K14:K19)</f>
        <v>0</v>
      </c>
      <c r="L13" s="231"/>
      <c r="M13" s="231">
        <f>SUM(M14:M19)</f>
        <v>0</v>
      </c>
      <c r="N13" s="230"/>
      <c r="O13" s="230">
        <f>SUM(O14:O19)</f>
        <v>0</v>
      </c>
      <c r="P13" s="230"/>
      <c r="Q13" s="230">
        <f>SUM(Q14:Q19)</f>
        <v>0</v>
      </c>
      <c r="R13" s="231"/>
      <c r="S13" s="231"/>
      <c r="T13" s="232"/>
      <c r="U13" s="226"/>
      <c r="V13" s="226">
        <f>SUM(V14:V19)</f>
        <v>0</v>
      </c>
      <c r="W13" s="226"/>
      <c r="X13" s="226"/>
      <c r="Y13" s="226"/>
      <c r="AG13" t="s">
        <v>135</v>
      </c>
    </row>
    <row r="14" spans="1:60" outlineLevel="1" x14ac:dyDescent="0.2">
      <c r="A14" s="241">
        <v>4</v>
      </c>
      <c r="B14" s="242" t="s">
        <v>660</v>
      </c>
      <c r="C14" s="255" t="s">
        <v>661</v>
      </c>
      <c r="D14" s="243" t="s">
        <v>179</v>
      </c>
      <c r="E14" s="244">
        <v>1</v>
      </c>
      <c r="F14" s="245"/>
      <c r="G14" s="246">
        <f>ROUND(E14*F14,2)</f>
        <v>0</v>
      </c>
      <c r="H14" s="245"/>
      <c r="I14" s="246">
        <f>ROUND(E14*H14,2)</f>
        <v>0</v>
      </c>
      <c r="J14" s="245"/>
      <c r="K14" s="246">
        <f>ROUND(E14*J14,2)</f>
        <v>0</v>
      </c>
      <c r="L14" s="246">
        <v>21</v>
      </c>
      <c r="M14" s="246">
        <f>G14*(1+L14/100)</f>
        <v>0</v>
      </c>
      <c r="N14" s="244">
        <v>0</v>
      </c>
      <c r="O14" s="244">
        <f>ROUND(E14*N14,2)</f>
        <v>0</v>
      </c>
      <c r="P14" s="244">
        <v>0</v>
      </c>
      <c r="Q14" s="244">
        <f>ROUND(E14*P14,2)</f>
        <v>0</v>
      </c>
      <c r="R14" s="246"/>
      <c r="S14" s="246" t="s">
        <v>180</v>
      </c>
      <c r="T14" s="247" t="s">
        <v>181</v>
      </c>
      <c r="U14" s="224">
        <v>0</v>
      </c>
      <c r="V14" s="224">
        <f>ROUND(E14*U14,2)</f>
        <v>0</v>
      </c>
      <c r="W14" s="224"/>
      <c r="X14" s="224" t="s">
        <v>141</v>
      </c>
      <c r="Y14" s="224" t="s">
        <v>142</v>
      </c>
      <c r="Z14" s="213"/>
      <c r="AA14" s="213"/>
      <c r="AB14" s="213"/>
      <c r="AC14" s="213"/>
      <c r="AD14" s="213"/>
      <c r="AE14" s="213"/>
      <c r="AF14" s="213"/>
      <c r="AG14" s="213" t="s">
        <v>655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">
      <c r="A15" s="241">
        <v>5</v>
      </c>
      <c r="B15" s="242" t="s">
        <v>662</v>
      </c>
      <c r="C15" s="255" t="s">
        <v>663</v>
      </c>
      <c r="D15" s="243" t="s">
        <v>179</v>
      </c>
      <c r="E15" s="244">
        <v>1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4">
        <v>0</v>
      </c>
      <c r="O15" s="244">
        <f>ROUND(E15*N15,2)</f>
        <v>0</v>
      </c>
      <c r="P15" s="244">
        <v>0</v>
      </c>
      <c r="Q15" s="244">
        <f>ROUND(E15*P15,2)</f>
        <v>0</v>
      </c>
      <c r="R15" s="246"/>
      <c r="S15" s="246" t="s">
        <v>180</v>
      </c>
      <c r="T15" s="247" t="s">
        <v>181</v>
      </c>
      <c r="U15" s="224">
        <v>0</v>
      </c>
      <c r="V15" s="224">
        <f>ROUND(E15*U15,2)</f>
        <v>0</v>
      </c>
      <c r="W15" s="224"/>
      <c r="X15" s="224" t="s">
        <v>141</v>
      </c>
      <c r="Y15" s="224" t="s">
        <v>142</v>
      </c>
      <c r="Z15" s="213"/>
      <c r="AA15" s="213"/>
      <c r="AB15" s="213"/>
      <c r="AC15" s="213"/>
      <c r="AD15" s="213"/>
      <c r="AE15" s="213"/>
      <c r="AF15" s="213"/>
      <c r="AG15" s="213" t="s">
        <v>655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41">
        <v>6</v>
      </c>
      <c r="B16" s="242" t="s">
        <v>664</v>
      </c>
      <c r="C16" s="255" t="s">
        <v>665</v>
      </c>
      <c r="D16" s="243" t="s">
        <v>179</v>
      </c>
      <c r="E16" s="244">
        <v>3</v>
      </c>
      <c r="F16" s="245"/>
      <c r="G16" s="246">
        <f>ROUND(E16*F16,2)</f>
        <v>0</v>
      </c>
      <c r="H16" s="245"/>
      <c r="I16" s="246">
        <f>ROUND(E16*H16,2)</f>
        <v>0</v>
      </c>
      <c r="J16" s="245"/>
      <c r="K16" s="246">
        <f>ROUND(E16*J16,2)</f>
        <v>0</v>
      </c>
      <c r="L16" s="246">
        <v>21</v>
      </c>
      <c r="M16" s="246">
        <f>G16*(1+L16/100)</f>
        <v>0</v>
      </c>
      <c r="N16" s="244">
        <v>0</v>
      </c>
      <c r="O16" s="244">
        <f>ROUND(E16*N16,2)</f>
        <v>0</v>
      </c>
      <c r="P16" s="244">
        <v>0</v>
      </c>
      <c r="Q16" s="244">
        <f>ROUND(E16*P16,2)</f>
        <v>0</v>
      </c>
      <c r="R16" s="246"/>
      <c r="S16" s="246" t="s">
        <v>180</v>
      </c>
      <c r="T16" s="247" t="s">
        <v>181</v>
      </c>
      <c r="U16" s="224">
        <v>0</v>
      </c>
      <c r="V16" s="224">
        <f>ROUND(E16*U16,2)</f>
        <v>0</v>
      </c>
      <c r="W16" s="224"/>
      <c r="X16" s="224" t="s">
        <v>141</v>
      </c>
      <c r="Y16" s="224" t="s">
        <v>142</v>
      </c>
      <c r="Z16" s="213"/>
      <c r="AA16" s="213"/>
      <c r="AB16" s="213"/>
      <c r="AC16" s="213"/>
      <c r="AD16" s="213"/>
      <c r="AE16" s="213"/>
      <c r="AF16" s="213"/>
      <c r="AG16" s="213" t="s">
        <v>655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41">
        <v>7</v>
      </c>
      <c r="B17" s="242" t="s">
        <v>666</v>
      </c>
      <c r="C17" s="255" t="s">
        <v>667</v>
      </c>
      <c r="D17" s="243" t="s">
        <v>179</v>
      </c>
      <c r="E17" s="244">
        <v>2</v>
      </c>
      <c r="F17" s="245"/>
      <c r="G17" s="246">
        <f>ROUND(E17*F17,2)</f>
        <v>0</v>
      </c>
      <c r="H17" s="245"/>
      <c r="I17" s="246">
        <f>ROUND(E17*H17,2)</f>
        <v>0</v>
      </c>
      <c r="J17" s="245"/>
      <c r="K17" s="246">
        <f>ROUND(E17*J17,2)</f>
        <v>0</v>
      </c>
      <c r="L17" s="246">
        <v>21</v>
      </c>
      <c r="M17" s="246">
        <f>G17*(1+L17/100)</f>
        <v>0</v>
      </c>
      <c r="N17" s="244">
        <v>0</v>
      </c>
      <c r="O17" s="244">
        <f>ROUND(E17*N17,2)</f>
        <v>0</v>
      </c>
      <c r="P17" s="244">
        <v>0</v>
      </c>
      <c r="Q17" s="244">
        <f>ROUND(E17*P17,2)</f>
        <v>0</v>
      </c>
      <c r="R17" s="246"/>
      <c r="S17" s="246" t="s">
        <v>180</v>
      </c>
      <c r="T17" s="247" t="s">
        <v>181</v>
      </c>
      <c r="U17" s="224">
        <v>0</v>
      </c>
      <c r="V17" s="224">
        <f>ROUND(E17*U17,2)</f>
        <v>0</v>
      </c>
      <c r="W17" s="224"/>
      <c r="X17" s="224" t="s">
        <v>141</v>
      </c>
      <c r="Y17" s="224" t="s">
        <v>142</v>
      </c>
      <c r="Z17" s="213"/>
      <c r="AA17" s="213"/>
      <c r="AB17" s="213"/>
      <c r="AC17" s="213"/>
      <c r="AD17" s="213"/>
      <c r="AE17" s="213"/>
      <c r="AF17" s="213"/>
      <c r="AG17" s="213" t="s">
        <v>655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41">
        <v>8</v>
      </c>
      <c r="B18" s="242" t="s">
        <v>668</v>
      </c>
      <c r="C18" s="255" t="s">
        <v>669</v>
      </c>
      <c r="D18" s="243" t="s">
        <v>179</v>
      </c>
      <c r="E18" s="244">
        <v>2</v>
      </c>
      <c r="F18" s="245"/>
      <c r="G18" s="246">
        <f>ROUND(E18*F18,2)</f>
        <v>0</v>
      </c>
      <c r="H18" s="245"/>
      <c r="I18" s="246">
        <f>ROUND(E18*H18,2)</f>
        <v>0</v>
      </c>
      <c r="J18" s="245"/>
      <c r="K18" s="246">
        <f>ROUND(E18*J18,2)</f>
        <v>0</v>
      </c>
      <c r="L18" s="246">
        <v>21</v>
      </c>
      <c r="M18" s="246">
        <f>G18*(1+L18/100)</f>
        <v>0</v>
      </c>
      <c r="N18" s="244">
        <v>0</v>
      </c>
      <c r="O18" s="244">
        <f>ROUND(E18*N18,2)</f>
        <v>0</v>
      </c>
      <c r="P18" s="244">
        <v>0</v>
      </c>
      <c r="Q18" s="244">
        <f>ROUND(E18*P18,2)</f>
        <v>0</v>
      </c>
      <c r="R18" s="246"/>
      <c r="S18" s="246" t="s">
        <v>180</v>
      </c>
      <c r="T18" s="247" t="s">
        <v>181</v>
      </c>
      <c r="U18" s="224">
        <v>0</v>
      </c>
      <c r="V18" s="224">
        <f>ROUND(E18*U18,2)</f>
        <v>0</v>
      </c>
      <c r="W18" s="224"/>
      <c r="X18" s="224" t="s">
        <v>141</v>
      </c>
      <c r="Y18" s="224" t="s">
        <v>142</v>
      </c>
      <c r="Z18" s="213"/>
      <c r="AA18" s="213"/>
      <c r="AB18" s="213"/>
      <c r="AC18" s="213"/>
      <c r="AD18" s="213"/>
      <c r="AE18" s="213"/>
      <c r="AF18" s="213"/>
      <c r="AG18" s="213" t="s">
        <v>655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 x14ac:dyDescent="0.2">
      <c r="A19" s="241">
        <v>9</v>
      </c>
      <c r="B19" s="242" t="s">
        <v>670</v>
      </c>
      <c r="C19" s="255" t="s">
        <v>671</v>
      </c>
      <c r="D19" s="243" t="s">
        <v>179</v>
      </c>
      <c r="E19" s="244">
        <v>1</v>
      </c>
      <c r="F19" s="245"/>
      <c r="G19" s="246">
        <f>ROUND(E19*F19,2)</f>
        <v>0</v>
      </c>
      <c r="H19" s="245"/>
      <c r="I19" s="246">
        <f>ROUND(E19*H19,2)</f>
        <v>0</v>
      </c>
      <c r="J19" s="245"/>
      <c r="K19" s="246">
        <f>ROUND(E19*J19,2)</f>
        <v>0</v>
      </c>
      <c r="L19" s="246">
        <v>21</v>
      </c>
      <c r="M19" s="246">
        <f>G19*(1+L19/100)</f>
        <v>0</v>
      </c>
      <c r="N19" s="244">
        <v>0</v>
      </c>
      <c r="O19" s="244">
        <f>ROUND(E19*N19,2)</f>
        <v>0</v>
      </c>
      <c r="P19" s="244">
        <v>0</v>
      </c>
      <c r="Q19" s="244">
        <f>ROUND(E19*P19,2)</f>
        <v>0</v>
      </c>
      <c r="R19" s="246"/>
      <c r="S19" s="246" t="s">
        <v>180</v>
      </c>
      <c r="T19" s="247" t="s">
        <v>181</v>
      </c>
      <c r="U19" s="224">
        <v>0</v>
      </c>
      <c r="V19" s="224">
        <f>ROUND(E19*U19,2)</f>
        <v>0</v>
      </c>
      <c r="W19" s="224"/>
      <c r="X19" s="224" t="s">
        <v>141</v>
      </c>
      <c r="Y19" s="224" t="s">
        <v>142</v>
      </c>
      <c r="Z19" s="213"/>
      <c r="AA19" s="213"/>
      <c r="AB19" s="213"/>
      <c r="AC19" s="213"/>
      <c r="AD19" s="213"/>
      <c r="AE19" s="213"/>
      <c r="AF19" s="213"/>
      <c r="AG19" s="213" t="s">
        <v>655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x14ac:dyDescent="0.2">
      <c r="A20" s="227" t="s">
        <v>134</v>
      </c>
      <c r="B20" s="228" t="s">
        <v>66</v>
      </c>
      <c r="C20" s="254" t="s">
        <v>67</v>
      </c>
      <c r="D20" s="229"/>
      <c r="E20" s="230"/>
      <c r="F20" s="231"/>
      <c r="G20" s="231">
        <f>SUMIF(AG21:AG31,"&lt;&gt;NOR",G21:G31)</f>
        <v>0</v>
      </c>
      <c r="H20" s="231"/>
      <c r="I20" s="231">
        <f>SUM(I21:I31)</f>
        <v>0</v>
      </c>
      <c r="J20" s="231"/>
      <c r="K20" s="231">
        <f>SUM(K21:K31)</f>
        <v>0</v>
      </c>
      <c r="L20" s="231"/>
      <c r="M20" s="231">
        <f>SUM(M21:M31)</f>
        <v>0</v>
      </c>
      <c r="N20" s="230"/>
      <c r="O20" s="230">
        <f>SUM(O21:O31)</f>
        <v>0</v>
      </c>
      <c r="P20" s="230"/>
      <c r="Q20" s="230">
        <f>SUM(Q21:Q31)</f>
        <v>0</v>
      </c>
      <c r="R20" s="231"/>
      <c r="S20" s="231"/>
      <c r="T20" s="232"/>
      <c r="U20" s="226"/>
      <c r="V20" s="226">
        <f>SUM(V21:V31)</f>
        <v>0</v>
      </c>
      <c r="W20" s="226"/>
      <c r="X20" s="226"/>
      <c r="Y20" s="226"/>
      <c r="AG20" t="s">
        <v>135</v>
      </c>
    </row>
    <row r="21" spans="1:60" outlineLevel="1" x14ac:dyDescent="0.2">
      <c r="A21" s="241">
        <v>10</v>
      </c>
      <c r="B21" s="242" t="s">
        <v>672</v>
      </c>
      <c r="C21" s="255" t="s">
        <v>673</v>
      </c>
      <c r="D21" s="243" t="s">
        <v>179</v>
      </c>
      <c r="E21" s="244">
        <v>1</v>
      </c>
      <c r="F21" s="245"/>
      <c r="G21" s="246">
        <f>ROUND(E21*F21,2)</f>
        <v>0</v>
      </c>
      <c r="H21" s="245"/>
      <c r="I21" s="246">
        <f>ROUND(E21*H21,2)</f>
        <v>0</v>
      </c>
      <c r="J21" s="245"/>
      <c r="K21" s="246">
        <f>ROUND(E21*J21,2)</f>
        <v>0</v>
      </c>
      <c r="L21" s="246">
        <v>21</v>
      </c>
      <c r="M21" s="246">
        <f>G21*(1+L21/100)</f>
        <v>0</v>
      </c>
      <c r="N21" s="244">
        <v>0</v>
      </c>
      <c r="O21" s="244">
        <f>ROUND(E21*N21,2)</f>
        <v>0</v>
      </c>
      <c r="P21" s="244">
        <v>0</v>
      </c>
      <c r="Q21" s="244">
        <f>ROUND(E21*P21,2)</f>
        <v>0</v>
      </c>
      <c r="R21" s="246"/>
      <c r="S21" s="246" t="s">
        <v>180</v>
      </c>
      <c r="T21" s="247" t="s">
        <v>181</v>
      </c>
      <c r="U21" s="224">
        <v>0</v>
      </c>
      <c r="V21" s="224">
        <f>ROUND(E21*U21,2)</f>
        <v>0</v>
      </c>
      <c r="W21" s="224"/>
      <c r="X21" s="224" t="s">
        <v>141</v>
      </c>
      <c r="Y21" s="224" t="s">
        <v>142</v>
      </c>
      <c r="Z21" s="213"/>
      <c r="AA21" s="213"/>
      <c r="AB21" s="213"/>
      <c r="AC21" s="213"/>
      <c r="AD21" s="213"/>
      <c r="AE21" s="213"/>
      <c r="AF21" s="213"/>
      <c r="AG21" s="213" t="s">
        <v>655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41">
        <v>11</v>
      </c>
      <c r="B22" s="242" t="s">
        <v>674</v>
      </c>
      <c r="C22" s="255" t="s">
        <v>675</v>
      </c>
      <c r="D22" s="243" t="s">
        <v>676</v>
      </c>
      <c r="E22" s="244">
        <v>1</v>
      </c>
      <c r="F22" s="245"/>
      <c r="G22" s="246">
        <f>ROUND(E22*F22,2)</f>
        <v>0</v>
      </c>
      <c r="H22" s="245"/>
      <c r="I22" s="246">
        <f>ROUND(E22*H22,2)</f>
        <v>0</v>
      </c>
      <c r="J22" s="245"/>
      <c r="K22" s="246">
        <f>ROUND(E22*J22,2)</f>
        <v>0</v>
      </c>
      <c r="L22" s="246">
        <v>21</v>
      </c>
      <c r="M22" s="246">
        <f>G22*(1+L22/100)</f>
        <v>0</v>
      </c>
      <c r="N22" s="244">
        <v>0</v>
      </c>
      <c r="O22" s="244">
        <f>ROUND(E22*N22,2)</f>
        <v>0</v>
      </c>
      <c r="P22" s="244">
        <v>0</v>
      </c>
      <c r="Q22" s="244">
        <f>ROUND(E22*P22,2)</f>
        <v>0</v>
      </c>
      <c r="R22" s="246"/>
      <c r="S22" s="246" t="s">
        <v>180</v>
      </c>
      <c r="T22" s="247" t="s">
        <v>181</v>
      </c>
      <c r="U22" s="224">
        <v>0</v>
      </c>
      <c r="V22" s="224">
        <f>ROUND(E22*U22,2)</f>
        <v>0</v>
      </c>
      <c r="W22" s="224"/>
      <c r="X22" s="224" t="s">
        <v>141</v>
      </c>
      <c r="Y22" s="224" t="s">
        <v>142</v>
      </c>
      <c r="Z22" s="213"/>
      <c r="AA22" s="213"/>
      <c r="AB22" s="213"/>
      <c r="AC22" s="213"/>
      <c r="AD22" s="213"/>
      <c r="AE22" s="213"/>
      <c r="AF22" s="213"/>
      <c r="AG22" s="213" t="s">
        <v>655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">
      <c r="A23" s="241">
        <v>12</v>
      </c>
      <c r="B23" s="242" t="s">
        <v>677</v>
      </c>
      <c r="C23" s="255" t="s">
        <v>678</v>
      </c>
      <c r="D23" s="243" t="s">
        <v>676</v>
      </c>
      <c r="E23" s="244">
        <v>1</v>
      </c>
      <c r="F23" s="245"/>
      <c r="G23" s="246">
        <f>ROUND(E23*F23,2)</f>
        <v>0</v>
      </c>
      <c r="H23" s="245"/>
      <c r="I23" s="246">
        <f>ROUND(E23*H23,2)</f>
        <v>0</v>
      </c>
      <c r="J23" s="245"/>
      <c r="K23" s="246">
        <f>ROUND(E23*J23,2)</f>
        <v>0</v>
      </c>
      <c r="L23" s="246">
        <v>21</v>
      </c>
      <c r="M23" s="246">
        <f>G23*(1+L23/100)</f>
        <v>0</v>
      </c>
      <c r="N23" s="244">
        <v>0</v>
      </c>
      <c r="O23" s="244">
        <f>ROUND(E23*N23,2)</f>
        <v>0</v>
      </c>
      <c r="P23" s="244">
        <v>0</v>
      </c>
      <c r="Q23" s="244">
        <f>ROUND(E23*P23,2)</f>
        <v>0</v>
      </c>
      <c r="R23" s="246"/>
      <c r="S23" s="246" t="s">
        <v>180</v>
      </c>
      <c r="T23" s="247" t="s">
        <v>181</v>
      </c>
      <c r="U23" s="224">
        <v>0</v>
      </c>
      <c r="V23" s="224">
        <f>ROUND(E23*U23,2)</f>
        <v>0</v>
      </c>
      <c r="W23" s="224"/>
      <c r="X23" s="224" t="s">
        <v>141</v>
      </c>
      <c r="Y23" s="224" t="s">
        <v>142</v>
      </c>
      <c r="Z23" s="213"/>
      <c r="AA23" s="213"/>
      <c r="AB23" s="213"/>
      <c r="AC23" s="213"/>
      <c r="AD23" s="213"/>
      <c r="AE23" s="213"/>
      <c r="AF23" s="213"/>
      <c r="AG23" s="213" t="s">
        <v>655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">
      <c r="A24" s="241">
        <v>13</v>
      </c>
      <c r="B24" s="242" t="s">
        <v>679</v>
      </c>
      <c r="C24" s="255" t="s">
        <v>680</v>
      </c>
      <c r="D24" s="243" t="s">
        <v>676</v>
      </c>
      <c r="E24" s="244">
        <v>4</v>
      </c>
      <c r="F24" s="245"/>
      <c r="G24" s="246">
        <f>ROUND(E24*F24,2)</f>
        <v>0</v>
      </c>
      <c r="H24" s="245"/>
      <c r="I24" s="246">
        <f>ROUND(E24*H24,2)</f>
        <v>0</v>
      </c>
      <c r="J24" s="245"/>
      <c r="K24" s="246">
        <f>ROUND(E24*J24,2)</f>
        <v>0</v>
      </c>
      <c r="L24" s="246">
        <v>21</v>
      </c>
      <c r="M24" s="246">
        <f>G24*(1+L24/100)</f>
        <v>0</v>
      </c>
      <c r="N24" s="244">
        <v>0</v>
      </c>
      <c r="O24" s="244">
        <f>ROUND(E24*N24,2)</f>
        <v>0</v>
      </c>
      <c r="P24" s="244">
        <v>0</v>
      </c>
      <c r="Q24" s="244">
        <f>ROUND(E24*P24,2)</f>
        <v>0</v>
      </c>
      <c r="R24" s="246"/>
      <c r="S24" s="246" t="s">
        <v>180</v>
      </c>
      <c r="T24" s="247" t="s">
        <v>181</v>
      </c>
      <c r="U24" s="224">
        <v>0</v>
      </c>
      <c r="V24" s="224">
        <f>ROUND(E24*U24,2)</f>
        <v>0</v>
      </c>
      <c r="W24" s="224"/>
      <c r="X24" s="224" t="s">
        <v>141</v>
      </c>
      <c r="Y24" s="224" t="s">
        <v>142</v>
      </c>
      <c r="Z24" s="213"/>
      <c r="AA24" s="213"/>
      <c r="AB24" s="213"/>
      <c r="AC24" s="213"/>
      <c r="AD24" s="213"/>
      <c r="AE24" s="213"/>
      <c r="AF24" s="213"/>
      <c r="AG24" s="213" t="s">
        <v>655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41">
        <v>14</v>
      </c>
      <c r="B25" s="242" t="s">
        <v>681</v>
      </c>
      <c r="C25" s="255" t="s">
        <v>682</v>
      </c>
      <c r="D25" s="243" t="s">
        <v>676</v>
      </c>
      <c r="E25" s="244">
        <v>4</v>
      </c>
      <c r="F25" s="245"/>
      <c r="G25" s="246">
        <f>ROUND(E25*F25,2)</f>
        <v>0</v>
      </c>
      <c r="H25" s="245"/>
      <c r="I25" s="246">
        <f>ROUND(E25*H25,2)</f>
        <v>0</v>
      </c>
      <c r="J25" s="245"/>
      <c r="K25" s="246">
        <f>ROUND(E25*J25,2)</f>
        <v>0</v>
      </c>
      <c r="L25" s="246">
        <v>21</v>
      </c>
      <c r="M25" s="246">
        <f>G25*(1+L25/100)</f>
        <v>0</v>
      </c>
      <c r="N25" s="244">
        <v>0</v>
      </c>
      <c r="O25" s="244">
        <f>ROUND(E25*N25,2)</f>
        <v>0</v>
      </c>
      <c r="P25" s="244">
        <v>0</v>
      </c>
      <c r="Q25" s="244">
        <f>ROUND(E25*P25,2)</f>
        <v>0</v>
      </c>
      <c r="R25" s="246"/>
      <c r="S25" s="246" t="s">
        <v>180</v>
      </c>
      <c r="T25" s="247" t="s">
        <v>181</v>
      </c>
      <c r="U25" s="224">
        <v>0</v>
      </c>
      <c r="V25" s="224">
        <f>ROUND(E25*U25,2)</f>
        <v>0</v>
      </c>
      <c r="W25" s="224"/>
      <c r="X25" s="224" t="s">
        <v>141</v>
      </c>
      <c r="Y25" s="224" t="s">
        <v>142</v>
      </c>
      <c r="Z25" s="213"/>
      <c r="AA25" s="213"/>
      <c r="AB25" s="213"/>
      <c r="AC25" s="213"/>
      <c r="AD25" s="213"/>
      <c r="AE25" s="213"/>
      <c r="AF25" s="213"/>
      <c r="AG25" s="213" t="s">
        <v>655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">
      <c r="A26" s="241">
        <v>15</v>
      </c>
      <c r="B26" s="242" t="s">
        <v>683</v>
      </c>
      <c r="C26" s="255" t="s">
        <v>684</v>
      </c>
      <c r="D26" s="243" t="s">
        <v>676</v>
      </c>
      <c r="E26" s="244">
        <v>12</v>
      </c>
      <c r="F26" s="245"/>
      <c r="G26" s="246">
        <f>ROUND(E26*F26,2)</f>
        <v>0</v>
      </c>
      <c r="H26" s="245"/>
      <c r="I26" s="246">
        <f>ROUND(E26*H26,2)</f>
        <v>0</v>
      </c>
      <c r="J26" s="245"/>
      <c r="K26" s="246">
        <f>ROUND(E26*J26,2)</f>
        <v>0</v>
      </c>
      <c r="L26" s="246">
        <v>21</v>
      </c>
      <c r="M26" s="246">
        <f>G26*(1+L26/100)</f>
        <v>0</v>
      </c>
      <c r="N26" s="244">
        <v>0</v>
      </c>
      <c r="O26" s="244">
        <f>ROUND(E26*N26,2)</f>
        <v>0</v>
      </c>
      <c r="P26" s="244">
        <v>0</v>
      </c>
      <c r="Q26" s="244">
        <f>ROUND(E26*P26,2)</f>
        <v>0</v>
      </c>
      <c r="R26" s="246"/>
      <c r="S26" s="246" t="s">
        <v>180</v>
      </c>
      <c r="T26" s="247" t="s">
        <v>181</v>
      </c>
      <c r="U26" s="224">
        <v>0</v>
      </c>
      <c r="V26" s="224">
        <f>ROUND(E26*U26,2)</f>
        <v>0</v>
      </c>
      <c r="W26" s="224"/>
      <c r="X26" s="224" t="s">
        <v>141</v>
      </c>
      <c r="Y26" s="224" t="s">
        <v>142</v>
      </c>
      <c r="Z26" s="213"/>
      <c r="AA26" s="213"/>
      <c r="AB26" s="213"/>
      <c r="AC26" s="213"/>
      <c r="AD26" s="213"/>
      <c r="AE26" s="213"/>
      <c r="AF26" s="213"/>
      <c r="AG26" s="213" t="s">
        <v>655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">
      <c r="A27" s="241">
        <v>16</v>
      </c>
      <c r="B27" s="242" t="s">
        <v>685</v>
      </c>
      <c r="C27" s="255" t="s">
        <v>686</v>
      </c>
      <c r="D27" s="243" t="s">
        <v>179</v>
      </c>
      <c r="E27" s="244">
        <v>1</v>
      </c>
      <c r="F27" s="245"/>
      <c r="G27" s="246">
        <f>ROUND(E27*F27,2)</f>
        <v>0</v>
      </c>
      <c r="H27" s="245"/>
      <c r="I27" s="246">
        <f>ROUND(E27*H27,2)</f>
        <v>0</v>
      </c>
      <c r="J27" s="245"/>
      <c r="K27" s="246">
        <f>ROUND(E27*J27,2)</f>
        <v>0</v>
      </c>
      <c r="L27" s="246">
        <v>21</v>
      </c>
      <c r="M27" s="246">
        <f>G27*(1+L27/100)</f>
        <v>0</v>
      </c>
      <c r="N27" s="244">
        <v>0</v>
      </c>
      <c r="O27" s="244">
        <f>ROUND(E27*N27,2)</f>
        <v>0</v>
      </c>
      <c r="P27" s="244">
        <v>0</v>
      </c>
      <c r="Q27" s="244">
        <f>ROUND(E27*P27,2)</f>
        <v>0</v>
      </c>
      <c r="R27" s="246"/>
      <c r="S27" s="246" t="s">
        <v>180</v>
      </c>
      <c r="T27" s="247" t="s">
        <v>181</v>
      </c>
      <c r="U27" s="224">
        <v>0</v>
      </c>
      <c r="V27" s="224">
        <f>ROUND(E27*U27,2)</f>
        <v>0</v>
      </c>
      <c r="W27" s="224"/>
      <c r="X27" s="224" t="s">
        <v>141</v>
      </c>
      <c r="Y27" s="224" t="s">
        <v>142</v>
      </c>
      <c r="Z27" s="213"/>
      <c r="AA27" s="213"/>
      <c r="AB27" s="213"/>
      <c r="AC27" s="213"/>
      <c r="AD27" s="213"/>
      <c r="AE27" s="213"/>
      <c r="AF27" s="213"/>
      <c r="AG27" s="213" t="s">
        <v>655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41">
        <v>17</v>
      </c>
      <c r="B28" s="242" t="s">
        <v>687</v>
      </c>
      <c r="C28" s="255" t="s">
        <v>688</v>
      </c>
      <c r="D28" s="243" t="s">
        <v>179</v>
      </c>
      <c r="E28" s="244">
        <v>147</v>
      </c>
      <c r="F28" s="245"/>
      <c r="G28" s="246">
        <f>ROUND(E28*F28,2)</f>
        <v>0</v>
      </c>
      <c r="H28" s="245"/>
      <c r="I28" s="246">
        <f>ROUND(E28*H28,2)</f>
        <v>0</v>
      </c>
      <c r="J28" s="245"/>
      <c r="K28" s="246">
        <f>ROUND(E28*J28,2)</f>
        <v>0</v>
      </c>
      <c r="L28" s="246">
        <v>21</v>
      </c>
      <c r="M28" s="246">
        <f>G28*(1+L28/100)</f>
        <v>0</v>
      </c>
      <c r="N28" s="244">
        <v>0</v>
      </c>
      <c r="O28" s="244">
        <f>ROUND(E28*N28,2)</f>
        <v>0</v>
      </c>
      <c r="P28" s="244">
        <v>0</v>
      </c>
      <c r="Q28" s="244">
        <f>ROUND(E28*P28,2)</f>
        <v>0</v>
      </c>
      <c r="R28" s="246"/>
      <c r="S28" s="246" t="s">
        <v>180</v>
      </c>
      <c r="T28" s="247" t="s">
        <v>181</v>
      </c>
      <c r="U28" s="224">
        <v>0</v>
      </c>
      <c r="V28" s="224">
        <f>ROUND(E28*U28,2)</f>
        <v>0</v>
      </c>
      <c r="W28" s="224"/>
      <c r="X28" s="224" t="s">
        <v>141</v>
      </c>
      <c r="Y28" s="224" t="s">
        <v>142</v>
      </c>
      <c r="Z28" s="213"/>
      <c r="AA28" s="213"/>
      <c r="AB28" s="213"/>
      <c r="AC28" s="213"/>
      <c r="AD28" s="213"/>
      <c r="AE28" s="213"/>
      <c r="AF28" s="213"/>
      <c r="AG28" s="213" t="s">
        <v>655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41">
        <v>18</v>
      </c>
      <c r="B29" s="242" t="s">
        <v>689</v>
      </c>
      <c r="C29" s="255" t="s">
        <v>690</v>
      </c>
      <c r="D29" s="243" t="s">
        <v>179</v>
      </c>
      <c r="E29" s="244">
        <v>10</v>
      </c>
      <c r="F29" s="245"/>
      <c r="G29" s="246">
        <f>ROUND(E29*F29,2)</f>
        <v>0</v>
      </c>
      <c r="H29" s="245"/>
      <c r="I29" s="246">
        <f>ROUND(E29*H29,2)</f>
        <v>0</v>
      </c>
      <c r="J29" s="245"/>
      <c r="K29" s="246">
        <f>ROUND(E29*J29,2)</f>
        <v>0</v>
      </c>
      <c r="L29" s="246">
        <v>21</v>
      </c>
      <c r="M29" s="246">
        <f>G29*(1+L29/100)</f>
        <v>0</v>
      </c>
      <c r="N29" s="244">
        <v>0</v>
      </c>
      <c r="O29" s="244">
        <f>ROUND(E29*N29,2)</f>
        <v>0</v>
      </c>
      <c r="P29" s="244">
        <v>0</v>
      </c>
      <c r="Q29" s="244">
        <f>ROUND(E29*P29,2)</f>
        <v>0</v>
      </c>
      <c r="R29" s="246"/>
      <c r="S29" s="246" t="s">
        <v>180</v>
      </c>
      <c r="T29" s="247" t="s">
        <v>181</v>
      </c>
      <c r="U29" s="224">
        <v>0</v>
      </c>
      <c r="V29" s="224">
        <f>ROUND(E29*U29,2)</f>
        <v>0</v>
      </c>
      <c r="W29" s="224"/>
      <c r="X29" s="224" t="s">
        <v>141</v>
      </c>
      <c r="Y29" s="224" t="s">
        <v>142</v>
      </c>
      <c r="Z29" s="213"/>
      <c r="AA29" s="213"/>
      <c r="AB29" s="213"/>
      <c r="AC29" s="213"/>
      <c r="AD29" s="213"/>
      <c r="AE29" s="213"/>
      <c r="AF29" s="213"/>
      <c r="AG29" s="213" t="s">
        <v>655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">
      <c r="A30" s="241">
        <v>19</v>
      </c>
      <c r="B30" s="242" t="s">
        <v>691</v>
      </c>
      <c r="C30" s="255" t="s">
        <v>692</v>
      </c>
      <c r="D30" s="243" t="s">
        <v>179</v>
      </c>
      <c r="E30" s="244">
        <v>1</v>
      </c>
      <c r="F30" s="245"/>
      <c r="G30" s="246">
        <f>ROUND(E30*F30,2)</f>
        <v>0</v>
      </c>
      <c r="H30" s="245"/>
      <c r="I30" s="246">
        <f>ROUND(E30*H30,2)</f>
        <v>0</v>
      </c>
      <c r="J30" s="245"/>
      <c r="K30" s="246">
        <f>ROUND(E30*J30,2)</f>
        <v>0</v>
      </c>
      <c r="L30" s="246">
        <v>21</v>
      </c>
      <c r="M30" s="246">
        <f>G30*(1+L30/100)</f>
        <v>0</v>
      </c>
      <c r="N30" s="244">
        <v>0</v>
      </c>
      <c r="O30" s="244">
        <f>ROUND(E30*N30,2)</f>
        <v>0</v>
      </c>
      <c r="P30" s="244">
        <v>0</v>
      </c>
      <c r="Q30" s="244">
        <f>ROUND(E30*P30,2)</f>
        <v>0</v>
      </c>
      <c r="R30" s="246"/>
      <c r="S30" s="246" t="s">
        <v>180</v>
      </c>
      <c r="T30" s="247" t="s">
        <v>181</v>
      </c>
      <c r="U30" s="224">
        <v>0</v>
      </c>
      <c r="V30" s="224">
        <f>ROUND(E30*U30,2)</f>
        <v>0</v>
      </c>
      <c r="W30" s="224"/>
      <c r="X30" s="224" t="s">
        <v>141</v>
      </c>
      <c r="Y30" s="224" t="s">
        <v>142</v>
      </c>
      <c r="Z30" s="213"/>
      <c r="AA30" s="213"/>
      <c r="AB30" s="213"/>
      <c r="AC30" s="213"/>
      <c r="AD30" s="213"/>
      <c r="AE30" s="213"/>
      <c r="AF30" s="213"/>
      <c r="AG30" s="213" t="s">
        <v>655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41">
        <v>20</v>
      </c>
      <c r="B31" s="242" t="s">
        <v>693</v>
      </c>
      <c r="C31" s="255" t="s">
        <v>694</v>
      </c>
      <c r="D31" s="243" t="s">
        <v>179</v>
      </c>
      <c r="E31" s="244">
        <v>1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4">
        <v>0</v>
      </c>
      <c r="O31" s="244">
        <f>ROUND(E31*N31,2)</f>
        <v>0</v>
      </c>
      <c r="P31" s="244">
        <v>0</v>
      </c>
      <c r="Q31" s="244">
        <f>ROUND(E31*P31,2)</f>
        <v>0</v>
      </c>
      <c r="R31" s="246"/>
      <c r="S31" s="246" t="s">
        <v>180</v>
      </c>
      <c r="T31" s="247" t="s">
        <v>181</v>
      </c>
      <c r="U31" s="224">
        <v>0</v>
      </c>
      <c r="V31" s="224">
        <f>ROUND(E31*U31,2)</f>
        <v>0</v>
      </c>
      <c r="W31" s="224"/>
      <c r="X31" s="224" t="s">
        <v>141</v>
      </c>
      <c r="Y31" s="224" t="s">
        <v>142</v>
      </c>
      <c r="Z31" s="213"/>
      <c r="AA31" s="213"/>
      <c r="AB31" s="213"/>
      <c r="AC31" s="213"/>
      <c r="AD31" s="213"/>
      <c r="AE31" s="213"/>
      <c r="AF31" s="213"/>
      <c r="AG31" s="213" t="s">
        <v>655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x14ac:dyDescent="0.2">
      <c r="A32" s="227" t="s">
        <v>134</v>
      </c>
      <c r="B32" s="228" t="s">
        <v>68</v>
      </c>
      <c r="C32" s="254" t="s">
        <v>69</v>
      </c>
      <c r="D32" s="229"/>
      <c r="E32" s="230"/>
      <c r="F32" s="231"/>
      <c r="G32" s="231">
        <f>SUMIF(AG33:AG52,"&lt;&gt;NOR",G33:G52)</f>
        <v>0</v>
      </c>
      <c r="H32" s="231"/>
      <c r="I32" s="231">
        <f>SUM(I33:I52)</f>
        <v>0</v>
      </c>
      <c r="J32" s="231"/>
      <c r="K32" s="231">
        <f>SUM(K33:K52)</f>
        <v>0</v>
      </c>
      <c r="L32" s="231"/>
      <c r="M32" s="231">
        <f>SUM(M33:M52)</f>
        <v>0</v>
      </c>
      <c r="N32" s="230"/>
      <c r="O32" s="230">
        <f>SUM(O33:O52)</f>
        <v>0</v>
      </c>
      <c r="P32" s="230"/>
      <c r="Q32" s="230">
        <f>SUM(Q33:Q52)</f>
        <v>0</v>
      </c>
      <c r="R32" s="231"/>
      <c r="S32" s="231"/>
      <c r="T32" s="232"/>
      <c r="U32" s="226"/>
      <c r="V32" s="226">
        <f>SUM(V33:V52)</f>
        <v>0</v>
      </c>
      <c r="W32" s="226"/>
      <c r="X32" s="226"/>
      <c r="Y32" s="226"/>
      <c r="AG32" t="s">
        <v>135</v>
      </c>
    </row>
    <row r="33" spans="1:60" ht="33.75" outlineLevel="1" x14ac:dyDescent="0.2">
      <c r="A33" s="234">
        <v>21</v>
      </c>
      <c r="B33" s="235" t="s">
        <v>695</v>
      </c>
      <c r="C33" s="256" t="s">
        <v>696</v>
      </c>
      <c r="D33" s="236" t="s">
        <v>179</v>
      </c>
      <c r="E33" s="237">
        <v>4</v>
      </c>
      <c r="F33" s="238"/>
      <c r="G33" s="239">
        <f>ROUND(E33*F33,2)</f>
        <v>0</v>
      </c>
      <c r="H33" s="238"/>
      <c r="I33" s="239">
        <f>ROUND(E33*H33,2)</f>
        <v>0</v>
      </c>
      <c r="J33" s="238"/>
      <c r="K33" s="239">
        <f>ROUND(E33*J33,2)</f>
        <v>0</v>
      </c>
      <c r="L33" s="239">
        <v>21</v>
      </c>
      <c r="M33" s="239">
        <f>G33*(1+L33/100)</f>
        <v>0</v>
      </c>
      <c r="N33" s="237">
        <v>0</v>
      </c>
      <c r="O33" s="237">
        <f>ROUND(E33*N33,2)</f>
        <v>0</v>
      </c>
      <c r="P33" s="237">
        <v>0</v>
      </c>
      <c r="Q33" s="237">
        <f>ROUND(E33*P33,2)</f>
        <v>0</v>
      </c>
      <c r="R33" s="239"/>
      <c r="S33" s="239" t="s">
        <v>180</v>
      </c>
      <c r="T33" s="240" t="s">
        <v>181</v>
      </c>
      <c r="U33" s="224">
        <v>0</v>
      </c>
      <c r="V33" s="224">
        <f>ROUND(E33*U33,2)</f>
        <v>0</v>
      </c>
      <c r="W33" s="224"/>
      <c r="X33" s="224" t="s">
        <v>141</v>
      </c>
      <c r="Y33" s="224" t="s">
        <v>142</v>
      </c>
      <c r="Z33" s="213"/>
      <c r="AA33" s="213"/>
      <c r="AB33" s="213"/>
      <c r="AC33" s="213"/>
      <c r="AD33" s="213"/>
      <c r="AE33" s="213"/>
      <c r="AF33" s="213"/>
      <c r="AG33" s="213" t="s">
        <v>655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2" x14ac:dyDescent="0.2">
      <c r="A34" s="220"/>
      <c r="B34" s="221"/>
      <c r="C34" s="261" t="s">
        <v>697</v>
      </c>
      <c r="D34" s="252"/>
      <c r="E34" s="252"/>
      <c r="F34" s="252"/>
      <c r="G34" s="252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3"/>
      <c r="AA34" s="213"/>
      <c r="AB34" s="213"/>
      <c r="AC34" s="213"/>
      <c r="AD34" s="213"/>
      <c r="AE34" s="213"/>
      <c r="AF34" s="213"/>
      <c r="AG34" s="213" t="s">
        <v>249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53" t="str">
        <f>C34</f>
        <v>Kombinace je pak vhodná pro klimatizační kanály. Délka nerezového stonku l=120 mm, čidlo - Ni1000/5000.</v>
      </c>
      <c r="BB34" s="213"/>
      <c r="BC34" s="213"/>
      <c r="BD34" s="213"/>
      <c r="BE34" s="213"/>
      <c r="BF34" s="213"/>
      <c r="BG34" s="213"/>
      <c r="BH34" s="213"/>
    </row>
    <row r="35" spans="1:60" ht="33.75" outlineLevel="1" x14ac:dyDescent="0.2">
      <c r="A35" s="234">
        <v>22</v>
      </c>
      <c r="B35" s="235" t="s">
        <v>698</v>
      </c>
      <c r="C35" s="256" t="s">
        <v>696</v>
      </c>
      <c r="D35" s="236" t="s">
        <v>179</v>
      </c>
      <c r="E35" s="237">
        <v>8</v>
      </c>
      <c r="F35" s="238"/>
      <c r="G35" s="239">
        <f>ROUND(E35*F35,2)</f>
        <v>0</v>
      </c>
      <c r="H35" s="238"/>
      <c r="I35" s="239">
        <f>ROUND(E35*H35,2)</f>
        <v>0</v>
      </c>
      <c r="J35" s="238"/>
      <c r="K35" s="239">
        <f>ROUND(E35*J35,2)</f>
        <v>0</v>
      </c>
      <c r="L35" s="239">
        <v>21</v>
      </c>
      <c r="M35" s="239">
        <f>G35*(1+L35/100)</f>
        <v>0</v>
      </c>
      <c r="N35" s="237">
        <v>0</v>
      </c>
      <c r="O35" s="237">
        <f>ROUND(E35*N35,2)</f>
        <v>0</v>
      </c>
      <c r="P35" s="237">
        <v>0</v>
      </c>
      <c r="Q35" s="237">
        <f>ROUND(E35*P35,2)</f>
        <v>0</v>
      </c>
      <c r="R35" s="239"/>
      <c r="S35" s="239" t="s">
        <v>180</v>
      </c>
      <c r="T35" s="240" t="s">
        <v>181</v>
      </c>
      <c r="U35" s="224">
        <v>0</v>
      </c>
      <c r="V35" s="224">
        <f>ROUND(E35*U35,2)</f>
        <v>0</v>
      </c>
      <c r="W35" s="224"/>
      <c r="X35" s="224" t="s">
        <v>141</v>
      </c>
      <c r="Y35" s="224" t="s">
        <v>142</v>
      </c>
      <c r="Z35" s="213"/>
      <c r="AA35" s="213"/>
      <c r="AB35" s="213"/>
      <c r="AC35" s="213"/>
      <c r="AD35" s="213"/>
      <c r="AE35" s="213"/>
      <c r="AF35" s="213"/>
      <c r="AG35" s="213" t="s">
        <v>655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2" x14ac:dyDescent="0.2">
      <c r="A36" s="220"/>
      <c r="B36" s="221"/>
      <c r="C36" s="261" t="s">
        <v>699</v>
      </c>
      <c r="D36" s="252"/>
      <c r="E36" s="252"/>
      <c r="F36" s="252"/>
      <c r="G36" s="252"/>
      <c r="H36" s="224"/>
      <c r="I36" s="224"/>
      <c r="J36" s="224"/>
      <c r="K36" s="224"/>
      <c r="L36" s="224"/>
      <c r="M36" s="224"/>
      <c r="N36" s="223"/>
      <c r="O36" s="223"/>
      <c r="P36" s="223"/>
      <c r="Q36" s="223"/>
      <c r="R36" s="224"/>
      <c r="S36" s="224"/>
      <c r="T36" s="224"/>
      <c r="U36" s="224"/>
      <c r="V36" s="224"/>
      <c r="W36" s="224"/>
      <c r="X36" s="224"/>
      <c r="Y36" s="224"/>
      <c r="Z36" s="213"/>
      <c r="AA36" s="213"/>
      <c r="AB36" s="213"/>
      <c r="AC36" s="213"/>
      <c r="AD36" s="213"/>
      <c r="AE36" s="213"/>
      <c r="AF36" s="213"/>
      <c r="AG36" s="213" t="s">
        <v>249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53" t="str">
        <f>C36</f>
        <v>Kombinace je pak vhodná pro klimatizační kanály. Délka nerezového stonku l=70 mm, čidlo - Ni1000/5000.</v>
      </c>
      <c r="BB36" s="213"/>
      <c r="BC36" s="213"/>
      <c r="BD36" s="213"/>
      <c r="BE36" s="213"/>
      <c r="BF36" s="213"/>
      <c r="BG36" s="213"/>
      <c r="BH36" s="213"/>
    </row>
    <row r="37" spans="1:60" ht="22.5" outlineLevel="1" x14ac:dyDescent="0.2">
      <c r="A37" s="241">
        <v>23</v>
      </c>
      <c r="B37" s="242" t="s">
        <v>700</v>
      </c>
      <c r="C37" s="255" t="s">
        <v>701</v>
      </c>
      <c r="D37" s="243" t="s">
        <v>179</v>
      </c>
      <c r="E37" s="244">
        <v>1</v>
      </c>
      <c r="F37" s="245"/>
      <c r="G37" s="246">
        <f>ROUND(E37*F37,2)</f>
        <v>0</v>
      </c>
      <c r="H37" s="245"/>
      <c r="I37" s="246">
        <f>ROUND(E37*H37,2)</f>
        <v>0</v>
      </c>
      <c r="J37" s="245"/>
      <c r="K37" s="246">
        <f>ROUND(E37*J37,2)</f>
        <v>0</v>
      </c>
      <c r="L37" s="246">
        <v>21</v>
      </c>
      <c r="M37" s="246">
        <f>G37*(1+L37/100)</f>
        <v>0</v>
      </c>
      <c r="N37" s="244">
        <v>0</v>
      </c>
      <c r="O37" s="244">
        <f>ROUND(E37*N37,2)</f>
        <v>0</v>
      </c>
      <c r="P37" s="244">
        <v>0</v>
      </c>
      <c r="Q37" s="244">
        <f>ROUND(E37*P37,2)</f>
        <v>0</v>
      </c>
      <c r="R37" s="246"/>
      <c r="S37" s="246" t="s">
        <v>180</v>
      </c>
      <c r="T37" s="247" t="s">
        <v>181</v>
      </c>
      <c r="U37" s="224">
        <v>0</v>
      </c>
      <c r="V37" s="224">
        <f>ROUND(E37*U37,2)</f>
        <v>0</v>
      </c>
      <c r="W37" s="224"/>
      <c r="X37" s="224" t="s">
        <v>141</v>
      </c>
      <c r="Y37" s="224" t="s">
        <v>142</v>
      </c>
      <c r="Z37" s="213"/>
      <c r="AA37" s="213"/>
      <c r="AB37" s="213"/>
      <c r="AC37" s="213"/>
      <c r="AD37" s="213"/>
      <c r="AE37" s="213"/>
      <c r="AF37" s="213"/>
      <c r="AG37" s="213" t="s">
        <v>655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22.5" outlineLevel="1" x14ac:dyDescent="0.2">
      <c r="A38" s="241">
        <v>24</v>
      </c>
      <c r="B38" s="242" t="s">
        <v>702</v>
      </c>
      <c r="C38" s="255" t="s">
        <v>703</v>
      </c>
      <c r="D38" s="243" t="s">
        <v>179</v>
      </c>
      <c r="E38" s="244">
        <v>1</v>
      </c>
      <c r="F38" s="245"/>
      <c r="G38" s="246">
        <f>ROUND(E38*F38,2)</f>
        <v>0</v>
      </c>
      <c r="H38" s="245"/>
      <c r="I38" s="246">
        <f>ROUND(E38*H38,2)</f>
        <v>0</v>
      </c>
      <c r="J38" s="245"/>
      <c r="K38" s="246">
        <f>ROUND(E38*J38,2)</f>
        <v>0</v>
      </c>
      <c r="L38" s="246">
        <v>21</v>
      </c>
      <c r="M38" s="246">
        <f>G38*(1+L38/100)</f>
        <v>0</v>
      </c>
      <c r="N38" s="244">
        <v>0</v>
      </c>
      <c r="O38" s="244">
        <f>ROUND(E38*N38,2)</f>
        <v>0</v>
      </c>
      <c r="P38" s="244">
        <v>0</v>
      </c>
      <c r="Q38" s="244">
        <f>ROUND(E38*P38,2)</f>
        <v>0</v>
      </c>
      <c r="R38" s="246"/>
      <c r="S38" s="246" t="s">
        <v>180</v>
      </c>
      <c r="T38" s="247" t="s">
        <v>181</v>
      </c>
      <c r="U38" s="224">
        <v>0</v>
      </c>
      <c r="V38" s="224">
        <f>ROUND(E38*U38,2)</f>
        <v>0</v>
      </c>
      <c r="W38" s="224"/>
      <c r="X38" s="224" t="s">
        <v>141</v>
      </c>
      <c r="Y38" s="224" t="s">
        <v>142</v>
      </c>
      <c r="Z38" s="213"/>
      <c r="AA38" s="213"/>
      <c r="AB38" s="213"/>
      <c r="AC38" s="213"/>
      <c r="AD38" s="213"/>
      <c r="AE38" s="213"/>
      <c r="AF38" s="213"/>
      <c r="AG38" s="213" t="s">
        <v>655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2.5" outlineLevel="1" x14ac:dyDescent="0.2">
      <c r="A39" s="241">
        <v>25</v>
      </c>
      <c r="B39" s="242" t="s">
        <v>704</v>
      </c>
      <c r="C39" s="255" t="s">
        <v>705</v>
      </c>
      <c r="D39" s="243" t="s">
        <v>179</v>
      </c>
      <c r="E39" s="244">
        <v>1</v>
      </c>
      <c r="F39" s="245"/>
      <c r="G39" s="246">
        <f>ROUND(E39*F39,2)</f>
        <v>0</v>
      </c>
      <c r="H39" s="245"/>
      <c r="I39" s="246">
        <f>ROUND(E39*H39,2)</f>
        <v>0</v>
      </c>
      <c r="J39" s="245"/>
      <c r="K39" s="246">
        <f>ROUND(E39*J39,2)</f>
        <v>0</v>
      </c>
      <c r="L39" s="246">
        <v>21</v>
      </c>
      <c r="M39" s="246">
        <f>G39*(1+L39/100)</f>
        <v>0</v>
      </c>
      <c r="N39" s="244">
        <v>0</v>
      </c>
      <c r="O39" s="244">
        <f>ROUND(E39*N39,2)</f>
        <v>0</v>
      </c>
      <c r="P39" s="244">
        <v>0</v>
      </c>
      <c r="Q39" s="244">
        <f>ROUND(E39*P39,2)</f>
        <v>0</v>
      </c>
      <c r="R39" s="246"/>
      <c r="S39" s="246" t="s">
        <v>180</v>
      </c>
      <c r="T39" s="247" t="s">
        <v>181</v>
      </c>
      <c r="U39" s="224">
        <v>0</v>
      </c>
      <c r="V39" s="224">
        <f>ROUND(E39*U39,2)</f>
        <v>0</v>
      </c>
      <c r="W39" s="224"/>
      <c r="X39" s="224" t="s">
        <v>141</v>
      </c>
      <c r="Y39" s="224" t="s">
        <v>142</v>
      </c>
      <c r="Z39" s="213"/>
      <c r="AA39" s="213"/>
      <c r="AB39" s="213"/>
      <c r="AC39" s="213"/>
      <c r="AD39" s="213"/>
      <c r="AE39" s="213"/>
      <c r="AF39" s="213"/>
      <c r="AG39" s="213" t="s">
        <v>655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">
      <c r="A40" s="241">
        <v>26</v>
      </c>
      <c r="B40" s="242" t="s">
        <v>706</v>
      </c>
      <c r="C40" s="255" t="s">
        <v>707</v>
      </c>
      <c r="D40" s="243" t="s">
        <v>179</v>
      </c>
      <c r="E40" s="244">
        <v>1</v>
      </c>
      <c r="F40" s="245"/>
      <c r="G40" s="246">
        <f>ROUND(E40*F40,2)</f>
        <v>0</v>
      </c>
      <c r="H40" s="245"/>
      <c r="I40" s="246">
        <f>ROUND(E40*H40,2)</f>
        <v>0</v>
      </c>
      <c r="J40" s="245"/>
      <c r="K40" s="246">
        <f>ROUND(E40*J40,2)</f>
        <v>0</v>
      </c>
      <c r="L40" s="246">
        <v>21</v>
      </c>
      <c r="M40" s="246">
        <f>G40*(1+L40/100)</f>
        <v>0</v>
      </c>
      <c r="N40" s="244">
        <v>0</v>
      </c>
      <c r="O40" s="244">
        <f>ROUND(E40*N40,2)</f>
        <v>0</v>
      </c>
      <c r="P40" s="244">
        <v>0</v>
      </c>
      <c r="Q40" s="244">
        <f>ROUND(E40*P40,2)</f>
        <v>0</v>
      </c>
      <c r="R40" s="246"/>
      <c r="S40" s="246" t="s">
        <v>180</v>
      </c>
      <c r="T40" s="247" t="s">
        <v>181</v>
      </c>
      <c r="U40" s="224">
        <v>0</v>
      </c>
      <c r="V40" s="224">
        <f>ROUND(E40*U40,2)</f>
        <v>0</v>
      </c>
      <c r="W40" s="224"/>
      <c r="X40" s="224" t="s">
        <v>141</v>
      </c>
      <c r="Y40" s="224" t="s">
        <v>142</v>
      </c>
      <c r="Z40" s="213"/>
      <c r="AA40" s="213"/>
      <c r="AB40" s="213"/>
      <c r="AC40" s="213"/>
      <c r="AD40" s="213"/>
      <c r="AE40" s="213"/>
      <c r="AF40" s="213"/>
      <c r="AG40" s="213" t="s">
        <v>655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">
      <c r="A41" s="241">
        <v>27</v>
      </c>
      <c r="B41" s="242" t="s">
        <v>708</v>
      </c>
      <c r="C41" s="255" t="s">
        <v>709</v>
      </c>
      <c r="D41" s="243" t="s">
        <v>179</v>
      </c>
      <c r="E41" s="244">
        <v>1</v>
      </c>
      <c r="F41" s="245"/>
      <c r="G41" s="246">
        <f>ROUND(E41*F41,2)</f>
        <v>0</v>
      </c>
      <c r="H41" s="245"/>
      <c r="I41" s="246">
        <f>ROUND(E41*H41,2)</f>
        <v>0</v>
      </c>
      <c r="J41" s="245"/>
      <c r="K41" s="246">
        <f>ROUND(E41*J41,2)</f>
        <v>0</v>
      </c>
      <c r="L41" s="246">
        <v>21</v>
      </c>
      <c r="M41" s="246">
        <f>G41*(1+L41/100)</f>
        <v>0</v>
      </c>
      <c r="N41" s="244">
        <v>0</v>
      </c>
      <c r="O41" s="244">
        <f>ROUND(E41*N41,2)</f>
        <v>0</v>
      </c>
      <c r="P41" s="244">
        <v>0</v>
      </c>
      <c r="Q41" s="244">
        <f>ROUND(E41*P41,2)</f>
        <v>0</v>
      </c>
      <c r="R41" s="246"/>
      <c r="S41" s="246" t="s">
        <v>180</v>
      </c>
      <c r="T41" s="247" t="s">
        <v>181</v>
      </c>
      <c r="U41" s="224">
        <v>0</v>
      </c>
      <c r="V41" s="224">
        <f>ROUND(E41*U41,2)</f>
        <v>0</v>
      </c>
      <c r="W41" s="224"/>
      <c r="X41" s="224" t="s">
        <v>141</v>
      </c>
      <c r="Y41" s="224" t="s">
        <v>142</v>
      </c>
      <c r="Z41" s="213"/>
      <c r="AA41" s="213"/>
      <c r="AB41" s="213"/>
      <c r="AC41" s="213"/>
      <c r="AD41" s="213"/>
      <c r="AE41" s="213"/>
      <c r="AF41" s="213"/>
      <c r="AG41" s="213" t="s">
        <v>655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">
      <c r="A42" s="241">
        <v>28</v>
      </c>
      <c r="B42" s="242" t="s">
        <v>710</v>
      </c>
      <c r="C42" s="255" t="s">
        <v>711</v>
      </c>
      <c r="D42" s="243" t="s">
        <v>179</v>
      </c>
      <c r="E42" s="244">
        <v>1</v>
      </c>
      <c r="F42" s="245"/>
      <c r="G42" s="246">
        <f>ROUND(E42*F42,2)</f>
        <v>0</v>
      </c>
      <c r="H42" s="245"/>
      <c r="I42" s="246">
        <f>ROUND(E42*H42,2)</f>
        <v>0</v>
      </c>
      <c r="J42" s="245"/>
      <c r="K42" s="246">
        <f>ROUND(E42*J42,2)</f>
        <v>0</v>
      </c>
      <c r="L42" s="246">
        <v>21</v>
      </c>
      <c r="M42" s="246">
        <f>G42*(1+L42/100)</f>
        <v>0</v>
      </c>
      <c r="N42" s="244">
        <v>0</v>
      </c>
      <c r="O42" s="244">
        <f>ROUND(E42*N42,2)</f>
        <v>0</v>
      </c>
      <c r="P42" s="244">
        <v>0</v>
      </c>
      <c r="Q42" s="244">
        <f>ROUND(E42*P42,2)</f>
        <v>0</v>
      </c>
      <c r="R42" s="246"/>
      <c r="S42" s="246" t="s">
        <v>180</v>
      </c>
      <c r="T42" s="247" t="s">
        <v>181</v>
      </c>
      <c r="U42" s="224">
        <v>0</v>
      </c>
      <c r="V42" s="224">
        <f>ROUND(E42*U42,2)</f>
        <v>0</v>
      </c>
      <c r="W42" s="224"/>
      <c r="X42" s="224" t="s">
        <v>141</v>
      </c>
      <c r="Y42" s="224" t="s">
        <v>142</v>
      </c>
      <c r="Z42" s="213"/>
      <c r="AA42" s="213"/>
      <c r="AB42" s="213"/>
      <c r="AC42" s="213"/>
      <c r="AD42" s="213"/>
      <c r="AE42" s="213"/>
      <c r="AF42" s="213"/>
      <c r="AG42" s="213" t="s">
        <v>655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">
      <c r="A43" s="241">
        <v>29</v>
      </c>
      <c r="B43" s="242" t="s">
        <v>712</v>
      </c>
      <c r="C43" s="255" t="s">
        <v>713</v>
      </c>
      <c r="D43" s="243" t="s">
        <v>179</v>
      </c>
      <c r="E43" s="244">
        <v>1</v>
      </c>
      <c r="F43" s="245"/>
      <c r="G43" s="246">
        <f>ROUND(E43*F43,2)</f>
        <v>0</v>
      </c>
      <c r="H43" s="245"/>
      <c r="I43" s="246">
        <f>ROUND(E43*H43,2)</f>
        <v>0</v>
      </c>
      <c r="J43" s="245"/>
      <c r="K43" s="246">
        <f>ROUND(E43*J43,2)</f>
        <v>0</v>
      </c>
      <c r="L43" s="246">
        <v>21</v>
      </c>
      <c r="M43" s="246">
        <f>G43*(1+L43/100)</f>
        <v>0</v>
      </c>
      <c r="N43" s="244">
        <v>0</v>
      </c>
      <c r="O43" s="244">
        <f>ROUND(E43*N43,2)</f>
        <v>0</v>
      </c>
      <c r="P43" s="244">
        <v>0</v>
      </c>
      <c r="Q43" s="244">
        <f>ROUND(E43*P43,2)</f>
        <v>0</v>
      </c>
      <c r="R43" s="246"/>
      <c r="S43" s="246" t="s">
        <v>180</v>
      </c>
      <c r="T43" s="247" t="s">
        <v>181</v>
      </c>
      <c r="U43" s="224">
        <v>0</v>
      </c>
      <c r="V43" s="224">
        <f>ROUND(E43*U43,2)</f>
        <v>0</v>
      </c>
      <c r="W43" s="224"/>
      <c r="X43" s="224" t="s">
        <v>141</v>
      </c>
      <c r="Y43" s="224" t="s">
        <v>142</v>
      </c>
      <c r="Z43" s="213"/>
      <c r="AA43" s="213"/>
      <c r="AB43" s="213"/>
      <c r="AC43" s="213"/>
      <c r="AD43" s="213"/>
      <c r="AE43" s="213"/>
      <c r="AF43" s="213"/>
      <c r="AG43" s="213" t="s">
        <v>655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">
      <c r="A44" s="241">
        <v>30</v>
      </c>
      <c r="B44" s="242" t="s">
        <v>714</v>
      </c>
      <c r="C44" s="255" t="s">
        <v>715</v>
      </c>
      <c r="D44" s="243" t="s">
        <v>179</v>
      </c>
      <c r="E44" s="244">
        <v>1</v>
      </c>
      <c r="F44" s="245"/>
      <c r="G44" s="246">
        <f>ROUND(E44*F44,2)</f>
        <v>0</v>
      </c>
      <c r="H44" s="245"/>
      <c r="I44" s="246">
        <f>ROUND(E44*H44,2)</f>
        <v>0</v>
      </c>
      <c r="J44" s="245"/>
      <c r="K44" s="246">
        <f>ROUND(E44*J44,2)</f>
        <v>0</v>
      </c>
      <c r="L44" s="246">
        <v>21</v>
      </c>
      <c r="M44" s="246">
        <f>G44*(1+L44/100)</f>
        <v>0</v>
      </c>
      <c r="N44" s="244">
        <v>0</v>
      </c>
      <c r="O44" s="244">
        <f>ROUND(E44*N44,2)</f>
        <v>0</v>
      </c>
      <c r="P44" s="244">
        <v>0</v>
      </c>
      <c r="Q44" s="244">
        <f>ROUND(E44*P44,2)</f>
        <v>0</v>
      </c>
      <c r="R44" s="246"/>
      <c r="S44" s="246" t="s">
        <v>180</v>
      </c>
      <c r="T44" s="247" t="s">
        <v>181</v>
      </c>
      <c r="U44" s="224">
        <v>0</v>
      </c>
      <c r="V44" s="224">
        <f>ROUND(E44*U44,2)</f>
        <v>0</v>
      </c>
      <c r="W44" s="224"/>
      <c r="X44" s="224" t="s">
        <v>141</v>
      </c>
      <c r="Y44" s="224" t="s">
        <v>142</v>
      </c>
      <c r="Z44" s="213"/>
      <c r="AA44" s="213"/>
      <c r="AB44" s="213"/>
      <c r="AC44" s="213"/>
      <c r="AD44" s="213"/>
      <c r="AE44" s="213"/>
      <c r="AF44" s="213"/>
      <c r="AG44" s="213" t="s">
        <v>655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">
      <c r="A45" s="241">
        <v>31</v>
      </c>
      <c r="B45" s="242" t="s">
        <v>716</v>
      </c>
      <c r="C45" s="255" t="s">
        <v>717</v>
      </c>
      <c r="D45" s="243" t="s">
        <v>179</v>
      </c>
      <c r="E45" s="244">
        <v>1</v>
      </c>
      <c r="F45" s="245"/>
      <c r="G45" s="246">
        <f>ROUND(E45*F45,2)</f>
        <v>0</v>
      </c>
      <c r="H45" s="245"/>
      <c r="I45" s="246">
        <f>ROUND(E45*H45,2)</f>
        <v>0</v>
      </c>
      <c r="J45" s="245"/>
      <c r="K45" s="246">
        <f>ROUND(E45*J45,2)</f>
        <v>0</v>
      </c>
      <c r="L45" s="246">
        <v>21</v>
      </c>
      <c r="M45" s="246">
        <f>G45*(1+L45/100)</f>
        <v>0</v>
      </c>
      <c r="N45" s="244">
        <v>0</v>
      </c>
      <c r="O45" s="244">
        <f>ROUND(E45*N45,2)</f>
        <v>0</v>
      </c>
      <c r="P45" s="244">
        <v>0</v>
      </c>
      <c r="Q45" s="244">
        <f>ROUND(E45*P45,2)</f>
        <v>0</v>
      </c>
      <c r="R45" s="246"/>
      <c r="S45" s="246" t="s">
        <v>180</v>
      </c>
      <c r="T45" s="247" t="s">
        <v>181</v>
      </c>
      <c r="U45" s="224">
        <v>0</v>
      </c>
      <c r="V45" s="224">
        <f>ROUND(E45*U45,2)</f>
        <v>0</v>
      </c>
      <c r="W45" s="224"/>
      <c r="X45" s="224" t="s">
        <v>141</v>
      </c>
      <c r="Y45" s="224" t="s">
        <v>142</v>
      </c>
      <c r="Z45" s="213"/>
      <c r="AA45" s="213"/>
      <c r="AB45" s="213"/>
      <c r="AC45" s="213"/>
      <c r="AD45" s="213"/>
      <c r="AE45" s="213"/>
      <c r="AF45" s="213"/>
      <c r="AG45" s="213" t="s">
        <v>655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">
      <c r="A46" s="241">
        <v>32</v>
      </c>
      <c r="B46" s="242" t="s">
        <v>718</v>
      </c>
      <c r="C46" s="255" t="s">
        <v>719</v>
      </c>
      <c r="D46" s="243" t="s">
        <v>179</v>
      </c>
      <c r="E46" s="244">
        <v>1</v>
      </c>
      <c r="F46" s="245"/>
      <c r="G46" s="246">
        <f>ROUND(E46*F46,2)</f>
        <v>0</v>
      </c>
      <c r="H46" s="245"/>
      <c r="I46" s="246">
        <f>ROUND(E46*H46,2)</f>
        <v>0</v>
      </c>
      <c r="J46" s="245"/>
      <c r="K46" s="246">
        <f>ROUND(E46*J46,2)</f>
        <v>0</v>
      </c>
      <c r="L46" s="246">
        <v>21</v>
      </c>
      <c r="M46" s="246">
        <f>G46*(1+L46/100)</f>
        <v>0</v>
      </c>
      <c r="N46" s="244">
        <v>0</v>
      </c>
      <c r="O46" s="244">
        <f>ROUND(E46*N46,2)</f>
        <v>0</v>
      </c>
      <c r="P46" s="244">
        <v>0</v>
      </c>
      <c r="Q46" s="244">
        <f>ROUND(E46*P46,2)</f>
        <v>0</v>
      </c>
      <c r="R46" s="246"/>
      <c r="S46" s="246" t="s">
        <v>180</v>
      </c>
      <c r="T46" s="247" t="s">
        <v>181</v>
      </c>
      <c r="U46" s="224">
        <v>0</v>
      </c>
      <c r="V46" s="224">
        <f>ROUND(E46*U46,2)</f>
        <v>0</v>
      </c>
      <c r="W46" s="224"/>
      <c r="X46" s="224" t="s">
        <v>141</v>
      </c>
      <c r="Y46" s="224" t="s">
        <v>142</v>
      </c>
      <c r="Z46" s="213"/>
      <c r="AA46" s="213"/>
      <c r="AB46" s="213"/>
      <c r="AC46" s="213"/>
      <c r="AD46" s="213"/>
      <c r="AE46" s="213"/>
      <c r="AF46" s="213"/>
      <c r="AG46" s="213" t="s">
        <v>655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">
      <c r="A47" s="241">
        <v>33</v>
      </c>
      <c r="B47" s="242" t="s">
        <v>720</v>
      </c>
      <c r="C47" s="255" t="s">
        <v>721</v>
      </c>
      <c r="D47" s="243" t="s">
        <v>179</v>
      </c>
      <c r="E47" s="244">
        <v>6</v>
      </c>
      <c r="F47" s="245"/>
      <c r="G47" s="246">
        <f>ROUND(E47*F47,2)</f>
        <v>0</v>
      </c>
      <c r="H47" s="245"/>
      <c r="I47" s="246">
        <f>ROUND(E47*H47,2)</f>
        <v>0</v>
      </c>
      <c r="J47" s="245"/>
      <c r="K47" s="246">
        <f>ROUND(E47*J47,2)</f>
        <v>0</v>
      </c>
      <c r="L47" s="246">
        <v>21</v>
      </c>
      <c r="M47" s="246">
        <f>G47*(1+L47/100)</f>
        <v>0</v>
      </c>
      <c r="N47" s="244">
        <v>0</v>
      </c>
      <c r="O47" s="244">
        <f>ROUND(E47*N47,2)</f>
        <v>0</v>
      </c>
      <c r="P47" s="244">
        <v>0</v>
      </c>
      <c r="Q47" s="244">
        <f>ROUND(E47*P47,2)</f>
        <v>0</v>
      </c>
      <c r="R47" s="246"/>
      <c r="S47" s="246" t="s">
        <v>180</v>
      </c>
      <c r="T47" s="247" t="s">
        <v>181</v>
      </c>
      <c r="U47" s="224">
        <v>0</v>
      </c>
      <c r="V47" s="224">
        <f>ROUND(E47*U47,2)</f>
        <v>0</v>
      </c>
      <c r="W47" s="224"/>
      <c r="X47" s="224" t="s">
        <v>141</v>
      </c>
      <c r="Y47" s="224" t="s">
        <v>142</v>
      </c>
      <c r="Z47" s="213"/>
      <c r="AA47" s="213"/>
      <c r="AB47" s="213"/>
      <c r="AC47" s="213"/>
      <c r="AD47" s="213"/>
      <c r="AE47" s="213"/>
      <c r="AF47" s="213"/>
      <c r="AG47" s="213" t="s">
        <v>655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">
      <c r="A48" s="241">
        <v>34</v>
      </c>
      <c r="B48" s="242" t="s">
        <v>722</v>
      </c>
      <c r="C48" s="255" t="s">
        <v>723</v>
      </c>
      <c r="D48" s="243" t="s">
        <v>179</v>
      </c>
      <c r="E48" s="244">
        <v>2</v>
      </c>
      <c r="F48" s="245"/>
      <c r="G48" s="246">
        <f>ROUND(E48*F48,2)</f>
        <v>0</v>
      </c>
      <c r="H48" s="245"/>
      <c r="I48" s="246">
        <f>ROUND(E48*H48,2)</f>
        <v>0</v>
      </c>
      <c r="J48" s="245"/>
      <c r="K48" s="246">
        <f>ROUND(E48*J48,2)</f>
        <v>0</v>
      </c>
      <c r="L48" s="246">
        <v>21</v>
      </c>
      <c r="M48" s="246">
        <f>G48*(1+L48/100)</f>
        <v>0</v>
      </c>
      <c r="N48" s="244">
        <v>0</v>
      </c>
      <c r="O48" s="244">
        <f>ROUND(E48*N48,2)</f>
        <v>0</v>
      </c>
      <c r="P48" s="244">
        <v>0</v>
      </c>
      <c r="Q48" s="244">
        <f>ROUND(E48*P48,2)</f>
        <v>0</v>
      </c>
      <c r="R48" s="246"/>
      <c r="S48" s="246" t="s">
        <v>180</v>
      </c>
      <c r="T48" s="247" t="s">
        <v>181</v>
      </c>
      <c r="U48" s="224">
        <v>0</v>
      </c>
      <c r="V48" s="224">
        <f>ROUND(E48*U48,2)</f>
        <v>0</v>
      </c>
      <c r="W48" s="224"/>
      <c r="X48" s="224" t="s">
        <v>141</v>
      </c>
      <c r="Y48" s="224" t="s">
        <v>142</v>
      </c>
      <c r="Z48" s="213"/>
      <c r="AA48" s="213"/>
      <c r="AB48" s="213"/>
      <c r="AC48" s="213"/>
      <c r="AD48" s="213"/>
      <c r="AE48" s="213"/>
      <c r="AF48" s="213"/>
      <c r="AG48" s="213" t="s">
        <v>655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41">
        <v>35</v>
      </c>
      <c r="B49" s="242" t="s">
        <v>724</v>
      </c>
      <c r="C49" s="255" t="s">
        <v>725</v>
      </c>
      <c r="D49" s="243" t="s">
        <v>179</v>
      </c>
      <c r="E49" s="244">
        <v>8</v>
      </c>
      <c r="F49" s="245"/>
      <c r="G49" s="246">
        <f>ROUND(E49*F49,2)</f>
        <v>0</v>
      </c>
      <c r="H49" s="245"/>
      <c r="I49" s="246">
        <f>ROUND(E49*H49,2)</f>
        <v>0</v>
      </c>
      <c r="J49" s="245"/>
      <c r="K49" s="246">
        <f>ROUND(E49*J49,2)</f>
        <v>0</v>
      </c>
      <c r="L49" s="246">
        <v>21</v>
      </c>
      <c r="M49" s="246">
        <f>G49*(1+L49/100)</f>
        <v>0</v>
      </c>
      <c r="N49" s="244">
        <v>0</v>
      </c>
      <c r="O49" s="244">
        <f>ROUND(E49*N49,2)</f>
        <v>0</v>
      </c>
      <c r="P49" s="244">
        <v>0</v>
      </c>
      <c r="Q49" s="244">
        <f>ROUND(E49*P49,2)</f>
        <v>0</v>
      </c>
      <c r="R49" s="246"/>
      <c r="S49" s="246" t="s">
        <v>180</v>
      </c>
      <c r="T49" s="247" t="s">
        <v>181</v>
      </c>
      <c r="U49" s="224">
        <v>0</v>
      </c>
      <c r="V49" s="224">
        <f>ROUND(E49*U49,2)</f>
        <v>0</v>
      </c>
      <c r="W49" s="224"/>
      <c r="X49" s="224" t="s">
        <v>141</v>
      </c>
      <c r="Y49" s="224" t="s">
        <v>142</v>
      </c>
      <c r="Z49" s="213"/>
      <c r="AA49" s="213"/>
      <c r="AB49" s="213"/>
      <c r="AC49" s="213"/>
      <c r="AD49" s="213"/>
      <c r="AE49" s="213"/>
      <c r="AF49" s="213"/>
      <c r="AG49" s="213" t="s">
        <v>655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">
      <c r="A50" s="241">
        <v>36</v>
      </c>
      <c r="B50" s="242" t="s">
        <v>726</v>
      </c>
      <c r="C50" s="255" t="s">
        <v>727</v>
      </c>
      <c r="D50" s="243" t="s">
        <v>179</v>
      </c>
      <c r="E50" s="244">
        <v>1</v>
      </c>
      <c r="F50" s="245"/>
      <c r="G50" s="246">
        <f>ROUND(E50*F50,2)</f>
        <v>0</v>
      </c>
      <c r="H50" s="245"/>
      <c r="I50" s="246">
        <f>ROUND(E50*H50,2)</f>
        <v>0</v>
      </c>
      <c r="J50" s="245"/>
      <c r="K50" s="246">
        <f>ROUND(E50*J50,2)</f>
        <v>0</v>
      </c>
      <c r="L50" s="246">
        <v>21</v>
      </c>
      <c r="M50" s="246">
        <f>G50*(1+L50/100)</f>
        <v>0</v>
      </c>
      <c r="N50" s="244">
        <v>0</v>
      </c>
      <c r="O50" s="244">
        <f>ROUND(E50*N50,2)</f>
        <v>0</v>
      </c>
      <c r="P50" s="244">
        <v>0</v>
      </c>
      <c r="Q50" s="244">
        <f>ROUND(E50*P50,2)</f>
        <v>0</v>
      </c>
      <c r="R50" s="246"/>
      <c r="S50" s="246" t="s">
        <v>180</v>
      </c>
      <c r="T50" s="247" t="s">
        <v>181</v>
      </c>
      <c r="U50" s="224">
        <v>0</v>
      </c>
      <c r="V50" s="224">
        <f>ROUND(E50*U50,2)</f>
        <v>0</v>
      </c>
      <c r="W50" s="224"/>
      <c r="X50" s="224" t="s">
        <v>141</v>
      </c>
      <c r="Y50" s="224" t="s">
        <v>142</v>
      </c>
      <c r="Z50" s="213"/>
      <c r="AA50" s="213"/>
      <c r="AB50" s="213"/>
      <c r="AC50" s="213"/>
      <c r="AD50" s="213"/>
      <c r="AE50" s="213"/>
      <c r="AF50" s="213"/>
      <c r="AG50" s="213" t="s">
        <v>655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41">
        <v>37</v>
      </c>
      <c r="B51" s="242" t="s">
        <v>728</v>
      </c>
      <c r="C51" s="255" t="s">
        <v>729</v>
      </c>
      <c r="D51" s="243" t="s">
        <v>179</v>
      </c>
      <c r="E51" s="244">
        <v>1</v>
      </c>
      <c r="F51" s="245"/>
      <c r="G51" s="246">
        <f>ROUND(E51*F51,2)</f>
        <v>0</v>
      </c>
      <c r="H51" s="245"/>
      <c r="I51" s="246">
        <f>ROUND(E51*H51,2)</f>
        <v>0</v>
      </c>
      <c r="J51" s="245"/>
      <c r="K51" s="246">
        <f>ROUND(E51*J51,2)</f>
        <v>0</v>
      </c>
      <c r="L51" s="246">
        <v>21</v>
      </c>
      <c r="M51" s="246">
        <f>G51*(1+L51/100)</f>
        <v>0</v>
      </c>
      <c r="N51" s="244">
        <v>0</v>
      </c>
      <c r="O51" s="244">
        <f>ROUND(E51*N51,2)</f>
        <v>0</v>
      </c>
      <c r="P51" s="244">
        <v>0</v>
      </c>
      <c r="Q51" s="244">
        <f>ROUND(E51*P51,2)</f>
        <v>0</v>
      </c>
      <c r="R51" s="246"/>
      <c r="S51" s="246" t="s">
        <v>180</v>
      </c>
      <c r="T51" s="247" t="s">
        <v>181</v>
      </c>
      <c r="U51" s="224">
        <v>0</v>
      </c>
      <c r="V51" s="224">
        <f>ROUND(E51*U51,2)</f>
        <v>0</v>
      </c>
      <c r="W51" s="224"/>
      <c r="X51" s="224" t="s">
        <v>141</v>
      </c>
      <c r="Y51" s="224" t="s">
        <v>142</v>
      </c>
      <c r="Z51" s="213"/>
      <c r="AA51" s="213"/>
      <c r="AB51" s="213"/>
      <c r="AC51" s="213"/>
      <c r="AD51" s="213"/>
      <c r="AE51" s="213"/>
      <c r="AF51" s="213"/>
      <c r="AG51" s="213" t="s">
        <v>655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41">
        <v>38</v>
      </c>
      <c r="B52" s="242" t="s">
        <v>730</v>
      </c>
      <c r="C52" s="255" t="s">
        <v>731</v>
      </c>
      <c r="D52" s="243" t="s">
        <v>179</v>
      </c>
      <c r="E52" s="244">
        <v>1</v>
      </c>
      <c r="F52" s="245"/>
      <c r="G52" s="246">
        <f>ROUND(E52*F52,2)</f>
        <v>0</v>
      </c>
      <c r="H52" s="245"/>
      <c r="I52" s="246">
        <f>ROUND(E52*H52,2)</f>
        <v>0</v>
      </c>
      <c r="J52" s="245"/>
      <c r="K52" s="246">
        <f>ROUND(E52*J52,2)</f>
        <v>0</v>
      </c>
      <c r="L52" s="246">
        <v>21</v>
      </c>
      <c r="M52" s="246">
        <f>G52*(1+L52/100)</f>
        <v>0</v>
      </c>
      <c r="N52" s="244">
        <v>0</v>
      </c>
      <c r="O52" s="244">
        <f>ROUND(E52*N52,2)</f>
        <v>0</v>
      </c>
      <c r="P52" s="244">
        <v>0</v>
      </c>
      <c r="Q52" s="244">
        <f>ROUND(E52*P52,2)</f>
        <v>0</v>
      </c>
      <c r="R52" s="246"/>
      <c r="S52" s="246" t="s">
        <v>180</v>
      </c>
      <c r="T52" s="247" t="s">
        <v>181</v>
      </c>
      <c r="U52" s="224">
        <v>0</v>
      </c>
      <c r="V52" s="224">
        <f>ROUND(E52*U52,2)</f>
        <v>0</v>
      </c>
      <c r="W52" s="224"/>
      <c r="X52" s="224" t="s">
        <v>141</v>
      </c>
      <c r="Y52" s="224" t="s">
        <v>142</v>
      </c>
      <c r="Z52" s="213"/>
      <c r="AA52" s="213"/>
      <c r="AB52" s="213"/>
      <c r="AC52" s="213"/>
      <c r="AD52" s="213"/>
      <c r="AE52" s="213"/>
      <c r="AF52" s="213"/>
      <c r="AG52" s="213" t="s">
        <v>655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x14ac:dyDescent="0.2">
      <c r="A53" s="227" t="s">
        <v>134</v>
      </c>
      <c r="B53" s="228" t="s">
        <v>70</v>
      </c>
      <c r="C53" s="254" t="s">
        <v>71</v>
      </c>
      <c r="D53" s="229"/>
      <c r="E53" s="230"/>
      <c r="F53" s="231"/>
      <c r="G53" s="231">
        <f>SUMIF(AG54:AG69,"&lt;&gt;NOR",G54:G69)</f>
        <v>0</v>
      </c>
      <c r="H53" s="231"/>
      <c r="I53" s="231">
        <f>SUM(I54:I69)</f>
        <v>0</v>
      </c>
      <c r="J53" s="231"/>
      <c r="K53" s="231">
        <f>SUM(K54:K69)</f>
        <v>0</v>
      </c>
      <c r="L53" s="231"/>
      <c r="M53" s="231">
        <f>SUM(M54:M69)</f>
        <v>0</v>
      </c>
      <c r="N53" s="230"/>
      <c r="O53" s="230">
        <f>SUM(O54:O69)</f>
        <v>0</v>
      </c>
      <c r="P53" s="230"/>
      <c r="Q53" s="230">
        <f>SUM(Q54:Q69)</f>
        <v>0</v>
      </c>
      <c r="R53" s="231"/>
      <c r="S53" s="231"/>
      <c r="T53" s="232"/>
      <c r="U53" s="226"/>
      <c r="V53" s="226">
        <f>SUM(V54:V69)</f>
        <v>0</v>
      </c>
      <c r="W53" s="226"/>
      <c r="X53" s="226"/>
      <c r="Y53" s="226"/>
      <c r="AG53" t="s">
        <v>135</v>
      </c>
    </row>
    <row r="54" spans="1:60" outlineLevel="1" x14ac:dyDescent="0.2">
      <c r="A54" s="241">
        <v>39</v>
      </c>
      <c r="B54" s="242" t="s">
        <v>732</v>
      </c>
      <c r="C54" s="255" t="s">
        <v>733</v>
      </c>
      <c r="D54" s="243" t="s">
        <v>162</v>
      </c>
      <c r="E54" s="244">
        <v>30</v>
      </c>
      <c r="F54" s="245"/>
      <c r="G54" s="246">
        <f>ROUND(E54*F54,2)</f>
        <v>0</v>
      </c>
      <c r="H54" s="245"/>
      <c r="I54" s="246">
        <f>ROUND(E54*H54,2)</f>
        <v>0</v>
      </c>
      <c r="J54" s="245"/>
      <c r="K54" s="246">
        <f>ROUND(E54*J54,2)</f>
        <v>0</v>
      </c>
      <c r="L54" s="246">
        <v>21</v>
      </c>
      <c r="M54" s="246">
        <f>G54*(1+L54/100)</f>
        <v>0</v>
      </c>
      <c r="N54" s="244">
        <v>0</v>
      </c>
      <c r="O54" s="244">
        <f>ROUND(E54*N54,2)</f>
        <v>0</v>
      </c>
      <c r="P54" s="244">
        <v>0</v>
      </c>
      <c r="Q54" s="244">
        <f>ROUND(E54*P54,2)</f>
        <v>0</v>
      </c>
      <c r="R54" s="246"/>
      <c r="S54" s="246" t="s">
        <v>180</v>
      </c>
      <c r="T54" s="247" t="s">
        <v>181</v>
      </c>
      <c r="U54" s="224">
        <v>0</v>
      </c>
      <c r="V54" s="224">
        <f>ROUND(E54*U54,2)</f>
        <v>0</v>
      </c>
      <c r="W54" s="224"/>
      <c r="X54" s="224" t="s">
        <v>141</v>
      </c>
      <c r="Y54" s="224" t="s">
        <v>142</v>
      </c>
      <c r="Z54" s="213"/>
      <c r="AA54" s="213"/>
      <c r="AB54" s="213"/>
      <c r="AC54" s="213"/>
      <c r="AD54" s="213"/>
      <c r="AE54" s="213"/>
      <c r="AF54" s="213"/>
      <c r="AG54" s="213" t="s">
        <v>655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">
      <c r="A55" s="241">
        <v>40</v>
      </c>
      <c r="B55" s="242" t="s">
        <v>734</v>
      </c>
      <c r="C55" s="255" t="s">
        <v>735</v>
      </c>
      <c r="D55" s="243" t="s">
        <v>162</v>
      </c>
      <c r="E55" s="244">
        <v>25</v>
      </c>
      <c r="F55" s="245"/>
      <c r="G55" s="246">
        <f>ROUND(E55*F55,2)</f>
        <v>0</v>
      </c>
      <c r="H55" s="245"/>
      <c r="I55" s="246">
        <f>ROUND(E55*H55,2)</f>
        <v>0</v>
      </c>
      <c r="J55" s="245"/>
      <c r="K55" s="246">
        <f>ROUND(E55*J55,2)</f>
        <v>0</v>
      </c>
      <c r="L55" s="246">
        <v>21</v>
      </c>
      <c r="M55" s="246">
        <f>G55*(1+L55/100)</f>
        <v>0</v>
      </c>
      <c r="N55" s="244">
        <v>0</v>
      </c>
      <c r="O55" s="244">
        <f>ROUND(E55*N55,2)</f>
        <v>0</v>
      </c>
      <c r="P55" s="244">
        <v>0</v>
      </c>
      <c r="Q55" s="244">
        <f>ROUND(E55*P55,2)</f>
        <v>0</v>
      </c>
      <c r="R55" s="246"/>
      <c r="S55" s="246" t="s">
        <v>180</v>
      </c>
      <c r="T55" s="247" t="s">
        <v>181</v>
      </c>
      <c r="U55" s="224">
        <v>0</v>
      </c>
      <c r="V55" s="224">
        <f>ROUND(E55*U55,2)</f>
        <v>0</v>
      </c>
      <c r="W55" s="224"/>
      <c r="X55" s="224" t="s">
        <v>141</v>
      </c>
      <c r="Y55" s="224" t="s">
        <v>142</v>
      </c>
      <c r="Z55" s="213"/>
      <c r="AA55" s="213"/>
      <c r="AB55" s="213"/>
      <c r="AC55" s="213"/>
      <c r="AD55" s="213"/>
      <c r="AE55" s="213"/>
      <c r="AF55" s="213"/>
      <c r="AG55" s="213" t="s">
        <v>655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">
      <c r="A56" s="241">
        <v>41</v>
      </c>
      <c r="B56" s="242" t="s">
        <v>736</v>
      </c>
      <c r="C56" s="255" t="s">
        <v>737</v>
      </c>
      <c r="D56" s="243" t="s">
        <v>162</v>
      </c>
      <c r="E56" s="244">
        <v>10</v>
      </c>
      <c r="F56" s="245"/>
      <c r="G56" s="246">
        <f>ROUND(E56*F56,2)</f>
        <v>0</v>
      </c>
      <c r="H56" s="245"/>
      <c r="I56" s="246">
        <f>ROUND(E56*H56,2)</f>
        <v>0</v>
      </c>
      <c r="J56" s="245"/>
      <c r="K56" s="246">
        <f>ROUND(E56*J56,2)</f>
        <v>0</v>
      </c>
      <c r="L56" s="246">
        <v>21</v>
      </c>
      <c r="M56" s="246">
        <f>G56*(1+L56/100)</f>
        <v>0</v>
      </c>
      <c r="N56" s="244">
        <v>0</v>
      </c>
      <c r="O56" s="244">
        <f>ROUND(E56*N56,2)</f>
        <v>0</v>
      </c>
      <c r="P56" s="244">
        <v>0</v>
      </c>
      <c r="Q56" s="244">
        <f>ROUND(E56*P56,2)</f>
        <v>0</v>
      </c>
      <c r="R56" s="246"/>
      <c r="S56" s="246" t="s">
        <v>180</v>
      </c>
      <c r="T56" s="247" t="s">
        <v>181</v>
      </c>
      <c r="U56" s="224">
        <v>0</v>
      </c>
      <c r="V56" s="224">
        <f>ROUND(E56*U56,2)</f>
        <v>0</v>
      </c>
      <c r="W56" s="224"/>
      <c r="X56" s="224" t="s">
        <v>141</v>
      </c>
      <c r="Y56" s="224" t="s">
        <v>142</v>
      </c>
      <c r="Z56" s="213"/>
      <c r="AA56" s="213"/>
      <c r="AB56" s="213"/>
      <c r="AC56" s="213"/>
      <c r="AD56" s="213"/>
      <c r="AE56" s="213"/>
      <c r="AF56" s="213"/>
      <c r="AG56" s="213" t="s">
        <v>655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41">
        <v>42</v>
      </c>
      <c r="B57" s="242" t="s">
        <v>738</v>
      </c>
      <c r="C57" s="255" t="s">
        <v>739</v>
      </c>
      <c r="D57" s="243" t="s">
        <v>162</v>
      </c>
      <c r="E57" s="244">
        <v>20</v>
      </c>
      <c r="F57" s="245"/>
      <c r="G57" s="246">
        <f>ROUND(E57*F57,2)</f>
        <v>0</v>
      </c>
      <c r="H57" s="245"/>
      <c r="I57" s="246">
        <f>ROUND(E57*H57,2)</f>
        <v>0</v>
      </c>
      <c r="J57" s="245"/>
      <c r="K57" s="246">
        <f>ROUND(E57*J57,2)</f>
        <v>0</v>
      </c>
      <c r="L57" s="246">
        <v>21</v>
      </c>
      <c r="M57" s="246">
        <f>G57*(1+L57/100)</f>
        <v>0</v>
      </c>
      <c r="N57" s="244">
        <v>0</v>
      </c>
      <c r="O57" s="244">
        <f>ROUND(E57*N57,2)</f>
        <v>0</v>
      </c>
      <c r="P57" s="244">
        <v>0</v>
      </c>
      <c r="Q57" s="244">
        <f>ROUND(E57*P57,2)</f>
        <v>0</v>
      </c>
      <c r="R57" s="246"/>
      <c r="S57" s="246" t="s">
        <v>180</v>
      </c>
      <c r="T57" s="247" t="s">
        <v>181</v>
      </c>
      <c r="U57" s="224">
        <v>0</v>
      </c>
      <c r="V57" s="224">
        <f>ROUND(E57*U57,2)</f>
        <v>0</v>
      </c>
      <c r="W57" s="224"/>
      <c r="X57" s="224" t="s">
        <v>141</v>
      </c>
      <c r="Y57" s="224" t="s">
        <v>142</v>
      </c>
      <c r="Z57" s="213"/>
      <c r="AA57" s="213"/>
      <c r="AB57" s="213"/>
      <c r="AC57" s="213"/>
      <c r="AD57" s="213"/>
      <c r="AE57" s="213"/>
      <c r="AF57" s="213"/>
      <c r="AG57" s="213" t="s">
        <v>655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41">
        <v>43</v>
      </c>
      <c r="B58" s="242" t="s">
        <v>740</v>
      </c>
      <c r="C58" s="255" t="s">
        <v>741</v>
      </c>
      <c r="D58" s="243" t="s">
        <v>162</v>
      </c>
      <c r="E58" s="244">
        <v>10</v>
      </c>
      <c r="F58" s="245"/>
      <c r="G58" s="246">
        <f>ROUND(E58*F58,2)</f>
        <v>0</v>
      </c>
      <c r="H58" s="245"/>
      <c r="I58" s="246">
        <f>ROUND(E58*H58,2)</f>
        <v>0</v>
      </c>
      <c r="J58" s="245"/>
      <c r="K58" s="246">
        <f>ROUND(E58*J58,2)</f>
        <v>0</v>
      </c>
      <c r="L58" s="246">
        <v>21</v>
      </c>
      <c r="M58" s="246">
        <f>G58*(1+L58/100)</f>
        <v>0</v>
      </c>
      <c r="N58" s="244">
        <v>0</v>
      </c>
      <c r="O58" s="244">
        <f>ROUND(E58*N58,2)</f>
        <v>0</v>
      </c>
      <c r="P58" s="244">
        <v>0</v>
      </c>
      <c r="Q58" s="244">
        <f>ROUND(E58*P58,2)</f>
        <v>0</v>
      </c>
      <c r="R58" s="246"/>
      <c r="S58" s="246" t="s">
        <v>180</v>
      </c>
      <c r="T58" s="247" t="s">
        <v>181</v>
      </c>
      <c r="U58" s="224">
        <v>0</v>
      </c>
      <c r="V58" s="224">
        <f>ROUND(E58*U58,2)</f>
        <v>0</v>
      </c>
      <c r="W58" s="224"/>
      <c r="X58" s="224" t="s">
        <v>141</v>
      </c>
      <c r="Y58" s="224" t="s">
        <v>142</v>
      </c>
      <c r="Z58" s="213"/>
      <c r="AA58" s="213"/>
      <c r="AB58" s="213"/>
      <c r="AC58" s="213"/>
      <c r="AD58" s="213"/>
      <c r="AE58" s="213"/>
      <c r="AF58" s="213"/>
      <c r="AG58" s="213" t="s">
        <v>655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41">
        <v>44</v>
      </c>
      <c r="B59" s="242" t="s">
        <v>742</v>
      </c>
      <c r="C59" s="255" t="s">
        <v>743</v>
      </c>
      <c r="D59" s="243" t="s">
        <v>179</v>
      </c>
      <c r="E59" s="244">
        <v>5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4">
        <v>0</v>
      </c>
      <c r="O59" s="244">
        <f>ROUND(E59*N59,2)</f>
        <v>0</v>
      </c>
      <c r="P59" s="244">
        <v>0</v>
      </c>
      <c r="Q59" s="244">
        <f>ROUND(E59*P59,2)</f>
        <v>0</v>
      </c>
      <c r="R59" s="246"/>
      <c r="S59" s="246" t="s">
        <v>180</v>
      </c>
      <c r="T59" s="247" t="s">
        <v>181</v>
      </c>
      <c r="U59" s="224">
        <v>0</v>
      </c>
      <c r="V59" s="224">
        <f>ROUND(E59*U59,2)</f>
        <v>0</v>
      </c>
      <c r="W59" s="224"/>
      <c r="X59" s="224" t="s">
        <v>141</v>
      </c>
      <c r="Y59" s="224" t="s">
        <v>142</v>
      </c>
      <c r="Z59" s="213"/>
      <c r="AA59" s="213"/>
      <c r="AB59" s="213"/>
      <c r="AC59" s="213"/>
      <c r="AD59" s="213"/>
      <c r="AE59" s="213"/>
      <c r="AF59" s="213"/>
      <c r="AG59" s="213" t="s">
        <v>655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41">
        <v>45</v>
      </c>
      <c r="B60" s="242" t="s">
        <v>744</v>
      </c>
      <c r="C60" s="255" t="s">
        <v>745</v>
      </c>
      <c r="D60" s="243" t="s">
        <v>162</v>
      </c>
      <c r="E60" s="244">
        <v>300</v>
      </c>
      <c r="F60" s="245"/>
      <c r="G60" s="246">
        <f>ROUND(E60*F60,2)</f>
        <v>0</v>
      </c>
      <c r="H60" s="245"/>
      <c r="I60" s="246">
        <f>ROUND(E60*H60,2)</f>
        <v>0</v>
      </c>
      <c r="J60" s="245"/>
      <c r="K60" s="246">
        <f>ROUND(E60*J60,2)</f>
        <v>0</v>
      </c>
      <c r="L60" s="246">
        <v>21</v>
      </c>
      <c r="M60" s="246">
        <f>G60*(1+L60/100)</f>
        <v>0</v>
      </c>
      <c r="N60" s="244">
        <v>0</v>
      </c>
      <c r="O60" s="244">
        <f>ROUND(E60*N60,2)</f>
        <v>0</v>
      </c>
      <c r="P60" s="244">
        <v>0</v>
      </c>
      <c r="Q60" s="244">
        <f>ROUND(E60*P60,2)</f>
        <v>0</v>
      </c>
      <c r="R60" s="246"/>
      <c r="S60" s="246" t="s">
        <v>180</v>
      </c>
      <c r="T60" s="247" t="s">
        <v>181</v>
      </c>
      <c r="U60" s="224">
        <v>0</v>
      </c>
      <c r="V60" s="224">
        <f>ROUND(E60*U60,2)</f>
        <v>0</v>
      </c>
      <c r="W60" s="224"/>
      <c r="X60" s="224" t="s">
        <v>141</v>
      </c>
      <c r="Y60" s="224" t="s">
        <v>142</v>
      </c>
      <c r="Z60" s="213"/>
      <c r="AA60" s="213"/>
      <c r="AB60" s="213"/>
      <c r="AC60" s="213"/>
      <c r="AD60" s="213"/>
      <c r="AE60" s="213"/>
      <c r="AF60" s="213"/>
      <c r="AG60" s="213" t="s">
        <v>655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">
      <c r="A61" s="241">
        <v>46</v>
      </c>
      <c r="B61" s="242" t="s">
        <v>746</v>
      </c>
      <c r="C61" s="255" t="s">
        <v>747</v>
      </c>
      <c r="D61" s="243" t="s">
        <v>162</v>
      </c>
      <c r="E61" s="244">
        <v>30</v>
      </c>
      <c r="F61" s="245"/>
      <c r="G61" s="246">
        <f>ROUND(E61*F61,2)</f>
        <v>0</v>
      </c>
      <c r="H61" s="245"/>
      <c r="I61" s="246">
        <f>ROUND(E61*H61,2)</f>
        <v>0</v>
      </c>
      <c r="J61" s="245"/>
      <c r="K61" s="246">
        <f>ROUND(E61*J61,2)</f>
        <v>0</v>
      </c>
      <c r="L61" s="246">
        <v>21</v>
      </c>
      <c r="M61" s="246">
        <f>G61*(1+L61/100)</f>
        <v>0</v>
      </c>
      <c r="N61" s="244">
        <v>0</v>
      </c>
      <c r="O61" s="244">
        <f>ROUND(E61*N61,2)</f>
        <v>0</v>
      </c>
      <c r="P61" s="244">
        <v>0</v>
      </c>
      <c r="Q61" s="244">
        <f>ROUND(E61*P61,2)</f>
        <v>0</v>
      </c>
      <c r="R61" s="246"/>
      <c r="S61" s="246" t="s">
        <v>180</v>
      </c>
      <c r="T61" s="247" t="s">
        <v>181</v>
      </c>
      <c r="U61" s="224">
        <v>0</v>
      </c>
      <c r="V61" s="224">
        <f>ROUND(E61*U61,2)</f>
        <v>0</v>
      </c>
      <c r="W61" s="224"/>
      <c r="X61" s="224" t="s">
        <v>141</v>
      </c>
      <c r="Y61" s="224" t="s">
        <v>142</v>
      </c>
      <c r="Z61" s="213"/>
      <c r="AA61" s="213"/>
      <c r="AB61" s="213"/>
      <c r="AC61" s="213"/>
      <c r="AD61" s="213"/>
      <c r="AE61" s="213"/>
      <c r="AF61" s="213"/>
      <c r="AG61" s="213" t="s">
        <v>655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">
      <c r="A62" s="241">
        <v>47</v>
      </c>
      <c r="B62" s="242" t="s">
        <v>748</v>
      </c>
      <c r="C62" s="255" t="s">
        <v>749</v>
      </c>
      <c r="D62" s="243" t="s">
        <v>162</v>
      </c>
      <c r="E62" s="244">
        <v>70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4">
        <v>0</v>
      </c>
      <c r="O62" s="244">
        <f>ROUND(E62*N62,2)</f>
        <v>0</v>
      </c>
      <c r="P62" s="244">
        <v>0</v>
      </c>
      <c r="Q62" s="244">
        <f>ROUND(E62*P62,2)</f>
        <v>0</v>
      </c>
      <c r="R62" s="246"/>
      <c r="S62" s="246" t="s">
        <v>180</v>
      </c>
      <c r="T62" s="247" t="s">
        <v>181</v>
      </c>
      <c r="U62" s="224">
        <v>0</v>
      </c>
      <c r="V62" s="224">
        <f>ROUND(E62*U62,2)</f>
        <v>0</v>
      </c>
      <c r="W62" s="224"/>
      <c r="X62" s="224" t="s">
        <v>141</v>
      </c>
      <c r="Y62" s="224" t="s">
        <v>142</v>
      </c>
      <c r="Z62" s="213"/>
      <c r="AA62" s="213"/>
      <c r="AB62" s="213"/>
      <c r="AC62" s="213"/>
      <c r="AD62" s="213"/>
      <c r="AE62" s="213"/>
      <c r="AF62" s="213"/>
      <c r="AG62" s="213" t="s">
        <v>655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">
      <c r="A63" s="241">
        <v>48</v>
      </c>
      <c r="B63" s="242" t="s">
        <v>750</v>
      </c>
      <c r="C63" s="255" t="s">
        <v>751</v>
      </c>
      <c r="D63" s="243" t="s">
        <v>162</v>
      </c>
      <c r="E63" s="244">
        <v>540</v>
      </c>
      <c r="F63" s="245"/>
      <c r="G63" s="246">
        <f>ROUND(E63*F63,2)</f>
        <v>0</v>
      </c>
      <c r="H63" s="245"/>
      <c r="I63" s="246">
        <f>ROUND(E63*H63,2)</f>
        <v>0</v>
      </c>
      <c r="J63" s="245"/>
      <c r="K63" s="246">
        <f>ROUND(E63*J63,2)</f>
        <v>0</v>
      </c>
      <c r="L63" s="246">
        <v>21</v>
      </c>
      <c r="M63" s="246">
        <f>G63*(1+L63/100)</f>
        <v>0</v>
      </c>
      <c r="N63" s="244">
        <v>0</v>
      </c>
      <c r="O63" s="244">
        <f>ROUND(E63*N63,2)</f>
        <v>0</v>
      </c>
      <c r="P63" s="244">
        <v>0</v>
      </c>
      <c r="Q63" s="244">
        <f>ROUND(E63*P63,2)</f>
        <v>0</v>
      </c>
      <c r="R63" s="246"/>
      <c r="S63" s="246" t="s">
        <v>180</v>
      </c>
      <c r="T63" s="247" t="s">
        <v>181</v>
      </c>
      <c r="U63" s="224">
        <v>0</v>
      </c>
      <c r="V63" s="224">
        <f>ROUND(E63*U63,2)</f>
        <v>0</v>
      </c>
      <c r="W63" s="224"/>
      <c r="X63" s="224" t="s">
        <v>141</v>
      </c>
      <c r="Y63" s="224" t="s">
        <v>142</v>
      </c>
      <c r="Z63" s="213"/>
      <c r="AA63" s="213"/>
      <c r="AB63" s="213"/>
      <c r="AC63" s="213"/>
      <c r="AD63" s="213"/>
      <c r="AE63" s="213"/>
      <c r="AF63" s="213"/>
      <c r="AG63" s="213" t="s">
        <v>655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">
      <c r="A64" s="241">
        <v>49</v>
      </c>
      <c r="B64" s="242" t="s">
        <v>752</v>
      </c>
      <c r="C64" s="255" t="s">
        <v>753</v>
      </c>
      <c r="D64" s="243" t="s">
        <v>162</v>
      </c>
      <c r="E64" s="244">
        <v>360</v>
      </c>
      <c r="F64" s="245"/>
      <c r="G64" s="246">
        <f>ROUND(E64*F64,2)</f>
        <v>0</v>
      </c>
      <c r="H64" s="245"/>
      <c r="I64" s="246">
        <f>ROUND(E64*H64,2)</f>
        <v>0</v>
      </c>
      <c r="J64" s="245"/>
      <c r="K64" s="246">
        <f>ROUND(E64*J64,2)</f>
        <v>0</v>
      </c>
      <c r="L64" s="246">
        <v>21</v>
      </c>
      <c r="M64" s="246">
        <f>G64*(1+L64/100)</f>
        <v>0</v>
      </c>
      <c r="N64" s="244">
        <v>0</v>
      </c>
      <c r="O64" s="244">
        <f>ROUND(E64*N64,2)</f>
        <v>0</v>
      </c>
      <c r="P64" s="244">
        <v>0</v>
      </c>
      <c r="Q64" s="244">
        <f>ROUND(E64*P64,2)</f>
        <v>0</v>
      </c>
      <c r="R64" s="246"/>
      <c r="S64" s="246" t="s">
        <v>180</v>
      </c>
      <c r="T64" s="247" t="s">
        <v>181</v>
      </c>
      <c r="U64" s="224">
        <v>0</v>
      </c>
      <c r="V64" s="224">
        <f>ROUND(E64*U64,2)</f>
        <v>0</v>
      </c>
      <c r="W64" s="224"/>
      <c r="X64" s="224" t="s">
        <v>141</v>
      </c>
      <c r="Y64" s="224" t="s">
        <v>142</v>
      </c>
      <c r="Z64" s="213"/>
      <c r="AA64" s="213"/>
      <c r="AB64" s="213"/>
      <c r="AC64" s="213"/>
      <c r="AD64" s="213"/>
      <c r="AE64" s="213"/>
      <c r="AF64" s="213"/>
      <c r="AG64" s="213" t="s">
        <v>655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">
      <c r="A65" s="241">
        <v>50</v>
      </c>
      <c r="B65" s="242" t="s">
        <v>754</v>
      </c>
      <c r="C65" s="255" t="s">
        <v>755</v>
      </c>
      <c r="D65" s="243" t="s">
        <v>162</v>
      </c>
      <c r="E65" s="244">
        <v>20</v>
      </c>
      <c r="F65" s="245"/>
      <c r="G65" s="246">
        <f>ROUND(E65*F65,2)</f>
        <v>0</v>
      </c>
      <c r="H65" s="245"/>
      <c r="I65" s="246">
        <f>ROUND(E65*H65,2)</f>
        <v>0</v>
      </c>
      <c r="J65" s="245"/>
      <c r="K65" s="246">
        <f>ROUND(E65*J65,2)</f>
        <v>0</v>
      </c>
      <c r="L65" s="246">
        <v>21</v>
      </c>
      <c r="M65" s="246">
        <f>G65*(1+L65/100)</f>
        <v>0</v>
      </c>
      <c r="N65" s="244">
        <v>0</v>
      </c>
      <c r="O65" s="244">
        <f>ROUND(E65*N65,2)</f>
        <v>0</v>
      </c>
      <c r="P65" s="244">
        <v>0</v>
      </c>
      <c r="Q65" s="244">
        <f>ROUND(E65*P65,2)</f>
        <v>0</v>
      </c>
      <c r="R65" s="246"/>
      <c r="S65" s="246" t="s">
        <v>180</v>
      </c>
      <c r="T65" s="247" t="s">
        <v>181</v>
      </c>
      <c r="U65" s="224">
        <v>0</v>
      </c>
      <c r="V65" s="224">
        <f>ROUND(E65*U65,2)</f>
        <v>0</v>
      </c>
      <c r="W65" s="224"/>
      <c r="X65" s="224" t="s">
        <v>141</v>
      </c>
      <c r="Y65" s="224" t="s">
        <v>142</v>
      </c>
      <c r="Z65" s="213"/>
      <c r="AA65" s="213"/>
      <c r="AB65" s="213"/>
      <c r="AC65" s="213"/>
      <c r="AD65" s="213"/>
      <c r="AE65" s="213"/>
      <c r="AF65" s="213"/>
      <c r="AG65" s="213" t="s">
        <v>655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41">
        <v>51</v>
      </c>
      <c r="B66" s="242" t="s">
        <v>756</v>
      </c>
      <c r="C66" s="255" t="s">
        <v>757</v>
      </c>
      <c r="D66" s="243" t="s">
        <v>162</v>
      </c>
      <c r="E66" s="244">
        <v>50</v>
      </c>
      <c r="F66" s="245"/>
      <c r="G66" s="246">
        <f>ROUND(E66*F66,2)</f>
        <v>0</v>
      </c>
      <c r="H66" s="245"/>
      <c r="I66" s="246">
        <f>ROUND(E66*H66,2)</f>
        <v>0</v>
      </c>
      <c r="J66" s="245"/>
      <c r="K66" s="246">
        <f>ROUND(E66*J66,2)</f>
        <v>0</v>
      </c>
      <c r="L66" s="246">
        <v>21</v>
      </c>
      <c r="M66" s="246">
        <f>G66*(1+L66/100)</f>
        <v>0</v>
      </c>
      <c r="N66" s="244">
        <v>0</v>
      </c>
      <c r="O66" s="244">
        <f>ROUND(E66*N66,2)</f>
        <v>0</v>
      </c>
      <c r="P66" s="244">
        <v>0</v>
      </c>
      <c r="Q66" s="244">
        <f>ROUND(E66*P66,2)</f>
        <v>0</v>
      </c>
      <c r="R66" s="246"/>
      <c r="S66" s="246" t="s">
        <v>180</v>
      </c>
      <c r="T66" s="247" t="s">
        <v>181</v>
      </c>
      <c r="U66" s="224">
        <v>0</v>
      </c>
      <c r="V66" s="224">
        <f>ROUND(E66*U66,2)</f>
        <v>0</v>
      </c>
      <c r="W66" s="224"/>
      <c r="X66" s="224" t="s">
        <v>141</v>
      </c>
      <c r="Y66" s="224" t="s">
        <v>142</v>
      </c>
      <c r="Z66" s="213"/>
      <c r="AA66" s="213"/>
      <c r="AB66" s="213"/>
      <c r="AC66" s="213"/>
      <c r="AD66" s="213"/>
      <c r="AE66" s="213"/>
      <c r="AF66" s="213"/>
      <c r="AG66" s="213" t="s">
        <v>655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">
      <c r="A67" s="241">
        <v>52</v>
      </c>
      <c r="B67" s="242" t="s">
        <v>758</v>
      </c>
      <c r="C67" s="255" t="s">
        <v>759</v>
      </c>
      <c r="D67" s="243" t="s">
        <v>179</v>
      </c>
      <c r="E67" s="244">
        <v>20</v>
      </c>
      <c r="F67" s="245"/>
      <c r="G67" s="246">
        <f>ROUND(E67*F67,2)</f>
        <v>0</v>
      </c>
      <c r="H67" s="245"/>
      <c r="I67" s="246">
        <f>ROUND(E67*H67,2)</f>
        <v>0</v>
      </c>
      <c r="J67" s="245"/>
      <c r="K67" s="246">
        <f>ROUND(E67*J67,2)</f>
        <v>0</v>
      </c>
      <c r="L67" s="246">
        <v>21</v>
      </c>
      <c r="M67" s="246">
        <f>G67*(1+L67/100)</f>
        <v>0</v>
      </c>
      <c r="N67" s="244">
        <v>0</v>
      </c>
      <c r="O67" s="244">
        <f>ROUND(E67*N67,2)</f>
        <v>0</v>
      </c>
      <c r="P67" s="244">
        <v>0</v>
      </c>
      <c r="Q67" s="244">
        <f>ROUND(E67*P67,2)</f>
        <v>0</v>
      </c>
      <c r="R67" s="246"/>
      <c r="S67" s="246" t="s">
        <v>180</v>
      </c>
      <c r="T67" s="247" t="s">
        <v>181</v>
      </c>
      <c r="U67" s="224">
        <v>0</v>
      </c>
      <c r="V67" s="224">
        <f>ROUND(E67*U67,2)</f>
        <v>0</v>
      </c>
      <c r="W67" s="224"/>
      <c r="X67" s="224" t="s">
        <v>141</v>
      </c>
      <c r="Y67" s="224" t="s">
        <v>142</v>
      </c>
      <c r="Z67" s="213"/>
      <c r="AA67" s="213"/>
      <c r="AB67" s="213"/>
      <c r="AC67" s="213"/>
      <c r="AD67" s="213"/>
      <c r="AE67" s="213"/>
      <c r="AF67" s="213"/>
      <c r="AG67" s="213" t="s">
        <v>655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41">
        <v>53</v>
      </c>
      <c r="B68" s="242" t="s">
        <v>760</v>
      </c>
      <c r="C68" s="255" t="s">
        <v>761</v>
      </c>
      <c r="D68" s="243" t="s">
        <v>179</v>
      </c>
      <c r="E68" s="244">
        <v>20</v>
      </c>
      <c r="F68" s="245"/>
      <c r="G68" s="246">
        <f>ROUND(E68*F68,2)</f>
        <v>0</v>
      </c>
      <c r="H68" s="245"/>
      <c r="I68" s="246">
        <f>ROUND(E68*H68,2)</f>
        <v>0</v>
      </c>
      <c r="J68" s="245"/>
      <c r="K68" s="246">
        <f>ROUND(E68*J68,2)</f>
        <v>0</v>
      </c>
      <c r="L68" s="246">
        <v>21</v>
      </c>
      <c r="M68" s="246">
        <f>G68*(1+L68/100)</f>
        <v>0</v>
      </c>
      <c r="N68" s="244">
        <v>0</v>
      </c>
      <c r="O68" s="244">
        <f>ROUND(E68*N68,2)</f>
        <v>0</v>
      </c>
      <c r="P68" s="244">
        <v>0</v>
      </c>
      <c r="Q68" s="244">
        <f>ROUND(E68*P68,2)</f>
        <v>0</v>
      </c>
      <c r="R68" s="246"/>
      <c r="S68" s="246" t="s">
        <v>180</v>
      </c>
      <c r="T68" s="247" t="s">
        <v>181</v>
      </c>
      <c r="U68" s="224">
        <v>0</v>
      </c>
      <c r="V68" s="224">
        <f>ROUND(E68*U68,2)</f>
        <v>0</v>
      </c>
      <c r="W68" s="224"/>
      <c r="X68" s="224" t="s">
        <v>141</v>
      </c>
      <c r="Y68" s="224" t="s">
        <v>142</v>
      </c>
      <c r="Z68" s="213"/>
      <c r="AA68" s="213"/>
      <c r="AB68" s="213"/>
      <c r="AC68" s="213"/>
      <c r="AD68" s="213"/>
      <c r="AE68" s="213"/>
      <c r="AF68" s="213"/>
      <c r="AG68" s="213" t="s">
        <v>655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">
      <c r="A69" s="241">
        <v>54</v>
      </c>
      <c r="B69" s="242" t="s">
        <v>762</v>
      </c>
      <c r="C69" s="255" t="s">
        <v>763</v>
      </c>
      <c r="D69" s="243" t="s">
        <v>179</v>
      </c>
      <c r="E69" s="244">
        <v>1</v>
      </c>
      <c r="F69" s="245"/>
      <c r="G69" s="246">
        <f>ROUND(E69*F69,2)</f>
        <v>0</v>
      </c>
      <c r="H69" s="245"/>
      <c r="I69" s="246">
        <f>ROUND(E69*H69,2)</f>
        <v>0</v>
      </c>
      <c r="J69" s="245"/>
      <c r="K69" s="246">
        <f>ROUND(E69*J69,2)</f>
        <v>0</v>
      </c>
      <c r="L69" s="246">
        <v>21</v>
      </c>
      <c r="M69" s="246">
        <f>G69*(1+L69/100)</f>
        <v>0</v>
      </c>
      <c r="N69" s="244">
        <v>0</v>
      </c>
      <c r="O69" s="244">
        <f>ROUND(E69*N69,2)</f>
        <v>0</v>
      </c>
      <c r="P69" s="244">
        <v>0</v>
      </c>
      <c r="Q69" s="244">
        <f>ROUND(E69*P69,2)</f>
        <v>0</v>
      </c>
      <c r="R69" s="246"/>
      <c r="S69" s="246" t="s">
        <v>180</v>
      </c>
      <c r="T69" s="247" t="s">
        <v>181</v>
      </c>
      <c r="U69" s="224">
        <v>0</v>
      </c>
      <c r="V69" s="224">
        <f>ROUND(E69*U69,2)</f>
        <v>0</v>
      </c>
      <c r="W69" s="224"/>
      <c r="X69" s="224" t="s">
        <v>141</v>
      </c>
      <c r="Y69" s="224" t="s">
        <v>142</v>
      </c>
      <c r="Z69" s="213"/>
      <c r="AA69" s="213"/>
      <c r="AB69" s="213"/>
      <c r="AC69" s="213"/>
      <c r="AD69" s="213"/>
      <c r="AE69" s="213"/>
      <c r="AF69" s="213"/>
      <c r="AG69" s="213" t="s">
        <v>655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x14ac:dyDescent="0.2">
      <c r="A70" s="227" t="s">
        <v>134</v>
      </c>
      <c r="B70" s="228" t="s">
        <v>74</v>
      </c>
      <c r="C70" s="254" t="s">
        <v>75</v>
      </c>
      <c r="D70" s="229"/>
      <c r="E70" s="230"/>
      <c r="F70" s="231"/>
      <c r="G70" s="231">
        <f>SUMIF(AG71:AG82,"&lt;&gt;NOR",G71:G82)</f>
        <v>0</v>
      </c>
      <c r="H70" s="231"/>
      <c r="I70" s="231">
        <f>SUM(I71:I82)</f>
        <v>0</v>
      </c>
      <c r="J70" s="231"/>
      <c r="K70" s="231">
        <f>SUM(K71:K82)</f>
        <v>0</v>
      </c>
      <c r="L70" s="231"/>
      <c r="M70" s="231">
        <f>SUM(M71:M82)</f>
        <v>0</v>
      </c>
      <c r="N70" s="230"/>
      <c r="O70" s="230">
        <f>SUM(O71:O82)</f>
        <v>0</v>
      </c>
      <c r="P70" s="230"/>
      <c r="Q70" s="230">
        <f>SUM(Q71:Q82)</f>
        <v>0</v>
      </c>
      <c r="R70" s="231"/>
      <c r="S70" s="231"/>
      <c r="T70" s="232"/>
      <c r="U70" s="226"/>
      <c r="V70" s="226">
        <f>SUM(V71:V82)</f>
        <v>0</v>
      </c>
      <c r="W70" s="226"/>
      <c r="X70" s="226"/>
      <c r="Y70" s="226"/>
      <c r="AG70" t="s">
        <v>135</v>
      </c>
    </row>
    <row r="71" spans="1:60" outlineLevel="1" x14ac:dyDescent="0.2">
      <c r="A71" s="241">
        <v>55</v>
      </c>
      <c r="B71" s="242" t="s">
        <v>764</v>
      </c>
      <c r="C71" s="255" t="s">
        <v>765</v>
      </c>
      <c r="D71" s="243" t="s">
        <v>766</v>
      </c>
      <c r="E71" s="244">
        <v>1</v>
      </c>
      <c r="F71" s="245"/>
      <c r="G71" s="246">
        <f>ROUND(E71*F71,2)</f>
        <v>0</v>
      </c>
      <c r="H71" s="245"/>
      <c r="I71" s="246">
        <f>ROUND(E71*H71,2)</f>
        <v>0</v>
      </c>
      <c r="J71" s="245"/>
      <c r="K71" s="246">
        <f>ROUND(E71*J71,2)</f>
        <v>0</v>
      </c>
      <c r="L71" s="246">
        <v>21</v>
      </c>
      <c r="M71" s="246">
        <f>G71*(1+L71/100)</f>
        <v>0</v>
      </c>
      <c r="N71" s="244">
        <v>0</v>
      </c>
      <c r="O71" s="244">
        <f>ROUND(E71*N71,2)</f>
        <v>0</v>
      </c>
      <c r="P71" s="244">
        <v>0</v>
      </c>
      <c r="Q71" s="244">
        <f>ROUND(E71*P71,2)</f>
        <v>0</v>
      </c>
      <c r="R71" s="246"/>
      <c r="S71" s="246" t="s">
        <v>180</v>
      </c>
      <c r="T71" s="247" t="s">
        <v>181</v>
      </c>
      <c r="U71" s="224">
        <v>0</v>
      </c>
      <c r="V71" s="224">
        <f>ROUND(E71*U71,2)</f>
        <v>0</v>
      </c>
      <c r="W71" s="224"/>
      <c r="X71" s="224" t="s">
        <v>141</v>
      </c>
      <c r="Y71" s="224" t="s">
        <v>142</v>
      </c>
      <c r="Z71" s="213"/>
      <c r="AA71" s="213"/>
      <c r="AB71" s="213"/>
      <c r="AC71" s="213"/>
      <c r="AD71" s="213"/>
      <c r="AE71" s="213"/>
      <c r="AF71" s="213"/>
      <c r="AG71" s="213" t="s">
        <v>655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">
      <c r="A72" s="241">
        <v>56</v>
      </c>
      <c r="B72" s="242" t="s">
        <v>767</v>
      </c>
      <c r="C72" s="255" t="s">
        <v>768</v>
      </c>
      <c r="D72" s="243" t="s">
        <v>179</v>
      </c>
      <c r="E72" s="244">
        <v>1</v>
      </c>
      <c r="F72" s="245"/>
      <c r="G72" s="246">
        <f>ROUND(E72*F72,2)</f>
        <v>0</v>
      </c>
      <c r="H72" s="245"/>
      <c r="I72" s="246">
        <f>ROUND(E72*H72,2)</f>
        <v>0</v>
      </c>
      <c r="J72" s="245"/>
      <c r="K72" s="246">
        <f>ROUND(E72*J72,2)</f>
        <v>0</v>
      </c>
      <c r="L72" s="246">
        <v>21</v>
      </c>
      <c r="M72" s="246">
        <f>G72*(1+L72/100)</f>
        <v>0</v>
      </c>
      <c r="N72" s="244">
        <v>0</v>
      </c>
      <c r="O72" s="244">
        <f>ROUND(E72*N72,2)</f>
        <v>0</v>
      </c>
      <c r="P72" s="244">
        <v>0</v>
      </c>
      <c r="Q72" s="244">
        <f>ROUND(E72*P72,2)</f>
        <v>0</v>
      </c>
      <c r="R72" s="246"/>
      <c r="S72" s="246" t="s">
        <v>180</v>
      </c>
      <c r="T72" s="247" t="s">
        <v>181</v>
      </c>
      <c r="U72" s="224">
        <v>0</v>
      </c>
      <c r="V72" s="224">
        <f>ROUND(E72*U72,2)</f>
        <v>0</v>
      </c>
      <c r="W72" s="224"/>
      <c r="X72" s="224" t="s">
        <v>141</v>
      </c>
      <c r="Y72" s="224" t="s">
        <v>142</v>
      </c>
      <c r="Z72" s="213"/>
      <c r="AA72" s="213"/>
      <c r="AB72" s="213"/>
      <c r="AC72" s="213"/>
      <c r="AD72" s="213"/>
      <c r="AE72" s="213"/>
      <c r="AF72" s="213"/>
      <c r="AG72" s="213" t="s">
        <v>655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">
      <c r="A73" s="241">
        <v>57</v>
      </c>
      <c r="B73" s="242" t="s">
        <v>769</v>
      </c>
      <c r="C73" s="255" t="s">
        <v>770</v>
      </c>
      <c r="D73" s="243" t="s">
        <v>766</v>
      </c>
      <c r="E73" s="244">
        <v>1</v>
      </c>
      <c r="F73" s="245"/>
      <c r="G73" s="246">
        <f>ROUND(E73*F73,2)</f>
        <v>0</v>
      </c>
      <c r="H73" s="245"/>
      <c r="I73" s="246">
        <f>ROUND(E73*H73,2)</f>
        <v>0</v>
      </c>
      <c r="J73" s="245"/>
      <c r="K73" s="246">
        <f>ROUND(E73*J73,2)</f>
        <v>0</v>
      </c>
      <c r="L73" s="246">
        <v>21</v>
      </c>
      <c r="M73" s="246">
        <f>G73*(1+L73/100)</f>
        <v>0</v>
      </c>
      <c r="N73" s="244">
        <v>0</v>
      </c>
      <c r="O73" s="244">
        <f>ROUND(E73*N73,2)</f>
        <v>0</v>
      </c>
      <c r="P73" s="244">
        <v>0</v>
      </c>
      <c r="Q73" s="244">
        <f>ROUND(E73*P73,2)</f>
        <v>0</v>
      </c>
      <c r="R73" s="246"/>
      <c r="S73" s="246" t="s">
        <v>180</v>
      </c>
      <c r="T73" s="247" t="s">
        <v>181</v>
      </c>
      <c r="U73" s="224">
        <v>0</v>
      </c>
      <c r="V73" s="224">
        <f>ROUND(E73*U73,2)</f>
        <v>0</v>
      </c>
      <c r="W73" s="224"/>
      <c r="X73" s="224" t="s">
        <v>141</v>
      </c>
      <c r="Y73" s="224" t="s">
        <v>142</v>
      </c>
      <c r="Z73" s="213"/>
      <c r="AA73" s="213"/>
      <c r="AB73" s="213"/>
      <c r="AC73" s="213"/>
      <c r="AD73" s="213"/>
      <c r="AE73" s="213"/>
      <c r="AF73" s="213"/>
      <c r="AG73" s="213" t="s">
        <v>655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">
      <c r="A74" s="241">
        <v>58</v>
      </c>
      <c r="B74" s="242" t="s">
        <v>771</v>
      </c>
      <c r="C74" s="255" t="s">
        <v>772</v>
      </c>
      <c r="D74" s="243" t="s">
        <v>766</v>
      </c>
      <c r="E74" s="244">
        <v>1</v>
      </c>
      <c r="F74" s="245"/>
      <c r="G74" s="246">
        <f>ROUND(E74*F74,2)</f>
        <v>0</v>
      </c>
      <c r="H74" s="245"/>
      <c r="I74" s="246">
        <f>ROUND(E74*H74,2)</f>
        <v>0</v>
      </c>
      <c r="J74" s="245"/>
      <c r="K74" s="246">
        <f>ROUND(E74*J74,2)</f>
        <v>0</v>
      </c>
      <c r="L74" s="246">
        <v>21</v>
      </c>
      <c r="M74" s="246">
        <f>G74*(1+L74/100)</f>
        <v>0</v>
      </c>
      <c r="N74" s="244">
        <v>0</v>
      </c>
      <c r="O74" s="244">
        <f>ROUND(E74*N74,2)</f>
        <v>0</v>
      </c>
      <c r="P74" s="244">
        <v>0</v>
      </c>
      <c r="Q74" s="244">
        <f>ROUND(E74*P74,2)</f>
        <v>0</v>
      </c>
      <c r="R74" s="246"/>
      <c r="S74" s="246" t="s">
        <v>180</v>
      </c>
      <c r="T74" s="247" t="s">
        <v>181</v>
      </c>
      <c r="U74" s="224">
        <v>0</v>
      </c>
      <c r="V74" s="224">
        <f>ROUND(E74*U74,2)</f>
        <v>0</v>
      </c>
      <c r="W74" s="224"/>
      <c r="X74" s="224" t="s">
        <v>141</v>
      </c>
      <c r="Y74" s="224" t="s">
        <v>142</v>
      </c>
      <c r="Z74" s="213"/>
      <c r="AA74" s="213"/>
      <c r="AB74" s="213"/>
      <c r="AC74" s="213"/>
      <c r="AD74" s="213"/>
      <c r="AE74" s="213"/>
      <c r="AF74" s="213"/>
      <c r="AG74" s="213" t="s">
        <v>655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41">
        <v>59</v>
      </c>
      <c r="B75" s="242" t="s">
        <v>773</v>
      </c>
      <c r="C75" s="255" t="s">
        <v>774</v>
      </c>
      <c r="D75" s="243" t="s">
        <v>766</v>
      </c>
      <c r="E75" s="244">
        <v>1</v>
      </c>
      <c r="F75" s="245"/>
      <c r="G75" s="246">
        <f>ROUND(E75*F75,2)</f>
        <v>0</v>
      </c>
      <c r="H75" s="245"/>
      <c r="I75" s="246">
        <f>ROUND(E75*H75,2)</f>
        <v>0</v>
      </c>
      <c r="J75" s="245"/>
      <c r="K75" s="246">
        <f>ROUND(E75*J75,2)</f>
        <v>0</v>
      </c>
      <c r="L75" s="246">
        <v>21</v>
      </c>
      <c r="M75" s="246">
        <f>G75*(1+L75/100)</f>
        <v>0</v>
      </c>
      <c r="N75" s="244">
        <v>0</v>
      </c>
      <c r="O75" s="244">
        <f>ROUND(E75*N75,2)</f>
        <v>0</v>
      </c>
      <c r="P75" s="244">
        <v>0</v>
      </c>
      <c r="Q75" s="244">
        <f>ROUND(E75*P75,2)</f>
        <v>0</v>
      </c>
      <c r="R75" s="246"/>
      <c r="S75" s="246" t="s">
        <v>180</v>
      </c>
      <c r="T75" s="247" t="s">
        <v>181</v>
      </c>
      <c r="U75" s="224">
        <v>0</v>
      </c>
      <c r="V75" s="224">
        <f>ROUND(E75*U75,2)</f>
        <v>0</v>
      </c>
      <c r="W75" s="224"/>
      <c r="X75" s="224" t="s">
        <v>141</v>
      </c>
      <c r="Y75" s="224" t="s">
        <v>142</v>
      </c>
      <c r="Z75" s="213"/>
      <c r="AA75" s="213"/>
      <c r="AB75" s="213"/>
      <c r="AC75" s="213"/>
      <c r="AD75" s="213"/>
      <c r="AE75" s="213"/>
      <c r="AF75" s="213"/>
      <c r="AG75" s="213" t="s">
        <v>655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">
      <c r="A76" s="241">
        <v>60</v>
      </c>
      <c r="B76" s="242" t="s">
        <v>775</v>
      </c>
      <c r="C76" s="255" t="s">
        <v>776</v>
      </c>
      <c r="D76" s="243" t="s">
        <v>766</v>
      </c>
      <c r="E76" s="244">
        <v>1</v>
      </c>
      <c r="F76" s="245"/>
      <c r="G76" s="246">
        <f>ROUND(E76*F76,2)</f>
        <v>0</v>
      </c>
      <c r="H76" s="245"/>
      <c r="I76" s="246">
        <f>ROUND(E76*H76,2)</f>
        <v>0</v>
      </c>
      <c r="J76" s="245"/>
      <c r="K76" s="246">
        <f>ROUND(E76*J76,2)</f>
        <v>0</v>
      </c>
      <c r="L76" s="246">
        <v>21</v>
      </c>
      <c r="M76" s="246">
        <f>G76*(1+L76/100)</f>
        <v>0</v>
      </c>
      <c r="N76" s="244">
        <v>0</v>
      </c>
      <c r="O76" s="244">
        <f>ROUND(E76*N76,2)</f>
        <v>0</v>
      </c>
      <c r="P76" s="244">
        <v>0</v>
      </c>
      <c r="Q76" s="244">
        <f>ROUND(E76*P76,2)</f>
        <v>0</v>
      </c>
      <c r="R76" s="246"/>
      <c r="S76" s="246" t="s">
        <v>180</v>
      </c>
      <c r="T76" s="247" t="s">
        <v>181</v>
      </c>
      <c r="U76" s="224">
        <v>0</v>
      </c>
      <c r="V76" s="224">
        <f>ROUND(E76*U76,2)</f>
        <v>0</v>
      </c>
      <c r="W76" s="224"/>
      <c r="X76" s="224" t="s">
        <v>141</v>
      </c>
      <c r="Y76" s="224" t="s">
        <v>142</v>
      </c>
      <c r="Z76" s="213"/>
      <c r="AA76" s="213"/>
      <c r="AB76" s="213"/>
      <c r="AC76" s="213"/>
      <c r="AD76" s="213"/>
      <c r="AE76" s="213"/>
      <c r="AF76" s="213"/>
      <c r="AG76" s="213" t="s">
        <v>655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 x14ac:dyDescent="0.2">
      <c r="A77" s="241">
        <v>61</v>
      </c>
      <c r="B77" s="242" t="s">
        <v>777</v>
      </c>
      <c r="C77" s="255" t="s">
        <v>778</v>
      </c>
      <c r="D77" s="243" t="s">
        <v>766</v>
      </c>
      <c r="E77" s="244">
        <v>1</v>
      </c>
      <c r="F77" s="245"/>
      <c r="G77" s="246">
        <f>ROUND(E77*F77,2)</f>
        <v>0</v>
      </c>
      <c r="H77" s="245"/>
      <c r="I77" s="246">
        <f>ROUND(E77*H77,2)</f>
        <v>0</v>
      </c>
      <c r="J77" s="245"/>
      <c r="K77" s="246">
        <f>ROUND(E77*J77,2)</f>
        <v>0</v>
      </c>
      <c r="L77" s="246">
        <v>21</v>
      </c>
      <c r="M77" s="246">
        <f>G77*(1+L77/100)</f>
        <v>0</v>
      </c>
      <c r="N77" s="244">
        <v>0</v>
      </c>
      <c r="O77" s="244">
        <f>ROUND(E77*N77,2)</f>
        <v>0</v>
      </c>
      <c r="P77" s="244">
        <v>0</v>
      </c>
      <c r="Q77" s="244">
        <f>ROUND(E77*P77,2)</f>
        <v>0</v>
      </c>
      <c r="R77" s="246"/>
      <c r="S77" s="246" t="s">
        <v>180</v>
      </c>
      <c r="T77" s="247" t="s">
        <v>181</v>
      </c>
      <c r="U77" s="224">
        <v>0</v>
      </c>
      <c r="V77" s="224">
        <f>ROUND(E77*U77,2)</f>
        <v>0</v>
      </c>
      <c r="W77" s="224"/>
      <c r="X77" s="224" t="s">
        <v>141</v>
      </c>
      <c r="Y77" s="224" t="s">
        <v>142</v>
      </c>
      <c r="Z77" s="213"/>
      <c r="AA77" s="213"/>
      <c r="AB77" s="213"/>
      <c r="AC77" s="213"/>
      <c r="AD77" s="213"/>
      <c r="AE77" s="213"/>
      <c r="AF77" s="213"/>
      <c r="AG77" s="213" t="s">
        <v>655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41">
        <v>62</v>
      </c>
      <c r="B78" s="242" t="s">
        <v>779</v>
      </c>
      <c r="C78" s="255" t="s">
        <v>780</v>
      </c>
      <c r="D78" s="243" t="s">
        <v>766</v>
      </c>
      <c r="E78" s="244">
        <v>1</v>
      </c>
      <c r="F78" s="245"/>
      <c r="G78" s="246">
        <f>ROUND(E78*F78,2)</f>
        <v>0</v>
      </c>
      <c r="H78" s="245"/>
      <c r="I78" s="246">
        <f>ROUND(E78*H78,2)</f>
        <v>0</v>
      </c>
      <c r="J78" s="245"/>
      <c r="K78" s="246">
        <f>ROUND(E78*J78,2)</f>
        <v>0</v>
      </c>
      <c r="L78" s="246">
        <v>21</v>
      </c>
      <c r="M78" s="246">
        <f>G78*(1+L78/100)</f>
        <v>0</v>
      </c>
      <c r="N78" s="244">
        <v>0</v>
      </c>
      <c r="O78" s="244">
        <f>ROUND(E78*N78,2)</f>
        <v>0</v>
      </c>
      <c r="P78" s="244">
        <v>0</v>
      </c>
      <c r="Q78" s="244">
        <f>ROUND(E78*P78,2)</f>
        <v>0</v>
      </c>
      <c r="R78" s="246"/>
      <c r="S78" s="246" t="s">
        <v>180</v>
      </c>
      <c r="T78" s="247" t="s">
        <v>181</v>
      </c>
      <c r="U78" s="224">
        <v>0</v>
      </c>
      <c r="V78" s="224">
        <f>ROUND(E78*U78,2)</f>
        <v>0</v>
      </c>
      <c r="W78" s="224"/>
      <c r="X78" s="224" t="s">
        <v>141</v>
      </c>
      <c r="Y78" s="224" t="s">
        <v>142</v>
      </c>
      <c r="Z78" s="213"/>
      <c r="AA78" s="213"/>
      <c r="AB78" s="213"/>
      <c r="AC78" s="213"/>
      <c r="AD78" s="213"/>
      <c r="AE78" s="213"/>
      <c r="AF78" s="213"/>
      <c r="AG78" s="213" t="s">
        <v>655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41">
        <v>63</v>
      </c>
      <c r="B79" s="242" t="s">
        <v>781</v>
      </c>
      <c r="C79" s="255" t="s">
        <v>782</v>
      </c>
      <c r="D79" s="243" t="s">
        <v>766</v>
      </c>
      <c r="E79" s="244">
        <v>1</v>
      </c>
      <c r="F79" s="245"/>
      <c r="G79" s="246">
        <f>ROUND(E79*F79,2)</f>
        <v>0</v>
      </c>
      <c r="H79" s="245"/>
      <c r="I79" s="246">
        <f>ROUND(E79*H79,2)</f>
        <v>0</v>
      </c>
      <c r="J79" s="245"/>
      <c r="K79" s="246">
        <f>ROUND(E79*J79,2)</f>
        <v>0</v>
      </c>
      <c r="L79" s="246">
        <v>21</v>
      </c>
      <c r="M79" s="246">
        <f>G79*(1+L79/100)</f>
        <v>0</v>
      </c>
      <c r="N79" s="244">
        <v>0</v>
      </c>
      <c r="O79" s="244">
        <f>ROUND(E79*N79,2)</f>
        <v>0</v>
      </c>
      <c r="P79" s="244">
        <v>0</v>
      </c>
      <c r="Q79" s="244">
        <f>ROUND(E79*P79,2)</f>
        <v>0</v>
      </c>
      <c r="R79" s="246"/>
      <c r="S79" s="246" t="s">
        <v>180</v>
      </c>
      <c r="T79" s="247" t="s">
        <v>181</v>
      </c>
      <c r="U79" s="224">
        <v>0</v>
      </c>
      <c r="V79" s="224">
        <f>ROUND(E79*U79,2)</f>
        <v>0</v>
      </c>
      <c r="W79" s="224"/>
      <c r="X79" s="224" t="s">
        <v>141</v>
      </c>
      <c r="Y79" s="224" t="s">
        <v>142</v>
      </c>
      <c r="Z79" s="213"/>
      <c r="AA79" s="213"/>
      <c r="AB79" s="213"/>
      <c r="AC79" s="213"/>
      <c r="AD79" s="213"/>
      <c r="AE79" s="213"/>
      <c r="AF79" s="213"/>
      <c r="AG79" s="213" t="s">
        <v>655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41">
        <v>64</v>
      </c>
      <c r="B80" s="242" t="s">
        <v>783</v>
      </c>
      <c r="C80" s="255" t="s">
        <v>784</v>
      </c>
      <c r="D80" s="243" t="s">
        <v>766</v>
      </c>
      <c r="E80" s="244">
        <v>1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4">
        <v>0</v>
      </c>
      <c r="O80" s="244">
        <f>ROUND(E80*N80,2)</f>
        <v>0</v>
      </c>
      <c r="P80" s="244">
        <v>0</v>
      </c>
      <c r="Q80" s="244">
        <f>ROUND(E80*P80,2)</f>
        <v>0</v>
      </c>
      <c r="R80" s="246"/>
      <c r="S80" s="246" t="s">
        <v>180</v>
      </c>
      <c r="T80" s="247" t="s">
        <v>181</v>
      </c>
      <c r="U80" s="224">
        <v>0</v>
      </c>
      <c r="V80" s="224">
        <f>ROUND(E80*U80,2)</f>
        <v>0</v>
      </c>
      <c r="W80" s="224"/>
      <c r="X80" s="224" t="s">
        <v>141</v>
      </c>
      <c r="Y80" s="224" t="s">
        <v>142</v>
      </c>
      <c r="Z80" s="213"/>
      <c r="AA80" s="213"/>
      <c r="AB80" s="213"/>
      <c r="AC80" s="213"/>
      <c r="AD80" s="213"/>
      <c r="AE80" s="213"/>
      <c r="AF80" s="213"/>
      <c r="AG80" s="213" t="s">
        <v>655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41">
        <v>65</v>
      </c>
      <c r="B81" s="242" t="s">
        <v>785</v>
      </c>
      <c r="C81" s="255" t="s">
        <v>786</v>
      </c>
      <c r="D81" s="243" t="s">
        <v>766</v>
      </c>
      <c r="E81" s="244">
        <v>1</v>
      </c>
      <c r="F81" s="245"/>
      <c r="G81" s="246">
        <f>ROUND(E81*F81,2)</f>
        <v>0</v>
      </c>
      <c r="H81" s="245"/>
      <c r="I81" s="246">
        <f>ROUND(E81*H81,2)</f>
        <v>0</v>
      </c>
      <c r="J81" s="245"/>
      <c r="K81" s="246">
        <f>ROUND(E81*J81,2)</f>
        <v>0</v>
      </c>
      <c r="L81" s="246">
        <v>21</v>
      </c>
      <c r="M81" s="246">
        <f>G81*(1+L81/100)</f>
        <v>0</v>
      </c>
      <c r="N81" s="244">
        <v>0</v>
      </c>
      <c r="O81" s="244">
        <f>ROUND(E81*N81,2)</f>
        <v>0</v>
      </c>
      <c r="P81" s="244">
        <v>0</v>
      </c>
      <c r="Q81" s="244">
        <f>ROUND(E81*P81,2)</f>
        <v>0</v>
      </c>
      <c r="R81" s="246"/>
      <c r="S81" s="246" t="s">
        <v>180</v>
      </c>
      <c r="T81" s="247" t="s">
        <v>181</v>
      </c>
      <c r="U81" s="224">
        <v>0</v>
      </c>
      <c r="V81" s="224">
        <f>ROUND(E81*U81,2)</f>
        <v>0</v>
      </c>
      <c r="W81" s="224"/>
      <c r="X81" s="224" t="s">
        <v>141</v>
      </c>
      <c r="Y81" s="224" t="s">
        <v>142</v>
      </c>
      <c r="Z81" s="213"/>
      <c r="AA81" s="213"/>
      <c r="AB81" s="213"/>
      <c r="AC81" s="213"/>
      <c r="AD81" s="213"/>
      <c r="AE81" s="213"/>
      <c r="AF81" s="213"/>
      <c r="AG81" s="213" t="s">
        <v>655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ht="22.5" outlineLevel="1" x14ac:dyDescent="0.2">
      <c r="A82" s="234">
        <v>66</v>
      </c>
      <c r="B82" s="235" t="s">
        <v>787</v>
      </c>
      <c r="C82" s="256" t="s">
        <v>788</v>
      </c>
      <c r="D82" s="236" t="s">
        <v>179</v>
      </c>
      <c r="E82" s="237">
        <v>1</v>
      </c>
      <c r="F82" s="238"/>
      <c r="G82" s="239">
        <f>ROUND(E82*F82,2)</f>
        <v>0</v>
      </c>
      <c r="H82" s="238"/>
      <c r="I82" s="239">
        <f>ROUND(E82*H82,2)</f>
        <v>0</v>
      </c>
      <c r="J82" s="238"/>
      <c r="K82" s="239">
        <f>ROUND(E82*J82,2)</f>
        <v>0</v>
      </c>
      <c r="L82" s="239">
        <v>21</v>
      </c>
      <c r="M82" s="239">
        <f>G82*(1+L82/100)</f>
        <v>0</v>
      </c>
      <c r="N82" s="237">
        <v>0</v>
      </c>
      <c r="O82" s="237">
        <f>ROUND(E82*N82,2)</f>
        <v>0</v>
      </c>
      <c r="P82" s="237">
        <v>0</v>
      </c>
      <c r="Q82" s="237">
        <f>ROUND(E82*P82,2)</f>
        <v>0</v>
      </c>
      <c r="R82" s="239"/>
      <c r="S82" s="239" t="s">
        <v>180</v>
      </c>
      <c r="T82" s="240" t="s">
        <v>181</v>
      </c>
      <c r="U82" s="224">
        <v>0</v>
      </c>
      <c r="V82" s="224">
        <f>ROUND(E82*U82,2)</f>
        <v>0</v>
      </c>
      <c r="W82" s="224"/>
      <c r="X82" s="224" t="s">
        <v>141</v>
      </c>
      <c r="Y82" s="224" t="s">
        <v>142</v>
      </c>
      <c r="Z82" s="213"/>
      <c r="AA82" s="213"/>
      <c r="AB82" s="213"/>
      <c r="AC82" s="213"/>
      <c r="AD82" s="213"/>
      <c r="AE82" s="213"/>
      <c r="AF82" s="213"/>
      <c r="AG82" s="213" t="s">
        <v>655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x14ac:dyDescent="0.2">
      <c r="A83" s="3"/>
      <c r="B83" s="4"/>
      <c r="C83" s="262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E83">
        <v>12</v>
      </c>
      <c r="AF83">
        <v>21</v>
      </c>
      <c r="AG83" t="s">
        <v>120</v>
      </c>
    </row>
    <row r="84" spans="1:60" x14ac:dyDescent="0.2">
      <c r="A84" s="216"/>
      <c r="B84" s="217" t="s">
        <v>29</v>
      </c>
      <c r="C84" s="263"/>
      <c r="D84" s="218"/>
      <c r="E84" s="219"/>
      <c r="F84" s="219"/>
      <c r="G84" s="233">
        <f>G8+G10+G13+G20+G32+G53+G70</f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E84">
        <f>SUMIF(L7:L82,AE83,G7:G82)</f>
        <v>0</v>
      </c>
      <c r="AF84">
        <f>SUMIF(L7:L82,AF83,G7:G82)</f>
        <v>0</v>
      </c>
      <c r="AG84" t="s">
        <v>651</v>
      </c>
    </row>
    <row r="85" spans="1:60" x14ac:dyDescent="0.2">
      <c r="C85" s="264"/>
      <c r="D85" s="10"/>
      <c r="AG85" t="s">
        <v>652</v>
      </c>
    </row>
    <row r="86" spans="1:60" x14ac:dyDescent="0.2">
      <c r="D86" s="10"/>
    </row>
    <row r="87" spans="1:60" x14ac:dyDescent="0.2">
      <c r="D87" s="10"/>
    </row>
    <row r="88" spans="1:60" x14ac:dyDescent="0.2">
      <c r="D88" s="10"/>
    </row>
    <row r="89" spans="1:60" x14ac:dyDescent="0.2">
      <c r="D89" s="10"/>
    </row>
    <row r="90" spans="1:60" x14ac:dyDescent="0.2">
      <c r="D90" s="10"/>
    </row>
    <row r="91" spans="1:60" x14ac:dyDescent="0.2">
      <c r="D91" s="10"/>
    </row>
    <row r="92" spans="1:60" x14ac:dyDescent="0.2">
      <c r="D92" s="10"/>
    </row>
    <row r="93" spans="1:60" x14ac:dyDescent="0.2">
      <c r="D93" s="10"/>
    </row>
    <row r="94" spans="1:60" x14ac:dyDescent="0.2">
      <c r="D94" s="10"/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JCIgP3eI4OZBisbAg26lrlMduOXuXo+rhHNGxF2p4ElDjq5qPa/Ug8Ye35Yj8nPu14nFrmkUrBE+xttEedBrPg==" saltValue="M5dnie2/3PBZ/ZGX4rq/Xw==" spinCount="100000" sheet="1" formatRows="0"/>
  <mergeCells count="6">
    <mergeCell ref="A1:G1"/>
    <mergeCell ref="C2:G2"/>
    <mergeCell ref="C3:G3"/>
    <mergeCell ref="C4:G4"/>
    <mergeCell ref="C34:G34"/>
    <mergeCell ref="C36:G3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1 D14a Pol</vt:lpstr>
      <vt:lpstr>1 D14d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D14a Pol'!Názvy_tisku</vt:lpstr>
      <vt:lpstr>'1 D14d Pol'!Názvy_tisku</vt:lpstr>
      <vt:lpstr>oadresa</vt:lpstr>
      <vt:lpstr>Stavba!Objednatel</vt:lpstr>
      <vt:lpstr>Stavba!Objekt</vt:lpstr>
      <vt:lpstr>'1 D14a Pol'!Oblast_tisku</vt:lpstr>
      <vt:lpstr>'1 D14d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Trunda</dc:creator>
  <cp:lastModifiedBy>Michal Trunda</cp:lastModifiedBy>
  <cp:lastPrinted>2019-03-19T12:27:02Z</cp:lastPrinted>
  <dcterms:created xsi:type="dcterms:W3CDTF">2009-04-08T07:15:50Z</dcterms:created>
  <dcterms:modified xsi:type="dcterms:W3CDTF">2024-02-07T12:57:48Z</dcterms:modified>
</cp:coreProperties>
</file>