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A\TREBESTOVICE\TOVARNI\"/>
    </mc:Choice>
  </mc:AlternateContent>
  <bookViews>
    <workbookView xWindow="0" yWindow="0" windowWidth="0" windowHeight="0"/>
  </bookViews>
  <sheets>
    <sheet name="Rekapitulace stavby" sheetId="1" r:id="rId1"/>
    <sheet name="SO 101 - Komunikace - UZN..." sheetId="2" r:id="rId2"/>
    <sheet name="SO 102 - Chodníky- NEUZNA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 101 - Komunikace - UZN...'!$C$127:$K$600</definedName>
    <definedName name="_xlnm.Print_Area" localSheetId="1">'SO 101 - Komunikace - UZN...'!$C$4:$J$39,'SO 101 - Komunikace - UZN...'!$C$50:$J$76,'SO 101 - Komunikace - UZN...'!$C$82:$J$109,'SO 101 - Komunikace - UZN...'!$C$115:$J$600</definedName>
    <definedName name="_xlnm.Print_Titles" localSheetId="1">'SO 101 - Komunikace - UZN...'!$127:$127</definedName>
    <definedName name="_xlnm._FilterDatabase" localSheetId="2" hidden="1">'SO 102 - Chodníky- NEUZNA...'!$C$119:$K$213</definedName>
    <definedName name="_xlnm.Print_Area" localSheetId="2">'SO 102 - Chodníky- NEUZNA...'!$C$4:$J$39,'SO 102 - Chodníky- NEUZNA...'!$C$50:$J$76,'SO 102 - Chodníky- NEUZNA...'!$C$82:$J$101,'SO 102 - Chodníky- NEUZNA...'!$C$107:$J$213</definedName>
    <definedName name="_xlnm.Print_Titles" localSheetId="2">'SO 102 - Chodníky- NEUZNA...'!$119:$119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212"/>
  <c r="BH212"/>
  <c r="BG212"/>
  <c r="BF212"/>
  <c r="T212"/>
  <c r="R212"/>
  <c r="P212"/>
  <c r="BI192"/>
  <c r="BH192"/>
  <c r="BG192"/>
  <c r="BF192"/>
  <c r="T192"/>
  <c r="R192"/>
  <c r="P192"/>
  <c r="BI186"/>
  <c r="BH186"/>
  <c r="BG186"/>
  <c r="BF186"/>
  <c r="T186"/>
  <c r="R186"/>
  <c r="P186"/>
  <c r="BI184"/>
  <c r="BH184"/>
  <c r="BG184"/>
  <c r="BF184"/>
  <c r="T184"/>
  <c r="R184"/>
  <c r="P184"/>
  <c r="BI166"/>
  <c r="BH166"/>
  <c r="BG166"/>
  <c r="BF166"/>
  <c r="T166"/>
  <c r="R166"/>
  <c r="P166"/>
  <c r="BI161"/>
  <c r="BH161"/>
  <c r="BG161"/>
  <c r="BF161"/>
  <c r="T161"/>
  <c r="R161"/>
  <c r="P161"/>
  <c r="BI159"/>
  <c r="BH159"/>
  <c r="BG159"/>
  <c r="BF159"/>
  <c r="T159"/>
  <c r="R159"/>
  <c r="P159"/>
  <c r="BI154"/>
  <c r="BH154"/>
  <c r="BG154"/>
  <c r="BF154"/>
  <c r="T154"/>
  <c r="R154"/>
  <c r="P154"/>
  <c r="BI149"/>
  <c r="BH149"/>
  <c r="BG149"/>
  <c r="BF149"/>
  <c r="T149"/>
  <c r="R149"/>
  <c r="P149"/>
  <c r="BI143"/>
  <c r="BH143"/>
  <c r="BG143"/>
  <c r="BF143"/>
  <c r="T143"/>
  <c r="R143"/>
  <c r="P143"/>
  <c r="BI138"/>
  <c r="BH138"/>
  <c r="BG138"/>
  <c r="BF138"/>
  <c r="T138"/>
  <c r="R138"/>
  <c r="P138"/>
  <c r="BI133"/>
  <c r="BH133"/>
  <c r="BG133"/>
  <c r="BF133"/>
  <c r="T133"/>
  <c r="R133"/>
  <c r="P133"/>
  <c r="BI128"/>
  <c r="BH128"/>
  <c r="BG128"/>
  <c r="BF128"/>
  <c r="T128"/>
  <c r="R128"/>
  <c r="P128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92"/>
  <c r="J17"/>
  <c r="J12"/>
  <c r="J114"/>
  <c r="E7"/>
  <c r="E110"/>
  <c i="2" r="J37"/>
  <c r="J36"/>
  <c i="1" r="AY95"/>
  <c i="2" r="J35"/>
  <c i="1" r="AX95"/>
  <c i="2" r="BI596"/>
  <c r="BH596"/>
  <c r="BG596"/>
  <c r="BF596"/>
  <c r="T596"/>
  <c r="T595"/>
  <c r="R596"/>
  <c r="R595"/>
  <c r="P596"/>
  <c r="P595"/>
  <c r="BI587"/>
  <c r="BH587"/>
  <c r="BG587"/>
  <c r="BF587"/>
  <c r="T587"/>
  <c r="T586"/>
  <c r="T585"/>
  <c r="R587"/>
  <c r="R586"/>
  <c r="P587"/>
  <c r="P586"/>
  <c r="P585"/>
  <c r="BI584"/>
  <c r="BH584"/>
  <c r="BG584"/>
  <c r="BF584"/>
  <c r="T584"/>
  <c r="T583"/>
  <c r="R584"/>
  <c r="R583"/>
  <c r="P584"/>
  <c r="P583"/>
  <c r="BI578"/>
  <c r="BH578"/>
  <c r="BG578"/>
  <c r="BF578"/>
  <c r="T578"/>
  <c r="R578"/>
  <c r="P578"/>
  <c r="BI567"/>
  <c r="BH567"/>
  <c r="BG567"/>
  <c r="BF567"/>
  <c r="T567"/>
  <c r="R567"/>
  <c r="P567"/>
  <c r="BI556"/>
  <c r="BH556"/>
  <c r="BG556"/>
  <c r="BF556"/>
  <c r="T556"/>
  <c r="R556"/>
  <c r="P556"/>
  <c r="BI552"/>
  <c r="BH552"/>
  <c r="BG552"/>
  <c r="BF552"/>
  <c r="T552"/>
  <c r="R552"/>
  <c r="P552"/>
  <c r="BI544"/>
  <c r="BH544"/>
  <c r="BG544"/>
  <c r="BF544"/>
  <c r="T544"/>
  <c r="R544"/>
  <c r="P544"/>
  <c r="BI542"/>
  <c r="BH542"/>
  <c r="BG542"/>
  <c r="BF542"/>
  <c r="T542"/>
  <c r="R542"/>
  <c r="P542"/>
  <c r="BI537"/>
  <c r="BH537"/>
  <c r="BG537"/>
  <c r="BF537"/>
  <c r="T537"/>
  <c r="R537"/>
  <c r="P537"/>
  <c r="BI528"/>
  <c r="BH528"/>
  <c r="BG528"/>
  <c r="BF528"/>
  <c r="T528"/>
  <c r="R528"/>
  <c r="P528"/>
  <c r="BI518"/>
  <c r="BH518"/>
  <c r="BG518"/>
  <c r="BF518"/>
  <c r="T518"/>
  <c r="R518"/>
  <c r="P518"/>
  <c r="BI508"/>
  <c r="BH508"/>
  <c r="BG508"/>
  <c r="BF508"/>
  <c r="T508"/>
  <c r="R508"/>
  <c r="P508"/>
  <c r="BI507"/>
  <c r="BH507"/>
  <c r="BG507"/>
  <c r="BF507"/>
  <c r="T507"/>
  <c r="R507"/>
  <c r="P507"/>
  <c r="BI502"/>
  <c r="BH502"/>
  <c r="BG502"/>
  <c r="BF502"/>
  <c r="T502"/>
  <c r="R502"/>
  <c r="P502"/>
  <c r="BI497"/>
  <c r="BH497"/>
  <c r="BG497"/>
  <c r="BF497"/>
  <c r="T497"/>
  <c r="R497"/>
  <c r="P497"/>
  <c r="BI492"/>
  <c r="BH492"/>
  <c r="BG492"/>
  <c r="BF492"/>
  <c r="T492"/>
  <c r="R492"/>
  <c r="P492"/>
  <c r="BI491"/>
  <c r="BH491"/>
  <c r="BG491"/>
  <c r="BF491"/>
  <c r="T491"/>
  <c r="R491"/>
  <c r="P491"/>
  <c r="BI490"/>
  <c r="BH490"/>
  <c r="BG490"/>
  <c r="BF490"/>
  <c r="T490"/>
  <c r="R490"/>
  <c r="P490"/>
  <c r="BI489"/>
  <c r="BH489"/>
  <c r="BG489"/>
  <c r="BF489"/>
  <c r="T489"/>
  <c r="R489"/>
  <c r="P489"/>
  <c r="BI488"/>
  <c r="BH488"/>
  <c r="BG488"/>
  <c r="BF488"/>
  <c r="T488"/>
  <c r="R488"/>
  <c r="P488"/>
  <c r="BI483"/>
  <c r="BH483"/>
  <c r="BG483"/>
  <c r="BF483"/>
  <c r="T483"/>
  <c r="R483"/>
  <c r="P483"/>
  <c r="BI482"/>
  <c r="BH482"/>
  <c r="BG482"/>
  <c r="BF482"/>
  <c r="T482"/>
  <c r="R482"/>
  <c r="P482"/>
  <c r="BI481"/>
  <c r="BH481"/>
  <c r="BG481"/>
  <c r="BF481"/>
  <c r="T481"/>
  <c r="R481"/>
  <c r="P481"/>
  <c r="BI480"/>
  <c r="BH480"/>
  <c r="BG480"/>
  <c r="BF480"/>
  <c r="T480"/>
  <c r="R480"/>
  <c r="P480"/>
  <c r="BI475"/>
  <c r="BH475"/>
  <c r="BG475"/>
  <c r="BF475"/>
  <c r="T475"/>
  <c r="R475"/>
  <c r="P475"/>
  <c r="BI471"/>
  <c r="BH471"/>
  <c r="BG471"/>
  <c r="BF471"/>
  <c r="T471"/>
  <c r="R471"/>
  <c r="P471"/>
  <c r="BI465"/>
  <c r="BH465"/>
  <c r="BG465"/>
  <c r="BF465"/>
  <c r="T465"/>
  <c r="R465"/>
  <c r="P465"/>
  <c r="BI460"/>
  <c r="BH460"/>
  <c r="BG460"/>
  <c r="BF460"/>
  <c r="T460"/>
  <c r="R460"/>
  <c r="P460"/>
  <c r="BI455"/>
  <c r="BH455"/>
  <c r="BG455"/>
  <c r="BF455"/>
  <c r="T455"/>
  <c r="R455"/>
  <c r="P455"/>
  <c r="BI450"/>
  <c r="BH450"/>
  <c r="BG450"/>
  <c r="BF450"/>
  <c r="T450"/>
  <c r="R450"/>
  <c r="P450"/>
  <c r="BI449"/>
  <c r="BH449"/>
  <c r="BG449"/>
  <c r="BF449"/>
  <c r="T449"/>
  <c r="R449"/>
  <c r="P449"/>
  <c r="BI448"/>
  <c r="BH448"/>
  <c r="BG448"/>
  <c r="BF448"/>
  <c r="T448"/>
  <c r="R448"/>
  <c r="P448"/>
  <c r="BI443"/>
  <c r="BH443"/>
  <c r="BG443"/>
  <c r="BF443"/>
  <c r="T443"/>
  <c r="R443"/>
  <c r="P443"/>
  <c r="BI438"/>
  <c r="BH438"/>
  <c r="BG438"/>
  <c r="BF438"/>
  <c r="T438"/>
  <c r="R438"/>
  <c r="P438"/>
  <c r="BI433"/>
  <c r="BH433"/>
  <c r="BG433"/>
  <c r="BF433"/>
  <c r="T433"/>
  <c r="R433"/>
  <c r="P433"/>
  <c r="BI428"/>
  <c r="BH428"/>
  <c r="BG428"/>
  <c r="BF428"/>
  <c r="T428"/>
  <c r="R428"/>
  <c r="P428"/>
  <c r="BI427"/>
  <c r="BH427"/>
  <c r="BG427"/>
  <c r="BF427"/>
  <c r="T427"/>
  <c r="R427"/>
  <c r="P427"/>
  <c r="BI426"/>
  <c r="BH426"/>
  <c r="BG426"/>
  <c r="BF426"/>
  <c r="T426"/>
  <c r="R426"/>
  <c r="P426"/>
  <c r="BI425"/>
  <c r="BH425"/>
  <c r="BG425"/>
  <c r="BF425"/>
  <c r="T425"/>
  <c r="R425"/>
  <c r="P425"/>
  <c r="BI424"/>
  <c r="BH424"/>
  <c r="BG424"/>
  <c r="BF424"/>
  <c r="T424"/>
  <c r="R424"/>
  <c r="P424"/>
  <c r="BI423"/>
  <c r="BH423"/>
  <c r="BG423"/>
  <c r="BF423"/>
  <c r="T423"/>
  <c r="R423"/>
  <c r="P423"/>
  <c r="BI418"/>
  <c r="BH418"/>
  <c r="BG418"/>
  <c r="BF418"/>
  <c r="T418"/>
  <c r="R418"/>
  <c r="P418"/>
  <c r="BI413"/>
  <c r="BH413"/>
  <c r="BG413"/>
  <c r="BF413"/>
  <c r="T413"/>
  <c r="R413"/>
  <c r="P413"/>
  <c r="BI408"/>
  <c r="BH408"/>
  <c r="BG408"/>
  <c r="BF408"/>
  <c r="T408"/>
  <c r="R408"/>
  <c r="P408"/>
  <c r="BI398"/>
  <c r="BH398"/>
  <c r="BG398"/>
  <c r="BF398"/>
  <c r="T398"/>
  <c r="R398"/>
  <c r="P398"/>
  <c r="BI388"/>
  <c r="BH388"/>
  <c r="BG388"/>
  <c r="BF388"/>
  <c r="T388"/>
  <c r="R388"/>
  <c r="P388"/>
  <c r="BI378"/>
  <c r="BH378"/>
  <c r="BG378"/>
  <c r="BF378"/>
  <c r="T378"/>
  <c r="R378"/>
  <c r="P378"/>
  <c r="BI376"/>
  <c r="BH376"/>
  <c r="BG376"/>
  <c r="BF376"/>
  <c r="T376"/>
  <c r="R376"/>
  <c r="P376"/>
  <c r="BI371"/>
  <c r="BH371"/>
  <c r="BG371"/>
  <c r="BF371"/>
  <c r="T371"/>
  <c r="R371"/>
  <c r="P371"/>
  <c r="BI365"/>
  <c r="BH365"/>
  <c r="BG365"/>
  <c r="BF365"/>
  <c r="T365"/>
  <c r="R365"/>
  <c r="P365"/>
  <c r="BI359"/>
  <c r="BH359"/>
  <c r="BG359"/>
  <c r="BF359"/>
  <c r="T359"/>
  <c r="R359"/>
  <c r="P359"/>
  <c r="BI351"/>
  <c r="BH351"/>
  <c r="BG351"/>
  <c r="BF351"/>
  <c r="T351"/>
  <c r="R351"/>
  <c r="P351"/>
  <c r="BI343"/>
  <c r="BH343"/>
  <c r="BG343"/>
  <c r="BF343"/>
  <c r="T343"/>
  <c r="R343"/>
  <c r="P343"/>
  <c r="BI335"/>
  <c r="BH335"/>
  <c r="BG335"/>
  <c r="BF335"/>
  <c r="T335"/>
  <c r="R335"/>
  <c r="P335"/>
  <c r="BI329"/>
  <c r="BH329"/>
  <c r="BG329"/>
  <c r="BF329"/>
  <c r="T329"/>
  <c r="R329"/>
  <c r="P329"/>
  <c r="BI323"/>
  <c r="BH323"/>
  <c r="BG323"/>
  <c r="BF323"/>
  <c r="T323"/>
  <c r="R323"/>
  <c r="P323"/>
  <c r="BI317"/>
  <c r="BH317"/>
  <c r="BG317"/>
  <c r="BF317"/>
  <c r="T317"/>
  <c r="R317"/>
  <c r="P317"/>
  <c r="BI309"/>
  <c r="BH309"/>
  <c r="BG309"/>
  <c r="BF309"/>
  <c r="T309"/>
  <c r="R309"/>
  <c r="P309"/>
  <c r="BI303"/>
  <c r="BH303"/>
  <c r="BG303"/>
  <c r="BF303"/>
  <c r="T303"/>
  <c r="R303"/>
  <c r="P303"/>
  <c r="BI293"/>
  <c r="BH293"/>
  <c r="BG293"/>
  <c r="BF293"/>
  <c r="T293"/>
  <c r="R293"/>
  <c r="P293"/>
  <c r="BI288"/>
  <c r="BH288"/>
  <c r="BG288"/>
  <c r="BF288"/>
  <c r="T288"/>
  <c r="T278"/>
  <c r="R288"/>
  <c r="R278"/>
  <c r="P288"/>
  <c r="P278"/>
  <c r="BI279"/>
  <c r="BH279"/>
  <c r="BG279"/>
  <c r="BF279"/>
  <c r="T279"/>
  <c r="R279"/>
  <c r="P279"/>
  <c r="BI273"/>
  <c r="BH273"/>
  <c r="BG273"/>
  <c r="BF273"/>
  <c r="T273"/>
  <c r="R273"/>
  <c r="P273"/>
  <c r="BI271"/>
  <c r="BH271"/>
  <c r="BG271"/>
  <c r="BF271"/>
  <c r="T271"/>
  <c r="R271"/>
  <c r="P271"/>
  <c r="BI264"/>
  <c r="BH264"/>
  <c r="BG264"/>
  <c r="BF264"/>
  <c r="T264"/>
  <c r="R264"/>
  <c r="P264"/>
  <c r="BI255"/>
  <c r="BH255"/>
  <c r="BG255"/>
  <c r="BF255"/>
  <c r="T255"/>
  <c r="R255"/>
  <c r="P255"/>
  <c r="BI244"/>
  <c r="BH244"/>
  <c r="BG244"/>
  <c r="BF244"/>
  <c r="T244"/>
  <c r="R244"/>
  <c r="P244"/>
  <c r="BI230"/>
  <c r="BH230"/>
  <c r="BG230"/>
  <c r="BF230"/>
  <c r="T230"/>
  <c r="R230"/>
  <c r="P230"/>
  <c r="BI225"/>
  <c r="BH225"/>
  <c r="BG225"/>
  <c r="BF225"/>
  <c r="T225"/>
  <c r="R225"/>
  <c r="P225"/>
  <c r="BI213"/>
  <c r="BH213"/>
  <c r="BG213"/>
  <c r="BF213"/>
  <c r="T213"/>
  <c r="R213"/>
  <c r="P213"/>
  <c r="BI208"/>
  <c r="BH208"/>
  <c r="BG208"/>
  <c r="BF208"/>
  <c r="T208"/>
  <c r="R208"/>
  <c r="P208"/>
  <c r="BI203"/>
  <c r="BH203"/>
  <c r="BG203"/>
  <c r="BF203"/>
  <c r="T203"/>
  <c r="R203"/>
  <c r="P203"/>
  <c r="BI188"/>
  <c r="BH188"/>
  <c r="BG188"/>
  <c r="BF188"/>
  <c r="T188"/>
  <c r="R188"/>
  <c r="P188"/>
  <c r="BI183"/>
  <c r="BH183"/>
  <c r="BG183"/>
  <c r="BF183"/>
  <c r="T183"/>
  <c r="R183"/>
  <c r="P183"/>
  <c r="BI171"/>
  <c r="BH171"/>
  <c r="BG171"/>
  <c r="BF171"/>
  <c r="T171"/>
  <c r="R171"/>
  <c r="P171"/>
  <c r="BI163"/>
  <c r="BH163"/>
  <c r="BG163"/>
  <c r="BF163"/>
  <c r="T163"/>
  <c r="R163"/>
  <c r="P163"/>
  <c r="BI158"/>
  <c r="BH158"/>
  <c r="BG158"/>
  <c r="BF158"/>
  <c r="T158"/>
  <c r="R158"/>
  <c r="P158"/>
  <c r="BI152"/>
  <c r="BH152"/>
  <c r="BG152"/>
  <c r="BF152"/>
  <c r="T152"/>
  <c r="R152"/>
  <c r="P152"/>
  <c r="BI147"/>
  <c r="BH147"/>
  <c r="BG147"/>
  <c r="BF147"/>
  <c r="T147"/>
  <c r="R147"/>
  <c r="P147"/>
  <c r="BI139"/>
  <c r="BH139"/>
  <c r="BG139"/>
  <c r="BF139"/>
  <c r="T139"/>
  <c r="R139"/>
  <c r="P139"/>
  <c r="BI131"/>
  <c r="BH131"/>
  <c r="BG131"/>
  <c r="BF131"/>
  <c r="T131"/>
  <c r="R131"/>
  <c r="P131"/>
  <c r="J125"/>
  <c r="J124"/>
  <c r="F124"/>
  <c r="F122"/>
  <c r="E120"/>
  <c r="J92"/>
  <c r="J91"/>
  <c r="F91"/>
  <c r="F89"/>
  <c r="E87"/>
  <c r="J18"/>
  <c r="E18"/>
  <c r="F125"/>
  <c r="J17"/>
  <c r="J12"/>
  <c r="J89"/>
  <c r="E7"/>
  <c r="E118"/>
  <c i="1" r="L90"/>
  <c r="AM90"/>
  <c r="AM89"/>
  <c r="L89"/>
  <c r="AM87"/>
  <c r="L87"/>
  <c r="L85"/>
  <c r="L84"/>
  <c i="2" r="BK427"/>
  <c r="BK423"/>
  <c r="BK413"/>
  <c r="BK398"/>
  <c r="BK378"/>
  <c r="J365"/>
  <c r="BK351"/>
  <c r="BK335"/>
  <c r="J323"/>
  <c r="J309"/>
  <c r="BK293"/>
  <c r="J279"/>
  <c r="BK271"/>
  <c r="BK230"/>
  <c r="J225"/>
  <c r="J208"/>
  <c r="BK188"/>
  <c r="J188"/>
  <c r="BK171"/>
  <c r="BK152"/>
  <c r="BK147"/>
  <c r="BK131"/>
  <c r="J552"/>
  <c r="J544"/>
  <c r="J537"/>
  <c r="BK518"/>
  <c r="BK507"/>
  <c r="BK492"/>
  <c r="BK490"/>
  <c r="BK488"/>
  <c r="J483"/>
  <c r="J482"/>
  <c r="BK480"/>
  <c r="J480"/>
  <c r="J471"/>
  <c r="J428"/>
  <c r="J427"/>
  <c r="J418"/>
  <c r="J408"/>
  <c r="J376"/>
  <c r="J359"/>
  <c r="J317"/>
  <c r="BK309"/>
  <c r="J273"/>
  <c r="J271"/>
  <c r="J230"/>
  <c r="J152"/>
  <c r="BK596"/>
  <c r="BK556"/>
  <c r="J502"/>
  <c r="J465"/>
  <c r="J460"/>
  <c r="J450"/>
  <c r="BK448"/>
  <c r="BK424"/>
  <c r="BK388"/>
  <c r="J371"/>
  <c r="J351"/>
  <c r="J293"/>
  <c r="BK279"/>
  <c r="J213"/>
  <c r="BK208"/>
  <c r="J171"/>
  <c r="BK163"/>
  <c r="J147"/>
  <c i="3" r="J212"/>
  <c r="J184"/>
  <c r="BK159"/>
  <c r="BK154"/>
  <c r="BK138"/>
  <c r="BK133"/>
  <c r="BK212"/>
  <c r="BK192"/>
  <c r="J166"/>
  <c r="J161"/>
  <c r="J149"/>
  <c r="BK143"/>
  <c r="BK128"/>
  <c i="2" r="J587"/>
  <c r="BK584"/>
  <c r="BK578"/>
  <c r="BK567"/>
  <c r="BK544"/>
  <c r="BK537"/>
  <c r="J518"/>
  <c r="J507"/>
  <c r="J492"/>
  <c r="J490"/>
  <c r="J488"/>
  <c r="BK460"/>
  <c r="BK449"/>
  <c r="J448"/>
  <c r="BK438"/>
  <c r="J433"/>
  <c r="J426"/>
  <c r="J424"/>
  <c r="BK408"/>
  <c r="BK371"/>
  <c r="J335"/>
  <c r="BK317"/>
  <c r="BK288"/>
  <c r="J255"/>
  <c r="BK225"/>
  <c r="J203"/>
  <c r="J163"/>
  <c r="BK139"/>
  <c r="J596"/>
  <c r="BK528"/>
  <c r="BK502"/>
  <c r="BK491"/>
  <c r="BK483"/>
  <c r="BK481"/>
  <c r="BK475"/>
  <c r="BK455"/>
  <c r="BK426"/>
  <c r="J413"/>
  <c r="J329"/>
  <c r="J303"/>
  <c r="BK264"/>
  <c r="J131"/>
  <c r="J556"/>
  <c r="BK471"/>
  <c r="J455"/>
  <c r="J425"/>
  <c r="BK376"/>
  <c r="J343"/>
  <c r="J264"/>
  <c r="BK203"/>
  <c r="BK158"/>
  <c i="3" r="BK186"/>
  <c r="BK161"/>
  <c r="J143"/>
  <c r="BK123"/>
  <c r="BK184"/>
  <c r="J154"/>
  <c r="J133"/>
  <c i="2" r="BK587"/>
  <c r="J584"/>
  <c r="J578"/>
  <c r="J567"/>
  <c r="J542"/>
  <c r="J528"/>
  <c r="BK508"/>
  <c r="BK497"/>
  <c r="J491"/>
  <c r="BK489"/>
  <c r="BK465"/>
  <c r="BK450"/>
  <c r="J449"/>
  <c r="BK443"/>
  <c r="BK433"/>
  <c r="BK428"/>
  <c r="BK425"/>
  <c r="BK418"/>
  <c r="J388"/>
  <c r="BK359"/>
  <c r="BK343"/>
  <c r="BK329"/>
  <c r="BK303"/>
  <c r="BK273"/>
  <c r="BK244"/>
  <c r="BK213"/>
  <c r="J183"/>
  <c r="J158"/>
  <c r="J139"/>
  <c r="BK552"/>
  <c r="BK542"/>
  <c r="J508"/>
  <c r="J497"/>
  <c r="J489"/>
  <c r="BK482"/>
  <c r="J481"/>
  <c r="J475"/>
  <c r="J438"/>
  <c r="J423"/>
  <c r="J398"/>
  <c r="BK323"/>
  <c r="J288"/>
  <c r="BK255"/>
  <c i="1" r="AS94"/>
  <c i="2" r="J443"/>
  <c r="J378"/>
  <c r="BK365"/>
  <c r="J244"/>
  <c r="BK183"/>
  <c i="3" r="J192"/>
  <c r="BK166"/>
  <c r="BK149"/>
  <c r="J128"/>
  <c r="J186"/>
  <c r="J159"/>
  <c r="J138"/>
  <c r="J123"/>
  <c i="2" l="1" r="R585"/>
  <c r="P130"/>
  <c r="BK254"/>
  <c r="J254"/>
  <c r="J99"/>
  <c r="BK292"/>
  <c r="J292"/>
  <c r="J101"/>
  <c r="R292"/>
  <c r="T377"/>
  <c r="R470"/>
  <c r="P543"/>
  <c r="R130"/>
  <c r="R254"/>
  <c r="T292"/>
  <c r="R377"/>
  <c r="T470"/>
  <c r="R543"/>
  <c i="3" r="BK122"/>
  <c r="J122"/>
  <c r="J98"/>
  <c r="T122"/>
  <c i="2" r="BK130"/>
  <c r="J130"/>
  <c r="J98"/>
  <c r="T130"/>
  <c r="P254"/>
  <c r="T254"/>
  <c r="P292"/>
  <c r="BK377"/>
  <c r="J377"/>
  <c r="J102"/>
  <c r="P377"/>
  <c r="BK470"/>
  <c r="J470"/>
  <c r="J103"/>
  <c r="P470"/>
  <c r="BK543"/>
  <c r="J543"/>
  <c r="J104"/>
  <c r="T543"/>
  <c i="3" r="P122"/>
  <c r="R122"/>
  <c r="BK148"/>
  <c r="J148"/>
  <c r="J99"/>
  <c r="P148"/>
  <c r="R148"/>
  <c r="T148"/>
  <c r="BK191"/>
  <c r="J191"/>
  <c r="J100"/>
  <c r="P191"/>
  <c r="R191"/>
  <c r="T191"/>
  <c i="2" r="BK583"/>
  <c r="J583"/>
  <c r="J105"/>
  <c r="BK278"/>
  <c r="J278"/>
  <c r="J100"/>
  <c r="BK586"/>
  <c r="J586"/>
  <c r="J107"/>
  <c r="BK595"/>
  <c r="J595"/>
  <c r="J108"/>
  <c i="3" r="F117"/>
  <c r="BE128"/>
  <c r="BE133"/>
  <c r="BE138"/>
  <c r="BE166"/>
  <c r="BE186"/>
  <c r="BE192"/>
  <c r="E85"/>
  <c r="J89"/>
  <c r="BE123"/>
  <c r="BE143"/>
  <c r="BE149"/>
  <c r="BE154"/>
  <c r="BE159"/>
  <c r="BE161"/>
  <c r="BE184"/>
  <c r="BE212"/>
  <c i="2" r="F92"/>
  <c r="J122"/>
  <c r="BE213"/>
  <c r="BE225"/>
  <c r="BE264"/>
  <c r="BE271"/>
  <c r="BE293"/>
  <c r="BE303"/>
  <c r="BE317"/>
  <c r="BE343"/>
  <c r="BE398"/>
  <c r="BE408"/>
  <c r="BE413"/>
  <c r="BE418"/>
  <c r="BE425"/>
  <c r="BE426"/>
  <c r="BE427"/>
  <c r="BE428"/>
  <c r="BE438"/>
  <c r="BE471"/>
  <c r="BE497"/>
  <c r="BE552"/>
  <c r="BE596"/>
  <c r="E85"/>
  <c r="BE139"/>
  <c r="BE152"/>
  <c r="BE171"/>
  <c r="BE183"/>
  <c r="BE188"/>
  <c r="BE208"/>
  <c r="BE244"/>
  <c r="BE279"/>
  <c r="BE335"/>
  <c r="BE359"/>
  <c r="BE371"/>
  <c r="BE378"/>
  <c r="BE388"/>
  <c r="BE424"/>
  <c r="BE443"/>
  <c r="BE449"/>
  <c r="BE460"/>
  <c r="BE465"/>
  <c r="BE475"/>
  <c r="BE480"/>
  <c r="BE481"/>
  <c r="BE482"/>
  <c r="BE491"/>
  <c r="BE502"/>
  <c r="BE507"/>
  <c r="BE508"/>
  <c r="BE518"/>
  <c r="BE528"/>
  <c r="BE544"/>
  <c r="BE587"/>
  <c r="BE131"/>
  <c r="BE147"/>
  <c r="BE158"/>
  <c r="BE163"/>
  <c r="BE203"/>
  <c r="BE230"/>
  <c r="BE255"/>
  <c r="BE273"/>
  <c r="BE288"/>
  <c r="BE309"/>
  <c r="BE323"/>
  <c r="BE329"/>
  <c r="BE351"/>
  <c r="BE365"/>
  <c r="BE376"/>
  <c r="BE423"/>
  <c r="BE433"/>
  <c r="BE448"/>
  <c r="BE450"/>
  <c r="BE455"/>
  <c r="BE483"/>
  <c r="BE488"/>
  <c r="BE489"/>
  <c r="BE490"/>
  <c r="BE492"/>
  <c r="BE537"/>
  <c r="BE542"/>
  <c r="BE556"/>
  <c r="BE567"/>
  <c r="BE578"/>
  <c r="BE584"/>
  <c r="J34"/>
  <c i="1" r="AW95"/>
  <c i="2" r="F36"/>
  <c i="1" r="BC95"/>
  <c i="2" r="F37"/>
  <c i="1" r="BD95"/>
  <c i="3" r="F34"/>
  <c i="1" r="BA96"/>
  <c i="3" r="F36"/>
  <c i="1" r="BC96"/>
  <c i="3" r="F35"/>
  <c i="1" r="BB96"/>
  <c i="3" r="J34"/>
  <c i="1" r="AW96"/>
  <c i="3" r="F37"/>
  <c i="1" r="BD96"/>
  <c i="2" r="F34"/>
  <c i="1" r="BA95"/>
  <c i="2" r="F35"/>
  <c i="1" r="BB95"/>
  <c i="3" l="1" r="P121"/>
  <c r="P120"/>
  <c i="1" r="AU96"/>
  <c i="2" r="T129"/>
  <c r="T128"/>
  <c r="R129"/>
  <c r="R128"/>
  <c i="3" r="R121"/>
  <c r="R120"/>
  <c r="T121"/>
  <c r="T120"/>
  <c i="2" r="P129"/>
  <c r="P128"/>
  <c i="1" r="AU95"/>
  <c i="2" r="BK585"/>
  <c r="J585"/>
  <c r="J106"/>
  <c r="BK129"/>
  <c r="J129"/>
  <c r="J97"/>
  <c i="3" r="BK121"/>
  <c r="J121"/>
  <c r="J97"/>
  <c i="2" r="F33"/>
  <c i="1" r="AZ95"/>
  <c r="BB94"/>
  <c r="AX94"/>
  <c r="BA94"/>
  <c r="AW94"/>
  <c r="AK30"/>
  <c r="BC94"/>
  <c r="AY94"/>
  <c r="BD94"/>
  <c r="W33"/>
  <c i="3" r="F33"/>
  <c i="1" r="AZ96"/>
  <c i="3" r="J33"/>
  <c i="1" r="AV96"/>
  <c r="AT96"/>
  <c i="2" r="J33"/>
  <c i="1" r="AV95"/>
  <c r="AT95"/>
  <c i="2" l="1" r="BK128"/>
  <c r="J128"/>
  <c r="J96"/>
  <c i="3" r="BK120"/>
  <c r="J120"/>
  <c r="J96"/>
  <c i="1" r="AU94"/>
  <c r="AZ94"/>
  <c r="AV94"/>
  <c r="AK29"/>
  <c r="W30"/>
  <c r="W31"/>
  <c r="W32"/>
  <c i="3" l="1" r="J30"/>
  <c i="1" r="AG96"/>
  <c i="2" r="J30"/>
  <c i="1" r="AG95"/>
  <c r="W29"/>
  <c r="AT94"/>
  <c i="2" l="1" r="J39"/>
  <c i="3" r="J39"/>
  <c i="1" r="AN96"/>
  <c r="AN95"/>
  <c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<sst xmlns="http://schemas.openxmlformats.org/spreadsheetml/2006/main">
  <si>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</si>
  <si>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</si>
  <si>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</si>
  <si>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</si>
  <si>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</si>
  <si>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{fa85fe0d-638c-4fea-8a99-f03dbfe2f4a9}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</si>
  <si>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</si>
  <si>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</si>
  <si>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</si>
  <si>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</si>
  <si>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</si>
  <si>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</si>
  <si>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</si>
  <si>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</si>
  <si>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TR-06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</si>
  <si>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</si>
  <si>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</si>
  <si>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Třebestovice - Rekonstrukce části ulice Tovární a Na Návsi</t>
  </si>
  <si>
    <t>KSO:</t>
  </si>
  <si>
    <t>CC-CZ:</t>
  </si>
  <si>
    <t>Místo:</t>
  </si>
  <si>
    <t>Třebestovice</t>
  </si>
  <si>
    <t>Datum:</t>
  </si>
  <si>
    <t>15. 12. 2020</t>
  </si>
  <si>
    <t>Zadavatel:</t>
  </si>
  <si>
    <t>IČ:</t>
  </si>
  <si>
    <t>Obec Třebestovice</t>
  </si>
  <si>
    <t>DIČ:</t>
  </si>
  <si>
    <t>Uchazeč:</t>
  </si>
  <si>
    <t>Vyplň údaj</t>
  </si>
  <si>
    <t>Projektant:</t>
  </si>
  <si>
    <t>Ing. Jiří Kejval, Jana Hubalová</t>
  </si>
  <si>
    <t>True</t>
  </si>
  <si>
    <t>Zpracovatel:</t>
  </si>
  <si>
    <t>Ing. Antonín Šremer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</si>
  <si>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</si>
  <si>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</si>
  <si>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</si>
  <si>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</si>
  <si>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</si>
  <si>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</si>
  <si>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</si>
  <si>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</si>
  <si>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</si>
  <si>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</si>
  <si>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</si>
  <si>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</si>
  <si>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</si>
  <si>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</si>
  <si>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</si>
  <si>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</si>
  <si>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</si>
  <si>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</si>
  <si>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</si>
  <si>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</si>
  <si>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</si>
  <si>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</si>
  <si>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</si>
  <si>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</si>
  <si>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</si>
  <si>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</si>
  <si>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</si>
  <si>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</si>
  <si>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</si>
  <si>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</si>
  <si>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</si>
  <si>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</si>
  <si>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</si>
  <si>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</si>
  <si>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</si>
  <si>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</si>
  <si>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</si>
  <si>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</si>
  <si>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</si>
  <si>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</si>
  <si>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</si>
  <si>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</si>
  <si>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</si>
  <si>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</si>
  <si>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</si>
  <si>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</si>
  <si>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</si>
  <si>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 - UZNATELNÉ</t>
  </si>
  <si>
    <t>STA</t>
  </si>
  <si>
    <t>1</t>
  </si>
  <si>
    <t>{b778ce01-3b72-48db-adbf-6e0f7859164f}</t>
  </si>
  <si>
    <t>2</t>
  </si>
  <si>
    <t>SO 102</t>
  </si>
  <si>
    <t>Chodníky- NEUZNATELNÉ</t>
  </si>
  <si>
    <t>{979b9f0e-438b-4611-bc73-4ff8a6c45786}</t>
  </si>
  <si>
    <t>KRYCÍ LIST SOUPISU PRACÍ</t>
  </si>
  <si>
    <t>Objekt:</t>
  </si>
  <si>
    <t>SO 101 - Komunikace - UZNATELNÉ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</si>
  <si>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</si>
  <si>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</si>
  <si>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</si>
  <si>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</si>
  <si>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</si>
  <si>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</si>
  <si>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</si>
  <si>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</si>
  <si>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</si>
  <si>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</si>
  <si>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</si>
  <si>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</si>
  <si>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</si>
  <si>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</si>
  <si>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</si>
  <si>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</si>
  <si>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</si>
  <si>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</si>
  <si>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</si>
  <si>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</si>
  <si>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</si>
  <si>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</si>
  <si>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</si>
  <si>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</si>
  <si>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</si>
  <si>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</si>
  <si>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</si>
  <si>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</si>
  <si>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</si>
  <si>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</si>
  <si>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</si>
  <si>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</si>
  <si>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</si>
  <si>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</si>
  <si>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</si>
  <si>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113107222</t>
  </si>
  <si>
    <t>Odstranění podkladu z kameniva drceného tl 200 mm strojně pl přes 200 m2</t>
  </si>
  <si>
    <t>m2</t>
  </si>
  <si>
    <t>4</t>
  </si>
  <si>
    <t>954164266</t>
  </si>
  <si>
    <t>VV</t>
  </si>
  <si>
    <t>Stávající konstrukční vrstvy komunikace</t>
  </si>
  <si>
    <t>dle PD př. C.2 - odměřením z výkresu</t>
  </si>
  <si>
    <t>ul. Tovární</t>
  </si>
  <si>
    <t>1698,202</t>
  </si>
  <si>
    <t>Na Návsi</t>
  </si>
  <si>
    <t>1094,744-335,280+177,083</t>
  </si>
  <si>
    <t>Součet</t>
  </si>
  <si>
    <t>113154365</t>
  </si>
  <si>
    <t>Frézování živičného krytu tl 200 mm pruh š 2 m pl do 10000 m2 s překážkami v trase</t>
  </si>
  <si>
    <t>2015102876</t>
  </si>
  <si>
    <t>Frézování stávajícího živičného krytu komunikace</t>
  </si>
  <si>
    <t>1094,744-335,280</t>
  </si>
  <si>
    <t>3</t>
  </si>
  <si>
    <t>113155124</t>
  </si>
  <si>
    <t>Frézování betonového krytu tl 100 mm pruh š 1 m pl do 500 m2 bez překážek v trase</t>
  </si>
  <si>
    <t>1590356986</t>
  </si>
  <si>
    <t>Frézování betonového krytu v ul. NA Návsi</t>
  </si>
  <si>
    <t>Dle PD C.2 - odměřením z výkresu, předpoklad 2x 100mm</t>
  </si>
  <si>
    <t>177,083*2</t>
  </si>
  <si>
    <t>113202111</t>
  </si>
  <si>
    <t>Vytrhání obrub krajníků obrubníků stojatých</t>
  </si>
  <si>
    <t>m</t>
  </si>
  <si>
    <t>6994386</t>
  </si>
  <si>
    <t>Vytrhání stávajících obrub komunikace</t>
  </si>
  <si>
    <t>ul. Tovární a Na Návsi</t>
  </si>
  <si>
    <t>725,565+49,424-257-40-57-63,735</t>
  </si>
  <si>
    <t>5</t>
  </si>
  <si>
    <t>122252205</t>
  </si>
  <si>
    <t>Odkopávky a prokopávky nezapažené pro silnice a dálnice v hornině třídy těžitelnosti I objem do 1000 m3 strojně</t>
  </si>
  <si>
    <t>m3</t>
  </si>
  <si>
    <t>-716340867</t>
  </si>
  <si>
    <t>Odkopávky pro novou komunikaci</t>
  </si>
  <si>
    <t>792,73</t>
  </si>
  <si>
    <t>6</t>
  </si>
  <si>
    <t>131251103</t>
  </si>
  <si>
    <t>Hloubení jam nezapažených v hornině třídy těžitelnosti I, skupiny 3 objem do 100 m3 strojně</t>
  </si>
  <si>
    <t>897749177</t>
  </si>
  <si>
    <t>Výkopy pro vsakovací jímku, uliční vpusti</t>
  </si>
  <si>
    <t>dle PD př. C.2</t>
  </si>
  <si>
    <t>vsaky</t>
  </si>
  <si>
    <t>2*5,0*2,5*3,0</t>
  </si>
  <si>
    <t xml:space="preserve">UV </t>
  </si>
  <si>
    <t>6*1,5*1,5*2</t>
  </si>
  <si>
    <t>7</t>
  </si>
  <si>
    <t>132251103</t>
  </si>
  <si>
    <t xml:space="preserve">Hloubení rýh nezapažených  š do 800 mm v hornině třídy těžitelnosti I, skupiny 3 objem do 100 m3 strojně</t>
  </si>
  <si>
    <t>-457683828</t>
  </si>
  <si>
    <t>Vsakovací trativody a přípojky k uličním vpustím</t>
  </si>
  <si>
    <t>DLe PD, příloha C.2 a C.3</t>
  </si>
  <si>
    <t>vsakovací trativod</t>
  </si>
  <si>
    <t>(38,30+41,62)*0,6*1,2</t>
  </si>
  <si>
    <t>Přípojka UV 1</t>
  </si>
  <si>
    <t>1,0*0,8*2,0</t>
  </si>
  <si>
    <t>přípojka UV3</t>
  </si>
  <si>
    <t>8,40*0,8*2,0</t>
  </si>
  <si>
    <t>přípojka UV 2</t>
  </si>
  <si>
    <t>3,60*0,8*2,0</t>
  </si>
  <si>
    <t>8</t>
  </si>
  <si>
    <t>162351104</t>
  </si>
  <si>
    <t>Vodorovné přemístění do 1000 m výkopku/sypaniny z horniny třídy těžitelnosti I, skupiny 1 až 3</t>
  </si>
  <si>
    <t>191146757</t>
  </si>
  <si>
    <t>Přeprava zeminy pro zpětný zásyp na mezideponii</t>
  </si>
  <si>
    <t xml:space="preserve">z  pol. 174111101</t>
  </si>
  <si>
    <t>2*66,181</t>
  </si>
  <si>
    <t>9</t>
  </si>
  <si>
    <t>162751117</t>
  </si>
  <si>
    <t>Vodorovné přemístění do 10000 m výkopku/sypaniny z horniny třídy těžitelnosti I, skupiny 1 až 3</t>
  </si>
  <si>
    <t>1878310693</t>
  </si>
  <si>
    <t>Odvoz přebytečné zeminy a ostatního výziskuna skládku</t>
  </si>
  <si>
    <t>Kamenivo z nestmelených vrstev</t>
  </si>
  <si>
    <t>z pol. 113107222</t>
  </si>
  <si>
    <t>2634,749*0,2</t>
  </si>
  <si>
    <t>Frézovaný asfaltový beton</t>
  </si>
  <si>
    <t>z pol. 113154365</t>
  </si>
  <si>
    <t>2457,666*0,15</t>
  </si>
  <si>
    <t>Frézovaný beton</t>
  </si>
  <si>
    <t>z pol. 113155124</t>
  </si>
  <si>
    <t>354,166*0,2</t>
  </si>
  <si>
    <t>Přebytečná zemina</t>
  </si>
  <si>
    <t>z pol. 122252205 + 131251103 + 132251103 - 174111101</t>
  </si>
  <si>
    <t>78,342+102+792,73-66,181</t>
  </si>
  <si>
    <t>10</t>
  </si>
  <si>
    <t>162751119</t>
  </si>
  <si>
    <t>Příplatek k vodorovnému přemístění výkopku/sypaniny z horniny třídy těžitelnosti I, skupiny 1 až 3 ZKD 1000 m přes 10000 m</t>
  </si>
  <si>
    <t>609865552</t>
  </si>
  <si>
    <t>Příplatek k přepravě na skládku - 1km, vzdálenost 11km</t>
  </si>
  <si>
    <t>z pol. 162751119</t>
  </si>
  <si>
    <t>1873,324</t>
  </si>
  <si>
    <t>11</t>
  </si>
  <si>
    <t>167151101</t>
  </si>
  <si>
    <t>Nakládání výkopku z hornin třídy těžitelnosti I, skupiny 1 až 3 do 100 m3</t>
  </si>
  <si>
    <t>-1499298308</t>
  </si>
  <si>
    <t>Přeprava zeminy pro zpětný zásyp z mezideponie</t>
  </si>
  <si>
    <t>66,181</t>
  </si>
  <si>
    <t>12</t>
  </si>
  <si>
    <t>171201231</t>
  </si>
  <si>
    <t>Poplatek za uložení zeminy a kamení na recyklační skládce (skládkovné) kód odpadu 17 05 04</t>
  </si>
  <si>
    <t>t</t>
  </si>
  <si>
    <t>-1260107238</t>
  </si>
  <si>
    <t>Skládkovné, vč. uložení na skládku</t>
  </si>
  <si>
    <t>zemina</t>
  </si>
  <si>
    <t>z pol. 122252205</t>
  </si>
  <si>
    <t>792,73*1,8</t>
  </si>
  <si>
    <t>z pol. 131251103</t>
  </si>
  <si>
    <t>102*1,8</t>
  </si>
  <si>
    <t>z pol. 132251103</t>
  </si>
  <si>
    <t>78,342*1,8</t>
  </si>
  <si>
    <t>odečet pro zásypy pol. 174111101</t>
  </si>
  <si>
    <t>-66,181*1,8</t>
  </si>
  <si>
    <t>13</t>
  </si>
  <si>
    <t>171251201</t>
  </si>
  <si>
    <t>Uložení sypaniny na skládky nebo meziskládky</t>
  </si>
  <si>
    <t>388810695</t>
  </si>
  <si>
    <t>Uložení zeminy na mezideponii pro zpětný zásyp</t>
  </si>
  <si>
    <t xml:space="preserve">z pol. 174251201 </t>
  </si>
  <si>
    <t>14</t>
  </si>
  <si>
    <t>174111101</t>
  </si>
  <si>
    <t>Zásyp jam, šachet rýh nebo kolem objektů sypaninou se zhutněním ručně</t>
  </si>
  <si>
    <t>968199168</t>
  </si>
  <si>
    <t>Zásyp rýh přípojek UV, kolem UV a vsakovacích objektů</t>
  </si>
  <si>
    <t>2*5,0*2,5*1,0</t>
  </si>
  <si>
    <t>6*(1,5*1,5*2,0-2,0*3,14*(0,5)^2/4)</t>
  </si>
  <si>
    <t>1,0*0,8*(2,0-0,1-0,16-0,15)</t>
  </si>
  <si>
    <t>8,40*0,8*(2,0-0,1-0,16-0,15)</t>
  </si>
  <si>
    <t>3,60*0,8*(2,0-0,1-0,16-0,15)</t>
  </si>
  <si>
    <t>181951112</t>
  </si>
  <si>
    <t>Úprava pláně v hornině třídy těžitelnosti I, skupiny 1 až 3 se zhutněním strojně</t>
  </si>
  <si>
    <t>1699209456</t>
  </si>
  <si>
    <t>Zhutnění zemní pláně</t>
  </si>
  <si>
    <t>dle PD, příloha C.2 - odměřením ploch</t>
  </si>
  <si>
    <t>2043,129</t>
  </si>
  <si>
    <t>ul. Na Návsi - vozovka</t>
  </si>
  <si>
    <t>781,703</t>
  </si>
  <si>
    <t>ul. Na Návsi - parkovací pruh</t>
  </si>
  <si>
    <t>50,987</t>
  </si>
  <si>
    <t>Zakládání</t>
  </si>
  <si>
    <t>16</t>
  </si>
  <si>
    <t>211531111</t>
  </si>
  <si>
    <t>Výplň odvodňovacích žeber nebo trativodů kamenivem hrubým drceným frakce 16 až 63 mm</t>
  </si>
  <si>
    <t>933362904</t>
  </si>
  <si>
    <t>Výplň vsakovacích trativodů a obsyp akumulačních boxů frakcí 16/32</t>
  </si>
  <si>
    <t>akumulační vsakovací boxy</t>
  </si>
  <si>
    <t>-2*1,8*3,0*1,6</t>
  </si>
  <si>
    <t>-2*5,0*2,5*1,0</t>
  </si>
  <si>
    <t>17</t>
  </si>
  <si>
    <t>211971122</t>
  </si>
  <si>
    <t>Zřízení opláštění žeber nebo trativodů geotextilií v rýze nebo zářezu přes 1:2 š přes 2,5 m</t>
  </si>
  <si>
    <t>1036561600</t>
  </si>
  <si>
    <t>Opláštění vsakovacích objektů a tratiovodů geotextilie separační a filtrační 300g/m2</t>
  </si>
  <si>
    <t>trativody</t>
  </si>
  <si>
    <t>(38,30+41,62)*(2*1,2+2*0,6+0,3)</t>
  </si>
  <si>
    <t>2*(2*5,0*2,5+2*2,5*3,0+2*5,0*3,0)</t>
  </si>
  <si>
    <t>18</t>
  </si>
  <si>
    <t>M</t>
  </si>
  <si>
    <t>69311068</t>
  </si>
  <si>
    <t>geotextilie netkaná separační, ochranná, filtrační, drenážní PP 300g/m2</t>
  </si>
  <si>
    <t>2122359675</t>
  </si>
  <si>
    <t>451,688*1,03 'Přepočtené koeficientem množství</t>
  </si>
  <si>
    <t>19</t>
  </si>
  <si>
    <t>212752104</t>
  </si>
  <si>
    <t>Trativod z drenážních trubek korugovaných PE-HD SN 4 perforace 360° včetně lože otevřený výkop DN 250 pro liniové stavby</t>
  </si>
  <si>
    <t>-681224086</t>
  </si>
  <si>
    <t xml:space="preserve">Vsakovací trativody  - rýha š. 600mm,  včetně dodání a montáže trubky, lože, obsypu</t>
  </si>
  <si>
    <t>38,30+41,62</t>
  </si>
  <si>
    <t>Vodorovné konstrukce</t>
  </si>
  <si>
    <t>20</t>
  </si>
  <si>
    <t>451572111</t>
  </si>
  <si>
    <t>Lože pod potrubí otevřený výkop z kameniva drobného těženého</t>
  </si>
  <si>
    <t>262885816</t>
  </si>
  <si>
    <t xml:space="preserve">Lože potrubí + obsyp  a ochranný zásyp 150mm</t>
  </si>
  <si>
    <t>1,0*0,8*(0,1+0,16+0,15)</t>
  </si>
  <si>
    <t>přípojka UV 3</t>
  </si>
  <si>
    <t>8,40*0,8*(0,1+0,16+0,15)</t>
  </si>
  <si>
    <t>3,60*0,8*(0,1+0,16+0,15)</t>
  </si>
  <si>
    <t>452311161</t>
  </si>
  <si>
    <t>Podkladní desky z betonu prostého tř. C 25/30 otevřený výkop</t>
  </si>
  <si>
    <t>-356139330</t>
  </si>
  <si>
    <t>Podkladní beton nových UV</t>
  </si>
  <si>
    <t>UV1 - UV 6</t>
  </si>
  <si>
    <t>6*1,0*1,0*0,15</t>
  </si>
  <si>
    <t>Komunikace pozemní</t>
  </si>
  <si>
    <t>22</t>
  </si>
  <si>
    <t>561081121</t>
  </si>
  <si>
    <t>Zřízení podkladu ze zeminy upravené vápnem, cementem, směsnými pojivy tl 500 mm plochy do 5000 m2</t>
  </si>
  <si>
    <t>251149245</t>
  </si>
  <si>
    <t xml:space="preserve">Zlepšení aktivní zóny </t>
  </si>
  <si>
    <t>23</t>
  </si>
  <si>
    <t>58591001</t>
  </si>
  <si>
    <t>pojivo hydraulické pro stabilizaci zeminy 30% vápna</t>
  </si>
  <si>
    <t>251358400</t>
  </si>
  <si>
    <t>Hydraulické směsné pojivo</t>
  </si>
  <si>
    <t>předpoklad dávkování 3%</t>
  </si>
  <si>
    <t>2875,819*0,9*0,03</t>
  </si>
  <si>
    <t>77,647*0,03 'Přepočtené koeficientem množství</t>
  </si>
  <si>
    <t>24</t>
  </si>
  <si>
    <t>564851111</t>
  </si>
  <si>
    <t>Podklad ze štěrkodrtě ŠD tl 150 mm</t>
  </si>
  <si>
    <t>1041547086</t>
  </si>
  <si>
    <t>Horní podkladní vrstva vozovky</t>
  </si>
  <si>
    <t>ul Na Návsi - vozovka</t>
  </si>
  <si>
    <t>710,639</t>
  </si>
  <si>
    <t>2*46,352</t>
  </si>
  <si>
    <t>25</t>
  </si>
  <si>
    <t>564851113</t>
  </si>
  <si>
    <t>Podklad ze štěrkodrtě ŠD tl 170 mm</t>
  </si>
  <si>
    <t>-1542772477</t>
  </si>
  <si>
    <t>1857,390</t>
  </si>
  <si>
    <t>26</t>
  </si>
  <si>
    <t>564851114</t>
  </si>
  <si>
    <t>Podklad ze štěrkodrtě ŠD tl 180 mm</t>
  </si>
  <si>
    <t>-1725910462</t>
  </si>
  <si>
    <t>Spodní podkladní vrstva vozovky</t>
  </si>
  <si>
    <t>27</t>
  </si>
  <si>
    <t>564861111</t>
  </si>
  <si>
    <t>Podklad ze štěrkodrtě ŠD tl 200 mm</t>
  </si>
  <si>
    <t>-1220618739</t>
  </si>
  <si>
    <t>28</t>
  </si>
  <si>
    <t>573111112</t>
  </si>
  <si>
    <t>Postřik živičný infiltrační s posypem z asfaltu množství 1 kg/m2</t>
  </si>
  <si>
    <t>501864936</t>
  </si>
  <si>
    <t>Infiltrační postřik pod ložnou vrstvou</t>
  </si>
  <si>
    <t>ul Na Návsi</t>
  </si>
  <si>
    <t>29</t>
  </si>
  <si>
    <t>573211107</t>
  </si>
  <si>
    <t>Postřik živičný spojovací z asfaltu v množství 0,30 kg/m2</t>
  </si>
  <si>
    <t>-842819845</t>
  </si>
  <si>
    <t>Spojovací postřik pod obrusnou vrstvou</t>
  </si>
  <si>
    <t>30</t>
  </si>
  <si>
    <t>577144141</t>
  </si>
  <si>
    <t>Asfaltový beton vrstva obrusná ACO 11 (ABS) tř. I tl 50 mm š přes 3 m z modifikovaného asfaltu</t>
  </si>
  <si>
    <t>-282779916</t>
  </si>
  <si>
    <t>Obrusná vrstva vozovky</t>
  </si>
  <si>
    <t>31</t>
  </si>
  <si>
    <t>577166141</t>
  </si>
  <si>
    <t>Asfaltový beton vrstva ložní ACL 22 (ABVH) tl 70 mm š přes 3 m z modifikovaného asfaltu</t>
  </si>
  <si>
    <t>-1792748320</t>
  </si>
  <si>
    <t>Ložná vrstva vozovky</t>
  </si>
  <si>
    <t>32</t>
  </si>
  <si>
    <t>577176141</t>
  </si>
  <si>
    <t>Asfaltový beton vrstva ložní ACL 22 (ABVH) tl 80 mm š přes 3 m z modifikovaného asfaltu</t>
  </si>
  <si>
    <t>-12027825</t>
  </si>
  <si>
    <t>33</t>
  </si>
  <si>
    <t>596211210</t>
  </si>
  <si>
    <t>Kladení zámkové dlažby komunikací pro pěší tl 80 mm skupiny A pl do 50 m2</t>
  </si>
  <si>
    <t>-1927539345</t>
  </si>
  <si>
    <t>Parkovací pruh ul. Na Návsi</t>
  </si>
  <si>
    <t xml:space="preserve">dle PD př. C.2 </t>
  </si>
  <si>
    <t>46,352</t>
  </si>
  <si>
    <t>34</t>
  </si>
  <si>
    <t>59245015</t>
  </si>
  <si>
    <t>dlažba zámková tvaru I 200x165x60mm přírodní</t>
  </si>
  <si>
    <t>1066530358</t>
  </si>
  <si>
    <t>Trubní vedení</t>
  </si>
  <si>
    <t>35</t>
  </si>
  <si>
    <t>871313121</t>
  </si>
  <si>
    <t>Montáž kanalizačního potrubí z PVC těsněné gumovým kroužkem otevřený výkop sklon do 20 % DN 160</t>
  </si>
  <si>
    <t>140964237</t>
  </si>
  <si>
    <t>Přípojky k uličním vpustím</t>
  </si>
  <si>
    <t>přípojka UV1</t>
  </si>
  <si>
    <t>1,5</t>
  </si>
  <si>
    <t>8,40</t>
  </si>
  <si>
    <t>3,60</t>
  </si>
  <si>
    <t>36</t>
  </si>
  <si>
    <t>28611165</t>
  </si>
  <si>
    <t>trubka kanalizační PVC DN 160x3000mm SN8</t>
  </si>
  <si>
    <t>1010766267</t>
  </si>
  <si>
    <t>9,0</t>
  </si>
  <si>
    <t>3,0</t>
  </si>
  <si>
    <t>37</t>
  </si>
  <si>
    <t>28611164</t>
  </si>
  <si>
    <t>trubka kanalizační PVC DN 160x1000mm SN8</t>
  </si>
  <si>
    <t>-1519104271</t>
  </si>
  <si>
    <t>2,0</t>
  </si>
  <si>
    <t>1,0</t>
  </si>
  <si>
    <t>38</t>
  </si>
  <si>
    <t>890211851</t>
  </si>
  <si>
    <t>Bourání šachet z prostého betonu strojně obestavěného prostoru do 1,5 m3</t>
  </si>
  <si>
    <t>-696073630</t>
  </si>
  <si>
    <t>Přemístění UV1 - rušení stávající</t>
  </si>
  <si>
    <t>Dle PD, přílohy C.2</t>
  </si>
  <si>
    <t>39</t>
  </si>
  <si>
    <t>894812376</t>
  </si>
  <si>
    <t>Revizní a čistící šachta z PP DN 600 poklop litinový pro třídu zatížení D400 s betonovým prstencem</t>
  </si>
  <si>
    <t>kus</t>
  </si>
  <si>
    <t>1675768680</t>
  </si>
  <si>
    <t>Vsakovací objekty pro UV 2 a UV 3</t>
  </si>
  <si>
    <t>DLe PD, přílohy 1 a 3.2</t>
  </si>
  <si>
    <t>40</t>
  </si>
  <si>
    <t>895941111</t>
  </si>
  <si>
    <t>Zřízení vpusti kanalizační uliční z betonových dílců typ UV-50 normální</t>
  </si>
  <si>
    <t>-469479419</t>
  </si>
  <si>
    <t>Nové uliční vpusti UV 1 - UV 6</t>
  </si>
  <si>
    <t>dl PD, přílohy C.2</t>
  </si>
  <si>
    <t>41</t>
  </si>
  <si>
    <t>59223852</t>
  </si>
  <si>
    <t>dno pro uliční vpusť s kalovou prohlubní betonové 450x300x50mm</t>
  </si>
  <si>
    <t>1952466938</t>
  </si>
  <si>
    <t>42</t>
  </si>
  <si>
    <t>59223858</t>
  </si>
  <si>
    <t>skruž pro uliční vpusť horní betonová 450x570x50mm</t>
  </si>
  <si>
    <t>-606921632</t>
  </si>
  <si>
    <t>43</t>
  </si>
  <si>
    <t>59223854</t>
  </si>
  <si>
    <t>skruž pro uliční vpusť s výtokovým otvorem PVC betonová 450x350x50mm</t>
  </si>
  <si>
    <t>-1600917134</t>
  </si>
  <si>
    <t>44</t>
  </si>
  <si>
    <t>59223821</t>
  </si>
  <si>
    <t>vpusť uliční prstenec betonový 180x660x100mm</t>
  </si>
  <si>
    <t>-96543724</t>
  </si>
  <si>
    <t>45</t>
  </si>
  <si>
    <t>59223862</t>
  </si>
  <si>
    <t>skruž pro uliční vpusť středová betonová 450x295x50mm</t>
  </si>
  <si>
    <t>584842943</t>
  </si>
  <si>
    <t>46</t>
  </si>
  <si>
    <t>897171111</t>
  </si>
  <si>
    <t xml:space="preserve">Akumulační boxy z PP pro vsakování dešťových vod zatížené osobními automobily objemu do 10  m3</t>
  </si>
  <si>
    <t>672922680</t>
  </si>
  <si>
    <t>2*1,8*3,0*1,6</t>
  </si>
  <si>
    <t>47</t>
  </si>
  <si>
    <t>897173115</t>
  </si>
  <si>
    <t>Kontrolní šachta integrovaná do akumulačních boxů pod plochy zatížené osobními automobily v do 1750 mm</t>
  </si>
  <si>
    <t>1357970183</t>
  </si>
  <si>
    <t>48</t>
  </si>
  <si>
    <t>899201211</t>
  </si>
  <si>
    <t>Demontáž mříží litinových včetně rámů, hmotnosti jednotlivě do 50 kg</t>
  </si>
  <si>
    <t>-1894016656</t>
  </si>
  <si>
    <t>Přemístění UV1 - rušení stávající, odevzdat výzisk</t>
  </si>
  <si>
    <t>49</t>
  </si>
  <si>
    <t>899204112</t>
  </si>
  <si>
    <t>Osazení mříží litinových včetně rámů a košů na bahno pro třídu zatížení D400, E600</t>
  </si>
  <si>
    <t>88114526</t>
  </si>
  <si>
    <t>dle PD, přílohy C.2</t>
  </si>
  <si>
    <t>50</t>
  </si>
  <si>
    <t>55242320</t>
  </si>
  <si>
    <t>mříž vtoková litinová plochá 500x500mm</t>
  </si>
  <si>
    <t>201109928</t>
  </si>
  <si>
    <t>51</t>
  </si>
  <si>
    <t>59223871</t>
  </si>
  <si>
    <t>koš vysoký pro uliční vpusti žárově Pz plech pro rám 500/500mm</t>
  </si>
  <si>
    <t>-1245918729</t>
  </si>
  <si>
    <t>52</t>
  </si>
  <si>
    <t>899331111</t>
  </si>
  <si>
    <t>Výšková úprava uličního vstupu nebo vpusti do 200 mm zvýšením poklopu</t>
  </si>
  <si>
    <t>1088850123</t>
  </si>
  <si>
    <t xml:space="preserve">Úprava stávajících kanalizačních šachet </t>
  </si>
  <si>
    <t>53</t>
  </si>
  <si>
    <t>899431111</t>
  </si>
  <si>
    <t>Výšková úprava uličního vstupu nebo vpusti do 200 mm zvýšením krycího hrnce, šoupěte nebo hydrantu</t>
  </si>
  <si>
    <t>1006471600</t>
  </si>
  <si>
    <t>Úprava stávajících šoupat a hydrantů</t>
  </si>
  <si>
    <t>54</t>
  </si>
  <si>
    <t>899620131</t>
  </si>
  <si>
    <t>Obetonování plastové šachty z polypropylenu betonem prostým tř. C 16/20 otevřený výkop</t>
  </si>
  <si>
    <t>-854902514</t>
  </si>
  <si>
    <t>Obetonování kontrolních šachet vsakovacích objektů</t>
  </si>
  <si>
    <t>Dle rozměrů šachty</t>
  </si>
  <si>
    <t>2*1,75*3,14*(1,0*1,0-0,8*0,8)/4</t>
  </si>
  <si>
    <t>55</t>
  </si>
  <si>
    <t>899640112</t>
  </si>
  <si>
    <t>Bednění pro obetonování plastových šachet kruhových otevřený výkop</t>
  </si>
  <si>
    <t>-609538441</t>
  </si>
  <si>
    <t>2*1,75*3,14*1,0</t>
  </si>
  <si>
    <t>Ostatní konstrukce a práce, bourání</t>
  </si>
  <si>
    <t>56</t>
  </si>
  <si>
    <t>91311</t>
  </si>
  <si>
    <t>Přechodné dopravní značení po dobu stavby (montáž, demontáž, nájem DZ)</t>
  </si>
  <si>
    <t>kpl</t>
  </si>
  <si>
    <t>974646104</t>
  </si>
  <si>
    <t>DIO během stavby pro všechny stavební postupy</t>
  </si>
  <si>
    <t>57</t>
  </si>
  <si>
    <t>914111111</t>
  </si>
  <si>
    <t>Montáž svislé dopravní značky do velikosti 1 m2 objímkami na sloupek nebo konzolu</t>
  </si>
  <si>
    <t>-468710133</t>
  </si>
  <si>
    <t>Montáž SDZ</t>
  </si>
  <si>
    <t>58</t>
  </si>
  <si>
    <t>40445552</t>
  </si>
  <si>
    <t>značka dopravní svislá retroreflexní fólie tř 1 Al prolis 500x500mm</t>
  </si>
  <si>
    <t>-1093130699</t>
  </si>
  <si>
    <t>59</t>
  </si>
  <si>
    <t>40444000</t>
  </si>
  <si>
    <t>značka dopravní svislá výstražná FeZn A1-A30 P1,P4 700mm</t>
  </si>
  <si>
    <t>-1262751190</t>
  </si>
  <si>
    <t>60</t>
  </si>
  <si>
    <t>40444062</t>
  </si>
  <si>
    <t>značka dopravní svislá STOP FeZn NK P6 900mm</t>
  </si>
  <si>
    <t>1027002493</t>
  </si>
  <si>
    <t>61</t>
  </si>
  <si>
    <t>914511112</t>
  </si>
  <si>
    <t>Montáž sloupku dopravních značek délky do 3,5 m s betonovým základem a patkou</t>
  </si>
  <si>
    <t>631583773</t>
  </si>
  <si>
    <t>62</t>
  </si>
  <si>
    <t>40445225</t>
  </si>
  <si>
    <t>sloupek pro dopravní značku Zn D 60mm v 3,5m</t>
  </si>
  <si>
    <t>-1474927883</t>
  </si>
  <si>
    <t>63</t>
  </si>
  <si>
    <t>40445240</t>
  </si>
  <si>
    <t>patka pro sloupek Al D 60mm</t>
  </si>
  <si>
    <t>1642911582</t>
  </si>
  <si>
    <t>64</t>
  </si>
  <si>
    <t>40445253</t>
  </si>
  <si>
    <t>víčko plastové na sloupek D 60mm</t>
  </si>
  <si>
    <t>588477049</t>
  </si>
  <si>
    <t>65</t>
  </si>
  <si>
    <t>40445256</t>
  </si>
  <si>
    <t>svorka upínací na sloupek dopravní značky D 60mm</t>
  </si>
  <si>
    <t>-1548879155</t>
  </si>
  <si>
    <t>66</t>
  </si>
  <si>
    <t>915211122</t>
  </si>
  <si>
    <t>Vodorovné dopravní značení dělící čáry přerušované š 125 mm retroreflexní bílý plast</t>
  </si>
  <si>
    <t>535505507</t>
  </si>
  <si>
    <t>VDZ</t>
  </si>
  <si>
    <t>45,0</t>
  </si>
  <si>
    <t>67</t>
  </si>
  <si>
    <t>915221122</t>
  </si>
  <si>
    <t>Vodorovné dopravní značení vodící čáry přerušované š 250 mm retroreflexní bílý plast</t>
  </si>
  <si>
    <t>-707865307</t>
  </si>
  <si>
    <t>25,0</t>
  </si>
  <si>
    <t>68</t>
  </si>
  <si>
    <t>916131213</t>
  </si>
  <si>
    <t>Osazení silničního obrubníku betonového stojatého s boční opěrou do lože z betonu prostého</t>
  </si>
  <si>
    <t>554064550</t>
  </si>
  <si>
    <t>Obrubníky 1000x15x250</t>
  </si>
  <si>
    <t>621,730+198,6+31,35</t>
  </si>
  <si>
    <t>69</t>
  </si>
  <si>
    <t>59217017</t>
  </si>
  <si>
    <t>obrubník betonový chodníkový 1000x100x250mm</t>
  </si>
  <si>
    <t>933267594</t>
  </si>
  <si>
    <t>70</t>
  </si>
  <si>
    <t>919112233</t>
  </si>
  <si>
    <t>Řezání spár pro vytvoření komůrky š 20 mm hl 40 mm pro těsnící zálivku v živičném krytu</t>
  </si>
  <si>
    <t>80352687</t>
  </si>
  <si>
    <t>těsnění spáry v místě napojení na stávající kryt</t>
  </si>
  <si>
    <t>Připojení v ul. Lípová</t>
  </si>
  <si>
    <t>21,66</t>
  </si>
  <si>
    <t>ul. NA Návsi / Krátká</t>
  </si>
  <si>
    <t>4,70</t>
  </si>
  <si>
    <t>5,35</t>
  </si>
  <si>
    <t>71</t>
  </si>
  <si>
    <t>919122132</t>
  </si>
  <si>
    <t>Těsnění spár zálivkou za tepla pro komůrky š 20 mm hl 40 mm s těsnicím profilem</t>
  </si>
  <si>
    <t>1272743531</t>
  </si>
  <si>
    <t>72</t>
  </si>
  <si>
    <t>919735113</t>
  </si>
  <si>
    <t>Řezání stávajícího živičného krytu hl do 150 mm</t>
  </si>
  <si>
    <t>1741588319</t>
  </si>
  <si>
    <t xml:space="preserve">Zaříznutí stávajícího krytu pro napojení </t>
  </si>
  <si>
    <t>ul. Tovární 5,35</t>
  </si>
  <si>
    <t>73</t>
  </si>
  <si>
    <t>966006132</t>
  </si>
  <si>
    <t>Odstranění značek dopravních nebo orientačních se sloupky s betonovými patkami</t>
  </si>
  <si>
    <t>408855045</t>
  </si>
  <si>
    <t>Demontáž stávajícího SDZ</t>
  </si>
  <si>
    <t>74</t>
  </si>
  <si>
    <t>R3</t>
  </si>
  <si>
    <t xml:space="preserve">Uložení kabelů CETIN  do chrániček (odkopání, půlená chránička, zásyp štěrkopískem, folie)</t>
  </si>
  <si>
    <t>-1349754373</t>
  </si>
  <si>
    <t>997</t>
  </si>
  <si>
    <t>Přesun sutě</t>
  </si>
  <si>
    <t>75</t>
  </si>
  <si>
    <t>997013501</t>
  </si>
  <si>
    <t>Odvoz suti a vybouraných hmot na skládku nebo meziskládku do 1 km se složením</t>
  </si>
  <si>
    <t>377708572</t>
  </si>
  <si>
    <t>Odvoz betonové suti (kusy) na skládku</t>
  </si>
  <si>
    <t>obrubníky vč. lože</t>
  </si>
  <si>
    <t>z pol. 113202111</t>
  </si>
  <si>
    <t>357,254*(0,25*0,15+0,1)*2,4</t>
  </si>
  <si>
    <t>uliční vpust UV 1</t>
  </si>
  <si>
    <t>3,14*0,5*0,05*2,0*2,4</t>
  </si>
  <si>
    <t>76</t>
  </si>
  <si>
    <t>997013509</t>
  </si>
  <si>
    <t>Příplatek k odvozu suti a vybouraných hmot na skládku ZKD 1 km přes 1 km</t>
  </si>
  <si>
    <t>-1681376885</t>
  </si>
  <si>
    <t>Příplatek za dalších 10 km (pro vzdálenost 11km)</t>
  </si>
  <si>
    <t>118,271*10</t>
  </si>
  <si>
    <t>77</t>
  </si>
  <si>
    <t>997013601</t>
  </si>
  <si>
    <t>Poplatek za uložení na skládce (skládkovné) stavebního odpadu betonového kód odpadu 17 01 01</t>
  </si>
  <si>
    <t>952482255</t>
  </si>
  <si>
    <t>Poplatek za ulození betonové suti</t>
  </si>
  <si>
    <t>konstrukční vrstvy - betonový kryt</t>
  </si>
  <si>
    <t>z. pol. 113155124</t>
  </si>
  <si>
    <t>354,166*0,1*2,4</t>
  </si>
  <si>
    <t>78</t>
  </si>
  <si>
    <t>997013861</t>
  </si>
  <si>
    <t>Poplatek za uložení stavebního odpadu na recyklační skládce (skládkovné) z prostého betonu kód odpadu 17 01 01</t>
  </si>
  <si>
    <t>-1854936258</t>
  </si>
  <si>
    <t>Poplatek za uložení betonové suti</t>
  </si>
  <si>
    <t>79</t>
  </si>
  <si>
    <t>997013875</t>
  </si>
  <si>
    <t>Poplatek za uložení stavebního odpadu na recyklační skládce (skládkovné) asfaltového bez obsahu dehtu zatříděného do Katalogu odpadů pod kódem 17 03 02</t>
  </si>
  <si>
    <t>52874248</t>
  </si>
  <si>
    <t>Likvidace frézovaného asfaltu z krytu komunikace</t>
  </si>
  <si>
    <t>2457,666*0,15*2,2</t>
  </si>
  <si>
    <t>998</t>
  </si>
  <si>
    <t>Přesun hmot</t>
  </si>
  <si>
    <t>80</t>
  </si>
  <si>
    <t>998225111</t>
  </si>
  <si>
    <t>Přesun hmot pro pozemní komunikace s krytem z kamene, monolitickým betonovým nebo živičným</t>
  </si>
  <si>
    <t>7939810</t>
  </si>
  <si>
    <t>VRN</t>
  </si>
  <si>
    <t>Vedlejší rozpočtové náklady</t>
  </si>
  <si>
    <t>VRN1</t>
  </si>
  <si>
    <t>Průzkumné, geodetické a projektové práce</t>
  </si>
  <si>
    <t>81</t>
  </si>
  <si>
    <t>010001000</t>
  </si>
  <si>
    <t>KPL</t>
  </si>
  <si>
    <t>1024</t>
  </si>
  <si>
    <t>1689550318</t>
  </si>
  <si>
    <t>Zkoušky a měření</t>
  </si>
  <si>
    <t>geodetické práce, dokumentace skutečného provedení</t>
  </si>
  <si>
    <t>pasporty komunikací a sousedních objektů</t>
  </si>
  <si>
    <t>dopracování podrobností RDS</t>
  </si>
  <si>
    <t>vytyčení a sondování inž sítí</t>
  </si>
  <si>
    <t>VRN3</t>
  </si>
  <si>
    <t>Zařízení staveniště</t>
  </si>
  <si>
    <t>82</t>
  </si>
  <si>
    <t>030001000</t>
  </si>
  <si>
    <t>…</t>
  </si>
  <si>
    <t>-386090115</t>
  </si>
  <si>
    <t>kompletní náklady včetně všech přípojek, nájmů atd.</t>
  </si>
  <si>
    <t>SO 102 - Chodníky- NEUZNATELNÉ</t>
  </si>
  <si>
    <t>121151105</t>
  </si>
  <si>
    <t>Sejmutí ornice plochy do 100 m2 tl vrstvy do 300 mm strojně</t>
  </si>
  <si>
    <t>94270551</t>
  </si>
  <si>
    <t>Odstranění ornicev zeleni</t>
  </si>
  <si>
    <t>dle PD, př. C.2</t>
  </si>
  <si>
    <t>75,4+42,5+13,4+443,8</t>
  </si>
  <si>
    <t>602215537</t>
  </si>
  <si>
    <t>Přeprava ornice na mezideponii a zpět</t>
  </si>
  <si>
    <t>z pol. 121151105</t>
  </si>
  <si>
    <t>575,1*0,3*2</t>
  </si>
  <si>
    <t>-449674738</t>
  </si>
  <si>
    <t>Přeprava ornice z mezideponie</t>
  </si>
  <si>
    <t xml:space="preserve">z  pol. 181351005</t>
  </si>
  <si>
    <t>575,1*0,3</t>
  </si>
  <si>
    <t>1739942214</t>
  </si>
  <si>
    <t xml:space="preserve">Uložení ornicena mezideponii </t>
  </si>
  <si>
    <t xml:space="preserve">z pol. 121151105 </t>
  </si>
  <si>
    <t>181351005</t>
  </si>
  <si>
    <t>Rozprostření ornice tl vrstvy do 300 mm pl do 100 m2 v rovině nebo ve svahu do 1:5 strojně</t>
  </si>
  <si>
    <t>968484940</t>
  </si>
  <si>
    <t>ornicev zeleni - nad vsaky a kolem chodníků</t>
  </si>
  <si>
    <t>575,1</t>
  </si>
  <si>
    <t>-1015311643</t>
  </si>
  <si>
    <t>Podkladní vrstva chodníků a sjezdů</t>
  </si>
  <si>
    <t>součet plocyhy chodníku a sjezdů</t>
  </si>
  <si>
    <t>105,08+197,94</t>
  </si>
  <si>
    <t>596211112</t>
  </si>
  <si>
    <t>Kladení zámkové dlažby komunikací pro pěší tl 60 mm skupiny A pl do 300 m2</t>
  </si>
  <si>
    <t>541663505</t>
  </si>
  <si>
    <t>Chodníky u křižovatky s Lípovou</t>
  </si>
  <si>
    <t>68,0+37,08</t>
  </si>
  <si>
    <t>dlažba zámková profilová základní 200x165x60mm přírodní</t>
  </si>
  <si>
    <t>-1088063392</t>
  </si>
  <si>
    <t>(105,08-8,32)*1,05</t>
  </si>
  <si>
    <t>5924501</t>
  </si>
  <si>
    <t xml:space="preserve">dlažba zámková profilová  200x165x60mm červená slepecká</t>
  </si>
  <si>
    <t>-2010750819</t>
  </si>
  <si>
    <t>U místa pro přecházení</t>
  </si>
  <si>
    <t>2,70+2,4*0,4+2,5*0,4+3,66</t>
  </si>
  <si>
    <t>596212210</t>
  </si>
  <si>
    <t>Kladení zámkové dlažby pozemních komunikací tl 80 mm skupiny A pl do 50 m2</t>
  </si>
  <si>
    <t>-774429657</t>
  </si>
  <si>
    <t>Sjezdy</t>
  </si>
  <si>
    <t>u hasičárny</t>
  </si>
  <si>
    <t>29,78</t>
  </si>
  <si>
    <t>p.č. 208/3</t>
  </si>
  <si>
    <t>27,37</t>
  </si>
  <si>
    <t>p.č. 208/2</t>
  </si>
  <si>
    <t>56,71</t>
  </si>
  <si>
    <t>č.p. 32</t>
  </si>
  <si>
    <t>43,05</t>
  </si>
  <si>
    <t>č.p.320</t>
  </si>
  <si>
    <t>7,43*2</t>
  </si>
  <si>
    <t xml:space="preserve">č.p.  321</t>
  </si>
  <si>
    <t>4,71*2</t>
  </si>
  <si>
    <t>č.p. 393</t>
  </si>
  <si>
    <t>16,75</t>
  </si>
  <si>
    <t>59245213</t>
  </si>
  <si>
    <t>dlažba zámková profilová základní 196x161x80mm přírodní</t>
  </si>
  <si>
    <t>-531298223</t>
  </si>
  <si>
    <t>192,94*1,05</t>
  </si>
  <si>
    <t>5924521</t>
  </si>
  <si>
    <t>dlažba zámková profilová základní 196x161x80mm červená slepecká</t>
  </si>
  <si>
    <t>308166045</t>
  </si>
  <si>
    <t>Výstaržný pruh před hasičárnou a sjezd pro č.p.84</t>
  </si>
  <si>
    <t>5,0*0,4*2</t>
  </si>
  <si>
    <t>916231213</t>
  </si>
  <si>
    <t>Osazení chodníkového obrubníku betonového stojatého s boční opěrou do lože z betonu prostého</t>
  </si>
  <si>
    <t>-2018723091</t>
  </si>
  <si>
    <t>Nové obrubníky tl. 100mm u chodníků a sjezdů</t>
  </si>
  <si>
    <t>chodníky</t>
  </si>
  <si>
    <t>12,75+31,5+10,0+2*18,6</t>
  </si>
  <si>
    <t>2*4,5</t>
  </si>
  <si>
    <t>2*9,0</t>
  </si>
  <si>
    <t>4*2</t>
  </si>
  <si>
    <t>1238366384</t>
  </si>
  <si>
    <t>179,45*1,1 'Přepočtené koeficientem množství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</si>
</sst>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851563" style="1" customWidth="1"/>
    <col min="2" max="2" width="1.710938" style="1" customWidth="1"/>
    <col min="3" max="3" width="4.421875" style="1" customWidth="1"/>
    <col min="4" max="4" width="2.851563" style="1" customWidth="1"/>
    <col min="5" max="5" width="2.851563" style="1" customWidth="1"/>
    <col min="6" max="6" width="2.851563" style="1" customWidth="1"/>
    <col min="7" max="7" width="2.851563" style="1" customWidth="1"/>
    <col min="8" max="8" width="2.851563" style="1" customWidth="1"/>
    <col min="9" max="9" width="2.851563" style="1" customWidth="1"/>
    <col min="10" max="10" width="2.851563" style="1" customWidth="1"/>
    <col min="11" max="11" width="2.851563" style="1" customWidth="1"/>
    <col min="12" max="12" width="2.851563" style="1" customWidth="1"/>
    <col min="13" max="13" width="2.851563" style="1" customWidth="1"/>
    <col min="14" max="14" width="2.851563" style="1" customWidth="1"/>
    <col min="15" max="15" width="2.851563" style="1" customWidth="1"/>
    <col min="16" max="16" width="2.851563" style="1" customWidth="1"/>
    <col min="17" max="17" width="2.851563" style="1" customWidth="1"/>
    <col min="18" max="18" width="2.851563" style="1" customWidth="1"/>
    <col min="19" max="19" width="2.851563" style="1" customWidth="1"/>
    <col min="20" max="20" width="2.851563" style="1" customWidth="1"/>
    <col min="21" max="21" width="2.851563" style="1" customWidth="1"/>
    <col min="22" max="22" width="2.851563" style="1" customWidth="1"/>
    <col min="23" max="23" width="2.851563" style="1" customWidth="1"/>
    <col min="24" max="24" width="2.851563" style="1" customWidth="1"/>
    <col min="25" max="25" width="2.851563" style="1" customWidth="1"/>
    <col min="26" max="26" width="2.851563" style="1" customWidth="1"/>
    <col min="27" max="27" width="2.851563" style="1" customWidth="1"/>
    <col min="28" max="28" width="2.851563" style="1" customWidth="1"/>
    <col min="29" max="29" width="2.851563" style="1" customWidth="1"/>
    <col min="30" max="30" width="2.851563" style="1" customWidth="1"/>
    <col min="31" max="31" width="2.851563" style="1" customWidth="1"/>
    <col min="32" max="32" width="2.851563" style="1" customWidth="1"/>
    <col min="33" max="33" width="2.851563" style="1" customWidth="1"/>
    <col min="34" max="34" width="3.574219" style="1" customWidth="1"/>
    <col min="35" max="35" width="42.28125" style="1" customWidth="1"/>
    <col min="36" max="36" width="2.574219" style="1" customWidth="1"/>
    <col min="37" max="37" width="2.574219" style="1" customWidth="1"/>
    <col min="38" max="38" width="8.851563" style="1" customWidth="1"/>
    <col min="39" max="39" width="3.574219" style="1" customWidth="1"/>
    <col min="40" max="40" width="14.28125" style="1" customWidth="1"/>
    <col min="41" max="41" width="8.003906" style="1" customWidth="1"/>
    <col min="42" max="42" width="4.421875" style="1" customWidth="1"/>
    <col min="43" max="43" width="16.71094" style="1" hidden="1" customWidth="1"/>
    <col min="44" max="44" width="14.57422" style="1" customWidth="1"/>
    <col min="45" max="45" width="27.71094" style="1" hidden="1" customWidth="1"/>
    <col min="46" max="46" width="27.71094" style="1" hidden="1" customWidth="1"/>
    <col min="47" max="47" width="27.71094" style="1" hidden="1" customWidth="1"/>
    <col min="48" max="48" width="23.14063" style="1" hidden="1" customWidth="1"/>
    <col min="49" max="49" width="23.14063" style="1" hidden="1" customWidth="1"/>
    <col min="50" max="50" width="26.71094" style="1" hidden="1" customWidth="1"/>
    <col min="51" max="51" width="26.71094" style="1" hidden="1" customWidth="1"/>
    <col min="52" max="52" width="23.14063" style="1" hidden="1" customWidth="1"/>
    <col min="53" max="53" width="20.57422" style="1" hidden="1" customWidth="1"/>
    <col min="54" max="54" width="26.71094" style="1" hidden="1" customWidth="1"/>
    <col min="55" max="55" width="23.14063" style="1" hidden="1" customWidth="1"/>
    <col min="56" max="56" width="20.57422" style="1" hidden="1" customWidth="1"/>
    <col min="57" max="57" width="71.14063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4.4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TR-06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Třebestovice - Rekonstrukce části ulice Tovární a Na Návsi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Třebestovice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15. 12. 2020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6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Obec Třebestovice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Ing. Jiří Kejval, Jana Hubalová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6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Ing. Antonín Šremer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4.4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101 - Komunikace - UZN...'!J30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'SO 101 - Komunikace - UZN...'!P128</f>
        <v>0</v>
      </c>
      <c r="AV95" s="128">
        <f>'SO 101 - Komunikace - UZN...'!J33</f>
        <v>0</v>
      </c>
      <c r="AW95" s="128">
        <f>'SO 101 - Komunikace - UZN...'!J34</f>
        <v>0</v>
      </c>
      <c r="AX95" s="128">
        <f>'SO 101 - Komunikace - UZN...'!J35</f>
        <v>0</v>
      </c>
      <c r="AY95" s="128">
        <f>'SO 101 - Komunikace - UZN...'!J36</f>
        <v>0</v>
      </c>
      <c r="AZ95" s="128">
        <f>'SO 101 - Komunikace - UZN...'!F33</f>
        <v>0</v>
      </c>
      <c r="BA95" s="128">
        <f>'SO 101 - Komunikace - UZN...'!F34</f>
        <v>0</v>
      </c>
      <c r="BB95" s="128">
        <f>'SO 101 - Komunikace - UZN...'!F35</f>
        <v>0</v>
      </c>
      <c r="BC95" s="128">
        <f>'SO 101 - Komunikace - UZN...'!F36</f>
        <v>0</v>
      </c>
      <c r="BD95" s="130">
        <f>'SO 101 - Komunikace - UZN...'!F37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14.4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 102 - Chodníky- NEUZNA...'!J30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32">
        <v>0</v>
      </c>
      <c r="AT96" s="133">
        <f>ROUND(SUM(AV96:AW96),2)</f>
        <v>0</v>
      </c>
      <c r="AU96" s="134">
        <f>'SO 102 - Chodníky- NEUZNA...'!P120</f>
        <v>0</v>
      </c>
      <c r="AV96" s="133">
        <f>'SO 102 - Chodníky- NEUZNA...'!J33</f>
        <v>0</v>
      </c>
      <c r="AW96" s="133">
        <f>'SO 102 - Chodníky- NEUZNA...'!J34</f>
        <v>0</v>
      </c>
      <c r="AX96" s="133">
        <f>'SO 102 - Chodníky- NEUZNA...'!J35</f>
        <v>0</v>
      </c>
      <c r="AY96" s="133">
        <f>'SO 102 - Chodníky- NEUZNA...'!J36</f>
        <v>0</v>
      </c>
      <c r="AZ96" s="133">
        <f>'SO 102 - Chodníky- NEUZNA...'!F33</f>
        <v>0</v>
      </c>
      <c r="BA96" s="133">
        <f>'SO 102 - Chodníky- NEUZNA...'!F34</f>
        <v>0</v>
      </c>
      <c r="BB96" s="133">
        <f>'SO 102 - Chodníky- NEUZNA...'!F35</f>
        <v>0</v>
      </c>
      <c r="BC96" s="133">
        <f>'SO 102 - Chodníky- NEUZNA...'!F36</f>
        <v>0</v>
      </c>
      <c r="BD96" s="135">
        <f>'SO 102 - Chodníky- NEUZNA...'!F37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ufEHPdF/7bOrvlfQFMgFKsqcLsBAwr2KTH9t9ndJz3kIb+vyKeeyhi3EW27aMXEwbqLHTDsFRNXP3TsRsb+22g==" hashValue="iplC0z26hfS2PJ6aikFSUWFHexOxssmmrGv30Ri/PKgl2tGYgpFtEM9iQ5hKRcH3v+9koGuN0l6yJds8zRjlVg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 101 - Komunikace - UZN...'!C2" display="/"/>
    <hyperlink ref="A96" location="'SO 102 - Chodníky- NEUZNA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4.4" customHeight="1">
      <c r="B7" s="20"/>
      <c r="E7" s="141" t="str">
        <f>'Rekapitulace stavby'!K6</f>
        <v>Třebestovice - Rekonstrukce části ulice Tovární a Na Návsi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5.6" customHeight="1">
      <c r="A9" s="38"/>
      <c r="B9" s="44"/>
      <c r="C9" s="38"/>
      <c r="D9" s="38"/>
      <c r="E9" s="142" t="s">
        <v>92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15. 12. 2020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4.4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ROUND((SUM(BE128:BE600)),  2)</f>
        <v>0</v>
      </c>
      <c r="G33" s="38"/>
      <c r="H33" s="38"/>
      <c r="I33" s="155">
        <v>0.20999999999999999</v>
      </c>
      <c r="J33" s="154">
        <f>ROUND(((SUM(BE128:BE600))*I33),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ROUND((SUM(BF128:BF600)),  2)</f>
        <v>0</v>
      </c>
      <c r="G34" s="38"/>
      <c r="H34" s="38"/>
      <c r="I34" s="155">
        <v>0.14999999999999999</v>
      </c>
      <c r="J34" s="154">
        <f>ROUND(((SUM(BF128:BF600))*I34),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ROUND((SUM(BG128:BG600)),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ROUND((SUM(BH128:BH600)),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ROUND((SUM(BI128:BI600)),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4.4" customHeight="1">
      <c r="A85" s="38"/>
      <c r="B85" s="39"/>
      <c r="C85" s="40"/>
      <c r="D85" s="40"/>
      <c r="E85" s="174" t="str">
        <f>E7</f>
        <v>Třebestovice - Rekonstrukce části ulice Tovární a Na Návsi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6" customHeight="1">
      <c r="A87" s="38"/>
      <c r="B87" s="39"/>
      <c r="C87" s="40"/>
      <c r="D87" s="40"/>
      <c r="E87" s="76" t="str">
        <f>E9</f>
        <v>SO 101 - Komunikace - UZNATELNÉ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Třebestovice</v>
      </c>
      <c r="G89" s="40"/>
      <c r="H89" s="40"/>
      <c r="I89" s="32" t="s">
        <v>22</v>
      </c>
      <c r="J89" s="79" t="str">
        <f>IF(J12="","",J12)</f>
        <v>15. 12. 2020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6.4" customHeight="1">
      <c r="A91" s="38"/>
      <c r="B91" s="39"/>
      <c r="C91" s="32" t="s">
        <v>24</v>
      </c>
      <c r="D91" s="40"/>
      <c r="E91" s="40"/>
      <c r="F91" s="27" t="str">
        <f>E15</f>
        <v>Obec Třebestovice</v>
      </c>
      <c r="G91" s="40"/>
      <c r="H91" s="40"/>
      <c r="I91" s="32" t="s">
        <v>30</v>
      </c>
      <c r="J91" s="36" t="str">
        <f>E21</f>
        <v>Ing. Jiří Kejval, Jana Hubalová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6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Ing. Antonín Šremer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94</v>
      </c>
      <c r="D94" s="176"/>
      <c r="E94" s="176"/>
      <c r="F94" s="176"/>
      <c r="G94" s="176"/>
      <c r="H94" s="176"/>
      <c r="I94" s="176"/>
      <c r="J94" s="177" t="s">
        <v>95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96</v>
      </c>
      <c r="D96" s="40"/>
      <c r="E96" s="40"/>
      <c r="F96" s="40"/>
      <c r="G96" s="40"/>
      <c r="H96" s="40"/>
      <c r="I96" s="40"/>
      <c r="J96" s="110">
        <f>J128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97</v>
      </c>
    </row>
    <row r="97" s="9" customFormat="1" ht="24.96" customHeight="1">
      <c r="A97" s="9"/>
      <c r="B97" s="179"/>
      <c r="C97" s="180"/>
      <c r="D97" s="181" t="s">
        <v>98</v>
      </c>
      <c r="E97" s="182"/>
      <c r="F97" s="182"/>
      <c r="G97" s="182"/>
      <c r="H97" s="182"/>
      <c r="I97" s="182"/>
      <c r="J97" s="183">
        <f>J129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99</v>
      </c>
      <c r="E98" s="188"/>
      <c r="F98" s="188"/>
      <c r="G98" s="188"/>
      <c r="H98" s="188"/>
      <c r="I98" s="188"/>
      <c r="J98" s="189">
        <f>J130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100</v>
      </c>
      <c r="E99" s="188"/>
      <c r="F99" s="188"/>
      <c r="G99" s="188"/>
      <c r="H99" s="188"/>
      <c r="I99" s="188"/>
      <c r="J99" s="189">
        <f>J254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101</v>
      </c>
      <c r="E100" s="188"/>
      <c r="F100" s="188"/>
      <c r="G100" s="188"/>
      <c r="H100" s="188"/>
      <c r="I100" s="188"/>
      <c r="J100" s="189">
        <f>J278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102</v>
      </c>
      <c r="E101" s="188"/>
      <c r="F101" s="188"/>
      <c r="G101" s="188"/>
      <c r="H101" s="188"/>
      <c r="I101" s="188"/>
      <c r="J101" s="189">
        <f>J292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103</v>
      </c>
      <c r="E102" s="188"/>
      <c r="F102" s="188"/>
      <c r="G102" s="188"/>
      <c r="H102" s="188"/>
      <c r="I102" s="188"/>
      <c r="J102" s="189">
        <f>J377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104</v>
      </c>
      <c r="E103" s="188"/>
      <c r="F103" s="188"/>
      <c r="G103" s="188"/>
      <c r="H103" s="188"/>
      <c r="I103" s="188"/>
      <c r="J103" s="189">
        <f>J470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105</v>
      </c>
      <c r="E104" s="188"/>
      <c r="F104" s="188"/>
      <c r="G104" s="188"/>
      <c r="H104" s="188"/>
      <c r="I104" s="188"/>
      <c r="J104" s="189">
        <f>J543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106</v>
      </c>
      <c r="E105" s="188"/>
      <c r="F105" s="188"/>
      <c r="G105" s="188"/>
      <c r="H105" s="188"/>
      <c r="I105" s="188"/>
      <c r="J105" s="189">
        <f>J583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9"/>
      <c r="C106" s="180"/>
      <c r="D106" s="181" t="s">
        <v>107</v>
      </c>
      <c r="E106" s="182"/>
      <c r="F106" s="182"/>
      <c r="G106" s="182"/>
      <c r="H106" s="182"/>
      <c r="I106" s="182"/>
      <c r="J106" s="183">
        <f>J585</f>
        <v>0</v>
      </c>
      <c r="K106" s="180"/>
      <c r="L106" s="18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5"/>
      <c r="C107" s="186"/>
      <c r="D107" s="187" t="s">
        <v>108</v>
      </c>
      <c r="E107" s="188"/>
      <c r="F107" s="188"/>
      <c r="G107" s="188"/>
      <c r="H107" s="188"/>
      <c r="I107" s="188"/>
      <c r="J107" s="189">
        <f>J586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109</v>
      </c>
      <c r="E108" s="188"/>
      <c r="F108" s="188"/>
      <c r="G108" s="188"/>
      <c r="H108" s="188"/>
      <c r="I108" s="188"/>
      <c r="J108" s="189">
        <f>J595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110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4.4" customHeight="1">
      <c r="A118" s="38"/>
      <c r="B118" s="39"/>
      <c r="C118" s="40"/>
      <c r="D118" s="40"/>
      <c r="E118" s="174" t="str">
        <f>E7</f>
        <v>Třebestovice - Rekonstrukce části ulice Tovární a Na Návsi</v>
      </c>
      <c r="F118" s="32"/>
      <c r="G118" s="32"/>
      <c r="H118" s="32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91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6" customHeight="1">
      <c r="A120" s="38"/>
      <c r="B120" s="39"/>
      <c r="C120" s="40"/>
      <c r="D120" s="40"/>
      <c r="E120" s="76" t="str">
        <f>E9</f>
        <v>SO 101 - Komunikace - UZNATELNÉ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20</v>
      </c>
      <c r="D122" s="40"/>
      <c r="E122" s="40"/>
      <c r="F122" s="27" t="str">
        <f>F12</f>
        <v>Třebestovice</v>
      </c>
      <c r="G122" s="40"/>
      <c r="H122" s="40"/>
      <c r="I122" s="32" t="s">
        <v>22</v>
      </c>
      <c r="J122" s="79" t="str">
        <f>IF(J12="","",J12)</f>
        <v>15. 12. 2020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26.4" customHeight="1">
      <c r="A124" s="38"/>
      <c r="B124" s="39"/>
      <c r="C124" s="32" t="s">
        <v>24</v>
      </c>
      <c r="D124" s="40"/>
      <c r="E124" s="40"/>
      <c r="F124" s="27" t="str">
        <f>E15</f>
        <v>Obec Třebestovice</v>
      </c>
      <c r="G124" s="40"/>
      <c r="H124" s="40"/>
      <c r="I124" s="32" t="s">
        <v>30</v>
      </c>
      <c r="J124" s="36" t="str">
        <f>E21</f>
        <v>Ing. Jiří Kejval, Jana Hubalová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6" customHeight="1">
      <c r="A125" s="38"/>
      <c r="B125" s="39"/>
      <c r="C125" s="32" t="s">
        <v>28</v>
      </c>
      <c r="D125" s="40"/>
      <c r="E125" s="40"/>
      <c r="F125" s="27" t="str">
        <f>IF(E18="","",E18)</f>
        <v>Vyplň údaj</v>
      </c>
      <c r="G125" s="40"/>
      <c r="H125" s="40"/>
      <c r="I125" s="32" t="s">
        <v>33</v>
      </c>
      <c r="J125" s="36" t="str">
        <f>E24</f>
        <v>Ing. Antonín Šremer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91"/>
      <c r="B127" s="192"/>
      <c r="C127" s="193" t="s">
        <v>111</v>
      </c>
      <c r="D127" s="194" t="s">
        <v>61</v>
      </c>
      <c r="E127" s="194" t="s">
        <v>57</v>
      </c>
      <c r="F127" s="194" t="s">
        <v>58</v>
      </c>
      <c r="G127" s="194" t="s">
        <v>112</v>
      </c>
      <c r="H127" s="194" t="s">
        <v>113</v>
      </c>
      <c r="I127" s="194" t="s">
        <v>114</v>
      </c>
      <c r="J127" s="195" t="s">
        <v>95</v>
      </c>
      <c r="K127" s="196" t="s">
        <v>115</v>
      </c>
      <c r="L127" s="197"/>
      <c r="M127" s="100" t="s">
        <v>1</v>
      </c>
      <c r="N127" s="101" t="s">
        <v>40</v>
      </c>
      <c r="O127" s="101" t="s">
        <v>116</v>
      </c>
      <c r="P127" s="101" t="s">
        <v>117</v>
      </c>
      <c r="Q127" s="101" t="s">
        <v>118</v>
      </c>
      <c r="R127" s="101" t="s">
        <v>119</v>
      </c>
      <c r="S127" s="101" t="s">
        <v>120</v>
      </c>
      <c r="T127" s="102" t="s">
        <v>121</v>
      </c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91"/>
      <c r="AE127" s="191"/>
    </row>
    <row r="128" s="2" customFormat="1" ht="22.8" customHeight="1">
      <c r="A128" s="38"/>
      <c r="B128" s="39"/>
      <c r="C128" s="107" t="s">
        <v>122</v>
      </c>
      <c r="D128" s="40"/>
      <c r="E128" s="40"/>
      <c r="F128" s="40"/>
      <c r="G128" s="40"/>
      <c r="H128" s="40"/>
      <c r="I128" s="40"/>
      <c r="J128" s="198">
        <f>BK128</f>
        <v>0</v>
      </c>
      <c r="K128" s="40"/>
      <c r="L128" s="44"/>
      <c r="M128" s="103"/>
      <c r="N128" s="199"/>
      <c r="O128" s="104"/>
      <c r="P128" s="200">
        <f>P129+P585</f>
        <v>0</v>
      </c>
      <c r="Q128" s="104"/>
      <c r="R128" s="200">
        <f>R129+R585</f>
        <v>74.567256940000007</v>
      </c>
      <c r="S128" s="104"/>
      <c r="T128" s="201">
        <f>T129+T585</f>
        <v>2060.3171360000001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75</v>
      </c>
      <c r="AU128" s="17" t="s">
        <v>97</v>
      </c>
      <c r="BK128" s="202">
        <f>BK129+BK585</f>
        <v>0</v>
      </c>
    </row>
    <row r="129" s="12" customFormat="1" ht="25.92" customHeight="1">
      <c r="A129" s="12"/>
      <c r="B129" s="203"/>
      <c r="C129" s="204"/>
      <c r="D129" s="205" t="s">
        <v>75</v>
      </c>
      <c r="E129" s="206" t="s">
        <v>123</v>
      </c>
      <c r="F129" s="206" t="s">
        <v>124</v>
      </c>
      <c r="G129" s="204"/>
      <c r="H129" s="204"/>
      <c r="I129" s="207"/>
      <c r="J129" s="208">
        <f>BK129</f>
        <v>0</v>
      </c>
      <c r="K129" s="204"/>
      <c r="L129" s="209"/>
      <c r="M129" s="210"/>
      <c r="N129" s="211"/>
      <c r="O129" s="211"/>
      <c r="P129" s="212">
        <f>P130+P254+P278+P292+P377+P470+P543+P583</f>
        <v>0</v>
      </c>
      <c r="Q129" s="211"/>
      <c r="R129" s="212">
        <f>R130+R254+R278+R292+R377+R470+R543+R583</f>
        <v>74.567256940000007</v>
      </c>
      <c r="S129" s="211"/>
      <c r="T129" s="213">
        <f>T130+T254+T278+T292+T377+T470+T543+T583</f>
        <v>2060.3171360000001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84</v>
      </c>
      <c r="AT129" s="215" t="s">
        <v>75</v>
      </c>
      <c r="AU129" s="215" t="s">
        <v>76</v>
      </c>
      <c r="AY129" s="214" t="s">
        <v>125</v>
      </c>
      <c r="BK129" s="216">
        <f>BK130+BK254+BK278+BK292+BK377+BK470+BK543+BK583</f>
        <v>0</v>
      </c>
    </row>
    <row r="130" s="12" customFormat="1" ht="22.8" customHeight="1">
      <c r="A130" s="12"/>
      <c r="B130" s="203"/>
      <c r="C130" s="204"/>
      <c r="D130" s="205" t="s">
        <v>75</v>
      </c>
      <c r="E130" s="217" t="s">
        <v>84</v>
      </c>
      <c r="F130" s="217" t="s">
        <v>126</v>
      </c>
      <c r="G130" s="204"/>
      <c r="H130" s="204"/>
      <c r="I130" s="207"/>
      <c r="J130" s="218">
        <f>BK130</f>
        <v>0</v>
      </c>
      <c r="K130" s="204"/>
      <c r="L130" s="209"/>
      <c r="M130" s="210"/>
      <c r="N130" s="211"/>
      <c r="O130" s="211"/>
      <c r="P130" s="212">
        <f>SUM(P131:P253)</f>
        <v>0</v>
      </c>
      <c r="Q130" s="211"/>
      <c r="R130" s="212">
        <f>SUM(R131:R253)</f>
        <v>0.78334137999999998</v>
      </c>
      <c r="S130" s="211"/>
      <c r="T130" s="213">
        <f>SUM(T131:T253)</f>
        <v>2058.5071360000002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84</v>
      </c>
      <c r="AT130" s="215" t="s">
        <v>75</v>
      </c>
      <c r="AU130" s="215" t="s">
        <v>84</v>
      </c>
      <c r="AY130" s="214" t="s">
        <v>125</v>
      </c>
      <c r="BK130" s="216">
        <f>SUM(BK131:BK253)</f>
        <v>0</v>
      </c>
    </row>
    <row r="131" s="2" customFormat="1" ht="14.4" customHeight="1">
      <c r="A131" s="38"/>
      <c r="B131" s="39"/>
      <c r="C131" s="219" t="s">
        <v>84</v>
      </c>
      <c r="D131" s="219" t="s">
        <v>127</v>
      </c>
      <c r="E131" s="220" t="s">
        <v>128</v>
      </c>
      <c r="F131" s="221" t="s">
        <v>129</v>
      </c>
      <c r="G131" s="222" t="s">
        <v>130</v>
      </c>
      <c r="H131" s="223">
        <v>2634.7489999999998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41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0.28999999999999998</v>
      </c>
      <c r="T131" s="230">
        <f>S131*H131</f>
        <v>764.07720999999992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131</v>
      </c>
      <c r="AT131" s="231" t="s">
        <v>127</v>
      </c>
      <c r="AU131" s="231" t="s">
        <v>86</v>
      </c>
      <c r="AY131" s="17" t="s">
        <v>125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84</v>
      </c>
      <c r="BK131" s="232">
        <f>ROUND(I131*H131,2)</f>
        <v>0</v>
      </c>
      <c r="BL131" s="17" t="s">
        <v>131</v>
      </c>
      <c r="BM131" s="231" t="s">
        <v>132</v>
      </c>
    </row>
    <row r="132" s="13" customFormat="1">
      <c r="A132" s="13"/>
      <c r="B132" s="233"/>
      <c r="C132" s="234"/>
      <c r="D132" s="235" t="s">
        <v>133</v>
      </c>
      <c r="E132" s="236" t="s">
        <v>1</v>
      </c>
      <c r="F132" s="237" t="s">
        <v>134</v>
      </c>
      <c r="G132" s="234"/>
      <c r="H132" s="236" t="s">
        <v>1</v>
      </c>
      <c r="I132" s="238"/>
      <c r="J132" s="234"/>
      <c r="K132" s="234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133</v>
      </c>
      <c r="AU132" s="243" t="s">
        <v>86</v>
      </c>
      <c r="AV132" s="13" t="s">
        <v>84</v>
      </c>
      <c r="AW132" s="13" t="s">
        <v>32</v>
      </c>
      <c r="AX132" s="13" t="s">
        <v>76</v>
      </c>
      <c r="AY132" s="243" t="s">
        <v>125</v>
      </c>
    </row>
    <row r="133" s="13" customFormat="1">
      <c r="A133" s="13"/>
      <c r="B133" s="233"/>
      <c r="C133" s="234"/>
      <c r="D133" s="235" t="s">
        <v>133</v>
      </c>
      <c r="E133" s="236" t="s">
        <v>1</v>
      </c>
      <c r="F133" s="237" t="s">
        <v>135</v>
      </c>
      <c r="G133" s="234"/>
      <c r="H133" s="236" t="s">
        <v>1</v>
      </c>
      <c r="I133" s="238"/>
      <c r="J133" s="234"/>
      <c r="K133" s="234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133</v>
      </c>
      <c r="AU133" s="243" t="s">
        <v>86</v>
      </c>
      <c r="AV133" s="13" t="s">
        <v>84</v>
      </c>
      <c r="AW133" s="13" t="s">
        <v>32</v>
      </c>
      <c r="AX133" s="13" t="s">
        <v>76</v>
      </c>
      <c r="AY133" s="243" t="s">
        <v>125</v>
      </c>
    </row>
    <row r="134" s="13" customFormat="1">
      <c r="A134" s="13"/>
      <c r="B134" s="233"/>
      <c r="C134" s="234"/>
      <c r="D134" s="235" t="s">
        <v>133</v>
      </c>
      <c r="E134" s="236" t="s">
        <v>1</v>
      </c>
      <c r="F134" s="237" t="s">
        <v>136</v>
      </c>
      <c r="G134" s="234"/>
      <c r="H134" s="236" t="s">
        <v>1</v>
      </c>
      <c r="I134" s="238"/>
      <c r="J134" s="234"/>
      <c r="K134" s="234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133</v>
      </c>
      <c r="AU134" s="243" t="s">
        <v>86</v>
      </c>
      <c r="AV134" s="13" t="s">
        <v>84</v>
      </c>
      <c r="AW134" s="13" t="s">
        <v>32</v>
      </c>
      <c r="AX134" s="13" t="s">
        <v>76</v>
      </c>
      <c r="AY134" s="243" t="s">
        <v>125</v>
      </c>
    </row>
    <row r="135" s="14" customFormat="1">
      <c r="A135" s="14"/>
      <c r="B135" s="244"/>
      <c r="C135" s="245"/>
      <c r="D135" s="235" t="s">
        <v>133</v>
      </c>
      <c r="E135" s="246" t="s">
        <v>1</v>
      </c>
      <c r="F135" s="247" t="s">
        <v>137</v>
      </c>
      <c r="G135" s="245"/>
      <c r="H135" s="248">
        <v>1698.202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133</v>
      </c>
      <c r="AU135" s="254" t="s">
        <v>86</v>
      </c>
      <c r="AV135" s="14" t="s">
        <v>86</v>
      </c>
      <c r="AW135" s="14" t="s">
        <v>32</v>
      </c>
      <c r="AX135" s="14" t="s">
        <v>76</v>
      </c>
      <c r="AY135" s="254" t="s">
        <v>125</v>
      </c>
    </row>
    <row r="136" s="13" customFormat="1">
      <c r="A136" s="13"/>
      <c r="B136" s="233"/>
      <c r="C136" s="234"/>
      <c r="D136" s="235" t="s">
        <v>133</v>
      </c>
      <c r="E136" s="236" t="s">
        <v>1</v>
      </c>
      <c r="F136" s="237" t="s">
        <v>138</v>
      </c>
      <c r="G136" s="234"/>
      <c r="H136" s="236" t="s">
        <v>1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133</v>
      </c>
      <c r="AU136" s="243" t="s">
        <v>86</v>
      </c>
      <c r="AV136" s="13" t="s">
        <v>84</v>
      </c>
      <c r="AW136" s="13" t="s">
        <v>32</v>
      </c>
      <c r="AX136" s="13" t="s">
        <v>76</v>
      </c>
      <c r="AY136" s="243" t="s">
        <v>125</v>
      </c>
    </row>
    <row r="137" s="14" customFormat="1">
      <c r="A137" s="14"/>
      <c r="B137" s="244"/>
      <c r="C137" s="245"/>
      <c r="D137" s="235" t="s">
        <v>133</v>
      </c>
      <c r="E137" s="246" t="s">
        <v>1</v>
      </c>
      <c r="F137" s="247" t="s">
        <v>139</v>
      </c>
      <c r="G137" s="245"/>
      <c r="H137" s="248">
        <v>936.54700000000003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133</v>
      </c>
      <c r="AU137" s="254" t="s">
        <v>86</v>
      </c>
      <c r="AV137" s="14" t="s">
        <v>86</v>
      </c>
      <c r="AW137" s="14" t="s">
        <v>32</v>
      </c>
      <c r="AX137" s="14" t="s">
        <v>76</v>
      </c>
      <c r="AY137" s="254" t="s">
        <v>125</v>
      </c>
    </row>
    <row r="138" s="15" customFormat="1">
      <c r="A138" s="15"/>
      <c r="B138" s="255"/>
      <c r="C138" s="256"/>
      <c r="D138" s="235" t="s">
        <v>133</v>
      </c>
      <c r="E138" s="257" t="s">
        <v>1</v>
      </c>
      <c r="F138" s="258" t="s">
        <v>140</v>
      </c>
      <c r="G138" s="256"/>
      <c r="H138" s="259">
        <v>2634.7489999999998</v>
      </c>
      <c r="I138" s="260"/>
      <c r="J138" s="256"/>
      <c r="K138" s="256"/>
      <c r="L138" s="261"/>
      <c r="M138" s="262"/>
      <c r="N138" s="263"/>
      <c r="O138" s="263"/>
      <c r="P138" s="263"/>
      <c r="Q138" s="263"/>
      <c r="R138" s="263"/>
      <c r="S138" s="263"/>
      <c r="T138" s="264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5" t="s">
        <v>133</v>
      </c>
      <c r="AU138" s="265" t="s">
        <v>86</v>
      </c>
      <c r="AV138" s="15" t="s">
        <v>131</v>
      </c>
      <c r="AW138" s="15" t="s">
        <v>32</v>
      </c>
      <c r="AX138" s="15" t="s">
        <v>84</v>
      </c>
      <c r="AY138" s="265" t="s">
        <v>125</v>
      </c>
    </row>
    <row r="139" s="2" customFormat="1" ht="14.4" customHeight="1">
      <c r="A139" s="38"/>
      <c r="B139" s="39"/>
      <c r="C139" s="219" t="s">
        <v>86</v>
      </c>
      <c r="D139" s="219" t="s">
        <v>127</v>
      </c>
      <c r="E139" s="220" t="s">
        <v>141</v>
      </c>
      <c r="F139" s="221" t="s">
        <v>142</v>
      </c>
      <c r="G139" s="222" t="s">
        <v>130</v>
      </c>
      <c r="H139" s="223">
        <v>2457.6660000000002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41</v>
      </c>
      <c r="O139" s="91"/>
      <c r="P139" s="229">
        <f>O139*H139</f>
        <v>0</v>
      </c>
      <c r="Q139" s="229">
        <v>0.00029999999999999997</v>
      </c>
      <c r="R139" s="229">
        <f>Q139*H139</f>
        <v>0.73729979999999995</v>
      </c>
      <c r="S139" s="229">
        <v>0.46000000000000002</v>
      </c>
      <c r="T139" s="230">
        <f>S139*H139</f>
        <v>1130.5263600000001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131</v>
      </c>
      <c r="AT139" s="231" t="s">
        <v>127</v>
      </c>
      <c r="AU139" s="231" t="s">
        <v>86</v>
      </c>
      <c r="AY139" s="17" t="s">
        <v>125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84</v>
      </c>
      <c r="BK139" s="232">
        <f>ROUND(I139*H139,2)</f>
        <v>0</v>
      </c>
      <c r="BL139" s="17" t="s">
        <v>131</v>
      </c>
      <c r="BM139" s="231" t="s">
        <v>143</v>
      </c>
    </row>
    <row r="140" s="13" customFormat="1">
      <c r="A140" s="13"/>
      <c r="B140" s="233"/>
      <c r="C140" s="234"/>
      <c r="D140" s="235" t="s">
        <v>133</v>
      </c>
      <c r="E140" s="236" t="s">
        <v>1</v>
      </c>
      <c r="F140" s="237" t="s">
        <v>144</v>
      </c>
      <c r="G140" s="234"/>
      <c r="H140" s="236" t="s">
        <v>1</v>
      </c>
      <c r="I140" s="238"/>
      <c r="J140" s="234"/>
      <c r="K140" s="234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133</v>
      </c>
      <c r="AU140" s="243" t="s">
        <v>86</v>
      </c>
      <c r="AV140" s="13" t="s">
        <v>84</v>
      </c>
      <c r="AW140" s="13" t="s">
        <v>32</v>
      </c>
      <c r="AX140" s="13" t="s">
        <v>76</v>
      </c>
      <c r="AY140" s="243" t="s">
        <v>125</v>
      </c>
    </row>
    <row r="141" s="13" customFormat="1">
      <c r="A141" s="13"/>
      <c r="B141" s="233"/>
      <c r="C141" s="234"/>
      <c r="D141" s="235" t="s">
        <v>133</v>
      </c>
      <c r="E141" s="236" t="s">
        <v>1</v>
      </c>
      <c r="F141" s="237" t="s">
        <v>135</v>
      </c>
      <c r="G141" s="234"/>
      <c r="H141" s="236" t="s">
        <v>1</v>
      </c>
      <c r="I141" s="238"/>
      <c r="J141" s="234"/>
      <c r="K141" s="234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133</v>
      </c>
      <c r="AU141" s="243" t="s">
        <v>86</v>
      </c>
      <c r="AV141" s="13" t="s">
        <v>84</v>
      </c>
      <c r="AW141" s="13" t="s">
        <v>32</v>
      </c>
      <c r="AX141" s="13" t="s">
        <v>76</v>
      </c>
      <c r="AY141" s="243" t="s">
        <v>125</v>
      </c>
    </row>
    <row r="142" s="13" customFormat="1">
      <c r="A142" s="13"/>
      <c r="B142" s="233"/>
      <c r="C142" s="234"/>
      <c r="D142" s="235" t="s">
        <v>133</v>
      </c>
      <c r="E142" s="236" t="s">
        <v>1</v>
      </c>
      <c r="F142" s="237" t="s">
        <v>136</v>
      </c>
      <c r="G142" s="234"/>
      <c r="H142" s="236" t="s">
        <v>1</v>
      </c>
      <c r="I142" s="238"/>
      <c r="J142" s="234"/>
      <c r="K142" s="234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133</v>
      </c>
      <c r="AU142" s="243" t="s">
        <v>86</v>
      </c>
      <c r="AV142" s="13" t="s">
        <v>84</v>
      </c>
      <c r="AW142" s="13" t="s">
        <v>32</v>
      </c>
      <c r="AX142" s="13" t="s">
        <v>76</v>
      </c>
      <c r="AY142" s="243" t="s">
        <v>125</v>
      </c>
    </row>
    <row r="143" s="14" customFormat="1">
      <c r="A143" s="14"/>
      <c r="B143" s="244"/>
      <c r="C143" s="245"/>
      <c r="D143" s="235" t="s">
        <v>133</v>
      </c>
      <c r="E143" s="246" t="s">
        <v>1</v>
      </c>
      <c r="F143" s="247" t="s">
        <v>137</v>
      </c>
      <c r="G143" s="245"/>
      <c r="H143" s="248">
        <v>1698.202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133</v>
      </c>
      <c r="AU143" s="254" t="s">
        <v>86</v>
      </c>
      <c r="AV143" s="14" t="s">
        <v>86</v>
      </c>
      <c r="AW143" s="14" t="s">
        <v>32</v>
      </c>
      <c r="AX143" s="14" t="s">
        <v>76</v>
      </c>
      <c r="AY143" s="254" t="s">
        <v>125</v>
      </c>
    </row>
    <row r="144" s="13" customFormat="1">
      <c r="A144" s="13"/>
      <c r="B144" s="233"/>
      <c r="C144" s="234"/>
      <c r="D144" s="235" t="s">
        <v>133</v>
      </c>
      <c r="E144" s="236" t="s">
        <v>1</v>
      </c>
      <c r="F144" s="237" t="s">
        <v>138</v>
      </c>
      <c r="G144" s="234"/>
      <c r="H144" s="236" t="s">
        <v>1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133</v>
      </c>
      <c r="AU144" s="243" t="s">
        <v>86</v>
      </c>
      <c r="AV144" s="13" t="s">
        <v>84</v>
      </c>
      <c r="AW144" s="13" t="s">
        <v>32</v>
      </c>
      <c r="AX144" s="13" t="s">
        <v>76</v>
      </c>
      <c r="AY144" s="243" t="s">
        <v>125</v>
      </c>
    </row>
    <row r="145" s="14" customFormat="1">
      <c r="A145" s="14"/>
      <c r="B145" s="244"/>
      <c r="C145" s="245"/>
      <c r="D145" s="235" t="s">
        <v>133</v>
      </c>
      <c r="E145" s="246" t="s">
        <v>1</v>
      </c>
      <c r="F145" s="247" t="s">
        <v>145</v>
      </c>
      <c r="G145" s="245"/>
      <c r="H145" s="248">
        <v>759.46400000000006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133</v>
      </c>
      <c r="AU145" s="254" t="s">
        <v>86</v>
      </c>
      <c r="AV145" s="14" t="s">
        <v>86</v>
      </c>
      <c r="AW145" s="14" t="s">
        <v>32</v>
      </c>
      <c r="AX145" s="14" t="s">
        <v>76</v>
      </c>
      <c r="AY145" s="254" t="s">
        <v>125</v>
      </c>
    </row>
    <row r="146" s="15" customFormat="1">
      <c r="A146" s="15"/>
      <c r="B146" s="255"/>
      <c r="C146" s="256"/>
      <c r="D146" s="235" t="s">
        <v>133</v>
      </c>
      <c r="E146" s="257" t="s">
        <v>1</v>
      </c>
      <c r="F146" s="258" t="s">
        <v>140</v>
      </c>
      <c r="G146" s="256"/>
      <c r="H146" s="259">
        <v>2457.6660000000002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5" t="s">
        <v>133</v>
      </c>
      <c r="AU146" s="265" t="s">
        <v>86</v>
      </c>
      <c r="AV146" s="15" t="s">
        <v>131</v>
      </c>
      <c r="AW146" s="15" t="s">
        <v>32</v>
      </c>
      <c r="AX146" s="15" t="s">
        <v>84</v>
      </c>
      <c r="AY146" s="265" t="s">
        <v>125</v>
      </c>
    </row>
    <row r="147" s="2" customFormat="1" ht="14.4" customHeight="1">
      <c r="A147" s="38"/>
      <c r="B147" s="39"/>
      <c r="C147" s="219" t="s">
        <v>146</v>
      </c>
      <c r="D147" s="219" t="s">
        <v>127</v>
      </c>
      <c r="E147" s="220" t="s">
        <v>147</v>
      </c>
      <c r="F147" s="221" t="s">
        <v>148</v>
      </c>
      <c r="G147" s="222" t="s">
        <v>130</v>
      </c>
      <c r="H147" s="223">
        <v>354.166</v>
      </c>
      <c r="I147" s="224"/>
      <c r="J147" s="225">
        <f>ROUND(I147*H147,2)</f>
        <v>0</v>
      </c>
      <c r="K147" s="226"/>
      <c r="L147" s="44"/>
      <c r="M147" s="227" t="s">
        <v>1</v>
      </c>
      <c r="N147" s="228" t="s">
        <v>41</v>
      </c>
      <c r="O147" s="91"/>
      <c r="P147" s="229">
        <f>O147*H147</f>
        <v>0</v>
      </c>
      <c r="Q147" s="229">
        <v>0.00012999999999999999</v>
      </c>
      <c r="R147" s="229">
        <f>Q147*H147</f>
        <v>0.046041579999999999</v>
      </c>
      <c r="S147" s="229">
        <v>0.25600000000000001</v>
      </c>
      <c r="T147" s="230">
        <f>S147*H147</f>
        <v>90.666495999999995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131</v>
      </c>
      <c r="AT147" s="231" t="s">
        <v>127</v>
      </c>
      <c r="AU147" s="231" t="s">
        <v>86</v>
      </c>
      <c r="AY147" s="17" t="s">
        <v>125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84</v>
      </c>
      <c r="BK147" s="232">
        <f>ROUND(I147*H147,2)</f>
        <v>0</v>
      </c>
      <c r="BL147" s="17" t="s">
        <v>131</v>
      </c>
      <c r="BM147" s="231" t="s">
        <v>149</v>
      </c>
    </row>
    <row r="148" s="13" customFormat="1">
      <c r="A148" s="13"/>
      <c r="B148" s="233"/>
      <c r="C148" s="234"/>
      <c r="D148" s="235" t="s">
        <v>133</v>
      </c>
      <c r="E148" s="236" t="s">
        <v>1</v>
      </c>
      <c r="F148" s="237" t="s">
        <v>150</v>
      </c>
      <c r="G148" s="234"/>
      <c r="H148" s="236" t="s">
        <v>1</v>
      </c>
      <c r="I148" s="238"/>
      <c r="J148" s="234"/>
      <c r="K148" s="234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133</v>
      </c>
      <c r="AU148" s="243" t="s">
        <v>86</v>
      </c>
      <c r="AV148" s="13" t="s">
        <v>84</v>
      </c>
      <c r="AW148" s="13" t="s">
        <v>32</v>
      </c>
      <c r="AX148" s="13" t="s">
        <v>76</v>
      </c>
      <c r="AY148" s="243" t="s">
        <v>125</v>
      </c>
    </row>
    <row r="149" s="13" customFormat="1">
      <c r="A149" s="13"/>
      <c r="B149" s="233"/>
      <c r="C149" s="234"/>
      <c r="D149" s="235" t="s">
        <v>133</v>
      </c>
      <c r="E149" s="236" t="s">
        <v>1</v>
      </c>
      <c r="F149" s="237" t="s">
        <v>151</v>
      </c>
      <c r="G149" s="234"/>
      <c r="H149" s="236" t="s">
        <v>1</v>
      </c>
      <c r="I149" s="238"/>
      <c r="J149" s="234"/>
      <c r="K149" s="234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133</v>
      </c>
      <c r="AU149" s="243" t="s">
        <v>86</v>
      </c>
      <c r="AV149" s="13" t="s">
        <v>84</v>
      </c>
      <c r="AW149" s="13" t="s">
        <v>32</v>
      </c>
      <c r="AX149" s="13" t="s">
        <v>76</v>
      </c>
      <c r="AY149" s="243" t="s">
        <v>125</v>
      </c>
    </row>
    <row r="150" s="14" customFormat="1">
      <c r="A150" s="14"/>
      <c r="B150" s="244"/>
      <c r="C150" s="245"/>
      <c r="D150" s="235" t="s">
        <v>133</v>
      </c>
      <c r="E150" s="246" t="s">
        <v>1</v>
      </c>
      <c r="F150" s="247" t="s">
        <v>152</v>
      </c>
      <c r="G150" s="245"/>
      <c r="H150" s="248">
        <v>354.166</v>
      </c>
      <c r="I150" s="249"/>
      <c r="J150" s="245"/>
      <c r="K150" s="245"/>
      <c r="L150" s="250"/>
      <c r="M150" s="251"/>
      <c r="N150" s="252"/>
      <c r="O150" s="252"/>
      <c r="P150" s="252"/>
      <c r="Q150" s="252"/>
      <c r="R150" s="252"/>
      <c r="S150" s="252"/>
      <c r="T150" s="25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4" t="s">
        <v>133</v>
      </c>
      <c r="AU150" s="254" t="s">
        <v>86</v>
      </c>
      <c r="AV150" s="14" t="s">
        <v>86</v>
      </c>
      <c r="AW150" s="14" t="s">
        <v>32</v>
      </c>
      <c r="AX150" s="14" t="s">
        <v>76</v>
      </c>
      <c r="AY150" s="254" t="s">
        <v>125</v>
      </c>
    </row>
    <row r="151" s="15" customFormat="1">
      <c r="A151" s="15"/>
      <c r="B151" s="255"/>
      <c r="C151" s="256"/>
      <c r="D151" s="235" t="s">
        <v>133</v>
      </c>
      <c r="E151" s="257" t="s">
        <v>1</v>
      </c>
      <c r="F151" s="258" t="s">
        <v>140</v>
      </c>
      <c r="G151" s="256"/>
      <c r="H151" s="259">
        <v>354.166</v>
      </c>
      <c r="I151" s="260"/>
      <c r="J151" s="256"/>
      <c r="K151" s="256"/>
      <c r="L151" s="261"/>
      <c r="M151" s="262"/>
      <c r="N151" s="263"/>
      <c r="O151" s="263"/>
      <c r="P151" s="263"/>
      <c r="Q151" s="263"/>
      <c r="R151" s="263"/>
      <c r="S151" s="263"/>
      <c r="T151" s="264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5" t="s">
        <v>133</v>
      </c>
      <c r="AU151" s="265" t="s">
        <v>86</v>
      </c>
      <c r="AV151" s="15" t="s">
        <v>131</v>
      </c>
      <c r="AW151" s="15" t="s">
        <v>32</v>
      </c>
      <c r="AX151" s="15" t="s">
        <v>84</v>
      </c>
      <c r="AY151" s="265" t="s">
        <v>125</v>
      </c>
    </row>
    <row r="152" s="2" customFormat="1" ht="14.4" customHeight="1">
      <c r="A152" s="38"/>
      <c r="B152" s="39"/>
      <c r="C152" s="219" t="s">
        <v>131</v>
      </c>
      <c r="D152" s="219" t="s">
        <v>127</v>
      </c>
      <c r="E152" s="220" t="s">
        <v>153</v>
      </c>
      <c r="F152" s="221" t="s">
        <v>154</v>
      </c>
      <c r="G152" s="222" t="s">
        <v>155</v>
      </c>
      <c r="H152" s="223">
        <v>357.25400000000002</v>
      </c>
      <c r="I152" s="224"/>
      <c r="J152" s="225">
        <f>ROUND(I152*H152,2)</f>
        <v>0</v>
      </c>
      <c r="K152" s="226"/>
      <c r="L152" s="44"/>
      <c r="M152" s="227" t="s">
        <v>1</v>
      </c>
      <c r="N152" s="228" t="s">
        <v>41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0.20499999999999999</v>
      </c>
      <c r="T152" s="230">
        <f>S152*H152</f>
        <v>73.237070000000003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131</v>
      </c>
      <c r="AT152" s="231" t="s">
        <v>127</v>
      </c>
      <c r="AU152" s="231" t="s">
        <v>86</v>
      </c>
      <c r="AY152" s="17" t="s">
        <v>125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84</v>
      </c>
      <c r="BK152" s="232">
        <f>ROUND(I152*H152,2)</f>
        <v>0</v>
      </c>
      <c r="BL152" s="17" t="s">
        <v>131</v>
      </c>
      <c r="BM152" s="231" t="s">
        <v>156</v>
      </c>
    </row>
    <row r="153" s="13" customFormat="1">
      <c r="A153" s="13"/>
      <c r="B153" s="233"/>
      <c r="C153" s="234"/>
      <c r="D153" s="235" t="s">
        <v>133</v>
      </c>
      <c r="E153" s="236" t="s">
        <v>1</v>
      </c>
      <c r="F153" s="237" t="s">
        <v>157</v>
      </c>
      <c r="G153" s="234"/>
      <c r="H153" s="236" t="s">
        <v>1</v>
      </c>
      <c r="I153" s="238"/>
      <c r="J153" s="234"/>
      <c r="K153" s="234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133</v>
      </c>
      <c r="AU153" s="243" t="s">
        <v>86</v>
      </c>
      <c r="AV153" s="13" t="s">
        <v>84</v>
      </c>
      <c r="AW153" s="13" t="s">
        <v>32</v>
      </c>
      <c r="AX153" s="13" t="s">
        <v>76</v>
      </c>
      <c r="AY153" s="243" t="s">
        <v>125</v>
      </c>
    </row>
    <row r="154" s="13" customFormat="1">
      <c r="A154" s="13"/>
      <c r="B154" s="233"/>
      <c r="C154" s="234"/>
      <c r="D154" s="235" t="s">
        <v>133</v>
      </c>
      <c r="E154" s="236" t="s">
        <v>1</v>
      </c>
      <c r="F154" s="237" t="s">
        <v>135</v>
      </c>
      <c r="G154" s="234"/>
      <c r="H154" s="236" t="s">
        <v>1</v>
      </c>
      <c r="I154" s="238"/>
      <c r="J154" s="234"/>
      <c r="K154" s="234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133</v>
      </c>
      <c r="AU154" s="243" t="s">
        <v>86</v>
      </c>
      <c r="AV154" s="13" t="s">
        <v>84</v>
      </c>
      <c r="AW154" s="13" t="s">
        <v>32</v>
      </c>
      <c r="AX154" s="13" t="s">
        <v>76</v>
      </c>
      <c r="AY154" s="243" t="s">
        <v>125</v>
      </c>
    </row>
    <row r="155" s="13" customFormat="1">
      <c r="A155" s="13"/>
      <c r="B155" s="233"/>
      <c r="C155" s="234"/>
      <c r="D155" s="235" t="s">
        <v>133</v>
      </c>
      <c r="E155" s="236" t="s">
        <v>1</v>
      </c>
      <c r="F155" s="237" t="s">
        <v>158</v>
      </c>
      <c r="G155" s="234"/>
      <c r="H155" s="236" t="s">
        <v>1</v>
      </c>
      <c r="I155" s="238"/>
      <c r="J155" s="234"/>
      <c r="K155" s="234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133</v>
      </c>
      <c r="AU155" s="243" t="s">
        <v>86</v>
      </c>
      <c r="AV155" s="13" t="s">
        <v>84</v>
      </c>
      <c r="AW155" s="13" t="s">
        <v>32</v>
      </c>
      <c r="AX155" s="13" t="s">
        <v>76</v>
      </c>
      <c r="AY155" s="243" t="s">
        <v>125</v>
      </c>
    </row>
    <row r="156" s="14" customFormat="1">
      <c r="A156" s="14"/>
      <c r="B156" s="244"/>
      <c r="C156" s="245"/>
      <c r="D156" s="235" t="s">
        <v>133</v>
      </c>
      <c r="E156" s="246" t="s">
        <v>1</v>
      </c>
      <c r="F156" s="247" t="s">
        <v>159</v>
      </c>
      <c r="G156" s="245"/>
      <c r="H156" s="248">
        <v>357.25400000000002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133</v>
      </c>
      <c r="AU156" s="254" t="s">
        <v>86</v>
      </c>
      <c r="AV156" s="14" t="s">
        <v>86</v>
      </c>
      <c r="AW156" s="14" t="s">
        <v>32</v>
      </c>
      <c r="AX156" s="14" t="s">
        <v>76</v>
      </c>
      <c r="AY156" s="254" t="s">
        <v>125</v>
      </c>
    </row>
    <row r="157" s="15" customFormat="1">
      <c r="A157" s="15"/>
      <c r="B157" s="255"/>
      <c r="C157" s="256"/>
      <c r="D157" s="235" t="s">
        <v>133</v>
      </c>
      <c r="E157" s="257" t="s">
        <v>1</v>
      </c>
      <c r="F157" s="258" t="s">
        <v>140</v>
      </c>
      <c r="G157" s="256"/>
      <c r="H157" s="259">
        <v>357.25400000000002</v>
      </c>
      <c r="I157" s="260"/>
      <c r="J157" s="256"/>
      <c r="K157" s="256"/>
      <c r="L157" s="261"/>
      <c r="M157" s="262"/>
      <c r="N157" s="263"/>
      <c r="O157" s="263"/>
      <c r="P157" s="263"/>
      <c r="Q157" s="263"/>
      <c r="R157" s="263"/>
      <c r="S157" s="263"/>
      <c r="T157" s="264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5" t="s">
        <v>133</v>
      </c>
      <c r="AU157" s="265" t="s">
        <v>86</v>
      </c>
      <c r="AV157" s="15" t="s">
        <v>131</v>
      </c>
      <c r="AW157" s="15" t="s">
        <v>32</v>
      </c>
      <c r="AX157" s="15" t="s">
        <v>84</v>
      </c>
      <c r="AY157" s="265" t="s">
        <v>125</v>
      </c>
    </row>
    <row r="158" s="2" customFormat="1" ht="19.8" customHeight="1">
      <c r="A158" s="38"/>
      <c r="B158" s="39"/>
      <c r="C158" s="219" t="s">
        <v>160</v>
      </c>
      <c r="D158" s="219" t="s">
        <v>127</v>
      </c>
      <c r="E158" s="220" t="s">
        <v>161</v>
      </c>
      <c r="F158" s="221" t="s">
        <v>162</v>
      </c>
      <c r="G158" s="222" t="s">
        <v>163</v>
      </c>
      <c r="H158" s="223">
        <v>792.73000000000002</v>
      </c>
      <c r="I158" s="224"/>
      <c r="J158" s="225">
        <f>ROUND(I158*H158,2)</f>
        <v>0</v>
      </c>
      <c r="K158" s="226"/>
      <c r="L158" s="44"/>
      <c r="M158" s="227" t="s">
        <v>1</v>
      </c>
      <c r="N158" s="228" t="s">
        <v>41</v>
      </c>
      <c r="O158" s="91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1" t="s">
        <v>131</v>
      </c>
      <c r="AT158" s="231" t="s">
        <v>127</v>
      </c>
      <c r="AU158" s="231" t="s">
        <v>86</v>
      </c>
      <c r="AY158" s="17" t="s">
        <v>125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7" t="s">
        <v>84</v>
      </c>
      <c r="BK158" s="232">
        <f>ROUND(I158*H158,2)</f>
        <v>0</v>
      </c>
      <c r="BL158" s="17" t="s">
        <v>131</v>
      </c>
      <c r="BM158" s="231" t="s">
        <v>164</v>
      </c>
    </row>
    <row r="159" s="13" customFormat="1">
      <c r="A159" s="13"/>
      <c r="B159" s="233"/>
      <c r="C159" s="234"/>
      <c r="D159" s="235" t="s">
        <v>133</v>
      </c>
      <c r="E159" s="236" t="s">
        <v>1</v>
      </c>
      <c r="F159" s="237" t="s">
        <v>165</v>
      </c>
      <c r="G159" s="234"/>
      <c r="H159" s="236" t="s">
        <v>1</v>
      </c>
      <c r="I159" s="238"/>
      <c r="J159" s="234"/>
      <c r="K159" s="234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133</v>
      </c>
      <c r="AU159" s="243" t="s">
        <v>86</v>
      </c>
      <c r="AV159" s="13" t="s">
        <v>84</v>
      </c>
      <c r="AW159" s="13" t="s">
        <v>32</v>
      </c>
      <c r="AX159" s="13" t="s">
        <v>76</v>
      </c>
      <c r="AY159" s="243" t="s">
        <v>125</v>
      </c>
    </row>
    <row r="160" s="13" customFormat="1">
      <c r="A160" s="13"/>
      <c r="B160" s="233"/>
      <c r="C160" s="234"/>
      <c r="D160" s="235" t="s">
        <v>133</v>
      </c>
      <c r="E160" s="236" t="s">
        <v>1</v>
      </c>
      <c r="F160" s="237" t="s">
        <v>135</v>
      </c>
      <c r="G160" s="234"/>
      <c r="H160" s="236" t="s">
        <v>1</v>
      </c>
      <c r="I160" s="238"/>
      <c r="J160" s="234"/>
      <c r="K160" s="234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133</v>
      </c>
      <c r="AU160" s="243" t="s">
        <v>86</v>
      </c>
      <c r="AV160" s="13" t="s">
        <v>84</v>
      </c>
      <c r="AW160" s="13" t="s">
        <v>32</v>
      </c>
      <c r="AX160" s="13" t="s">
        <v>76</v>
      </c>
      <c r="AY160" s="243" t="s">
        <v>125</v>
      </c>
    </row>
    <row r="161" s="14" customFormat="1">
      <c r="A161" s="14"/>
      <c r="B161" s="244"/>
      <c r="C161" s="245"/>
      <c r="D161" s="235" t="s">
        <v>133</v>
      </c>
      <c r="E161" s="246" t="s">
        <v>1</v>
      </c>
      <c r="F161" s="247" t="s">
        <v>166</v>
      </c>
      <c r="G161" s="245"/>
      <c r="H161" s="248">
        <v>792.73000000000002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4" t="s">
        <v>133</v>
      </c>
      <c r="AU161" s="254" t="s">
        <v>86</v>
      </c>
      <c r="AV161" s="14" t="s">
        <v>86</v>
      </c>
      <c r="AW161" s="14" t="s">
        <v>32</v>
      </c>
      <c r="AX161" s="14" t="s">
        <v>76</v>
      </c>
      <c r="AY161" s="254" t="s">
        <v>125</v>
      </c>
    </row>
    <row r="162" s="15" customFormat="1">
      <c r="A162" s="15"/>
      <c r="B162" s="255"/>
      <c r="C162" s="256"/>
      <c r="D162" s="235" t="s">
        <v>133</v>
      </c>
      <c r="E162" s="257" t="s">
        <v>1</v>
      </c>
      <c r="F162" s="258" t="s">
        <v>140</v>
      </c>
      <c r="G162" s="256"/>
      <c r="H162" s="259">
        <v>792.73000000000002</v>
      </c>
      <c r="I162" s="260"/>
      <c r="J162" s="256"/>
      <c r="K162" s="256"/>
      <c r="L162" s="261"/>
      <c r="M162" s="262"/>
      <c r="N162" s="263"/>
      <c r="O162" s="263"/>
      <c r="P162" s="263"/>
      <c r="Q162" s="263"/>
      <c r="R162" s="263"/>
      <c r="S162" s="263"/>
      <c r="T162" s="264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5" t="s">
        <v>133</v>
      </c>
      <c r="AU162" s="265" t="s">
        <v>86</v>
      </c>
      <c r="AV162" s="15" t="s">
        <v>131</v>
      </c>
      <c r="AW162" s="15" t="s">
        <v>32</v>
      </c>
      <c r="AX162" s="15" t="s">
        <v>84</v>
      </c>
      <c r="AY162" s="265" t="s">
        <v>125</v>
      </c>
    </row>
    <row r="163" s="2" customFormat="1" ht="14.4" customHeight="1">
      <c r="A163" s="38"/>
      <c r="B163" s="39"/>
      <c r="C163" s="219" t="s">
        <v>167</v>
      </c>
      <c r="D163" s="219" t="s">
        <v>127</v>
      </c>
      <c r="E163" s="220" t="s">
        <v>168</v>
      </c>
      <c r="F163" s="221" t="s">
        <v>169</v>
      </c>
      <c r="G163" s="222" t="s">
        <v>163</v>
      </c>
      <c r="H163" s="223">
        <v>102</v>
      </c>
      <c r="I163" s="224"/>
      <c r="J163" s="225">
        <f>ROUND(I163*H163,2)</f>
        <v>0</v>
      </c>
      <c r="K163" s="226"/>
      <c r="L163" s="44"/>
      <c r="M163" s="227" t="s">
        <v>1</v>
      </c>
      <c r="N163" s="228" t="s">
        <v>41</v>
      </c>
      <c r="O163" s="91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131</v>
      </c>
      <c r="AT163" s="231" t="s">
        <v>127</v>
      </c>
      <c r="AU163" s="231" t="s">
        <v>86</v>
      </c>
      <c r="AY163" s="17" t="s">
        <v>125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84</v>
      </c>
      <c r="BK163" s="232">
        <f>ROUND(I163*H163,2)</f>
        <v>0</v>
      </c>
      <c r="BL163" s="17" t="s">
        <v>131</v>
      </c>
      <c r="BM163" s="231" t="s">
        <v>170</v>
      </c>
    </row>
    <row r="164" s="13" customFormat="1">
      <c r="A164" s="13"/>
      <c r="B164" s="233"/>
      <c r="C164" s="234"/>
      <c r="D164" s="235" t="s">
        <v>133</v>
      </c>
      <c r="E164" s="236" t="s">
        <v>1</v>
      </c>
      <c r="F164" s="237" t="s">
        <v>171</v>
      </c>
      <c r="G164" s="234"/>
      <c r="H164" s="236" t="s">
        <v>1</v>
      </c>
      <c r="I164" s="238"/>
      <c r="J164" s="234"/>
      <c r="K164" s="234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133</v>
      </c>
      <c r="AU164" s="243" t="s">
        <v>86</v>
      </c>
      <c r="AV164" s="13" t="s">
        <v>84</v>
      </c>
      <c r="AW164" s="13" t="s">
        <v>32</v>
      </c>
      <c r="AX164" s="13" t="s">
        <v>76</v>
      </c>
      <c r="AY164" s="243" t="s">
        <v>125</v>
      </c>
    </row>
    <row r="165" s="13" customFormat="1">
      <c r="A165" s="13"/>
      <c r="B165" s="233"/>
      <c r="C165" s="234"/>
      <c r="D165" s="235" t="s">
        <v>133</v>
      </c>
      <c r="E165" s="236" t="s">
        <v>1</v>
      </c>
      <c r="F165" s="237" t="s">
        <v>172</v>
      </c>
      <c r="G165" s="234"/>
      <c r="H165" s="236" t="s">
        <v>1</v>
      </c>
      <c r="I165" s="238"/>
      <c r="J165" s="234"/>
      <c r="K165" s="234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133</v>
      </c>
      <c r="AU165" s="243" t="s">
        <v>86</v>
      </c>
      <c r="AV165" s="13" t="s">
        <v>84</v>
      </c>
      <c r="AW165" s="13" t="s">
        <v>32</v>
      </c>
      <c r="AX165" s="13" t="s">
        <v>76</v>
      </c>
      <c r="AY165" s="243" t="s">
        <v>125</v>
      </c>
    </row>
    <row r="166" s="13" customFormat="1">
      <c r="A166" s="13"/>
      <c r="B166" s="233"/>
      <c r="C166" s="234"/>
      <c r="D166" s="235" t="s">
        <v>133</v>
      </c>
      <c r="E166" s="236" t="s">
        <v>1</v>
      </c>
      <c r="F166" s="237" t="s">
        <v>173</v>
      </c>
      <c r="G166" s="234"/>
      <c r="H166" s="236" t="s">
        <v>1</v>
      </c>
      <c r="I166" s="238"/>
      <c r="J166" s="234"/>
      <c r="K166" s="234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133</v>
      </c>
      <c r="AU166" s="243" t="s">
        <v>86</v>
      </c>
      <c r="AV166" s="13" t="s">
        <v>84</v>
      </c>
      <c r="AW166" s="13" t="s">
        <v>32</v>
      </c>
      <c r="AX166" s="13" t="s">
        <v>76</v>
      </c>
      <c r="AY166" s="243" t="s">
        <v>125</v>
      </c>
    </row>
    <row r="167" s="14" customFormat="1">
      <c r="A167" s="14"/>
      <c r="B167" s="244"/>
      <c r="C167" s="245"/>
      <c r="D167" s="235" t="s">
        <v>133</v>
      </c>
      <c r="E167" s="246" t="s">
        <v>1</v>
      </c>
      <c r="F167" s="247" t="s">
        <v>174</v>
      </c>
      <c r="G167" s="245"/>
      <c r="H167" s="248">
        <v>75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4" t="s">
        <v>133</v>
      </c>
      <c r="AU167" s="254" t="s">
        <v>86</v>
      </c>
      <c r="AV167" s="14" t="s">
        <v>86</v>
      </c>
      <c r="AW167" s="14" t="s">
        <v>32</v>
      </c>
      <c r="AX167" s="14" t="s">
        <v>76</v>
      </c>
      <c r="AY167" s="254" t="s">
        <v>125</v>
      </c>
    </row>
    <row r="168" s="13" customFormat="1">
      <c r="A168" s="13"/>
      <c r="B168" s="233"/>
      <c r="C168" s="234"/>
      <c r="D168" s="235" t="s">
        <v>133</v>
      </c>
      <c r="E168" s="236" t="s">
        <v>1</v>
      </c>
      <c r="F168" s="237" t="s">
        <v>175</v>
      </c>
      <c r="G168" s="234"/>
      <c r="H168" s="236" t="s">
        <v>1</v>
      </c>
      <c r="I168" s="238"/>
      <c r="J168" s="234"/>
      <c r="K168" s="234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133</v>
      </c>
      <c r="AU168" s="243" t="s">
        <v>86</v>
      </c>
      <c r="AV168" s="13" t="s">
        <v>84</v>
      </c>
      <c r="AW168" s="13" t="s">
        <v>32</v>
      </c>
      <c r="AX168" s="13" t="s">
        <v>76</v>
      </c>
      <c r="AY168" s="243" t="s">
        <v>125</v>
      </c>
    </row>
    <row r="169" s="14" customFormat="1">
      <c r="A169" s="14"/>
      <c r="B169" s="244"/>
      <c r="C169" s="245"/>
      <c r="D169" s="235" t="s">
        <v>133</v>
      </c>
      <c r="E169" s="246" t="s">
        <v>1</v>
      </c>
      <c r="F169" s="247" t="s">
        <v>176</v>
      </c>
      <c r="G169" s="245"/>
      <c r="H169" s="248">
        <v>27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133</v>
      </c>
      <c r="AU169" s="254" t="s">
        <v>86</v>
      </c>
      <c r="AV169" s="14" t="s">
        <v>86</v>
      </c>
      <c r="AW169" s="14" t="s">
        <v>32</v>
      </c>
      <c r="AX169" s="14" t="s">
        <v>76</v>
      </c>
      <c r="AY169" s="254" t="s">
        <v>125</v>
      </c>
    </row>
    <row r="170" s="15" customFormat="1">
      <c r="A170" s="15"/>
      <c r="B170" s="255"/>
      <c r="C170" s="256"/>
      <c r="D170" s="235" t="s">
        <v>133</v>
      </c>
      <c r="E170" s="257" t="s">
        <v>1</v>
      </c>
      <c r="F170" s="258" t="s">
        <v>140</v>
      </c>
      <c r="G170" s="256"/>
      <c r="H170" s="259">
        <v>102</v>
      </c>
      <c r="I170" s="260"/>
      <c r="J170" s="256"/>
      <c r="K170" s="256"/>
      <c r="L170" s="261"/>
      <c r="M170" s="262"/>
      <c r="N170" s="263"/>
      <c r="O170" s="263"/>
      <c r="P170" s="263"/>
      <c r="Q170" s="263"/>
      <c r="R170" s="263"/>
      <c r="S170" s="263"/>
      <c r="T170" s="264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5" t="s">
        <v>133</v>
      </c>
      <c r="AU170" s="265" t="s">
        <v>86</v>
      </c>
      <c r="AV170" s="15" t="s">
        <v>131</v>
      </c>
      <c r="AW170" s="15" t="s">
        <v>32</v>
      </c>
      <c r="AX170" s="15" t="s">
        <v>84</v>
      </c>
      <c r="AY170" s="265" t="s">
        <v>125</v>
      </c>
    </row>
    <row r="171" s="2" customFormat="1" ht="19.8" customHeight="1">
      <c r="A171" s="38"/>
      <c r="B171" s="39"/>
      <c r="C171" s="219" t="s">
        <v>177</v>
      </c>
      <c r="D171" s="219" t="s">
        <v>127</v>
      </c>
      <c r="E171" s="220" t="s">
        <v>178</v>
      </c>
      <c r="F171" s="221" t="s">
        <v>179</v>
      </c>
      <c r="G171" s="222" t="s">
        <v>163</v>
      </c>
      <c r="H171" s="223">
        <v>78.341999999999999</v>
      </c>
      <c r="I171" s="224"/>
      <c r="J171" s="225">
        <f>ROUND(I171*H171,2)</f>
        <v>0</v>
      </c>
      <c r="K171" s="226"/>
      <c r="L171" s="44"/>
      <c r="M171" s="227" t="s">
        <v>1</v>
      </c>
      <c r="N171" s="228" t="s">
        <v>41</v>
      </c>
      <c r="O171" s="91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1" t="s">
        <v>131</v>
      </c>
      <c r="AT171" s="231" t="s">
        <v>127</v>
      </c>
      <c r="AU171" s="231" t="s">
        <v>86</v>
      </c>
      <c r="AY171" s="17" t="s">
        <v>125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7" t="s">
        <v>84</v>
      </c>
      <c r="BK171" s="232">
        <f>ROUND(I171*H171,2)</f>
        <v>0</v>
      </c>
      <c r="BL171" s="17" t="s">
        <v>131</v>
      </c>
      <c r="BM171" s="231" t="s">
        <v>180</v>
      </c>
    </row>
    <row r="172" s="13" customFormat="1">
      <c r="A172" s="13"/>
      <c r="B172" s="233"/>
      <c r="C172" s="234"/>
      <c r="D172" s="235" t="s">
        <v>133</v>
      </c>
      <c r="E172" s="236" t="s">
        <v>1</v>
      </c>
      <c r="F172" s="237" t="s">
        <v>181</v>
      </c>
      <c r="G172" s="234"/>
      <c r="H172" s="236" t="s">
        <v>1</v>
      </c>
      <c r="I172" s="238"/>
      <c r="J172" s="234"/>
      <c r="K172" s="234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133</v>
      </c>
      <c r="AU172" s="243" t="s">
        <v>86</v>
      </c>
      <c r="AV172" s="13" t="s">
        <v>84</v>
      </c>
      <c r="AW172" s="13" t="s">
        <v>32</v>
      </c>
      <c r="AX172" s="13" t="s">
        <v>76</v>
      </c>
      <c r="AY172" s="243" t="s">
        <v>125</v>
      </c>
    </row>
    <row r="173" s="13" customFormat="1">
      <c r="A173" s="13"/>
      <c r="B173" s="233"/>
      <c r="C173" s="234"/>
      <c r="D173" s="235" t="s">
        <v>133</v>
      </c>
      <c r="E173" s="236" t="s">
        <v>1</v>
      </c>
      <c r="F173" s="237" t="s">
        <v>182</v>
      </c>
      <c r="G173" s="234"/>
      <c r="H173" s="236" t="s">
        <v>1</v>
      </c>
      <c r="I173" s="238"/>
      <c r="J173" s="234"/>
      <c r="K173" s="234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133</v>
      </c>
      <c r="AU173" s="243" t="s">
        <v>86</v>
      </c>
      <c r="AV173" s="13" t="s">
        <v>84</v>
      </c>
      <c r="AW173" s="13" t="s">
        <v>32</v>
      </c>
      <c r="AX173" s="13" t="s">
        <v>76</v>
      </c>
      <c r="AY173" s="243" t="s">
        <v>125</v>
      </c>
    </row>
    <row r="174" s="13" customFormat="1">
      <c r="A174" s="13"/>
      <c r="B174" s="233"/>
      <c r="C174" s="234"/>
      <c r="D174" s="235" t="s">
        <v>133</v>
      </c>
      <c r="E174" s="236" t="s">
        <v>1</v>
      </c>
      <c r="F174" s="237" t="s">
        <v>183</v>
      </c>
      <c r="G174" s="234"/>
      <c r="H174" s="236" t="s">
        <v>1</v>
      </c>
      <c r="I174" s="238"/>
      <c r="J174" s="234"/>
      <c r="K174" s="234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133</v>
      </c>
      <c r="AU174" s="243" t="s">
        <v>86</v>
      </c>
      <c r="AV174" s="13" t="s">
        <v>84</v>
      </c>
      <c r="AW174" s="13" t="s">
        <v>32</v>
      </c>
      <c r="AX174" s="13" t="s">
        <v>76</v>
      </c>
      <c r="AY174" s="243" t="s">
        <v>125</v>
      </c>
    </row>
    <row r="175" s="14" customFormat="1">
      <c r="A175" s="14"/>
      <c r="B175" s="244"/>
      <c r="C175" s="245"/>
      <c r="D175" s="235" t="s">
        <v>133</v>
      </c>
      <c r="E175" s="246" t="s">
        <v>1</v>
      </c>
      <c r="F175" s="247" t="s">
        <v>184</v>
      </c>
      <c r="G175" s="245"/>
      <c r="H175" s="248">
        <v>57.542000000000002</v>
      </c>
      <c r="I175" s="249"/>
      <c r="J175" s="245"/>
      <c r="K175" s="245"/>
      <c r="L175" s="250"/>
      <c r="M175" s="251"/>
      <c r="N175" s="252"/>
      <c r="O175" s="252"/>
      <c r="P175" s="252"/>
      <c r="Q175" s="252"/>
      <c r="R175" s="252"/>
      <c r="S175" s="252"/>
      <c r="T175" s="25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4" t="s">
        <v>133</v>
      </c>
      <c r="AU175" s="254" t="s">
        <v>86</v>
      </c>
      <c r="AV175" s="14" t="s">
        <v>86</v>
      </c>
      <c r="AW175" s="14" t="s">
        <v>32</v>
      </c>
      <c r="AX175" s="14" t="s">
        <v>76</v>
      </c>
      <c r="AY175" s="254" t="s">
        <v>125</v>
      </c>
    </row>
    <row r="176" s="13" customFormat="1">
      <c r="A176" s="13"/>
      <c r="B176" s="233"/>
      <c r="C176" s="234"/>
      <c r="D176" s="235" t="s">
        <v>133</v>
      </c>
      <c r="E176" s="236" t="s">
        <v>1</v>
      </c>
      <c r="F176" s="237" t="s">
        <v>185</v>
      </c>
      <c r="G176" s="234"/>
      <c r="H176" s="236" t="s">
        <v>1</v>
      </c>
      <c r="I176" s="238"/>
      <c r="J176" s="234"/>
      <c r="K176" s="234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133</v>
      </c>
      <c r="AU176" s="243" t="s">
        <v>86</v>
      </c>
      <c r="AV176" s="13" t="s">
        <v>84</v>
      </c>
      <c r="AW176" s="13" t="s">
        <v>32</v>
      </c>
      <c r="AX176" s="13" t="s">
        <v>76</v>
      </c>
      <c r="AY176" s="243" t="s">
        <v>125</v>
      </c>
    </row>
    <row r="177" s="14" customFormat="1">
      <c r="A177" s="14"/>
      <c r="B177" s="244"/>
      <c r="C177" s="245"/>
      <c r="D177" s="235" t="s">
        <v>133</v>
      </c>
      <c r="E177" s="246" t="s">
        <v>1</v>
      </c>
      <c r="F177" s="247" t="s">
        <v>186</v>
      </c>
      <c r="G177" s="245"/>
      <c r="H177" s="248">
        <v>1.6000000000000001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4" t="s">
        <v>133</v>
      </c>
      <c r="AU177" s="254" t="s">
        <v>86</v>
      </c>
      <c r="AV177" s="14" t="s">
        <v>86</v>
      </c>
      <c r="AW177" s="14" t="s">
        <v>32</v>
      </c>
      <c r="AX177" s="14" t="s">
        <v>76</v>
      </c>
      <c r="AY177" s="254" t="s">
        <v>125</v>
      </c>
    </row>
    <row r="178" s="13" customFormat="1">
      <c r="A178" s="13"/>
      <c r="B178" s="233"/>
      <c r="C178" s="234"/>
      <c r="D178" s="235" t="s">
        <v>133</v>
      </c>
      <c r="E178" s="236" t="s">
        <v>1</v>
      </c>
      <c r="F178" s="237" t="s">
        <v>187</v>
      </c>
      <c r="G178" s="234"/>
      <c r="H178" s="236" t="s">
        <v>1</v>
      </c>
      <c r="I178" s="238"/>
      <c r="J178" s="234"/>
      <c r="K178" s="234"/>
      <c r="L178" s="239"/>
      <c r="M178" s="240"/>
      <c r="N178" s="241"/>
      <c r="O178" s="241"/>
      <c r="P178" s="241"/>
      <c r="Q178" s="241"/>
      <c r="R178" s="241"/>
      <c r="S178" s="241"/>
      <c r="T178" s="24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3" t="s">
        <v>133</v>
      </c>
      <c r="AU178" s="243" t="s">
        <v>86</v>
      </c>
      <c r="AV178" s="13" t="s">
        <v>84</v>
      </c>
      <c r="AW178" s="13" t="s">
        <v>32</v>
      </c>
      <c r="AX178" s="13" t="s">
        <v>76</v>
      </c>
      <c r="AY178" s="243" t="s">
        <v>125</v>
      </c>
    </row>
    <row r="179" s="14" customFormat="1">
      <c r="A179" s="14"/>
      <c r="B179" s="244"/>
      <c r="C179" s="245"/>
      <c r="D179" s="235" t="s">
        <v>133</v>
      </c>
      <c r="E179" s="246" t="s">
        <v>1</v>
      </c>
      <c r="F179" s="247" t="s">
        <v>188</v>
      </c>
      <c r="G179" s="245"/>
      <c r="H179" s="248">
        <v>13.44</v>
      </c>
      <c r="I179" s="249"/>
      <c r="J179" s="245"/>
      <c r="K179" s="245"/>
      <c r="L179" s="250"/>
      <c r="M179" s="251"/>
      <c r="N179" s="252"/>
      <c r="O179" s="252"/>
      <c r="P179" s="252"/>
      <c r="Q179" s="252"/>
      <c r="R179" s="252"/>
      <c r="S179" s="252"/>
      <c r="T179" s="25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4" t="s">
        <v>133</v>
      </c>
      <c r="AU179" s="254" t="s">
        <v>86</v>
      </c>
      <c r="AV179" s="14" t="s">
        <v>86</v>
      </c>
      <c r="AW179" s="14" t="s">
        <v>32</v>
      </c>
      <c r="AX179" s="14" t="s">
        <v>76</v>
      </c>
      <c r="AY179" s="254" t="s">
        <v>125</v>
      </c>
    </row>
    <row r="180" s="13" customFormat="1">
      <c r="A180" s="13"/>
      <c r="B180" s="233"/>
      <c r="C180" s="234"/>
      <c r="D180" s="235" t="s">
        <v>133</v>
      </c>
      <c r="E180" s="236" t="s">
        <v>1</v>
      </c>
      <c r="F180" s="237" t="s">
        <v>189</v>
      </c>
      <c r="G180" s="234"/>
      <c r="H180" s="236" t="s">
        <v>1</v>
      </c>
      <c r="I180" s="238"/>
      <c r="J180" s="234"/>
      <c r="K180" s="234"/>
      <c r="L180" s="239"/>
      <c r="M180" s="240"/>
      <c r="N180" s="241"/>
      <c r="O180" s="241"/>
      <c r="P180" s="241"/>
      <c r="Q180" s="241"/>
      <c r="R180" s="241"/>
      <c r="S180" s="241"/>
      <c r="T180" s="24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3" t="s">
        <v>133</v>
      </c>
      <c r="AU180" s="243" t="s">
        <v>86</v>
      </c>
      <c r="AV180" s="13" t="s">
        <v>84</v>
      </c>
      <c r="AW180" s="13" t="s">
        <v>32</v>
      </c>
      <c r="AX180" s="13" t="s">
        <v>76</v>
      </c>
      <c r="AY180" s="243" t="s">
        <v>125</v>
      </c>
    </row>
    <row r="181" s="14" customFormat="1">
      <c r="A181" s="14"/>
      <c r="B181" s="244"/>
      <c r="C181" s="245"/>
      <c r="D181" s="235" t="s">
        <v>133</v>
      </c>
      <c r="E181" s="246" t="s">
        <v>1</v>
      </c>
      <c r="F181" s="247" t="s">
        <v>190</v>
      </c>
      <c r="G181" s="245"/>
      <c r="H181" s="248">
        <v>5.7599999999999998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133</v>
      </c>
      <c r="AU181" s="254" t="s">
        <v>86</v>
      </c>
      <c r="AV181" s="14" t="s">
        <v>86</v>
      </c>
      <c r="AW181" s="14" t="s">
        <v>32</v>
      </c>
      <c r="AX181" s="14" t="s">
        <v>76</v>
      </c>
      <c r="AY181" s="254" t="s">
        <v>125</v>
      </c>
    </row>
    <row r="182" s="15" customFormat="1">
      <c r="A182" s="15"/>
      <c r="B182" s="255"/>
      <c r="C182" s="256"/>
      <c r="D182" s="235" t="s">
        <v>133</v>
      </c>
      <c r="E182" s="257" t="s">
        <v>1</v>
      </c>
      <c r="F182" s="258" t="s">
        <v>140</v>
      </c>
      <c r="G182" s="256"/>
      <c r="H182" s="259">
        <v>78.341999999999999</v>
      </c>
      <c r="I182" s="260"/>
      <c r="J182" s="256"/>
      <c r="K182" s="256"/>
      <c r="L182" s="261"/>
      <c r="M182" s="262"/>
      <c r="N182" s="263"/>
      <c r="O182" s="263"/>
      <c r="P182" s="263"/>
      <c r="Q182" s="263"/>
      <c r="R182" s="263"/>
      <c r="S182" s="263"/>
      <c r="T182" s="264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5" t="s">
        <v>133</v>
      </c>
      <c r="AU182" s="265" t="s">
        <v>86</v>
      </c>
      <c r="AV182" s="15" t="s">
        <v>131</v>
      </c>
      <c r="AW182" s="15" t="s">
        <v>32</v>
      </c>
      <c r="AX182" s="15" t="s">
        <v>84</v>
      </c>
      <c r="AY182" s="265" t="s">
        <v>125</v>
      </c>
    </row>
    <row r="183" s="2" customFormat="1" ht="14.4" customHeight="1">
      <c r="A183" s="38"/>
      <c r="B183" s="39"/>
      <c r="C183" s="219" t="s">
        <v>191</v>
      </c>
      <c r="D183" s="219" t="s">
        <v>127</v>
      </c>
      <c r="E183" s="220" t="s">
        <v>192</v>
      </c>
      <c r="F183" s="221" t="s">
        <v>193</v>
      </c>
      <c r="G183" s="222" t="s">
        <v>163</v>
      </c>
      <c r="H183" s="223">
        <v>132.362</v>
      </c>
      <c r="I183" s="224"/>
      <c r="J183" s="225">
        <f>ROUND(I183*H183,2)</f>
        <v>0</v>
      </c>
      <c r="K183" s="226"/>
      <c r="L183" s="44"/>
      <c r="M183" s="227" t="s">
        <v>1</v>
      </c>
      <c r="N183" s="228" t="s">
        <v>41</v>
      </c>
      <c r="O183" s="91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1" t="s">
        <v>131</v>
      </c>
      <c r="AT183" s="231" t="s">
        <v>127</v>
      </c>
      <c r="AU183" s="231" t="s">
        <v>86</v>
      </c>
      <c r="AY183" s="17" t="s">
        <v>125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7" t="s">
        <v>84</v>
      </c>
      <c r="BK183" s="232">
        <f>ROUND(I183*H183,2)</f>
        <v>0</v>
      </c>
      <c r="BL183" s="17" t="s">
        <v>131</v>
      </c>
      <c r="BM183" s="231" t="s">
        <v>194</v>
      </c>
    </row>
    <row r="184" s="13" customFormat="1">
      <c r="A184" s="13"/>
      <c r="B184" s="233"/>
      <c r="C184" s="234"/>
      <c r="D184" s="235" t="s">
        <v>133</v>
      </c>
      <c r="E184" s="236" t="s">
        <v>1</v>
      </c>
      <c r="F184" s="237" t="s">
        <v>195</v>
      </c>
      <c r="G184" s="234"/>
      <c r="H184" s="236" t="s">
        <v>1</v>
      </c>
      <c r="I184" s="238"/>
      <c r="J184" s="234"/>
      <c r="K184" s="234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133</v>
      </c>
      <c r="AU184" s="243" t="s">
        <v>86</v>
      </c>
      <c r="AV184" s="13" t="s">
        <v>84</v>
      </c>
      <c r="AW184" s="13" t="s">
        <v>32</v>
      </c>
      <c r="AX184" s="13" t="s">
        <v>76</v>
      </c>
      <c r="AY184" s="243" t="s">
        <v>125</v>
      </c>
    </row>
    <row r="185" s="13" customFormat="1">
      <c r="A185" s="13"/>
      <c r="B185" s="233"/>
      <c r="C185" s="234"/>
      <c r="D185" s="235" t="s">
        <v>133</v>
      </c>
      <c r="E185" s="236" t="s">
        <v>1</v>
      </c>
      <c r="F185" s="237" t="s">
        <v>196</v>
      </c>
      <c r="G185" s="234"/>
      <c r="H185" s="236" t="s">
        <v>1</v>
      </c>
      <c r="I185" s="238"/>
      <c r="J185" s="234"/>
      <c r="K185" s="234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133</v>
      </c>
      <c r="AU185" s="243" t="s">
        <v>86</v>
      </c>
      <c r="AV185" s="13" t="s">
        <v>84</v>
      </c>
      <c r="AW185" s="13" t="s">
        <v>32</v>
      </c>
      <c r="AX185" s="13" t="s">
        <v>76</v>
      </c>
      <c r="AY185" s="243" t="s">
        <v>125</v>
      </c>
    </row>
    <row r="186" s="14" customFormat="1">
      <c r="A186" s="14"/>
      <c r="B186" s="244"/>
      <c r="C186" s="245"/>
      <c r="D186" s="235" t="s">
        <v>133</v>
      </c>
      <c r="E186" s="246" t="s">
        <v>1</v>
      </c>
      <c r="F186" s="247" t="s">
        <v>197</v>
      </c>
      <c r="G186" s="245"/>
      <c r="H186" s="248">
        <v>132.362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133</v>
      </c>
      <c r="AU186" s="254" t="s">
        <v>86</v>
      </c>
      <c r="AV186" s="14" t="s">
        <v>86</v>
      </c>
      <c r="AW186" s="14" t="s">
        <v>32</v>
      </c>
      <c r="AX186" s="14" t="s">
        <v>76</v>
      </c>
      <c r="AY186" s="254" t="s">
        <v>125</v>
      </c>
    </row>
    <row r="187" s="15" customFormat="1">
      <c r="A187" s="15"/>
      <c r="B187" s="255"/>
      <c r="C187" s="256"/>
      <c r="D187" s="235" t="s">
        <v>133</v>
      </c>
      <c r="E187" s="257" t="s">
        <v>1</v>
      </c>
      <c r="F187" s="258" t="s">
        <v>140</v>
      </c>
      <c r="G187" s="256"/>
      <c r="H187" s="259">
        <v>132.362</v>
      </c>
      <c r="I187" s="260"/>
      <c r="J187" s="256"/>
      <c r="K187" s="256"/>
      <c r="L187" s="261"/>
      <c r="M187" s="262"/>
      <c r="N187" s="263"/>
      <c r="O187" s="263"/>
      <c r="P187" s="263"/>
      <c r="Q187" s="263"/>
      <c r="R187" s="263"/>
      <c r="S187" s="263"/>
      <c r="T187" s="264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5" t="s">
        <v>133</v>
      </c>
      <c r="AU187" s="265" t="s">
        <v>86</v>
      </c>
      <c r="AV187" s="15" t="s">
        <v>131</v>
      </c>
      <c r="AW187" s="15" t="s">
        <v>32</v>
      </c>
      <c r="AX187" s="15" t="s">
        <v>84</v>
      </c>
      <c r="AY187" s="265" t="s">
        <v>125</v>
      </c>
    </row>
    <row r="188" s="2" customFormat="1" ht="14.4" customHeight="1">
      <c r="A188" s="38"/>
      <c r="B188" s="39"/>
      <c r="C188" s="219" t="s">
        <v>198</v>
      </c>
      <c r="D188" s="219" t="s">
        <v>127</v>
      </c>
      <c r="E188" s="220" t="s">
        <v>199</v>
      </c>
      <c r="F188" s="221" t="s">
        <v>200</v>
      </c>
      <c r="G188" s="222" t="s">
        <v>163</v>
      </c>
      <c r="H188" s="223">
        <v>1873.3240000000001</v>
      </c>
      <c r="I188" s="224"/>
      <c r="J188" s="225">
        <f>ROUND(I188*H188,2)</f>
        <v>0</v>
      </c>
      <c r="K188" s="226"/>
      <c r="L188" s="44"/>
      <c r="M188" s="227" t="s">
        <v>1</v>
      </c>
      <c r="N188" s="228" t="s">
        <v>41</v>
      </c>
      <c r="O188" s="91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1" t="s">
        <v>131</v>
      </c>
      <c r="AT188" s="231" t="s">
        <v>127</v>
      </c>
      <c r="AU188" s="231" t="s">
        <v>86</v>
      </c>
      <c r="AY188" s="17" t="s">
        <v>125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7" t="s">
        <v>84</v>
      </c>
      <c r="BK188" s="232">
        <f>ROUND(I188*H188,2)</f>
        <v>0</v>
      </c>
      <c r="BL188" s="17" t="s">
        <v>131</v>
      </c>
      <c r="BM188" s="231" t="s">
        <v>201</v>
      </c>
    </row>
    <row r="189" s="13" customFormat="1">
      <c r="A189" s="13"/>
      <c r="B189" s="233"/>
      <c r="C189" s="234"/>
      <c r="D189" s="235" t="s">
        <v>133</v>
      </c>
      <c r="E189" s="236" t="s">
        <v>1</v>
      </c>
      <c r="F189" s="237" t="s">
        <v>202</v>
      </c>
      <c r="G189" s="234"/>
      <c r="H189" s="236" t="s">
        <v>1</v>
      </c>
      <c r="I189" s="238"/>
      <c r="J189" s="234"/>
      <c r="K189" s="234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133</v>
      </c>
      <c r="AU189" s="243" t="s">
        <v>86</v>
      </c>
      <c r="AV189" s="13" t="s">
        <v>84</v>
      </c>
      <c r="AW189" s="13" t="s">
        <v>32</v>
      </c>
      <c r="AX189" s="13" t="s">
        <v>76</v>
      </c>
      <c r="AY189" s="243" t="s">
        <v>125</v>
      </c>
    </row>
    <row r="190" s="13" customFormat="1">
      <c r="A190" s="13"/>
      <c r="B190" s="233"/>
      <c r="C190" s="234"/>
      <c r="D190" s="235" t="s">
        <v>133</v>
      </c>
      <c r="E190" s="236" t="s">
        <v>1</v>
      </c>
      <c r="F190" s="237" t="s">
        <v>203</v>
      </c>
      <c r="G190" s="234"/>
      <c r="H190" s="236" t="s">
        <v>1</v>
      </c>
      <c r="I190" s="238"/>
      <c r="J190" s="234"/>
      <c r="K190" s="234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133</v>
      </c>
      <c r="AU190" s="243" t="s">
        <v>86</v>
      </c>
      <c r="AV190" s="13" t="s">
        <v>84</v>
      </c>
      <c r="AW190" s="13" t="s">
        <v>32</v>
      </c>
      <c r="AX190" s="13" t="s">
        <v>76</v>
      </c>
      <c r="AY190" s="243" t="s">
        <v>125</v>
      </c>
    </row>
    <row r="191" s="13" customFormat="1">
      <c r="A191" s="13"/>
      <c r="B191" s="233"/>
      <c r="C191" s="234"/>
      <c r="D191" s="235" t="s">
        <v>133</v>
      </c>
      <c r="E191" s="236" t="s">
        <v>1</v>
      </c>
      <c r="F191" s="237" t="s">
        <v>204</v>
      </c>
      <c r="G191" s="234"/>
      <c r="H191" s="236" t="s">
        <v>1</v>
      </c>
      <c r="I191" s="238"/>
      <c r="J191" s="234"/>
      <c r="K191" s="234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133</v>
      </c>
      <c r="AU191" s="243" t="s">
        <v>86</v>
      </c>
      <c r="AV191" s="13" t="s">
        <v>84</v>
      </c>
      <c r="AW191" s="13" t="s">
        <v>32</v>
      </c>
      <c r="AX191" s="13" t="s">
        <v>76</v>
      </c>
      <c r="AY191" s="243" t="s">
        <v>125</v>
      </c>
    </row>
    <row r="192" s="14" customFormat="1">
      <c r="A192" s="14"/>
      <c r="B192" s="244"/>
      <c r="C192" s="245"/>
      <c r="D192" s="235" t="s">
        <v>133</v>
      </c>
      <c r="E192" s="246" t="s">
        <v>1</v>
      </c>
      <c r="F192" s="247" t="s">
        <v>205</v>
      </c>
      <c r="G192" s="245"/>
      <c r="H192" s="248">
        <v>526.95000000000005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133</v>
      </c>
      <c r="AU192" s="254" t="s">
        <v>86</v>
      </c>
      <c r="AV192" s="14" t="s">
        <v>86</v>
      </c>
      <c r="AW192" s="14" t="s">
        <v>32</v>
      </c>
      <c r="AX192" s="14" t="s">
        <v>76</v>
      </c>
      <c r="AY192" s="254" t="s">
        <v>125</v>
      </c>
    </row>
    <row r="193" s="13" customFormat="1">
      <c r="A193" s="13"/>
      <c r="B193" s="233"/>
      <c r="C193" s="234"/>
      <c r="D193" s="235" t="s">
        <v>133</v>
      </c>
      <c r="E193" s="236" t="s">
        <v>1</v>
      </c>
      <c r="F193" s="237" t="s">
        <v>206</v>
      </c>
      <c r="G193" s="234"/>
      <c r="H193" s="236" t="s">
        <v>1</v>
      </c>
      <c r="I193" s="238"/>
      <c r="J193" s="234"/>
      <c r="K193" s="234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133</v>
      </c>
      <c r="AU193" s="243" t="s">
        <v>86</v>
      </c>
      <c r="AV193" s="13" t="s">
        <v>84</v>
      </c>
      <c r="AW193" s="13" t="s">
        <v>32</v>
      </c>
      <c r="AX193" s="13" t="s">
        <v>76</v>
      </c>
      <c r="AY193" s="243" t="s">
        <v>125</v>
      </c>
    </row>
    <row r="194" s="13" customFormat="1">
      <c r="A194" s="13"/>
      <c r="B194" s="233"/>
      <c r="C194" s="234"/>
      <c r="D194" s="235" t="s">
        <v>133</v>
      </c>
      <c r="E194" s="236" t="s">
        <v>1</v>
      </c>
      <c r="F194" s="237" t="s">
        <v>207</v>
      </c>
      <c r="G194" s="234"/>
      <c r="H194" s="236" t="s">
        <v>1</v>
      </c>
      <c r="I194" s="238"/>
      <c r="J194" s="234"/>
      <c r="K194" s="234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133</v>
      </c>
      <c r="AU194" s="243" t="s">
        <v>86</v>
      </c>
      <c r="AV194" s="13" t="s">
        <v>84</v>
      </c>
      <c r="AW194" s="13" t="s">
        <v>32</v>
      </c>
      <c r="AX194" s="13" t="s">
        <v>76</v>
      </c>
      <c r="AY194" s="243" t="s">
        <v>125</v>
      </c>
    </row>
    <row r="195" s="14" customFormat="1">
      <c r="A195" s="14"/>
      <c r="B195" s="244"/>
      <c r="C195" s="245"/>
      <c r="D195" s="235" t="s">
        <v>133</v>
      </c>
      <c r="E195" s="246" t="s">
        <v>1</v>
      </c>
      <c r="F195" s="247" t="s">
        <v>208</v>
      </c>
      <c r="G195" s="245"/>
      <c r="H195" s="248">
        <v>368.64999999999998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133</v>
      </c>
      <c r="AU195" s="254" t="s">
        <v>86</v>
      </c>
      <c r="AV195" s="14" t="s">
        <v>86</v>
      </c>
      <c r="AW195" s="14" t="s">
        <v>32</v>
      </c>
      <c r="AX195" s="14" t="s">
        <v>76</v>
      </c>
      <c r="AY195" s="254" t="s">
        <v>125</v>
      </c>
    </row>
    <row r="196" s="13" customFormat="1">
      <c r="A196" s="13"/>
      <c r="B196" s="233"/>
      <c r="C196" s="234"/>
      <c r="D196" s="235" t="s">
        <v>133</v>
      </c>
      <c r="E196" s="236" t="s">
        <v>1</v>
      </c>
      <c r="F196" s="237" t="s">
        <v>209</v>
      </c>
      <c r="G196" s="234"/>
      <c r="H196" s="236" t="s">
        <v>1</v>
      </c>
      <c r="I196" s="238"/>
      <c r="J196" s="234"/>
      <c r="K196" s="234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133</v>
      </c>
      <c r="AU196" s="243" t="s">
        <v>86</v>
      </c>
      <c r="AV196" s="13" t="s">
        <v>84</v>
      </c>
      <c r="AW196" s="13" t="s">
        <v>32</v>
      </c>
      <c r="AX196" s="13" t="s">
        <v>76</v>
      </c>
      <c r="AY196" s="243" t="s">
        <v>125</v>
      </c>
    </row>
    <row r="197" s="13" customFormat="1">
      <c r="A197" s="13"/>
      <c r="B197" s="233"/>
      <c r="C197" s="234"/>
      <c r="D197" s="235" t="s">
        <v>133</v>
      </c>
      <c r="E197" s="236" t="s">
        <v>1</v>
      </c>
      <c r="F197" s="237" t="s">
        <v>210</v>
      </c>
      <c r="G197" s="234"/>
      <c r="H197" s="236" t="s">
        <v>1</v>
      </c>
      <c r="I197" s="238"/>
      <c r="J197" s="234"/>
      <c r="K197" s="234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133</v>
      </c>
      <c r="AU197" s="243" t="s">
        <v>86</v>
      </c>
      <c r="AV197" s="13" t="s">
        <v>84</v>
      </c>
      <c r="AW197" s="13" t="s">
        <v>32</v>
      </c>
      <c r="AX197" s="13" t="s">
        <v>76</v>
      </c>
      <c r="AY197" s="243" t="s">
        <v>125</v>
      </c>
    </row>
    <row r="198" s="14" customFormat="1">
      <c r="A198" s="14"/>
      <c r="B198" s="244"/>
      <c r="C198" s="245"/>
      <c r="D198" s="235" t="s">
        <v>133</v>
      </c>
      <c r="E198" s="246" t="s">
        <v>1</v>
      </c>
      <c r="F198" s="247" t="s">
        <v>211</v>
      </c>
      <c r="G198" s="245"/>
      <c r="H198" s="248">
        <v>70.832999999999998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133</v>
      </c>
      <c r="AU198" s="254" t="s">
        <v>86</v>
      </c>
      <c r="AV198" s="14" t="s">
        <v>86</v>
      </c>
      <c r="AW198" s="14" t="s">
        <v>32</v>
      </c>
      <c r="AX198" s="14" t="s">
        <v>76</v>
      </c>
      <c r="AY198" s="254" t="s">
        <v>125</v>
      </c>
    </row>
    <row r="199" s="13" customFormat="1">
      <c r="A199" s="13"/>
      <c r="B199" s="233"/>
      <c r="C199" s="234"/>
      <c r="D199" s="235" t="s">
        <v>133</v>
      </c>
      <c r="E199" s="236" t="s">
        <v>1</v>
      </c>
      <c r="F199" s="237" t="s">
        <v>212</v>
      </c>
      <c r="G199" s="234"/>
      <c r="H199" s="236" t="s">
        <v>1</v>
      </c>
      <c r="I199" s="238"/>
      <c r="J199" s="234"/>
      <c r="K199" s="234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133</v>
      </c>
      <c r="AU199" s="243" t="s">
        <v>86</v>
      </c>
      <c r="AV199" s="13" t="s">
        <v>84</v>
      </c>
      <c r="AW199" s="13" t="s">
        <v>32</v>
      </c>
      <c r="AX199" s="13" t="s">
        <v>76</v>
      </c>
      <c r="AY199" s="243" t="s">
        <v>125</v>
      </c>
    </row>
    <row r="200" s="13" customFormat="1">
      <c r="A200" s="13"/>
      <c r="B200" s="233"/>
      <c r="C200" s="234"/>
      <c r="D200" s="235" t="s">
        <v>133</v>
      </c>
      <c r="E200" s="236" t="s">
        <v>1</v>
      </c>
      <c r="F200" s="237" t="s">
        <v>213</v>
      </c>
      <c r="G200" s="234"/>
      <c r="H200" s="236" t="s">
        <v>1</v>
      </c>
      <c r="I200" s="238"/>
      <c r="J200" s="234"/>
      <c r="K200" s="234"/>
      <c r="L200" s="239"/>
      <c r="M200" s="240"/>
      <c r="N200" s="241"/>
      <c r="O200" s="241"/>
      <c r="P200" s="241"/>
      <c r="Q200" s="241"/>
      <c r="R200" s="241"/>
      <c r="S200" s="241"/>
      <c r="T200" s="24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3" t="s">
        <v>133</v>
      </c>
      <c r="AU200" s="243" t="s">
        <v>86</v>
      </c>
      <c r="AV200" s="13" t="s">
        <v>84</v>
      </c>
      <c r="AW200" s="13" t="s">
        <v>32</v>
      </c>
      <c r="AX200" s="13" t="s">
        <v>76</v>
      </c>
      <c r="AY200" s="243" t="s">
        <v>125</v>
      </c>
    </row>
    <row r="201" s="14" customFormat="1">
      <c r="A201" s="14"/>
      <c r="B201" s="244"/>
      <c r="C201" s="245"/>
      <c r="D201" s="235" t="s">
        <v>133</v>
      </c>
      <c r="E201" s="246" t="s">
        <v>1</v>
      </c>
      <c r="F201" s="247" t="s">
        <v>214</v>
      </c>
      <c r="G201" s="245"/>
      <c r="H201" s="248">
        <v>906.89099999999996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4" t="s">
        <v>133</v>
      </c>
      <c r="AU201" s="254" t="s">
        <v>86</v>
      </c>
      <c r="AV201" s="14" t="s">
        <v>86</v>
      </c>
      <c r="AW201" s="14" t="s">
        <v>32</v>
      </c>
      <c r="AX201" s="14" t="s">
        <v>76</v>
      </c>
      <c r="AY201" s="254" t="s">
        <v>125</v>
      </c>
    </row>
    <row r="202" s="15" customFormat="1">
      <c r="A202" s="15"/>
      <c r="B202" s="255"/>
      <c r="C202" s="256"/>
      <c r="D202" s="235" t="s">
        <v>133</v>
      </c>
      <c r="E202" s="257" t="s">
        <v>1</v>
      </c>
      <c r="F202" s="258" t="s">
        <v>140</v>
      </c>
      <c r="G202" s="256"/>
      <c r="H202" s="259">
        <v>1873.3240000000001</v>
      </c>
      <c r="I202" s="260"/>
      <c r="J202" s="256"/>
      <c r="K202" s="256"/>
      <c r="L202" s="261"/>
      <c r="M202" s="262"/>
      <c r="N202" s="263"/>
      <c r="O202" s="263"/>
      <c r="P202" s="263"/>
      <c r="Q202" s="263"/>
      <c r="R202" s="263"/>
      <c r="S202" s="263"/>
      <c r="T202" s="264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65" t="s">
        <v>133</v>
      </c>
      <c r="AU202" s="265" t="s">
        <v>86</v>
      </c>
      <c r="AV202" s="15" t="s">
        <v>131</v>
      </c>
      <c r="AW202" s="15" t="s">
        <v>32</v>
      </c>
      <c r="AX202" s="15" t="s">
        <v>84</v>
      </c>
      <c r="AY202" s="265" t="s">
        <v>125</v>
      </c>
    </row>
    <row r="203" s="2" customFormat="1" ht="22.2" customHeight="1">
      <c r="A203" s="38"/>
      <c r="B203" s="39"/>
      <c r="C203" s="219" t="s">
        <v>215</v>
      </c>
      <c r="D203" s="219" t="s">
        <v>127</v>
      </c>
      <c r="E203" s="220" t="s">
        <v>216</v>
      </c>
      <c r="F203" s="221" t="s">
        <v>217</v>
      </c>
      <c r="G203" s="222" t="s">
        <v>163</v>
      </c>
      <c r="H203" s="223">
        <v>1873.3240000000001</v>
      </c>
      <c r="I203" s="224"/>
      <c r="J203" s="225">
        <f>ROUND(I203*H203,2)</f>
        <v>0</v>
      </c>
      <c r="K203" s="226"/>
      <c r="L203" s="44"/>
      <c r="M203" s="227" t="s">
        <v>1</v>
      </c>
      <c r="N203" s="228" t="s">
        <v>41</v>
      </c>
      <c r="O203" s="91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1" t="s">
        <v>131</v>
      </c>
      <c r="AT203" s="231" t="s">
        <v>127</v>
      </c>
      <c r="AU203" s="231" t="s">
        <v>86</v>
      </c>
      <c r="AY203" s="17" t="s">
        <v>125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7" t="s">
        <v>84</v>
      </c>
      <c r="BK203" s="232">
        <f>ROUND(I203*H203,2)</f>
        <v>0</v>
      </c>
      <c r="BL203" s="17" t="s">
        <v>131</v>
      </c>
      <c r="BM203" s="231" t="s">
        <v>218</v>
      </c>
    </row>
    <row r="204" s="13" customFormat="1">
      <c r="A204" s="13"/>
      <c r="B204" s="233"/>
      <c r="C204" s="234"/>
      <c r="D204" s="235" t="s">
        <v>133</v>
      </c>
      <c r="E204" s="236" t="s">
        <v>1</v>
      </c>
      <c r="F204" s="237" t="s">
        <v>219</v>
      </c>
      <c r="G204" s="234"/>
      <c r="H204" s="236" t="s">
        <v>1</v>
      </c>
      <c r="I204" s="238"/>
      <c r="J204" s="234"/>
      <c r="K204" s="234"/>
      <c r="L204" s="239"/>
      <c r="M204" s="240"/>
      <c r="N204" s="241"/>
      <c r="O204" s="241"/>
      <c r="P204" s="241"/>
      <c r="Q204" s="241"/>
      <c r="R204" s="241"/>
      <c r="S204" s="241"/>
      <c r="T204" s="24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133</v>
      </c>
      <c r="AU204" s="243" t="s">
        <v>86</v>
      </c>
      <c r="AV204" s="13" t="s">
        <v>84</v>
      </c>
      <c r="AW204" s="13" t="s">
        <v>32</v>
      </c>
      <c r="AX204" s="13" t="s">
        <v>76</v>
      </c>
      <c r="AY204" s="243" t="s">
        <v>125</v>
      </c>
    </row>
    <row r="205" s="13" customFormat="1">
      <c r="A205" s="13"/>
      <c r="B205" s="233"/>
      <c r="C205" s="234"/>
      <c r="D205" s="235" t="s">
        <v>133</v>
      </c>
      <c r="E205" s="236" t="s">
        <v>1</v>
      </c>
      <c r="F205" s="237" t="s">
        <v>220</v>
      </c>
      <c r="G205" s="234"/>
      <c r="H205" s="236" t="s">
        <v>1</v>
      </c>
      <c r="I205" s="238"/>
      <c r="J205" s="234"/>
      <c r="K205" s="234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133</v>
      </c>
      <c r="AU205" s="243" t="s">
        <v>86</v>
      </c>
      <c r="AV205" s="13" t="s">
        <v>84</v>
      </c>
      <c r="AW205" s="13" t="s">
        <v>32</v>
      </c>
      <c r="AX205" s="13" t="s">
        <v>76</v>
      </c>
      <c r="AY205" s="243" t="s">
        <v>125</v>
      </c>
    </row>
    <row r="206" s="14" customFormat="1">
      <c r="A206" s="14"/>
      <c r="B206" s="244"/>
      <c r="C206" s="245"/>
      <c r="D206" s="235" t="s">
        <v>133</v>
      </c>
      <c r="E206" s="246" t="s">
        <v>1</v>
      </c>
      <c r="F206" s="247" t="s">
        <v>221</v>
      </c>
      <c r="G206" s="245"/>
      <c r="H206" s="248">
        <v>1873.3240000000001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133</v>
      </c>
      <c r="AU206" s="254" t="s">
        <v>86</v>
      </c>
      <c r="AV206" s="14" t="s">
        <v>86</v>
      </c>
      <c r="AW206" s="14" t="s">
        <v>32</v>
      </c>
      <c r="AX206" s="14" t="s">
        <v>76</v>
      </c>
      <c r="AY206" s="254" t="s">
        <v>125</v>
      </c>
    </row>
    <row r="207" s="15" customFormat="1">
      <c r="A207" s="15"/>
      <c r="B207" s="255"/>
      <c r="C207" s="256"/>
      <c r="D207" s="235" t="s">
        <v>133</v>
      </c>
      <c r="E207" s="257" t="s">
        <v>1</v>
      </c>
      <c r="F207" s="258" t="s">
        <v>140</v>
      </c>
      <c r="G207" s="256"/>
      <c r="H207" s="259">
        <v>1873.3240000000001</v>
      </c>
      <c r="I207" s="260"/>
      <c r="J207" s="256"/>
      <c r="K207" s="256"/>
      <c r="L207" s="261"/>
      <c r="M207" s="262"/>
      <c r="N207" s="263"/>
      <c r="O207" s="263"/>
      <c r="P207" s="263"/>
      <c r="Q207" s="263"/>
      <c r="R207" s="263"/>
      <c r="S207" s="263"/>
      <c r="T207" s="264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5" t="s">
        <v>133</v>
      </c>
      <c r="AU207" s="265" t="s">
        <v>86</v>
      </c>
      <c r="AV207" s="15" t="s">
        <v>131</v>
      </c>
      <c r="AW207" s="15" t="s">
        <v>32</v>
      </c>
      <c r="AX207" s="15" t="s">
        <v>84</v>
      </c>
      <c r="AY207" s="265" t="s">
        <v>125</v>
      </c>
    </row>
    <row r="208" s="2" customFormat="1" ht="14.4" customHeight="1">
      <c r="A208" s="38"/>
      <c r="B208" s="39"/>
      <c r="C208" s="219" t="s">
        <v>222</v>
      </c>
      <c r="D208" s="219" t="s">
        <v>127</v>
      </c>
      <c r="E208" s="220" t="s">
        <v>223</v>
      </c>
      <c r="F208" s="221" t="s">
        <v>224</v>
      </c>
      <c r="G208" s="222" t="s">
        <v>163</v>
      </c>
      <c r="H208" s="223">
        <v>66.180999999999997</v>
      </c>
      <c r="I208" s="224"/>
      <c r="J208" s="225">
        <f>ROUND(I208*H208,2)</f>
        <v>0</v>
      </c>
      <c r="K208" s="226"/>
      <c r="L208" s="44"/>
      <c r="M208" s="227" t="s">
        <v>1</v>
      </c>
      <c r="N208" s="228" t="s">
        <v>41</v>
      </c>
      <c r="O208" s="91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1" t="s">
        <v>131</v>
      </c>
      <c r="AT208" s="231" t="s">
        <v>127</v>
      </c>
      <c r="AU208" s="231" t="s">
        <v>86</v>
      </c>
      <c r="AY208" s="17" t="s">
        <v>125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7" t="s">
        <v>84</v>
      </c>
      <c r="BK208" s="232">
        <f>ROUND(I208*H208,2)</f>
        <v>0</v>
      </c>
      <c r="BL208" s="17" t="s">
        <v>131</v>
      </c>
      <c r="BM208" s="231" t="s">
        <v>225</v>
      </c>
    </row>
    <row r="209" s="13" customFormat="1">
      <c r="A209" s="13"/>
      <c r="B209" s="233"/>
      <c r="C209" s="234"/>
      <c r="D209" s="235" t="s">
        <v>133</v>
      </c>
      <c r="E209" s="236" t="s">
        <v>1</v>
      </c>
      <c r="F209" s="237" t="s">
        <v>226</v>
      </c>
      <c r="G209" s="234"/>
      <c r="H209" s="236" t="s">
        <v>1</v>
      </c>
      <c r="I209" s="238"/>
      <c r="J209" s="234"/>
      <c r="K209" s="234"/>
      <c r="L209" s="239"/>
      <c r="M209" s="240"/>
      <c r="N209" s="241"/>
      <c r="O209" s="241"/>
      <c r="P209" s="241"/>
      <c r="Q209" s="241"/>
      <c r="R209" s="241"/>
      <c r="S209" s="241"/>
      <c r="T209" s="24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3" t="s">
        <v>133</v>
      </c>
      <c r="AU209" s="243" t="s">
        <v>86</v>
      </c>
      <c r="AV209" s="13" t="s">
        <v>84</v>
      </c>
      <c r="AW209" s="13" t="s">
        <v>32</v>
      </c>
      <c r="AX209" s="13" t="s">
        <v>76</v>
      </c>
      <c r="AY209" s="243" t="s">
        <v>125</v>
      </c>
    </row>
    <row r="210" s="13" customFormat="1">
      <c r="A210" s="13"/>
      <c r="B210" s="233"/>
      <c r="C210" s="234"/>
      <c r="D210" s="235" t="s">
        <v>133</v>
      </c>
      <c r="E210" s="236" t="s">
        <v>1</v>
      </c>
      <c r="F210" s="237" t="s">
        <v>196</v>
      </c>
      <c r="G210" s="234"/>
      <c r="H210" s="236" t="s">
        <v>1</v>
      </c>
      <c r="I210" s="238"/>
      <c r="J210" s="234"/>
      <c r="K210" s="234"/>
      <c r="L210" s="239"/>
      <c r="M210" s="240"/>
      <c r="N210" s="241"/>
      <c r="O210" s="241"/>
      <c r="P210" s="241"/>
      <c r="Q210" s="241"/>
      <c r="R210" s="241"/>
      <c r="S210" s="241"/>
      <c r="T210" s="24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3" t="s">
        <v>133</v>
      </c>
      <c r="AU210" s="243" t="s">
        <v>86</v>
      </c>
      <c r="AV210" s="13" t="s">
        <v>84</v>
      </c>
      <c r="AW210" s="13" t="s">
        <v>32</v>
      </c>
      <c r="AX210" s="13" t="s">
        <v>76</v>
      </c>
      <c r="AY210" s="243" t="s">
        <v>125</v>
      </c>
    </row>
    <row r="211" s="14" customFormat="1">
      <c r="A211" s="14"/>
      <c r="B211" s="244"/>
      <c r="C211" s="245"/>
      <c r="D211" s="235" t="s">
        <v>133</v>
      </c>
      <c r="E211" s="246" t="s">
        <v>1</v>
      </c>
      <c r="F211" s="247" t="s">
        <v>227</v>
      </c>
      <c r="G211" s="245"/>
      <c r="H211" s="248">
        <v>66.180999999999997</v>
      </c>
      <c r="I211" s="249"/>
      <c r="J211" s="245"/>
      <c r="K211" s="245"/>
      <c r="L211" s="250"/>
      <c r="M211" s="251"/>
      <c r="N211" s="252"/>
      <c r="O211" s="252"/>
      <c r="P211" s="252"/>
      <c r="Q211" s="252"/>
      <c r="R211" s="252"/>
      <c r="S211" s="252"/>
      <c r="T211" s="253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4" t="s">
        <v>133</v>
      </c>
      <c r="AU211" s="254" t="s">
        <v>86</v>
      </c>
      <c r="AV211" s="14" t="s">
        <v>86</v>
      </c>
      <c r="AW211" s="14" t="s">
        <v>32</v>
      </c>
      <c r="AX211" s="14" t="s">
        <v>76</v>
      </c>
      <c r="AY211" s="254" t="s">
        <v>125</v>
      </c>
    </row>
    <row r="212" s="15" customFormat="1">
      <c r="A212" s="15"/>
      <c r="B212" s="255"/>
      <c r="C212" s="256"/>
      <c r="D212" s="235" t="s">
        <v>133</v>
      </c>
      <c r="E212" s="257" t="s">
        <v>1</v>
      </c>
      <c r="F212" s="258" t="s">
        <v>140</v>
      </c>
      <c r="G212" s="256"/>
      <c r="H212" s="259">
        <v>66.180999999999997</v>
      </c>
      <c r="I212" s="260"/>
      <c r="J212" s="256"/>
      <c r="K212" s="256"/>
      <c r="L212" s="261"/>
      <c r="M212" s="262"/>
      <c r="N212" s="263"/>
      <c r="O212" s="263"/>
      <c r="P212" s="263"/>
      <c r="Q212" s="263"/>
      <c r="R212" s="263"/>
      <c r="S212" s="263"/>
      <c r="T212" s="264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5" t="s">
        <v>133</v>
      </c>
      <c r="AU212" s="265" t="s">
        <v>86</v>
      </c>
      <c r="AV212" s="15" t="s">
        <v>131</v>
      </c>
      <c r="AW212" s="15" t="s">
        <v>32</v>
      </c>
      <c r="AX212" s="15" t="s">
        <v>84</v>
      </c>
      <c r="AY212" s="265" t="s">
        <v>125</v>
      </c>
    </row>
    <row r="213" s="2" customFormat="1" ht="14.4" customHeight="1">
      <c r="A213" s="38"/>
      <c r="B213" s="39"/>
      <c r="C213" s="219" t="s">
        <v>228</v>
      </c>
      <c r="D213" s="219" t="s">
        <v>127</v>
      </c>
      <c r="E213" s="220" t="s">
        <v>229</v>
      </c>
      <c r="F213" s="221" t="s">
        <v>230</v>
      </c>
      <c r="G213" s="222" t="s">
        <v>231</v>
      </c>
      <c r="H213" s="223">
        <v>1632.404</v>
      </c>
      <c r="I213" s="224"/>
      <c r="J213" s="225">
        <f>ROUND(I213*H213,2)</f>
        <v>0</v>
      </c>
      <c r="K213" s="226"/>
      <c r="L213" s="44"/>
      <c r="M213" s="227" t="s">
        <v>1</v>
      </c>
      <c r="N213" s="228" t="s">
        <v>41</v>
      </c>
      <c r="O213" s="91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1" t="s">
        <v>131</v>
      </c>
      <c r="AT213" s="231" t="s">
        <v>127</v>
      </c>
      <c r="AU213" s="231" t="s">
        <v>86</v>
      </c>
      <c r="AY213" s="17" t="s">
        <v>125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7" t="s">
        <v>84</v>
      </c>
      <c r="BK213" s="232">
        <f>ROUND(I213*H213,2)</f>
        <v>0</v>
      </c>
      <c r="BL213" s="17" t="s">
        <v>131</v>
      </c>
      <c r="BM213" s="231" t="s">
        <v>232</v>
      </c>
    </row>
    <row r="214" s="13" customFormat="1">
      <c r="A214" s="13"/>
      <c r="B214" s="233"/>
      <c r="C214" s="234"/>
      <c r="D214" s="235" t="s">
        <v>133</v>
      </c>
      <c r="E214" s="236" t="s">
        <v>1</v>
      </c>
      <c r="F214" s="237" t="s">
        <v>233</v>
      </c>
      <c r="G214" s="234"/>
      <c r="H214" s="236" t="s">
        <v>1</v>
      </c>
      <c r="I214" s="238"/>
      <c r="J214" s="234"/>
      <c r="K214" s="234"/>
      <c r="L214" s="239"/>
      <c r="M214" s="240"/>
      <c r="N214" s="241"/>
      <c r="O214" s="241"/>
      <c r="P214" s="241"/>
      <c r="Q214" s="241"/>
      <c r="R214" s="241"/>
      <c r="S214" s="241"/>
      <c r="T214" s="24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3" t="s">
        <v>133</v>
      </c>
      <c r="AU214" s="243" t="s">
        <v>86</v>
      </c>
      <c r="AV214" s="13" t="s">
        <v>84</v>
      </c>
      <c r="AW214" s="13" t="s">
        <v>32</v>
      </c>
      <c r="AX214" s="13" t="s">
        <v>76</v>
      </c>
      <c r="AY214" s="243" t="s">
        <v>125</v>
      </c>
    </row>
    <row r="215" s="13" customFormat="1">
      <c r="A215" s="13"/>
      <c r="B215" s="233"/>
      <c r="C215" s="234"/>
      <c r="D215" s="235" t="s">
        <v>133</v>
      </c>
      <c r="E215" s="236" t="s">
        <v>1</v>
      </c>
      <c r="F215" s="237" t="s">
        <v>234</v>
      </c>
      <c r="G215" s="234"/>
      <c r="H215" s="236" t="s">
        <v>1</v>
      </c>
      <c r="I215" s="238"/>
      <c r="J215" s="234"/>
      <c r="K215" s="234"/>
      <c r="L215" s="239"/>
      <c r="M215" s="240"/>
      <c r="N215" s="241"/>
      <c r="O215" s="241"/>
      <c r="P215" s="241"/>
      <c r="Q215" s="241"/>
      <c r="R215" s="241"/>
      <c r="S215" s="241"/>
      <c r="T215" s="24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3" t="s">
        <v>133</v>
      </c>
      <c r="AU215" s="243" t="s">
        <v>86</v>
      </c>
      <c r="AV215" s="13" t="s">
        <v>84</v>
      </c>
      <c r="AW215" s="13" t="s">
        <v>32</v>
      </c>
      <c r="AX215" s="13" t="s">
        <v>76</v>
      </c>
      <c r="AY215" s="243" t="s">
        <v>125</v>
      </c>
    </row>
    <row r="216" s="13" customFormat="1">
      <c r="A216" s="13"/>
      <c r="B216" s="233"/>
      <c r="C216" s="234"/>
      <c r="D216" s="235" t="s">
        <v>133</v>
      </c>
      <c r="E216" s="236" t="s">
        <v>1</v>
      </c>
      <c r="F216" s="237" t="s">
        <v>235</v>
      </c>
      <c r="G216" s="234"/>
      <c r="H216" s="236" t="s">
        <v>1</v>
      </c>
      <c r="I216" s="238"/>
      <c r="J216" s="234"/>
      <c r="K216" s="234"/>
      <c r="L216" s="239"/>
      <c r="M216" s="240"/>
      <c r="N216" s="241"/>
      <c r="O216" s="241"/>
      <c r="P216" s="241"/>
      <c r="Q216" s="241"/>
      <c r="R216" s="241"/>
      <c r="S216" s="241"/>
      <c r="T216" s="24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3" t="s">
        <v>133</v>
      </c>
      <c r="AU216" s="243" t="s">
        <v>86</v>
      </c>
      <c r="AV216" s="13" t="s">
        <v>84</v>
      </c>
      <c r="AW216" s="13" t="s">
        <v>32</v>
      </c>
      <c r="AX216" s="13" t="s">
        <v>76</v>
      </c>
      <c r="AY216" s="243" t="s">
        <v>125</v>
      </c>
    </row>
    <row r="217" s="14" customFormat="1">
      <c r="A217" s="14"/>
      <c r="B217" s="244"/>
      <c r="C217" s="245"/>
      <c r="D217" s="235" t="s">
        <v>133</v>
      </c>
      <c r="E217" s="246" t="s">
        <v>1</v>
      </c>
      <c r="F217" s="247" t="s">
        <v>236</v>
      </c>
      <c r="G217" s="245"/>
      <c r="H217" s="248">
        <v>1426.914</v>
      </c>
      <c r="I217" s="249"/>
      <c r="J217" s="245"/>
      <c r="K217" s="245"/>
      <c r="L217" s="250"/>
      <c r="M217" s="251"/>
      <c r="N217" s="252"/>
      <c r="O217" s="252"/>
      <c r="P217" s="252"/>
      <c r="Q217" s="252"/>
      <c r="R217" s="252"/>
      <c r="S217" s="252"/>
      <c r="T217" s="25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4" t="s">
        <v>133</v>
      </c>
      <c r="AU217" s="254" t="s">
        <v>86</v>
      </c>
      <c r="AV217" s="14" t="s">
        <v>86</v>
      </c>
      <c r="AW217" s="14" t="s">
        <v>32</v>
      </c>
      <c r="AX217" s="14" t="s">
        <v>76</v>
      </c>
      <c r="AY217" s="254" t="s">
        <v>125</v>
      </c>
    </row>
    <row r="218" s="13" customFormat="1">
      <c r="A218" s="13"/>
      <c r="B218" s="233"/>
      <c r="C218" s="234"/>
      <c r="D218" s="235" t="s">
        <v>133</v>
      </c>
      <c r="E218" s="236" t="s">
        <v>1</v>
      </c>
      <c r="F218" s="237" t="s">
        <v>237</v>
      </c>
      <c r="G218" s="234"/>
      <c r="H218" s="236" t="s">
        <v>1</v>
      </c>
      <c r="I218" s="238"/>
      <c r="J218" s="234"/>
      <c r="K218" s="234"/>
      <c r="L218" s="239"/>
      <c r="M218" s="240"/>
      <c r="N218" s="241"/>
      <c r="O218" s="241"/>
      <c r="P218" s="241"/>
      <c r="Q218" s="241"/>
      <c r="R218" s="241"/>
      <c r="S218" s="241"/>
      <c r="T218" s="24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3" t="s">
        <v>133</v>
      </c>
      <c r="AU218" s="243" t="s">
        <v>86</v>
      </c>
      <c r="AV218" s="13" t="s">
        <v>84</v>
      </c>
      <c r="AW218" s="13" t="s">
        <v>32</v>
      </c>
      <c r="AX218" s="13" t="s">
        <v>76</v>
      </c>
      <c r="AY218" s="243" t="s">
        <v>125</v>
      </c>
    </row>
    <row r="219" s="14" customFormat="1">
      <c r="A219" s="14"/>
      <c r="B219" s="244"/>
      <c r="C219" s="245"/>
      <c r="D219" s="235" t="s">
        <v>133</v>
      </c>
      <c r="E219" s="246" t="s">
        <v>1</v>
      </c>
      <c r="F219" s="247" t="s">
        <v>238</v>
      </c>
      <c r="G219" s="245"/>
      <c r="H219" s="248">
        <v>183.59999999999999</v>
      </c>
      <c r="I219" s="249"/>
      <c r="J219" s="245"/>
      <c r="K219" s="245"/>
      <c r="L219" s="250"/>
      <c r="M219" s="251"/>
      <c r="N219" s="252"/>
      <c r="O219" s="252"/>
      <c r="P219" s="252"/>
      <c r="Q219" s="252"/>
      <c r="R219" s="252"/>
      <c r="S219" s="252"/>
      <c r="T219" s="25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4" t="s">
        <v>133</v>
      </c>
      <c r="AU219" s="254" t="s">
        <v>86</v>
      </c>
      <c r="AV219" s="14" t="s">
        <v>86</v>
      </c>
      <c r="AW219" s="14" t="s">
        <v>32</v>
      </c>
      <c r="AX219" s="14" t="s">
        <v>76</v>
      </c>
      <c r="AY219" s="254" t="s">
        <v>125</v>
      </c>
    </row>
    <row r="220" s="13" customFormat="1">
      <c r="A220" s="13"/>
      <c r="B220" s="233"/>
      <c r="C220" s="234"/>
      <c r="D220" s="235" t="s">
        <v>133</v>
      </c>
      <c r="E220" s="236" t="s">
        <v>1</v>
      </c>
      <c r="F220" s="237" t="s">
        <v>239</v>
      </c>
      <c r="G220" s="234"/>
      <c r="H220" s="236" t="s">
        <v>1</v>
      </c>
      <c r="I220" s="238"/>
      <c r="J220" s="234"/>
      <c r="K220" s="234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133</v>
      </c>
      <c r="AU220" s="243" t="s">
        <v>86</v>
      </c>
      <c r="AV220" s="13" t="s">
        <v>84</v>
      </c>
      <c r="AW220" s="13" t="s">
        <v>32</v>
      </c>
      <c r="AX220" s="13" t="s">
        <v>76</v>
      </c>
      <c r="AY220" s="243" t="s">
        <v>125</v>
      </c>
    </row>
    <row r="221" s="14" customFormat="1">
      <c r="A221" s="14"/>
      <c r="B221" s="244"/>
      <c r="C221" s="245"/>
      <c r="D221" s="235" t="s">
        <v>133</v>
      </c>
      <c r="E221" s="246" t="s">
        <v>1</v>
      </c>
      <c r="F221" s="247" t="s">
        <v>240</v>
      </c>
      <c r="G221" s="245"/>
      <c r="H221" s="248">
        <v>141.01599999999999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133</v>
      </c>
      <c r="AU221" s="254" t="s">
        <v>86</v>
      </c>
      <c r="AV221" s="14" t="s">
        <v>86</v>
      </c>
      <c r="AW221" s="14" t="s">
        <v>32</v>
      </c>
      <c r="AX221" s="14" t="s">
        <v>76</v>
      </c>
      <c r="AY221" s="254" t="s">
        <v>125</v>
      </c>
    </row>
    <row r="222" s="13" customFormat="1">
      <c r="A222" s="13"/>
      <c r="B222" s="233"/>
      <c r="C222" s="234"/>
      <c r="D222" s="235" t="s">
        <v>133</v>
      </c>
      <c r="E222" s="236" t="s">
        <v>1</v>
      </c>
      <c r="F222" s="237" t="s">
        <v>241</v>
      </c>
      <c r="G222" s="234"/>
      <c r="H222" s="236" t="s">
        <v>1</v>
      </c>
      <c r="I222" s="238"/>
      <c r="J222" s="234"/>
      <c r="K222" s="234"/>
      <c r="L222" s="239"/>
      <c r="M222" s="240"/>
      <c r="N222" s="241"/>
      <c r="O222" s="241"/>
      <c r="P222" s="241"/>
      <c r="Q222" s="241"/>
      <c r="R222" s="241"/>
      <c r="S222" s="241"/>
      <c r="T222" s="24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3" t="s">
        <v>133</v>
      </c>
      <c r="AU222" s="243" t="s">
        <v>86</v>
      </c>
      <c r="AV222" s="13" t="s">
        <v>84</v>
      </c>
      <c r="AW222" s="13" t="s">
        <v>32</v>
      </c>
      <c r="AX222" s="13" t="s">
        <v>76</v>
      </c>
      <c r="AY222" s="243" t="s">
        <v>125</v>
      </c>
    </row>
    <row r="223" s="14" customFormat="1">
      <c r="A223" s="14"/>
      <c r="B223" s="244"/>
      <c r="C223" s="245"/>
      <c r="D223" s="235" t="s">
        <v>133</v>
      </c>
      <c r="E223" s="246" t="s">
        <v>1</v>
      </c>
      <c r="F223" s="247" t="s">
        <v>242</v>
      </c>
      <c r="G223" s="245"/>
      <c r="H223" s="248">
        <v>-119.12600000000001</v>
      </c>
      <c r="I223" s="249"/>
      <c r="J223" s="245"/>
      <c r="K223" s="245"/>
      <c r="L223" s="250"/>
      <c r="M223" s="251"/>
      <c r="N223" s="252"/>
      <c r="O223" s="252"/>
      <c r="P223" s="252"/>
      <c r="Q223" s="252"/>
      <c r="R223" s="252"/>
      <c r="S223" s="252"/>
      <c r="T223" s="25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4" t="s">
        <v>133</v>
      </c>
      <c r="AU223" s="254" t="s">
        <v>86</v>
      </c>
      <c r="AV223" s="14" t="s">
        <v>86</v>
      </c>
      <c r="AW223" s="14" t="s">
        <v>32</v>
      </c>
      <c r="AX223" s="14" t="s">
        <v>76</v>
      </c>
      <c r="AY223" s="254" t="s">
        <v>125</v>
      </c>
    </row>
    <row r="224" s="15" customFormat="1">
      <c r="A224" s="15"/>
      <c r="B224" s="255"/>
      <c r="C224" s="256"/>
      <c r="D224" s="235" t="s">
        <v>133</v>
      </c>
      <c r="E224" s="257" t="s">
        <v>1</v>
      </c>
      <c r="F224" s="258" t="s">
        <v>140</v>
      </c>
      <c r="G224" s="256"/>
      <c r="H224" s="259">
        <v>1632.404</v>
      </c>
      <c r="I224" s="260"/>
      <c r="J224" s="256"/>
      <c r="K224" s="256"/>
      <c r="L224" s="261"/>
      <c r="M224" s="262"/>
      <c r="N224" s="263"/>
      <c r="O224" s="263"/>
      <c r="P224" s="263"/>
      <c r="Q224" s="263"/>
      <c r="R224" s="263"/>
      <c r="S224" s="263"/>
      <c r="T224" s="264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5" t="s">
        <v>133</v>
      </c>
      <c r="AU224" s="265" t="s">
        <v>86</v>
      </c>
      <c r="AV224" s="15" t="s">
        <v>131</v>
      </c>
      <c r="AW224" s="15" t="s">
        <v>32</v>
      </c>
      <c r="AX224" s="15" t="s">
        <v>84</v>
      </c>
      <c r="AY224" s="265" t="s">
        <v>125</v>
      </c>
    </row>
    <row r="225" s="2" customFormat="1" ht="14.4" customHeight="1">
      <c r="A225" s="38"/>
      <c r="B225" s="39"/>
      <c r="C225" s="219" t="s">
        <v>243</v>
      </c>
      <c r="D225" s="219" t="s">
        <v>127</v>
      </c>
      <c r="E225" s="220" t="s">
        <v>244</v>
      </c>
      <c r="F225" s="221" t="s">
        <v>245</v>
      </c>
      <c r="G225" s="222" t="s">
        <v>163</v>
      </c>
      <c r="H225" s="223">
        <v>66.180999999999997</v>
      </c>
      <c r="I225" s="224"/>
      <c r="J225" s="225">
        <f>ROUND(I225*H225,2)</f>
        <v>0</v>
      </c>
      <c r="K225" s="226"/>
      <c r="L225" s="44"/>
      <c r="M225" s="227" t="s">
        <v>1</v>
      </c>
      <c r="N225" s="228" t="s">
        <v>41</v>
      </c>
      <c r="O225" s="91"/>
      <c r="P225" s="229">
        <f>O225*H225</f>
        <v>0</v>
      </c>
      <c r="Q225" s="229">
        <v>0</v>
      </c>
      <c r="R225" s="229">
        <f>Q225*H225</f>
        <v>0</v>
      </c>
      <c r="S225" s="229">
        <v>0</v>
      </c>
      <c r="T225" s="230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1" t="s">
        <v>131</v>
      </c>
      <c r="AT225" s="231" t="s">
        <v>127</v>
      </c>
      <c r="AU225" s="231" t="s">
        <v>86</v>
      </c>
      <c r="AY225" s="17" t="s">
        <v>125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7" t="s">
        <v>84</v>
      </c>
      <c r="BK225" s="232">
        <f>ROUND(I225*H225,2)</f>
        <v>0</v>
      </c>
      <c r="BL225" s="17" t="s">
        <v>131</v>
      </c>
      <c r="BM225" s="231" t="s">
        <v>246</v>
      </c>
    </row>
    <row r="226" s="13" customFormat="1">
      <c r="A226" s="13"/>
      <c r="B226" s="233"/>
      <c r="C226" s="234"/>
      <c r="D226" s="235" t="s">
        <v>133</v>
      </c>
      <c r="E226" s="236" t="s">
        <v>1</v>
      </c>
      <c r="F226" s="237" t="s">
        <v>247</v>
      </c>
      <c r="G226" s="234"/>
      <c r="H226" s="236" t="s">
        <v>1</v>
      </c>
      <c r="I226" s="238"/>
      <c r="J226" s="234"/>
      <c r="K226" s="234"/>
      <c r="L226" s="239"/>
      <c r="M226" s="240"/>
      <c r="N226" s="241"/>
      <c r="O226" s="241"/>
      <c r="P226" s="241"/>
      <c r="Q226" s="241"/>
      <c r="R226" s="241"/>
      <c r="S226" s="241"/>
      <c r="T226" s="24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3" t="s">
        <v>133</v>
      </c>
      <c r="AU226" s="243" t="s">
        <v>86</v>
      </c>
      <c r="AV226" s="13" t="s">
        <v>84</v>
      </c>
      <c r="AW226" s="13" t="s">
        <v>32</v>
      </c>
      <c r="AX226" s="13" t="s">
        <v>76</v>
      </c>
      <c r="AY226" s="243" t="s">
        <v>125</v>
      </c>
    </row>
    <row r="227" s="13" customFormat="1">
      <c r="A227" s="13"/>
      <c r="B227" s="233"/>
      <c r="C227" s="234"/>
      <c r="D227" s="235" t="s">
        <v>133</v>
      </c>
      <c r="E227" s="236" t="s">
        <v>1</v>
      </c>
      <c r="F227" s="237" t="s">
        <v>248</v>
      </c>
      <c r="G227" s="234"/>
      <c r="H227" s="236" t="s">
        <v>1</v>
      </c>
      <c r="I227" s="238"/>
      <c r="J227" s="234"/>
      <c r="K227" s="234"/>
      <c r="L227" s="239"/>
      <c r="M227" s="240"/>
      <c r="N227" s="241"/>
      <c r="O227" s="241"/>
      <c r="P227" s="241"/>
      <c r="Q227" s="241"/>
      <c r="R227" s="241"/>
      <c r="S227" s="241"/>
      <c r="T227" s="24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3" t="s">
        <v>133</v>
      </c>
      <c r="AU227" s="243" t="s">
        <v>86</v>
      </c>
      <c r="AV227" s="13" t="s">
        <v>84</v>
      </c>
      <c r="AW227" s="13" t="s">
        <v>32</v>
      </c>
      <c r="AX227" s="13" t="s">
        <v>76</v>
      </c>
      <c r="AY227" s="243" t="s">
        <v>125</v>
      </c>
    </row>
    <row r="228" s="14" customFormat="1">
      <c r="A228" s="14"/>
      <c r="B228" s="244"/>
      <c r="C228" s="245"/>
      <c r="D228" s="235" t="s">
        <v>133</v>
      </c>
      <c r="E228" s="246" t="s">
        <v>1</v>
      </c>
      <c r="F228" s="247" t="s">
        <v>227</v>
      </c>
      <c r="G228" s="245"/>
      <c r="H228" s="248">
        <v>66.180999999999997</v>
      </c>
      <c r="I228" s="249"/>
      <c r="J228" s="245"/>
      <c r="K228" s="245"/>
      <c r="L228" s="250"/>
      <c r="M228" s="251"/>
      <c r="N228" s="252"/>
      <c r="O228" s="252"/>
      <c r="P228" s="252"/>
      <c r="Q228" s="252"/>
      <c r="R228" s="252"/>
      <c r="S228" s="252"/>
      <c r="T228" s="25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4" t="s">
        <v>133</v>
      </c>
      <c r="AU228" s="254" t="s">
        <v>86</v>
      </c>
      <c r="AV228" s="14" t="s">
        <v>86</v>
      </c>
      <c r="AW228" s="14" t="s">
        <v>32</v>
      </c>
      <c r="AX228" s="14" t="s">
        <v>76</v>
      </c>
      <c r="AY228" s="254" t="s">
        <v>125</v>
      </c>
    </row>
    <row r="229" s="15" customFormat="1">
      <c r="A229" s="15"/>
      <c r="B229" s="255"/>
      <c r="C229" s="256"/>
      <c r="D229" s="235" t="s">
        <v>133</v>
      </c>
      <c r="E229" s="257" t="s">
        <v>1</v>
      </c>
      <c r="F229" s="258" t="s">
        <v>140</v>
      </c>
      <c r="G229" s="256"/>
      <c r="H229" s="259">
        <v>66.180999999999997</v>
      </c>
      <c r="I229" s="260"/>
      <c r="J229" s="256"/>
      <c r="K229" s="256"/>
      <c r="L229" s="261"/>
      <c r="M229" s="262"/>
      <c r="N229" s="263"/>
      <c r="O229" s="263"/>
      <c r="P229" s="263"/>
      <c r="Q229" s="263"/>
      <c r="R229" s="263"/>
      <c r="S229" s="263"/>
      <c r="T229" s="264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5" t="s">
        <v>133</v>
      </c>
      <c r="AU229" s="265" t="s">
        <v>86</v>
      </c>
      <c r="AV229" s="15" t="s">
        <v>131</v>
      </c>
      <c r="AW229" s="15" t="s">
        <v>32</v>
      </c>
      <c r="AX229" s="15" t="s">
        <v>84</v>
      </c>
      <c r="AY229" s="265" t="s">
        <v>125</v>
      </c>
    </row>
    <row r="230" s="2" customFormat="1" ht="14.4" customHeight="1">
      <c r="A230" s="38"/>
      <c r="B230" s="39"/>
      <c r="C230" s="219" t="s">
        <v>249</v>
      </c>
      <c r="D230" s="219" t="s">
        <v>127</v>
      </c>
      <c r="E230" s="220" t="s">
        <v>250</v>
      </c>
      <c r="F230" s="221" t="s">
        <v>251</v>
      </c>
      <c r="G230" s="222" t="s">
        <v>163</v>
      </c>
      <c r="H230" s="223">
        <v>66.180999999999997</v>
      </c>
      <c r="I230" s="224"/>
      <c r="J230" s="225">
        <f>ROUND(I230*H230,2)</f>
        <v>0</v>
      </c>
      <c r="K230" s="226"/>
      <c r="L230" s="44"/>
      <c r="M230" s="227" t="s">
        <v>1</v>
      </c>
      <c r="N230" s="228" t="s">
        <v>41</v>
      </c>
      <c r="O230" s="91"/>
      <c r="P230" s="229">
        <f>O230*H230</f>
        <v>0</v>
      </c>
      <c r="Q230" s="229">
        <v>0</v>
      </c>
      <c r="R230" s="229">
        <f>Q230*H230</f>
        <v>0</v>
      </c>
      <c r="S230" s="229">
        <v>0</v>
      </c>
      <c r="T230" s="230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1" t="s">
        <v>131</v>
      </c>
      <c r="AT230" s="231" t="s">
        <v>127</v>
      </c>
      <c r="AU230" s="231" t="s">
        <v>86</v>
      </c>
      <c r="AY230" s="17" t="s">
        <v>125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7" t="s">
        <v>84</v>
      </c>
      <c r="BK230" s="232">
        <f>ROUND(I230*H230,2)</f>
        <v>0</v>
      </c>
      <c r="BL230" s="17" t="s">
        <v>131</v>
      </c>
      <c r="BM230" s="231" t="s">
        <v>252</v>
      </c>
    </row>
    <row r="231" s="13" customFormat="1">
      <c r="A231" s="13"/>
      <c r="B231" s="233"/>
      <c r="C231" s="234"/>
      <c r="D231" s="235" t="s">
        <v>133</v>
      </c>
      <c r="E231" s="236" t="s">
        <v>1</v>
      </c>
      <c r="F231" s="237" t="s">
        <v>253</v>
      </c>
      <c r="G231" s="234"/>
      <c r="H231" s="236" t="s">
        <v>1</v>
      </c>
      <c r="I231" s="238"/>
      <c r="J231" s="234"/>
      <c r="K231" s="234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133</v>
      </c>
      <c r="AU231" s="243" t="s">
        <v>86</v>
      </c>
      <c r="AV231" s="13" t="s">
        <v>84</v>
      </c>
      <c r="AW231" s="13" t="s">
        <v>32</v>
      </c>
      <c r="AX231" s="13" t="s">
        <v>76</v>
      </c>
      <c r="AY231" s="243" t="s">
        <v>125</v>
      </c>
    </row>
    <row r="232" s="13" customFormat="1">
      <c r="A232" s="13"/>
      <c r="B232" s="233"/>
      <c r="C232" s="234"/>
      <c r="D232" s="235" t="s">
        <v>133</v>
      </c>
      <c r="E232" s="236" t="s">
        <v>1</v>
      </c>
      <c r="F232" s="237" t="s">
        <v>172</v>
      </c>
      <c r="G232" s="234"/>
      <c r="H232" s="236" t="s">
        <v>1</v>
      </c>
      <c r="I232" s="238"/>
      <c r="J232" s="234"/>
      <c r="K232" s="234"/>
      <c r="L232" s="239"/>
      <c r="M232" s="240"/>
      <c r="N232" s="241"/>
      <c r="O232" s="241"/>
      <c r="P232" s="241"/>
      <c r="Q232" s="241"/>
      <c r="R232" s="241"/>
      <c r="S232" s="241"/>
      <c r="T232" s="24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3" t="s">
        <v>133</v>
      </c>
      <c r="AU232" s="243" t="s">
        <v>86</v>
      </c>
      <c r="AV232" s="13" t="s">
        <v>84</v>
      </c>
      <c r="AW232" s="13" t="s">
        <v>32</v>
      </c>
      <c r="AX232" s="13" t="s">
        <v>76</v>
      </c>
      <c r="AY232" s="243" t="s">
        <v>125</v>
      </c>
    </row>
    <row r="233" s="13" customFormat="1">
      <c r="A233" s="13"/>
      <c r="B233" s="233"/>
      <c r="C233" s="234"/>
      <c r="D233" s="235" t="s">
        <v>133</v>
      </c>
      <c r="E233" s="236" t="s">
        <v>1</v>
      </c>
      <c r="F233" s="237" t="s">
        <v>173</v>
      </c>
      <c r="G233" s="234"/>
      <c r="H233" s="236" t="s">
        <v>1</v>
      </c>
      <c r="I233" s="238"/>
      <c r="J233" s="234"/>
      <c r="K233" s="234"/>
      <c r="L233" s="239"/>
      <c r="M233" s="240"/>
      <c r="N233" s="241"/>
      <c r="O233" s="241"/>
      <c r="P233" s="241"/>
      <c r="Q233" s="241"/>
      <c r="R233" s="241"/>
      <c r="S233" s="241"/>
      <c r="T233" s="24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3" t="s">
        <v>133</v>
      </c>
      <c r="AU233" s="243" t="s">
        <v>86</v>
      </c>
      <c r="AV233" s="13" t="s">
        <v>84</v>
      </c>
      <c r="AW233" s="13" t="s">
        <v>32</v>
      </c>
      <c r="AX233" s="13" t="s">
        <v>76</v>
      </c>
      <c r="AY233" s="243" t="s">
        <v>125</v>
      </c>
    </row>
    <row r="234" s="14" customFormat="1">
      <c r="A234" s="14"/>
      <c r="B234" s="244"/>
      <c r="C234" s="245"/>
      <c r="D234" s="235" t="s">
        <v>133</v>
      </c>
      <c r="E234" s="246" t="s">
        <v>1</v>
      </c>
      <c r="F234" s="247" t="s">
        <v>254</v>
      </c>
      <c r="G234" s="245"/>
      <c r="H234" s="248">
        <v>25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4" t="s">
        <v>133</v>
      </c>
      <c r="AU234" s="254" t="s">
        <v>86</v>
      </c>
      <c r="AV234" s="14" t="s">
        <v>86</v>
      </c>
      <c r="AW234" s="14" t="s">
        <v>32</v>
      </c>
      <c r="AX234" s="14" t="s">
        <v>76</v>
      </c>
      <c r="AY234" s="254" t="s">
        <v>125</v>
      </c>
    </row>
    <row r="235" s="13" customFormat="1">
      <c r="A235" s="13"/>
      <c r="B235" s="233"/>
      <c r="C235" s="234"/>
      <c r="D235" s="235" t="s">
        <v>133</v>
      </c>
      <c r="E235" s="236" t="s">
        <v>1</v>
      </c>
      <c r="F235" s="237" t="s">
        <v>175</v>
      </c>
      <c r="G235" s="234"/>
      <c r="H235" s="236" t="s">
        <v>1</v>
      </c>
      <c r="I235" s="238"/>
      <c r="J235" s="234"/>
      <c r="K235" s="234"/>
      <c r="L235" s="239"/>
      <c r="M235" s="240"/>
      <c r="N235" s="241"/>
      <c r="O235" s="241"/>
      <c r="P235" s="241"/>
      <c r="Q235" s="241"/>
      <c r="R235" s="241"/>
      <c r="S235" s="241"/>
      <c r="T235" s="24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3" t="s">
        <v>133</v>
      </c>
      <c r="AU235" s="243" t="s">
        <v>86</v>
      </c>
      <c r="AV235" s="13" t="s">
        <v>84</v>
      </c>
      <c r="AW235" s="13" t="s">
        <v>32</v>
      </c>
      <c r="AX235" s="13" t="s">
        <v>76</v>
      </c>
      <c r="AY235" s="243" t="s">
        <v>125</v>
      </c>
    </row>
    <row r="236" s="14" customFormat="1">
      <c r="A236" s="14"/>
      <c r="B236" s="244"/>
      <c r="C236" s="245"/>
      <c r="D236" s="235" t="s">
        <v>133</v>
      </c>
      <c r="E236" s="246" t="s">
        <v>1</v>
      </c>
      <c r="F236" s="247" t="s">
        <v>255</v>
      </c>
      <c r="G236" s="245"/>
      <c r="H236" s="248">
        <v>24.645</v>
      </c>
      <c r="I236" s="249"/>
      <c r="J236" s="245"/>
      <c r="K236" s="245"/>
      <c r="L236" s="250"/>
      <c r="M236" s="251"/>
      <c r="N236" s="252"/>
      <c r="O236" s="252"/>
      <c r="P236" s="252"/>
      <c r="Q236" s="252"/>
      <c r="R236" s="252"/>
      <c r="S236" s="252"/>
      <c r="T236" s="25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4" t="s">
        <v>133</v>
      </c>
      <c r="AU236" s="254" t="s">
        <v>86</v>
      </c>
      <c r="AV236" s="14" t="s">
        <v>86</v>
      </c>
      <c r="AW236" s="14" t="s">
        <v>32</v>
      </c>
      <c r="AX236" s="14" t="s">
        <v>76</v>
      </c>
      <c r="AY236" s="254" t="s">
        <v>125</v>
      </c>
    </row>
    <row r="237" s="13" customFormat="1">
      <c r="A237" s="13"/>
      <c r="B237" s="233"/>
      <c r="C237" s="234"/>
      <c r="D237" s="235" t="s">
        <v>133</v>
      </c>
      <c r="E237" s="236" t="s">
        <v>1</v>
      </c>
      <c r="F237" s="237" t="s">
        <v>185</v>
      </c>
      <c r="G237" s="234"/>
      <c r="H237" s="236" t="s">
        <v>1</v>
      </c>
      <c r="I237" s="238"/>
      <c r="J237" s="234"/>
      <c r="K237" s="234"/>
      <c r="L237" s="239"/>
      <c r="M237" s="240"/>
      <c r="N237" s="241"/>
      <c r="O237" s="241"/>
      <c r="P237" s="241"/>
      <c r="Q237" s="241"/>
      <c r="R237" s="241"/>
      <c r="S237" s="241"/>
      <c r="T237" s="24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3" t="s">
        <v>133</v>
      </c>
      <c r="AU237" s="243" t="s">
        <v>86</v>
      </c>
      <c r="AV237" s="13" t="s">
        <v>84</v>
      </c>
      <c r="AW237" s="13" t="s">
        <v>32</v>
      </c>
      <c r="AX237" s="13" t="s">
        <v>76</v>
      </c>
      <c r="AY237" s="243" t="s">
        <v>125</v>
      </c>
    </row>
    <row r="238" s="14" customFormat="1">
      <c r="A238" s="14"/>
      <c r="B238" s="244"/>
      <c r="C238" s="245"/>
      <c r="D238" s="235" t="s">
        <v>133</v>
      </c>
      <c r="E238" s="246" t="s">
        <v>1</v>
      </c>
      <c r="F238" s="247" t="s">
        <v>256</v>
      </c>
      <c r="G238" s="245"/>
      <c r="H238" s="248">
        <v>1.272</v>
      </c>
      <c r="I238" s="249"/>
      <c r="J238" s="245"/>
      <c r="K238" s="245"/>
      <c r="L238" s="250"/>
      <c r="M238" s="251"/>
      <c r="N238" s="252"/>
      <c r="O238" s="252"/>
      <c r="P238" s="252"/>
      <c r="Q238" s="252"/>
      <c r="R238" s="252"/>
      <c r="S238" s="252"/>
      <c r="T238" s="25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4" t="s">
        <v>133</v>
      </c>
      <c r="AU238" s="254" t="s">
        <v>86</v>
      </c>
      <c r="AV238" s="14" t="s">
        <v>86</v>
      </c>
      <c r="AW238" s="14" t="s">
        <v>32</v>
      </c>
      <c r="AX238" s="14" t="s">
        <v>76</v>
      </c>
      <c r="AY238" s="254" t="s">
        <v>125</v>
      </c>
    </row>
    <row r="239" s="13" customFormat="1">
      <c r="A239" s="13"/>
      <c r="B239" s="233"/>
      <c r="C239" s="234"/>
      <c r="D239" s="235" t="s">
        <v>133</v>
      </c>
      <c r="E239" s="236" t="s">
        <v>1</v>
      </c>
      <c r="F239" s="237" t="s">
        <v>187</v>
      </c>
      <c r="G239" s="234"/>
      <c r="H239" s="236" t="s">
        <v>1</v>
      </c>
      <c r="I239" s="238"/>
      <c r="J239" s="234"/>
      <c r="K239" s="234"/>
      <c r="L239" s="239"/>
      <c r="M239" s="240"/>
      <c r="N239" s="241"/>
      <c r="O239" s="241"/>
      <c r="P239" s="241"/>
      <c r="Q239" s="241"/>
      <c r="R239" s="241"/>
      <c r="S239" s="241"/>
      <c r="T239" s="24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3" t="s">
        <v>133</v>
      </c>
      <c r="AU239" s="243" t="s">
        <v>86</v>
      </c>
      <c r="AV239" s="13" t="s">
        <v>84</v>
      </c>
      <c r="AW239" s="13" t="s">
        <v>32</v>
      </c>
      <c r="AX239" s="13" t="s">
        <v>76</v>
      </c>
      <c r="AY239" s="243" t="s">
        <v>125</v>
      </c>
    </row>
    <row r="240" s="14" customFormat="1">
      <c r="A240" s="14"/>
      <c r="B240" s="244"/>
      <c r="C240" s="245"/>
      <c r="D240" s="235" t="s">
        <v>133</v>
      </c>
      <c r="E240" s="246" t="s">
        <v>1</v>
      </c>
      <c r="F240" s="247" t="s">
        <v>257</v>
      </c>
      <c r="G240" s="245"/>
      <c r="H240" s="248">
        <v>10.685000000000001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4" t="s">
        <v>133</v>
      </c>
      <c r="AU240" s="254" t="s">
        <v>86</v>
      </c>
      <c r="AV240" s="14" t="s">
        <v>86</v>
      </c>
      <c r="AW240" s="14" t="s">
        <v>32</v>
      </c>
      <c r="AX240" s="14" t="s">
        <v>76</v>
      </c>
      <c r="AY240" s="254" t="s">
        <v>125</v>
      </c>
    </row>
    <row r="241" s="13" customFormat="1">
      <c r="A241" s="13"/>
      <c r="B241" s="233"/>
      <c r="C241" s="234"/>
      <c r="D241" s="235" t="s">
        <v>133</v>
      </c>
      <c r="E241" s="236" t="s">
        <v>1</v>
      </c>
      <c r="F241" s="237" t="s">
        <v>189</v>
      </c>
      <c r="G241" s="234"/>
      <c r="H241" s="236" t="s">
        <v>1</v>
      </c>
      <c r="I241" s="238"/>
      <c r="J241" s="234"/>
      <c r="K241" s="234"/>
      <c r="L241" s="239"/>
      <c r="M241" s="240"/>
      <c r="N241" s="241"/>
      <c r="O241" s="241"/>
      <c r="P241" s="241"/>
      <c r="Q241" s="241"/>
      <c r="R241" s="241"/>
      <c r="S241" s="241"/>
      <c r="T241" s="24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3" t="s">
        <v>133</v>
      </c>
      <c r="AU241" s="243" t="s">
        <v>86</v>
      </c>
      <c r="AV241" s="13" t="s">
        <v>84</v>
      </c>
      <c r="AW241" s="13" t="s">
        <v>32</v>
      </c>
      <c r="AX241" s="13" t="s">
        <v>76</v>
      </c>
      <c r="AY241" s="243" t="s">
        <v>125</v>
      </c>
    </row>
    <row r="242" s="14" customFormat="1">
      <c r="A242" s="14"/>
      <c r="B242" s="244"/>
      <c r="C242" s="245"/>
      <c r="D242" s="235" t="s">
        <v>133</v>
      </c>
      <c r="E242" s="246" t="s">
        <v>1</v>
      </c>
      <c r="F242" s="247" t="s">
        <v>258</v>
      </c>
      <c r="G242" s="245"/>
      <c r="H242" s="248">
        <v>4.5789999999999997</v>
      </c>
      <c r="I242" s="249"/>
      <c r="J242" s="245"/>
      <c r="K242" s="245"/>
      <c r="L242" s="250"/>
      <c r="M242" s="251"/>
      <c r="N242" s="252"/>
      <c r="O242" s="252"/>
      <c r="P242" s="252"/>
      <c r="Q242" s="252"/>
      <c r="R242" s="252"/>
      <c r="S242" s="252"/>
      <c r="T242" s="25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4" t="s">
        <v>133</v>
      </c>
      <c r="AU242" s="254" t="s">
        <v>86</v>
      </c>
      <c r="AV242" s="14" t="s">
        <v>86</v>
      </c>
      <c r="AW242" s="14" t="s">
        <v>32</v>
      </c>
      <c r="AX242" s="14" t="s">
        <v>76</v>
      </c>
      <c r="AY242" s="254" t="s">
        <v>125</v>
      </c>
    </row>
    <row r="243" s="15" customFormat="1">
      <c r="A243" s="15"/>
      <c r="B243" s="255"/>
      <c r="C243" s="256"/>
      <c r="D243" s="235" t="s">
        <v>133</v>
      </c>
      <c r="E243" s="257" t="s">
        <v>1</v>
      </c>
      <c r="F243" s="258" t="s">
        <v>140</v>
      </c>
      <c r="G243" s="256"/>
      <c r="H243" s="259">
        <v>66.180999999999997</v>
      </c>
      <c r="I243" s="260"/>
      <c r="J243" s="256"/>
      <c r="K243" s="256"/>
      <c r="L243" s="261"/>
      <c r="M243" s="262"/>
      <c r="N243" s="263"/>
      <c r="O243" s="263"/>
      <c r="P243" s="263"/>
      <c r="Q243" s="263"/>
      <c r="R243" s="263"/>
      <c r="S243" s="263"/>
      <c r="T243" s="264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5" t="s">
        <v>133</v>
      </c>
      <c r="AU243" s="265" t="s">
        <v>86</v>
      </c>
      <c r="AV243" s="15" t="s">
        <v>131</v>
      </c>
      <c r="AW243" s="15" t="s">
        <v>32</v>
      </c>
      <c r="AX243" s="15" t="s">
        <v>84</v>
      </c>
      <c r="AY243" s="265" t="s">
        <v>125</v>
      </c>
    </row>
    <row r="244" s="2" customFormat="1" ht="14.4" customHeight="1">
      <c r="A244" s="38"/>
      <c r="B244" s="39"/>
      <c r="C244" s="219" t="s">
        <v>8</v>
      </c>
      <c r="D244" s="219" t="s">
        <v>127</v>
      </c>
      <c r="E244" s="220" t="s">
        <v>259</v>
      </c>
      <c r="F244" s="221" t="s">
        <v>260</v>
      </c>
      <c r="G244" s="222" t="s">
        <v>130</v>
      </c>
      <c r="H244" s="223">
        <v>2875.819</v>
      </c>
      <c r="I244" s="224"/>
      <c r="J244" s="225">
        <f>ROUND(I244*H244,2)</f>
        <v>0</v>
      </c>
      <c r="K244" s="226"/>
      <c r="L244" s="44"/>
      <c r="M244" s="227" t="s">
        <v>1</v>
      </c>
      <c r="N244" s="228" t="s">
        <v>41</v>
      </c>
      <c r="O244" s="91"/>
      <c r="P244" s="229">
        <f>O244*H244</f>
        <v>0</v>
      </c>
      <c r="Q244" s="229">
        <v>0</v>
      </c>
      <c r="R244" s="229">
        <f>Q244*H244</f>
        <v>0</v>
      </c>
      <c r="S244" s="229">
        <v>0</v>
      </c>
      <c r="T244" s="230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1" t="s">
        <v>131</v>
      </c>
      <c r="AT244" s="231" t="s">
        <v>127</v>
      </c>
      <c r="AU244" s="231" t="s">
        <v>86</v>
      </c>
      <c r="AY244" s="17" t="s">
        <v>125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7" t="s">
        <v>84</v>
      </c>
      <c r="BK244" s="232">
        <f>ROUND(I244*H244,2)</f>
        <v>0</v>
      </c>
      <c r="BL244" s="17" t="s">
        <v>131</v>
      </c>
      <c r="BM244" s="231" t="s">
        <v>261</v>
      </c>
    </row>
    <row r="245" s="13" customFormat="1">
      <c r="A245" s="13"/>
      <c r="B245" s="233"/>
      <c r="C245" s="234"/>
      <c r="D245" s="235" t="s">
        <v>133</v>
      </c>
      <c r="E245" s="236" t="s">
        <v>1</v>
      </c>
      <c r="F245" s="237" t="s">
        <v>262</v>
      </c>
      <c r="G245" s="234"/>
      <c r="H245" s="236" t="s">
        <v>1</v>
      </c>
      <c r="I245" s="238"/>
      <c r="J245" s="234"/>
      <c r="K245" s="234"/>
      <c r="L245" s="239"/>
      <c r="M245" s="240"/>
      <c r="N245" s="241"/>
      <c r="O245" s="241"/>
      <c r="P245" s="241"/>
      <c r="Q245" s="241"/>
      <c r="R245" s="241"/>
      <c r="S245" s="241"/>
      <c r="T245" s="24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3" t="s">
        <v>133</v>
      </c>
      <c r="AU245" s="243" t="s">
        <v>86</v>
      </c>
      <c r="AV245" s="13" t="s">
        <v>84</v>
      </c>
      <c r="AW245" s="13" t="s">
        <v>32</v>
      </c>
      <c r="AX245" s="13" t="s">
        <v>76</v>
      </c>
      <c r="AY245" s="243" t="s">
        <v>125</v>
      </c>
    </row>
    <row r="246" s="13" customFormat="1">
      <c r="A246" s="13"/>
      <c r="B246" s="233"/>
      <c r="C246" s="234"/>
      <c r="D246" s="235" t="s">
        <v>133</v>
      </c>
      <c r="E246" s="236" t="s">
        <v>1</v>
      </c>
      <c r="F246" s="237" t="s">
        <v>263</v>
      </c>
      <c r="G246" s="234"/>
      <c r="H246" s="236" t="s">
        <v>1</v>
      </c>
      <c r="I246" s="238"/>
      <c r="J246" s="234"/>
      <c r="K246" s="234"/>
      <c r="L246" s="239"/>
      <c r="M246" s="240"/>
      <c r="N246" s="241"/>
      <c r="O246" s="241"/>
      <c r="P246" s="241"/>
      <c r="Q246" s="241"/>
      <c r="R246" s="241"/>
      <c r="S246" s="241"/>
      <c r="T246" s="24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3" t="s">
        <v>133</v>
      </c>
      <c r="AU246" s="243" t="s">
        <v>86</v>
      </c>
      <c r="AV246" s="13" t="s">
        <v>84</v>
      </c>
      <c r="AW246" s="13" t="s">
        <v>32</v>
      </c>
      <c r="AX246" s="13" t="s">
        <v>76</v>
      </c>
      <c r="AY246" s="243" t="s">
        <v>125</v>
      </c>
    </row>
    <row r="247" s="13" customFormat="1">
      <c r="A247" s="13"/>
      <c r="B247" s="233"/>
      <c r="C247" s="234"/>
      <c r="D247" s="235" t="s">
        <v>133</v>
      </c>
      <c r="E247" s="236" t="s">
        <v>1</v>
      </c>
      <c r="F247" s="237" t="s">
        <v>136</v>
      </c>
      <c r="G247" s="234"/>
      <c r="H247" s="236" t="s">
        <v>1</v>
      </c>
      <c r="I247" s="238"/>
      <c r="J247" s="234"/>
      <c r="K247" s="234"/>
      <c r="L247" s="239"/>
      <c r="M247" s="240"/>
      <c r="N247" s="241"/>
      <c r="O247" s="241"/>
      <c r="P247" s="241"/>
      <c r="Q247" s="241"/>
      <c r="R247" s="241"/>
      <c r="S247" s="241"/>
      <c r="T247" s="24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3" t="s">
        <v>133</v>
      </c>
      <c r="AU247" s="243" t="s">
        <v>86</v>
      </c>
      <c r="AV247" s="13" t="s">
        <v>84</v>
      </c>
      <c r="AW247" s="13" t="s">
        <v>32</v>
      </c>
      <c r="AX247" s="13" t="s">
        <v>76</v>
      </c>
      <c r="AY247" s="243" t="s">
        <v>125</v>
      </c>
    </row>
    <row r="248" s="14" customFormat="1">
      <c r="A248" s="14"/>
      <c r="B248" s="244"/>
      <c r="C248" s="245"/>
      <c r="D248" s="235" t="s">
        <v>133</v>
      </c>
      <c r="E248" s="246" t="s">
        <v>1</v>
      </c>
      <c r="F248" s="247" t="s">
        <v>264</v>
      </c>
      <c r="G248" s="245"/>
      <c r="H248" s="248">
        <v>2043.1289999999999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4" t="s">
        <v>133</v>
      </c>
      <c r="AU248" s="254" t="s">
        <v>86</v>
      </c>
      <c r="AV248" s="14" t="s">
        <v>86</v>
      </c>
      <c r="AW248" s="14" t="s">
        <v>32</v>
      </c>
      <c r="AX248" s="14" t="s">
        <v>76</v>
      </c>
      <c r="AY248" s="254" t="s">
        <v>125</v>
      </c>
    </row>
    <row r="249" s="13" customFormat="1">
      <c r="A249" s="13"/>
      <c r="B249" s="233"/>
      <c r="C249" s="234"/>
      <c r="D249" s="235" t="s">
        <v>133</v>
      </c>
      <c r="E249" s="236" t="s">
        <v>1</v>
      </c>
      <c r="F249" s="237" t="s">
        <v>265</v>
      </c>
      <c r="G249" s="234"/>
      <c r="H249" s="236" t="s">
        <v>1</v>
      </c>
      <c r="I249" s="238"/>
      <c r="J249" s="234"/>
      <c r="K249" s="234"/>
      <c r="L249" s="239"/>
      <c r="M249" s="240"/>
      <c r="N249" s="241"/>
      <c r="O249" s="241"/>
      <c r="P249" s="241"/>
      <c r="Q249" s="241"/>
      <c r="R249" s="241"/>
      <c r="S249" s="241"/>
      <c r="T249" s="24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3" t="s">
        <v>133</v>
      </c>
      <c r="AU249" s="243" t="s">
        <v>86</v>
      </c>
      <c r="AV249" s="13" t="s">
        <v>84</v>
      </c>
      <c r="AW249" s="13" t="s">
        <v>32</v>
      </c>
      <c r="AX249" s="13" t="s">
        <v>76</v>
      </c>
      <c r="AY249" s="243" t="s">
        <v>125</v>
      </c>
    </row>
    <row r="250" s="14" customFormat="1">
      <c r="A250" s="14"/>
      <c r="B250" s="244"/>
      <c r="C250" s="245"/>
      <c r="D250" s="235" t="s">
        <v>133</v>
      </c>
      <c r="E250" s="246" t="s">
        <v>1</v>
      </c>
      <c r="F250" s="247" t="s">
        <v>266</v>
      </c>
      <c r="G250" s="245"/>
      <c r="H250" s="248">
        <v>781.70299999999997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4" t="s">
        <v>133</v>
      </c>
      <c r="AU250" s="254" t="s">
        <v>86</v>
      </c>
      <c r="AV250" s="14" t="s">
        <v>86</v>
      </c>
      <c r="AW250" s="14" t="s">
        <v>32</v>
      </c>
      <c r="AX250" s="14" t="s">
        <v>76</v>
      </c>
      <c r="AY250" s="254" t="s">
        <v>125</v>
      </c>
    </row>
    <row r="251" s="13" customFormat="1">
      <c r="A251" s="13"/>
      <c r="B251" s="233"/>
      <c r="C251" s="234"/>
      <c r="D251" s="235" t="s">
        <v>133</v>
      </c>
      <c r="E251" s="236" t="s">
        <v>1</v>
      </c>
      <c r="F251" s="237" t="s">
        <v>267</v>
      </c>
      <c r="G251" s="234"/>
      <c r="H251" s="236" t="s">
        <v>1</v>
      </c>
      <c r="I251" s="238"/>
      <c r="J251" s="234"/>
      <c r="K251" s="234"/>
      <c r="L251" s="239"/>
      <c r="M251" s="240"/>
      <c r="N251" s="241"/>
      <c r="O251" s="241"/>
      <c r="P251" s="241"/>
      <c r="Q251" s="241"/>
      <c r="R251" s="241"/>
      <c r="S251" s="241"/>
      <c r="T251" s="24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3" t="s">
        <v>133</v>
      </c>
      <c r="AU251" s="243" t="s">
        <v>86</v>
      </c>
      <c r="AV251" s="13" t="s">
        <v>84</v>
      </c>
      <c r="AW251" s="13" t="s">
        <v>32</v>
      </c>
      <c r="AX251" s="13" t="s">
        <v>76</v>
      </c>
      <c r="AY251" s="243" t="s">
        <v>125</v>
      </c>
    </row>
    <row r="252" s="14" customFormat="1">
      <c r="A252" s="14"/>
      <c r="B252" s="244"/>
      <c r="C252" s="245"/>
      <c r="D252" s="235" t="s">
        <v>133</v>
      </c>
      <c r="E252" s="246" t="s">
        <v>1</v>
      </c>
      <c r="F252" s="247" t="s">
        <v>268</v>
      </c>
      <c r="G252" s="245"/>
      <c r="H252" s="248">
        <v>50.987000000000002</v>
      </c>
      <c r="I252" s="249"/>
      <c r="J252" s="245"/>
      <c r="K252" s="245"/>
      <c r="L252" s="250"/>
      <c r="M252" s="251"/>
      <c r="N252" s="252"/>
      <c r="O252" s="252"/>
      <c r="P252" s="252"/>
      <c r="Q252" s="252"/>
      <c r="R252" s="252"/>
      <c r="S252" s="252"/>
      <c r="T252" s="253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4" t="s">
        <v>133</v>
      </c>
      <c r="AU252" s="254" t="s">
        <v>86</v>
      </c>
      <c r="AV252" s="14" t="s">
        <v>86</v>
      </c>
      <c r="AW252" s="14" t="s">
        <v>32</v>
      </c>
      <c r="AX252" s="14" t="s">
        <v>76</v>
      </c>
      <c r="AY252" s="254" t="s">
        <v>125</v>
      </c>
    </row>
    <row r="253" s="15" customFormat="1">
      <c r="A253" s="15"/>
      <c r="B253" s="255"/>
      <c r="C253" s="256"/>
      <c r="D253" s="235" t="s">
        <v>133</v>
      </c>
      <c r="E253" s="257" t="s">
        <v>1</v>
      </c>
      <c r="F253" s="258" t="s">
        <v>140</v>
      </c>
      <c r="G253" s="256"/>
      <c r="H253" s="259">
        <v>2875.819</v>
      </c>
      <c r="I253" s="260"/>
      <c r="J253" s="256"/>
      <c r="K253" s="256"/>
      <c r="L253" s="261"/>
      <c r="M253" s="262"/>
      <c r="N253" s="263"/>
      <c r="O253" s="263"/>
      <c r="P253" s="263"/>
      <c r="Q253" s="263"/>
      <c r="R253" s="263"/>
      <c r="S253" s="263"/>
      <c r="T253" s="264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65" t="s">
        <v>133</v>
      </c>
      <c r="AU253" s="265" t="s">
        <v>86</v>
      </c>
      <c r="AV253" s="15" t="s">
        <v>131</v>
      </c>
      <c r="AW253" s="15" t="s">
        <v>32</v>
      </c>
      <c r="AX253" s="15" t="s">
        <v>84</v>
      </c>
      <c r="AY253" s="265" t="s">
        <v>125</v>
      </c>
    </row>
    <row r="254" s="12" customFormat="1" ht="22.8" customHeight="1">
      <c r="A254" s="12"/>
      <c r="B254" s="203"/>
      <c r="C254" s="204"/>
      <c r="D254" s="205" t="s">
        <v>75</v>
      </c>
      <c r="E254" s="217" t="s">
        <v>86</v>
      </c>
      <c r="F254" s="217" t="s">
        <v>269</v>
      </c>
      <c r="G254" s="204"/>
      <c r="H254" s="204"/>
      <c r="I254" s="207"/>
      <c r="J254" s="218">
        <f>BK254</f>
        <v>0</v>
      </c>
      <c r="K254" s="204"/>
      <c r="L254" s="209"/>
      <c r="M254" s="210"/>
      <c r="N254" s="211"/>
      <c r="O254" s="211"/>
      <c r="P254" s="212">
        <f>SUM(P255:P277)</f>
        <v>0</v>
      </c>
      <c r="Q254" s="211"/>
      <c r="R254" s="212">
        <f>SUM(R255:R277)</f>
        <v>46.214728260000001</v>
      </c>
      <c r="S254" s="211"/>
      <c r="T254" s="213">
        <f>SUM(T255:T277)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14" t="s">
        <v>84</v>
      </c>
      <c r="AT254" s="215" t="s">
        <v>75</v>
      </c>
      <c r="AU254" s="215" t="s">
        <v>84</v>
      </c>
      <c r="AY254" s="214" t="s">
        <v>125</v>
      </c>
      <c r="BK254" s="216">
        <f>SUM(BK255:BK277)</f>
        <v>0</v>
      </c>
    </row>
    <row r="255" s="2" customFormat="1" ht="14.4" customHeight="1">
      <c r="A255" s="38"/>
      <c r="B255" s="39"/>
      <c r="C255" s="219" t="s">
        <v>270</v>
      </c>
      <c r="D255" s="219" t="s">
        <v>127</v>
      </c>
      <c r="E255" s="220" t="s">
        <v>271</v>
      </c>
      <c r="F255" s="221" t="s">
        <v>272</v>
      </c>
      <c r="G255" s="222" t="s">
        <v>163</v>
      </c>
      <c r="H255" s="223">
        <v>90.262</v>
      </c>
      <c r="I255" s="224"/>
      <c r="J255" s="225">
        <f>ROUND(I255*H255,2)</f>
        <v>0</v>
      </c>
      <c r="K255" s="226"/>
      <c r="L255" s="44"/>
      <c r="M255" s="227" t="s">
        <v>1</v>
      </c>
      <c r="N255" s="228" t="s">
        <v>41</v>
      </c>
      <c r="O255" s="91"/>
      <c r="P255" s="229">
        <f>O255*H255</f>
        <v>0</v>
      </c>
      <c r="Q255" s="229">
        <v>0</v>
      </c>
      <c r="R255" s="229">
        <f>Q255*H255</f>
        <v>0</v>
      </c>
      <c r="S255" s="229">
        <v>0</v>
      </c>
      <c r="T255" s="230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1" t="s">
        <v>131</v>
      </c>
      <c r="AT255" s="231" t="s">
        <v>127</v>
      </c>
      <c r="AU255" s="231" t="s">
        <v>86</v>
      </c>
      <c r="AY255" s="17" t="s">
        <v>125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7" t="s">
        <v>84</v>
      </c>
      <c r="BK255" s="232">
        <f>ROUND(I255*H255,2)</f>
        <v>0</v>
      </c>
      <c r="BL255" s="17" t="s">
        <v>131</v>
      </c>
      <c r="BM255" s="231" t="s">
        <v>273</v>
      </c>
    </row>
    <row r="256" s="13" customFormat="1">
      <c r="A256" s="13"/>
      <c r="B256" s="233"/>
      <c r="C256" s="234"/>
      <c r="D256" s="235" t="s">
        <v>133</v>
      </c>
      <c r="E256" s="236" t="s">
        <v>1</v>
      </c>
      <c r="F256" s="237" t="s">
        <v>274</v>
      </c>
      <c r="G256" s="234"/>
      <c r="H256" s="236" t="s">
        <v>1</v>
      </c>
      <c r="I256" s="238"/>
      <c r="J256" s="234"/>
      <c r="K256" s="234"/>
      <c r="L256" s="239"/>
      <c r="M256" s="240"/>
      <c r="N256" s="241"/>
      <c r="O256" s="241"/>
      <c r="P256" s="241"/>
      <c r="Q256" s="241"/>
      <c r="R256" s="241"/>
      <c r="S256" s="241"/>
      <c r="T256" s="24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3" t="s">
        <v>133</v>
      </c>
      <c r="AU256" s="243" t="s">
        <v>86</v>
      </c>
      <c r="AV256" s="13" t="s">
        <v>84</v>
      </c>
      <c r="AW256" s="13" t="s">
        <v>32</v>
      </c>
      <c r="AX256" s="13" t="s">
        <v>76</v>
      </c>
      <c r="AY256" s="243" t="s">
        <v>125</v>
      </c>
    </row>
    <row r="257" s="13" customFormat="1">
      <c r="A257" s="13"/>
      <c r="B257" s="233"/>
      <c r="C257" s="234"/>
      <c r="D257" s="235" t="s">
        <v>133</v>
      </c>
      <c r="E257" s="236" t="s">
        <v>1</v>
      </c>
      <c r="F257" s="237" t="s">
        <v>183</v>
      </c>
      <c r="G257" s="234"/>
      <c r="H257" s="236" t="s">
        <v>1</v>
      </c>
      <c r="I257" s="238"/>
      <c r="J257" s="234"/>
      <c r="K257" s="234"/>
      <c r="L257" s="239"/>
      <c r="M257" s="240"/>
      <c r="N257" s="241"/>
      <c r="O257" s="241"/>
      <c r="P257" s="241"/>
      <c r="Q257" s="241"/>
      <c r="R257" s="241"/>
      <c r="S257" s="241"/>
      <c r="T257" s="24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3" t="s">
        <v>133</v>
      </c>
      <c r="AU257" s="243" t="s">
        <v>86</v>
      </c>
      <c r="AV257" s="13" t="s">
        <v>84</v>
      </c>
      <c r="AW257" s="13" t="s">
        <v>32</v>
      </c>
      <c r="AX257" s="13" t="s">
        <v>76</v>
      </c>
      <c r="AY257" s="243" t="s">
        <v>125</v>
      </c>
    </row>
    <row r="258" s="14" customFormat="1">
      <c r="A258" s="14"/>
      <c r="B258" s="244"/>
      <c r="C258" s="245"/>
      <c r="D258" s="235" t="s">
        <v>133</v>
      </c>
      <c r="E258" s="246" t="s">
        <v>1</v>
      </c>
      <c r="F258" s="247" t="s">
        <v>184</v>
      </c>
      <c r="G258" s="245"/>
      <c r="H258" s="248">
        <v>57.542000000000002</v>
      </c>
      <c r="I258" s="249"/>
      <c r="J258" s="245"/>
      <c r="K258" s="245"/>
      <c r="L258" s="250"/>
      <c r="M258" s="251"/>
      <c r="N258" s="252"/>
      <c r="O258" s="252"/>
      <c r="P258" s="252"/>
      <c r="Q258" s="252"/>
      <c r="R258" s="252"/>
      <c r="S258" s="252"/>
      <c r="T258" s="25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4" t="s">
        <v>133</v>
      </c>
      <c r="AU258" s="254" t="s">
        <v>86</v>
      </c>
      <c r="AV258" s="14" t="s">
        <v>86</v>
      </c>
      <c r="AW258" s="14" t="s">
        <v>32</v>
      </c>
      <c r="AX258" s="14" t="s">
        <v>76</v>
      </c>
      <c r="AY258" s="254" t="s">
        <v>125</v>
      </c>
    </row>
    <row r="259" s="13" customFormat="1">
      <c r="A259" s="13"/>
      <c r="B259" s="233"/>
      <c r="C259" s="234"/>
      <c r="D259" s="235" t="s">
        <v>133</v>
      </c>
      <c r="E259" s="236" t="s">
        <v>1</v>
      </c>
      <c r="F259" s="237" t="s">
        <v>275</v>
      </c>
      <c r="G259" s="234"/>
      <c r="H259" s="236" t="s">
        <v>1</v>
      </c>
      <c r="I259" s="238"/>
      <c r="J259" s="234"/>
      <c r="K259" s="234"/>
      <c r="L259" s="239"/>
      <c r="M259" s="240"/>
      <c r="N259" s="241"/>
      <c r="O259" s="241"/>
      <c r="P259" s="241"/>
      <c r="Q259" s="241"/>
      <c r="R259" s="241"/>
      <c r="S259" s="241"/>
      <c r="T259" s="24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3" t="s">
        <v>133</v>
      </c>
      <c r="AU259" s="243" t="s">
        <v>86</v>
      </c>
      <c r="AV259" s="13" t="s">
        <v>84</v>
      </c>
      <c r="AW259" s="13" t="s">
        <v>32</v>
      </c>
      <c r="AX259" s="13" t="s">
        <v>76</v>
      </c>
      <c r="AY259" s="243" t="s">
        <v>125</v>
      </c>
    </row>
    <row r="260" s="14" customFormat="1">
      <c r="A260" s="14"/>
      <c r="B260" s="244"/>
      <c r="C260" s="245"/>
      <c r="D260" s="235" t="s">
        <v>133</v>
      </c>
      <c r="E260" s="246" t="s">
        <v>1</v>
      </c>
      <c r="F260" s="247" t="s">
        <v>174</v>
      </c>
      <c r="G260" s="245"/>
      <c r="H260" s="248">
        <v>75</v>
      </c>
      <c r="I260" s="249"/>
      <c r="J260" s="245"/>
      <c r="K260" s="245"/>
      <c r="L260" s="250"/>
      <c r="M260" s="251"/>
      <c r="N260" s="252"/>
      <c r="O260" s="252"/>
      <c r="P260" s="252"/>
      <c r="Q260" s="252"/>
      <c r="R260" s="252"/>
      <c r="S260" s="252"/>
      <c r="T260" s="25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4" t="s">
        <v>133</v>
      </c>
      <c r="AU260" s="254" t="s">
        <v>86</v>
      </c>
      <c r="AV260" s="14" t="s">
        <v>86</v>
      </c>
      <c r="AW260" s="14" t="s">
        <v>32</v>
      </c>
      <c r="AX260" s="14" t="s">
        <v>76</v>
      </c>
      <c r="AY260" s="254" t="s">
        <v>125</v>
      </c>
    </row>
    <row r="261" s="14" customFormat="1">
      <c r="A261" s="14"/>
      <c r="B261" s="244"/>
      <c r="C261" s="245"/>
      <c r="D261" s="235" t="s">
        <v>133</v>
      </c>
      <c r="E261" s="246" t="s">
        <v>1</v>
      </c>
      <c r="F261" s="247" t="s">
        <v>276</v>
      </c>
      <c r="G261" s="245"/>
      <c r="H261" s="248">
        <v>-17.280000000000001</v>
      </c>
      <c r="I261" s="249"/>
      <c r="J261" s="245"/>
      <c r="K261" s="245"/>
      <c r="L261" s="250"/>
      <c r="M261" s="251"/>
      <c r="N261" s="252"/>
      <c r="O261" s="252"/>
      <c r="P261" s="252"/>
      <c r="Q261" s="252"/>
      <c r="R261" s="252"/>
      <c r="S261" s="252"/>
      <c r="T261" s="253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4" t="s">
        <v>133</v>
      </c>
      <c r="AU261" s="254" t="s">
        <v>86</v>
      </c>
      <c r="AV261" s="14" t="s">
        <v>86</v>
      </c>
      <c r="AW261" s="14" t="s">
        <v>32</v>
      </c>
      <c r="AX261" s="14" t="s">
        <v>76</v>
      </c>
      <c r="AY261" s="254" t="s">
        <v>125</v>
      </c>
    </row>
    <row r="262" s="14" customFormat="1">
      <c r="A262" s="14"/>
      <c r="B262" s="244"/>
      <c r="C262" s="245"/>
      <c r="D262" s="235" t="s">
        <v>133</v>
      </c>
      <c r="E262" s="246" t="s">
        <v>1</v>
      </c>
      <c r="F262" s="247" t="s">
        <v>277</v>
      </c>
      <c r="G262" s="245"/>
      <c r="H262" s="248">
        <v>-25</v>
      </c>
      <c r="I262" s="249"/>
      <c r="J262" s="245"/>
      <c r="K262" s="245"/>
      <c r="L262" s="250"/>
      <c r="M262" s="251"/>
      <c r="N262" s="252"/>
      <c r="O262" s="252"/>
      <c r="P262" s="252"/>
      <c r="Q262" s="252"/>
      <c r="R262" s="252"/>
      <c r="S262" s="252"/>
      <c r="T262" s="25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4" t="s">
        <v>133</v>
      </c>
      <c r="AU262" s="254" t="s">
        <v>86</v>
      </c>
      <c r="AV262" s="14" t="s">
        <v>86</v>
      </c>
      <c r="AW262" s="14" t="s">
        <v>32</v>
      </c>
      <c r="AX262" s="14" t="s">
        <v>76</v>
      </c>
      <c r="AY262" s="254" t="s">
        <v>125</v>
      </c>
    </row>
    <row r="263" s="15" customFormat="1">
      <c r="A263" s="15"/>
      <c r="B263" s="255"/>
      <c r="C263" s="256"/>
      <c r="D263" s="235" t="s">
        <v>133</v>
      </c>
      <c r="E263" s="257" t="s">
        <v>1</v>
      </c>
      <c r="F263" s="258" t="s">
        <v>140</v>
      </c>
      <c r="G263" s="256"/>
      <c r="H263" s="259">
        <v>90.262</v>
      </c>
      <c r="I263" s="260"/>
      <c r="J263" s="256"/>
      <c r="K263" s="256"/>
      <c r="L263" s="261"/>
      <c r="M263" s="262"/>
      <c r="N263" s="263"/>
      <c r="O263" s="263"/>
      <c r="P263" s="263"/>
      <c r="Q263" s="263"/>
      <c r="R263" s="263"/>
      <c r="S263" s="263"/>
      <c r="T263" s="264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5" t="s">
        <v>133</v>
      </c>
      <c r="AU263" s="265" t="s">
        <v>86</v>
      </c>
      <c r="AV263" s="15" t="s">
        <v>131</v>
      </c>
      <c r="AW263" s="15" t="s">
        <v>32</v>
      </c>
      <c r="AX263" s="15" t="s">
        <v>84</v>
      </c>
      <c r="AY263" s="265" t="s">
        <v>125</v>
      </c>
    </row>
    <row r="264" s="2" customFormat="1" ht="14.4" customHeight="1">
      <c r="A264" s="38"/>
      <c r="B264" s="39"/>
      <c r="C264" s="219" t="s">
        <v>278</v>
      </c>
      <c r="D264" s="219" t="s">
        <v>127</v>
      </c>
      <c r="E264" s="220" t="s">
        <v>279</v>
      </c>
      <c r="F264" s="221" t="s">
        <v>280</v>
      </c>
      <c r="G264" s="222" t="s">
        <v>130</v>
      </c>
      <c r="H264" s="223">
        <v>451.68799999999999</v>
      </c>
      <c r="I264" s="224"/>
      <c r="J264" s="225">
        <f>ROUND(I264*H264,2)</f>
        <v>0</v>
      </c>
      <c r="K264" s="226"/>
      <c r="L264" s="44"/>
      <c r="M264" s="227" t="s">
        <v>1</v>
      </c>
      <c r="N264" s="228" t="s">
        <v>41</v>
      </c>
      <c r="O264" s="91"/>
      <c r="P264" s="229">
        <f>O264*H264</f>
        <v>0</v>
      </c>
      <c r="Q264" s="229">
        <v>0.00027</v>
      </c>
      <c r="R264" s="229">
        <f>Q264*H264</f>
        <v>0.12195576</v>
      </c>
      <c r="S264" s="229">
        <v>0</v>
      </c>
      <c r="T264" s="230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1" t="s">
        <v>131</v>
      </c>
      <c r="AT264" s="231" t="s">
        <v>127</v>
      </c>
      <c r="AU264" s="231" t="s">
        <v>86</v>
      </c>
      <c r="AY264" s="17" t="s">
        <v>125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7" t="s">
        <v>84</v>
      </c>
      <c r="BK264" s="232">
        <f>ROUND(I264*H264,2)</f>
        <v>0</v>
      </c>
      <c r="BL264" s="17" t="s">
        <v>131</v>
      </c>
      <c r="BM264" s="231" t="s">
        <v>281</v>
      </c>
    </row>
    <row r="265" s="13" customFormat="1">
      <c r="A265" s="13"/>
      <c r="B265" s="233"/>
      <c r="C265" s="234"/>
      <c r="D265" s="235" t="s">
        <v>133</v>
      </c>
      <c r="E265" s="236" t="s">
        <v>1</v>
      </c>
      <c r="F265" s="237" t="s">
        <v>282</v>
      </c>
      <c r="G265" s="234"/>
      <c r="H265" s="236" t="s">
        <v>1</v>
      </c>
      <c r="I265" s="238"/>
      <c r="J265" s="234"/>
      <c r="K265" s="234"/>
      <c r="L265" s="239"/>
      <c r="M265" s="240"/>
      <c r="N265" s="241"/>
      <c r="O265" s="241"/>
      <c r="P265" s="241"/>
      <c r="Q265" s="241"/>
      <c r="R265" s="241"/>
      <c r="S265" s="241"/>
      <c r="T265" s="24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3" t="s">
        <v>133</v>
      </c>
      <c r="AU265" s="243" t="s">
        <v>86</v>
      </c>
      <c r="AV265" s="13" t="s">
        <v>84</v>
      </c>
      <c r="AW265" s="13" t="s">
        <v>32</v>
      </c>
      <c r="AX265" s="13" t="s">
        <v>76</v>
      </c>
      <c r="AY265" s="243" t="s">
        <v>125</v>
      </c>
    </row>
    <row r="266" s="13" customFormat="1">
      <c r="A266" s="13"/>
      <c r="B266" s="233"/>
      <c r="C266" s="234"/>
      <c r="D266" s="235" t="s">
        <v>133</v>
      </c>
      <c r="E266" s="236" t="s">
        <v>1</v>
      </c>
      <c r="F266" s="237" t="s">
        <v>283</v>
      </c>
      <c r="G266" s="234"/>
      <c r="H266" s="236" t="s">
        <v>1</v>
      </c>
      <c r="I266" s="238"/>
      <c r="J266" s="234"/>
      <c r="K266" s="234"/>
      <c r="L266" s="239"/>
      <c r="M266" s="240"/>
      <c r="N266" s="241"/>
      <c r="O266" s="241"/>
      <c r="P266" s="241"/>
      <c r="Q266" s="241"/>
      <c r="R266" s="241"/>
      <c r="S266" s="241"/>
      <c r="T266" s="24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3" t="s">
        <v>133</v>
      </c>
      <c r="AU266" s="243" t="s">
        <v>86</v>
      </c>
      <c r="AV266" s="13" t="s">
        <v>84</v>
      </c>
      <c r="AW266" s="13" t="s">
        <v>32</v>
      </c>
      <c r="AX266" s="13" t="s">
        <v>76</v>
      </c>
      <c r="AY266" s="243" t="s">
        <v>125</v>
      </c>
    </row>
    <row r="267" s="14" customFormat="1">
      <c r="A267" s="14"/>
      <c r="B267" s="244"/>
      <c r="C267" s="245"/>
      <c r="D267" s="235" t="s">
        <v>133</v>
      </c>
      <c r="E267" s="246" t="s">
        <v>1</v>
      </c>
      <c r="F267" s="247" t="s">
        <v>284</v>
      </c>
      <c r="G267" s="245"/>
      <c r="H267" s="248">
        <v>311.68799999999999</v>
      </c>
      <c r="I267" s="249"/>
      <c r="J267" s="245"/>
      <c r="K267" s="245"/>
      <c r="L267" s="250"/>
      <c r="M267" s="251"/>
      <c r="N267" s="252"/>
      <c r="O267" s="252"/>
      <c r="P267" s="252"/>
      <c r="Q267" s="252"/>
      <c r="R267" s="252"/>
      <c r="S267" s="252"/>
      <c r="T267" s="253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4" t="s">
        <v>133</v>
      </c>
      <c r="AU267" s="254" t="s">
        <v>86</v>
      </c>
      <c r="AV267" s="14" t="s">
        <v>86</v>
      </c>
      <c r="AW267" s="14" t="s">
        <v>32</v>
      </c>
      <c r="AX267" s="14" t="s">
        <v>76</v>
      </c>
      <c r="AY267" s="254" t="s">
        <v>125</v>
      </c>
    </row>
    <row r="268" s="13" customFormat="1">
      <c r="A268" s="13"/>
      <c r="B268" s="233"/>
      <c r="C268" s="234"/>
      <c r="D268" s="235" t="s">
        <v>133</v>
      </c>
      <c r="E268" s="236" t="s">
        <v>1</v>
      </c>
      <c r="F268" s="237" t="s">
        <v>275</v>
      </c>
      <c r="G268" s="234"/>
      <c r="H268" s="236" t="s">
        <v>1</v>
      </c>
      <c r="I268" s="238"/>
      <c r="J268" s="234"/>
      <c r="K268" s="234"/>
      <c r="L268" s="239"/>
      <c r="M268" s="240"/>
      <c r="N268" s="241"/>
      <c r="O268" s="241"/>
      <c r="P268" s="241"/>
      <c r="Q268" s="241"/>
      <c r="R268" s="241"/>
      <c r="S268" s="241"/>
      <c r="T268" s="24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3" t="s">
        <v>133</v>
      </c>
      <c r="AU268" s="243" t="s">
        <v>86</v>
      </c>
      <c r="AV268" s="13" t="s">
        <v>84</v>
      </c>
      <c r="AW268" s="13" t="s">
        <v>32</v>
      </c>
      <c r="AX268" s="13" t="s">
        <v>76</v>
      </c>
      <c r="AY268" s="243" t="s">
        <v>125</v>
      </c>
    </row>
    <row r="269" s="14" customFormat="1">
      <c r="A269" s="14"/>
      <c r="B269" s="244"/>
      <c r="C269" s="245"/>
      <c r="D269" s="235" t="s">
        <v>133</v>
      </c>
      <c r="E269" s="246" t="s">
        <v>1</v>
      </c>
      <c r="F269" s="247" t="s">
        <v>285</v>
      </c>
      <c r="G269" s="245"/>
      <c r="H269" s="248">
        <v>140</v>
      </c>
      <c r="I269" s="249"/>
      <c r="J269" s="245"/>
      <c r="K269" s="245"/>
      <c r="L269" s="250"/>
      <c r="M269" s="251"/>
      <c r="N269" s="252"/>
      <c r="O269" s="252"/>
      <c r="P269" s="252"/>
      <c r="Q269" s="252"/>
      <c r="R269" s="252"/>
      <c r="S269" s="252"/>
      <c r="T269" s="253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4" t="s">
        <v>133</v>
      </c>
      <c r="AU269" s="254" t="s">
        <v>86</v>
      </c>
      <c r="AV269" s="14" t="s">
        <v>86</v>
      </c>
      <c r="AW269" s="14" t="s">
        <v>32</v>
      </c>
      <c r="AX269" s="14" t="s">
        <v>76</v>
      </c>
      <c r="AY269" s="254" t="s">
        <v>125</v>
      </c>
    </row>
    <row r="270" s="15" customFormat="1">
      <c r="A270" s="15"/>
      <c r="B270" s="255"/>
      <c r="C270" s="256"/>
      <c r="D270" s="235" t="s">
        <v>133</v>
      </c>
      <c r="E270" s="257" t="s">
        <v>1</v>
      </c>
      <c r="F270" s="258" t="s">
        <v>140</v>
      </c>
      <c r="G270" s="256"/>
      <c r="H270" s="259">
        <v>451.68799999999999</v>
      </c>
      <c r="I270" s="260"/>
      <c r="J270" s="256"/>
      <c r="K270" s="256"/>
      <c r="L270" s="261"/>
      <c r="M270" s="262"/>
      <c r="N270" s="263"/>
      <c r="O270" s="263"/>
      <c r="P270" s="263"/>
      <c r="Q270" s="263"/>
      <c r="R270" s="263"/>
      <c r="S270" s="263"/>
      <c r="T270" s="264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5" t="s">
        <v>133</v>
      </c>
      <c r="AU270" s="265" t="s">
        <v>86</v>
      </c>
      <c r="AV270" s="15" t="s">
        <v>131</v>
      </c>
      <c r="AW270" s="15" t="s">
        <v>32</v>
      </c>
      <c r="AX270" s="15" t="s">
        <v>84</v>
      </c>
      <c r="AY270" s="265" t="s">
        <v>125</v>
      </c>
    </row>
    <row r="271" s="2" customFormat="1" ht="14.4" customHeight="1">
      <c r="A271" s="38"/>
      <c r="B271" s="39"/>
      <c r="C271" s="266" t="s">
        <v>286</v>
      </c>
      <c r="D271" s="266" t="s">
        <v>287</v>
      </c>
      <c r="E271" s="267" t="s">
        <v>288</v>
      </c>
      <c r="F271" s="268" t="s">
        <v>289</v>
      </c>
      <c r="G271" s="269" t="s">
        <v>130</v>
      </c>
      <c r="H271" s="270">
        <v>465.23899999999998</v>
      </c>
      <c r="I271" s="271"/>
      <c r="J271" s="272">
        <f>ROUND(I271*H271,2)</f>
        <v>0</v>
      </c>
      <c r="K271" s="273"/>
      <c r="L271" s="274"/>
      <c r="M271" s="275" t="s">
        <v>1</v>
      </c>
      <c r="N271" s="276" t="s">
        <v>41</v>
      </c>
      <c r="O271" s="91"/>
      <c r="P271" s="229">
        <f>O271*H271</f>
        <v>0</v>
      </c>
      <c r="Q271" s="229">
        <v>0.00029999999999999997</v>
      </c>
      <c r="R271" s="229">
        <f>Q271*H271</f>
        <v>0.13957169999999999</v>
      </c>
      <c r="S271" s="229">
        <v>0</v>
      </c>
      <c r="T271" s="230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1" t="s">
        <v>191</v>
      </c>
      <c r="AT271" s="231" t="s">
        <v>287</v>
      </c>
      <c r="AU271" s="231" t="s">
        <v>86</v>
      </c>
      <c r="AY271" s="17" t="s">
        <v>125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7" t="s">
        <v>84</v>
      </c>
      <c r="BK271" s="232">
        <f>ROUND(I271*H271,2)</f>
        <v>0</v>
      </c>
      <c r="BL271" s="17" t="s">
        <v>131</v>
      </c>
      <c r="BM271" s="231" t="s">
        <v>290</v>
      </c>
    </row>
    <row r="272" s="14" customFormat="1">
      <c r="A272" s="14"/>
      <c r="B272" s="244"/>
      <c r="C272" s="245"/>
      <c r="D272" s="235" t="s">
        <v>133</v>
      </c>
      <c r="E272" s="245"/>
      <c r="F272" s="247" t="s">
        <v>291</v>
      </c>
      <c r="G272" s="245"/>
      <c r="H272" s="248">
        <v>465.23899999999998</v>
      </c>
      <c r="I272" s="249"/>
      <c r="J272" s="245"/>
      <c r="K272" s="245"/>
      <c r="L272" s="250"/>
      <c r="M272" s="251"/>
      <c r="N272" s="252"/>
      <c r="O272" s="252"/>
      <c r="P272" s="252"/>
      <c r="Q272" s="252"/>
      <c r="R272" s="252"/>
      <c r="S272" s="252"/>
      <c r="T272" s="253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4" t="s">
        <v>133</v>
      </c>
      <c r="AU272" s="254" t="s">
        <v>86</v>
      </c>
      <c r="AV272" s="14" t="s">
        <v>86</v>
      </c>
      <c r="AW272" s="14" t="s">
        <v>4</v>
      </c>
      <c r="AX272" s="14" t="s">
        <v>84</v>
      </c>
      <c r="AY272" s="254" t="s">
        <v>125</v>
      </c>
    </row>
    <row r="273" s="2" customFormat="1" ht="22.2" customHeight="1">
      <c r="A273" s="38"/>
      <c r="B273" s="39"/>
      <c r="C273" s="219" t="s">
        <v>292</v>
      </c>
      <c r="D273" s="219" t="s">
        <v>127</v>
      </c>
      <c r="E273" s="220" t="s">
        <v>293</v>
      </c>
      <c r="F273" s="221" t="s">
        <v>294</v>
      </c>
      <c r="G273" s="222" t="s">
        <v>155</v>
      </c>
      <c r="H273" s="223">
        <v>79.920000000000002</v>
      </c>
      <c r="I273" s="224"/>
      <c r="J273" s="225">
        <f>ROUND(I273*H273,2)</f>
        <v>0</v>
      </c>
      <c r="K273" s="226"/>
      <c r="L273" s="44"/>
      <c r="M273" s="227" t="s">
        <v>1</v>
      </c>
      <c r="N273" s="228" t="s">
        <v>41</v>
      </c>
      <c r="O273" s="91"/>
      <c r="P273" s="229">
        <f>O273*H273</f>
        <v>0</v>
      </c>
      <c r="Q273" s="229">
        <v>0.57499</v>
      </c>
      <c r="R273" s="229">
        <f>Q273*H273</f>
        <v>45.953200799999998</v>
      </c>
      <c r="S273" s="229">
        <v>0</v>
      </c>
      <c r="T273" s="230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1" t="s">
        <v>131</v>
      </c>
      <c r="AT273" s="231" t="s">
        <v>127</v>
      </c>
      <c r="AU273" s="231" t="s">
        <v>86</v>
      </c>
      <c r="AY273" s="17" t="s">
        <v>125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7" t="s">
        <v>84</v>
      </c>
      <c r="BK273" s="232">
        <f>ROUND(I273*H273,2)</f>
        <v>0</v>
      </c>
      <c r="BL273" s="17" t="s">
        <v>131</v>
      </c>
      <c r="BM273" s="231" t="s">
        <v>295</v>
      </c>
    </row>
    <row r="274" s="13" customFormat="1">
      <c r="A274" s="13"/>
      <c r="B274" s="233"/>
      <c r="C274" s="234"/>
      <c r="D274" s="235" t="s">
        <v>133</v>
      </c>
      <c r="E274" s="236" t="s">
        <v>1</v>
      </c>
      <c r="F274" s="237" t="s">
        <v>296</v>
      </c>
      <c r="G274" s="234"/>
      <c r="H274" s="236" t="s">
        <v>1</v>
      </c>
      <c r="I274" s="238"/>
      <c r="J274" s="234"/>
      <c r="K274" s="234"/>
      <c r="L274" s="239"/>
      <c r="M274" s="240"/>
      <c r="N274" s="241"/>
      <c r="O274" s="241"/>
      <c r="P274" s="241"/>
      <c r="Q274" s="241"/>
      <c r="R274" s="241"/>
      <c r="S274" s="241"/>
      <c r="T274" s="24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3" t="s">
        <v>133</v>
      </c>
      <c r="AU274" s="243" t="s">
        <v>86</v>
      </c>
      <c r="AV274" s="13" t="s">
        <v>84</v>
      </c>
      <c r="AW274" s="13" t="s">
        <v>32</v>
      </c>
      <c r="AX274" s="13" t="s">
        <v>76</v>
      </c>
      <c r="AY274" s="243" t="s">
        <v>125</v>
      </c>
    </row>
    <row r="275" s="13" customFormat="1">
      <c r="A275" s="13"/>
      <c r="B275" s="233"/>
      <c r="C275" s="234"/>
      <c r="D275" s="235" t="s">
        <v>133</v>
      </c>
      <c r="E275" s="236" t="s">
        <v>1</v>
      </c>
      <c r="F275" s="237" t="s">
        <v>182</v>
      </c>
      <c r="G275" s="234"/>
      <c r="H275" s="236" t="s">
        <v>1</v>
      </c>
      <c r="I275" s="238"/>
      <c r="J275" s="234"/>
      <c r="K275" s="234"/>
      <c r="L275" s="239"/>
      <c r="M275" s="240"/>
      <c r="N275" s="241"/>
      <c r="O275" s="241"/>
      <c r="P275" s="241"/>
      <c r="Q275" s="241"/>
      <c r="R275" s="241"/>
      <c r="S275" s="241"/>
      <c r="T275" s="24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3" t="s">
        <v>133</v>
      </c>
      <c r="AU275" s="243" t="s">
        <v>86</v>
      </c>
      <c r="AV275" s="13" t="s">
        <v>84</v>
      </c>
      <c r="AW275" s="13" t="s">
        <v>32</v>
      </c>
      <c r="AX275" s="13" t="s">
        <v>76</v>
      </c>
      <c r="AY275" s="243" t="s">
        <v>125</v>
      </c>
    </row>
    <row r="276" s="14" customFormat="1">
      <c r="A276" s="14"/>
      <c r="B276" s="244"/>
      <c r="C276" s="245"/>
      <c r="D276" s="235" t="s">
        <v>133</v>
      </c>
      <c r="E276" s="246" t="s">
        <v>1</v>
      </c>
      <c r="F276" s="247" t="s">
        <v>297</v>
      </c>
      <c r="G276" s="245"/>
      <c r="H276" s="248">
        <v>79.920000000000002</v>
      </c>
      <c r="I276" s="249"/>
      <c r="J276" s="245"/>
      <c r="K276" s="245"/>
      <c r="L276" s="250"/>
      <c r="M276" s="251"/>
      <c r="N276" s="252"/>
      <c r="O276" s="252"/>
      <c r="P276" s="252"/>
      <c r="Q276" s="252"/>
      <c r="R276" s="252"/>
      <c r="S276" s="252"/>
      <c r="T276" s="253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4" t="s">
        <v>133</v>
      </c>
      <c r="AU276" s="254" t="s">
        <v>86</v>
      </c>
      <c r="AV276" s="14" t="s">
        <v>86</v>
      </c>
      <c r="AW276" s="14" t="s">
        <v>32</v>
      </c>
      <c r="AX276" s="14" t="s">
        <v>76</v>
      </c>
      <c r="AY276" s="254" t="s">
        <v>125</v>
      </c>
    </row>
    <row r="277" s="15" customFormat="1">
      <c r="A277" s="15"/>
      <c r="B277" s="255"/>
      <c r="C277" s="256"/>
      <c r="D277" s="235" t="s">
        <v>133</v>
      </c>
      <c r="E277" s="257" t="s">
        <v>1</v>
      </c>
      <c r="F277" s="258" t="s">
        <v>140</v>
      </c>
      <c r="G277" s="256"/>
      <c r="H277" s="259">
        <v>79.920000000000002</v>
      </c>
      <c r="I277" s="260"/>
      <c r="J277" s="256"/>
      <c r="K277" s="256"/>
      <c r="L277" s="261"/>
      <c r="M277" s="262"/>
      <c r="N277" s="263"/>
      <c r="O277" s="263"/>
      <c r="P277" s="263"/>
      <c r="Q277" s="263"/>
      <c r="R277" s="263"/>
      <c r="S277" s="263"/>
      <c r="T277" s="264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65" t="s">
        <v>133</v>
      </c>
      <c r="AU277" s="265" t="s">
        <v>86</v>
      </c>
      <c r="AV277" s="15" t="s">
        <v>131</v>
      </c>
      <c r="AW277" s="15" t="s">
        <v>32</v>
      </c>
      <c r="AX277" s="15" t="s">
        <v>84</v>
      </c>
      <c r="AY277" s="265" t="s">
        <v>125</v>
      </c>
    </row>
    <row r="278" s="12" customFormat="1" ht="22.8" customHeight="1">
      <c r="A278" s="12"/>
      <c r="B278" s="203"/>
      <c r="C278" s="204"/>
      <c r="D278" s="205" t="s">
        <v>75</v>
      </c>
      <c r="E278" s="217" t="s">
        <v>131</v>
      </c>
      <c r="F278" s="217" t="s">
        <v>298</v>
      </c>
      <c r="G278" s="204"/>
      <c r="H278" s="204"/>
      <c r="I278" s="207"/>
      <c r="J278" s="218">
        <f>BK278</f>
        <v>0</v>
      </c>
      <c r="K278" s="204"/>
      <c r="L278" s="209"/>
      <c r="M278" s="210"/>
      <c r="N278" s="211"/>
      <c r="O278" s="211"/>
      <c r="P278" s="212">
        <f>SUM(P279:P291)</f>
        <v>0</v>
      </c>
      <c r="Q278" s="211"/>
      <c r="R278" s="212">
        <f>SUM(R279:R291)</f>
        <v>0</v>
      </c>
      <c r="S278" s="211"/>
      <c r="T278" s="213">
        <f>SUM(T279:T291)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14" t="s">
        <v>84</v>
      </c>
      <c r="AT278" s="215" t="s">
        <v>75</v>
      </c>
      <c r="AU278" s="215" t="s">
        <v>84</v>
      </c>
      <c r="AY278" s="214" t="s">
        <v>125</v>
      </c>
      <c r="BK278" s="216">
        <f>SUM(BK279:BK291)</f>
        <v>0</v>
      </c>
    </row>
    <row r="279" s="2" customFormat="1" ht="14.4" customHeight="1">
      <c r="A279" s="38"/>
      <c r="B279" s="39"/>
      <c r="C279" s="219" t="s">
        <v>299</v>
      </c>
      <c r="D279" s="219" t="s">
        <v>127</v>
      </c>
      <c r="E279" s="220" t="s">
        <v>300</v>
      </c>
      <c r="F279" s="221" t="s">
        <v>301</v>
      </c>
      <c r="G279" s="222" t="s">
        <v>163</v>
      </c>
      <c r="H279" s="223">
        <v>4.2640000000000002</v>
      </c>
      <c r="I279" s="224"/>
      <c r="J279" s="225">
        <f>ROUND(I279*H279,2)</f>
        <v>0</v>
      </c>
      <c r="K279" s="226"/>
      <c r="L279" s="44"/>
      <c r="M279" s="227" t="s">
        <v>1</v>
      </c>
      <c r="N279" s="228" t="s">
        <v>41</v>
      </c>
      <c r="O279" s="91"/>
      <c r="P279" s="229">
        <f>O279*H279</f>
        <v>0</v>
      </c>
      <c r="Q279" s="229">
        <v>0</v>
      </c>
      <c r="R279" s="229">
        <f>Q279*H279</f>
        <v>0</v>
      </c>
      <c r="S279" s="229">
        <v>0</v>
      </c>
      <c r="T279" s="230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31" t="s">
        <v>131</v>
      </c>
      <c r="AT279" s="231" t="s">
        <v>127</v>
      </c>
      <c r="AU279" s="231" t="s">
        <v>86</v>
      </c>
      <c r="AY279" s="17" t="s">
        <v>125</v>
      </c>
      <c r="BE279" s="232">
        <f>IF(N279="základní",J279,0)</f>
        <v>0</v>
      </c>
      <c r="BF279" s="232">
        <f>IF(N279="snížená",J279,0)</f>
        <v>0</v>
      </c>
      <c r="BG279" s="232">
        <f>IF(N279="zákl. přenesená",J279,0)</f>
        <v>0</v>
      </c>
      <c r="BH279" s="232">
        <f>IF(N279="sníž. přenesená",J279,0)</f>
        <v>0</v>
      </c>
      <c r="BI279" s="232">
        <f>IF(N279="nulová",J279,0)</f>
        <v>0</v>
      </c>
      <c r="BJ279" s="17" t="s">
        <v>84</v>
      </c>
      <c r="BK279" s="232">
        <f>ROUND(I279*H279,2)</f>
        <v>0</v>
      </c>
      <c r="BL279" s="17" t="s">
        <v>131</v>
      </c>
      <c r="BM279" s="231" t="s">
        <v>302</v>
      </c>
    </row>
    <row r="280" s="13" customFormat="1">
      <c r="A280" s="13"/>
      <c r="B280" s="233"/>
      <c r="C280" s="234"/>
      <c r="D280" s="235" t="s">
        <v>133</v>
      </c>
      <c r="E280" s="236" t="s">
        <v>1</v>
      </c>
      <c r="F280" s="237" t="s">
        <v>303</v>
      </c>
      <c r="G280" s="234"/>
      <c r="H280" s="236" t="s">
        <v>1</v>
      </c>
      <c r="I280" s="238"/>
      <c r="J280" s="234"/>
      <c r="K280" s="234"/>
      <c r="L280" s="239"/>
      <c r="M280" s="240"/>
      <c r="N280" s="241"/>
      <c r="O280" s="241"/>
      <c r="P280" s="241"/>
      <c r="Q280" s="241"/>
      <c r="R280" s="241"/>
      <c r="S280" s="241"/>
      <c r="T280" s="24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3" t="s">
        <v>133</v>
      </c>
      <c r="AU280" s="243" t="s">
        <v>86</v>
      </c>
      <c r="AV280" s="13" t="s">
        <v>84</v>
      </c>
      <c r="AW280" s="13" t="s">
        <v>32</v>
      </c>
      <c r="AX280" s="13" t="s">
        <v>76</v>
      </c>
      <c r="AY280" s="243" t="s">
        <v>125</v>
      </c>
    </row>
    <row r="281" s="13" customFormat="1">
      <c r="A281" s="13"/>
      <c r="B281" s="233"/>
      <c r="C281" s="234"/>
      <c r="D281" s="235" t="s">
        <v>133</v>
      </c>
      <c r="E281" s="236" t="s">
        <v>1</v>
      </c>
      <c r="F281" s="237" t="s">
        <v>185</v>
      </c>
      <c r="G281" s="234"/>
      <c r="H281" s="236" t="s">
        <v>1</v>
      </c>
      <c r="I281" s="238"/>
      <c r="J281" s="234"/>
      <c r="K281" s="234"/>
      <c r="L281" s="239"/>
      <c r="M281" s="240"/>
      <c r="N281" s="241"/>
      <c r="O281" s="241"/>
      <c r="P281" s="241"/>
      <c r="Q281" s="241"/>
      <c r="R281" s="241"/>
      <c r="S281" s="241"/>
      <c r="T281" s="24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3" t="s">
        <v>133</v>
      </c>
      <c r="AU281" s="243" t="s">
        <v>86</v>
      </c>
      <c r="AV281" s="13" t="s">
        <v>84</v>
      </c>
      <c r="AW281" s="13" t="s">
        <v>32</v>
      </c>
      <c r="AX281" s="13" t="s">
        <v>76</v>
      </c>
      <c r="AY281" s="243" t="s">
        <v>125</v>
      </c>
    </row>
    <row r="282" s="14" customFormat="1">
      <c r="A282" s="14"/>
      <c r="B282" s="244"/>
      <c r="C282" s="245"/>
      <c r="D282" s="235" t="s">
        <v>133</v>
      </c>
      <c r="E282" s="246" t="s">
        <v>1</v>
      </c>
      <c r="F282" s="247" t="s">
        <v>304</v>
      </c>
      <c r="G282" s="245"/>
      <c r="H282" s="248">
        <v>0.32800000000000001</v>
      </c>
      <c r="I282" s="249"/>
      <c r="J282" s="245"/>
      <c r="K282" s="245"/>
      <c r="L282" s="250"/>
      <c r="M282" s="251"/>
      <c r="N282" s="252"/>
      <c r="O282" s="252"/>
      <c r="P282" s="252"/>
      <c r="Q282" s="252"/>
      <c r="R282" s="252"/>
      <c r="S282" s="252"/>
      <c r="T282" s="253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4" t="s">
        <v>133</v>
      </c>
      <c r="AU282" s="254" t="s">
        <v>86</v>
      </c>
      <c r="AV282" s="14" t="s">
        <v>86</v>
      </c>
      <c r="AW282" s="14" t="s">
        <v>32</v>
      </c>
      <c r="AX282" s="14" t="s">
        <v>76</v>
      </c>
      <c r="AY282" s="254" t="s">
        <v>125</v>
      </c>
    </row>
    <row r="283" s="13" customFormat="1">
      <c r="A283" s="13"/>
      <c r="B283" s="233"/>
      <c r="C283" s="234"/>
      <c r="D283" s="235" t="s">
        <v>133</v>
      </c>
      <c r="E283" s="236" t="s">
        <v>1</v>
      </c>
      <c r="F283" s="237" t="s">
        <v>305</v>
      </c>
      <c r="G283" s="234"/>
      <c r="H283" s="236" t="s">
        <v>1</v>
      </c>
      <c r="I283" s="238"/>
      <c r="J283" s="234"/>
      <c r="K283" s="234"/>
      <c r="L283" s="239"/>
      <c r="M283" s="240"/>
      <c r="N283" s="241"/>
      <c r="O283" s="241"/>
      <c r="P283" s="241"/>
      <c r="Q283" s="241"/>
      <c r="R283" s="241"/>
      <c r="S283" s="241"/>
      <c r="T283" s="24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3" t="s">
        <v>133</v>
      </c>
      <c r="AU283" s="243" t="s">
        <v>86</v>
      </c>
      <c r="AV283" s="13" t="s">
        <v>84</v>
      </c>
      <c r="AW283" s="13" t="s">
        <v>32</v>
      </c>
      <c r="AX283" s="13" t="s">
        <v>76</v>
      </c>
      <c r="AY283" s="243" t="s">
        <v>125</v>
      </c>
    </row>
    <row r="284" s="14" customFormat="1">
      <c r="A284" s="14"/>
      <c r="B284" s="244"/>
      <c r="C284" s="245"/>
      <c r="D284" s="235" t="s">
        <v>133</v>
      </c>
      <c r="E284" s="246" t="s">
        <v>1</v>
      </c>
      <c r="F284" s="247" t="s">
        <v>306</v>
      </c>
      <c r="G284" s="245"/>
      <c r="H284" s="248">
        <v>2.7549999999999999</v>
      </c>
      <c r="I284" s="249"/>
      <c r="J284" s="245"/>
      <c r="K284" s="245"/>
      <c r="L284" s="250"/>
      <c r="M284" s="251"/>
      <c r="N284" s="252"/>
      <c r="O284" s="252"/>
      <c r="P284" s="252"/>
      <c r="Q284" s="252"/>
      <c r="R284" s="252"/>
      <c r="S284" s="252"/>
      <c r="T284" s="253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4" t="s">
        <v>133</v>
      </c>
      <c r="AU284" s="254" t="s">
        <v>86</v>
      </c>
      <c r="AV284" s="14" t="s">
        <v>86</v>
      </c>
      <c r="AW284" s="14" t="s">
        <v>32</v>
      </c>
      <c r="AX284" s="14" t="s">
        <v>76</v>
      </c>
      <c r="AY284" s="254" t="s">
        <v>125</v>
      </c>
    </row>
    <row r="285" s="13" customFormat="1">
      <c r="A285" s="13"/>
      <c r="B285" s="233"/>
      <c r="C285" s="234"/>
      <c r="D285" s="235" t="s">
        <v>133</v>
      </c>
      <c r="E285" s="236" t="s">
        <v>1</v>
      </c>
      <c r="F285" s="237" t="s">
        <v>189</v>
      </c>
      <c r="G285" s="234"/>
      <c r="H285" s="236" t="s">
        <v>1</v>
      </c>
      <c r="I285" s="238"/>
      <c r="J285" s="234"/>
      <c r="K285" s="234"/>
      <c r="L285" s="239"/>
      <c r="M285" s="240"/>
      <c r="N285" s="241"/>
      <c r="O285" s="241"/>
      <c r="P285" s="241"/>
      <c r="Q285" s="241"/>
      <c r="R285" s="241"/>
      <c r="S285" s="241"/>
      <c r="T285" s="24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3" t="s">
        <v>133</v>
      </c>
      <c r="AU285" s="243" t="s">
        <v>86</v>
      </c>
      <c r="AV285" s="13" t="s">
        <v>84</v>
      </c>
      <c r="AW285" s="13" t="s">
        <v>32</v>
      </c>
      <c r="AX285" s="13" t="s">
        <v>76</v>
      </c>
      <c r="AY285" s="243" t="s">
        <v>125</v>
      </c>
    </row>
    <row r="286" s="14" customFormat="1">
      <c r="A286" s="14"/>
      <c r="B286" s="244"/>
      <c r="C286" s="245"/>
      <c r="D286" s="235" t="s">
        <v>133</v>
      </c>
      <c r="E286" s="246" t="s">
        <v>1</v>
      </c>
      <c r="F286" s="247" t="s">
        <v>307</v>
      </c>
      <c r="G286" s="245"/>
      <c r="H286" s="248">
        <v>1.1810000000000001</v>
      </c>
      <c r="I286" s="249"/>
      <c r="J286" s="245"/>
      <c r="K286" s="245"/>
      <c r="L286" s="250"/>
      <c r="M286" s="251"/>
      <c r="N286" s="252"/>
      <c r="O286" s="252"/>
      <c r="P286" s="252"/>
      <c r="Q286" s="252"/>
      <c r="R286" s="252"/>
      <c r="S286" s="252"/>
      <c r="T286" s="25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4" t="s">
        <v>133</v>
      </c>
      <c r="AU286" s="254" t="s">
        <v>86</v>
      </c>
      <c r="AV286" s="14" t="s">
        <v>86</v>
      </c>
      <c r="AW286" s="14" t="s">
        <v>32</v>
      </c>
      <c r="AX286" s="14" t="s">
        <v>76</v>
      </c>
      <c r="AY286" s="254" t="s">
        <v>125</v>
      </c>
    </row>
    <row r="287" s="15" customFormat="1">
      <c r="A287" s="15"/>
      <c r="B287" s="255"/>
      <c r="C287" s="256"/>
      <c r="D287" s="235" t="s">
        <v>133</v>
      </c>
      <c r="E287" s="257" t="s">
        <v>1</v>
      </c>
      <c r="F287" s="258" t="s">
        <v>140</v>
      </c>
      <c r="G287" s="256"/>
      <c r="H287" s="259">
        <v>4.2640000000000002</v>
      </c>
      <c r="I287" s="260"/>
      <c r="J287" s="256"/>
      <c r="K287" s="256"/>
      <c r="L287" s="261"/>
      <c r="M287" s="262"/>
      <c r="N287" s="263"/>
      <c r="O287" s="263"/>
      <c r="P287" s="263"/>
      <c r="Q287" s="263"/>
      <c r="R287" s="263"/>
      <c r="S287" s="263"/>
      <c r="T287" s="264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65" t="s">
        <v>133</v>
      </c>
      <c r="AU287" s="265" t="s">
        <v>86</v>
      </c>
      <c r="AV287" s="15" t="s">
        <v>131</v>
      </c>
      <c r="AW287" s="15" t="s">
        <v>32</v>
      </c>
      <c r="AX287" s="15" t="s">
        <v>84</v>
      </c>
      <c r="AY287" s="265" t="s">
        <v>125</v>
      </c>
    </row>
    <row r="288" s="2" customFormat="1" ht="14.4" customHeight="1">
      <c r="A288" s="38"/>
      <c r="B288" s="39"/>
      <c r="C288" s="219" t="s">
        <v>7</v>
      </c>
      <c r="D288" s="219" t="s">
        <v>127</v>
      </c>
      <c r="E288" s="220" t="s">
        <v>308</v>
      </c>
      <c r="F288" s="221" t="s">
        <v>309</v>
      </c>
      <c r="G288" s="222" t="s">
        <v>163</v>
      </c>
      <c r="H288" s="223">
        <v>0.90000000000000002</v>
      </c>
      <c r="I288" s="224"/>
      <c r="J288" s="225">
        <f>ROUND(I288*H288,2)</f>
        <v>0</v>
      </c>
      <c r="K288" s="226"/>
      <c r="L288" s="44"/>
      <c r="M288" s="227" t="s">
        <v>1</v>
      </c>
      <c r="N288" s="228" t="s">
        <v>41</v>
      </c>
      <c r="O288" s="91"/>
      <c r="P288" s="229">
        <f>O288*H288</f>
        <v>0</v>
      </c>
      <c r="Q288" s="229">
        <v>0</v>
      </c>
      <c r="R288" s="229">
        <f>Q288*H288</f>
        <v>0</v>
      </c>
      <c r="S288" s="229">
        <v>0</v>
      </c>
      <c r="T288" s="230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31" t="s">
        <v>131</v>
      </c>
      <c r="AT288" s="231" t="s">
        <v>127</v>
      </c>
      <c r="AU288" s="231" t="s">
        <v>86</v>
      </c>
      <c r="AY288" s="17" t="s">
        <v>125</v>
      </c>
      <c r="BE288" s="232">
        <f>IF(N288="základní",J288,0)</f>
        <v>0</v>
      </c>
      <c r="BF288" s="232">
        <f>IF(N288="snížená",J288,0)</f>
        <v>0</v>
      </c>
      <c r="BG288" s="232">
        <f>IF(N288="zákl. přenesená",J288,0)</f>
        <v>0</v>
      </c>
      <c r="BH288" s="232">
        <f>IF(N288="sníž. přenesená",J288,0)</f>
        <v>0</v>
      </c>
      <c r="BI288" s="232">
        <f>IF(N288="nulová",J288,0)</f>
        <v>0</v>
      </c>
      <c r="BJ288" s="17" t="s">
        <v>84</v>
      </c>
      <c r="BK288" s="232">
        <f>ROUND(I288*H288,2)</f>
        <v>0</v>
      </c>
      <c r="BL288" s="17" t="s">
        <v>131</v>
      </c>
      <c r="BM288" s="231" t="s">
        <v>310</v>
      </c>
    </row>
    <row r="289" s="13" customFormat="1">
      <c r="A289" s="13"/>
      <c r="B289" s="233"/>
      <c r="C289" s="234"/>
      <c r="D289" s="235" t="s">
        <v>133</v>
      </c>
      <c r="E289" s="236" t="s">
        <v>1</v>
      </c>
      <c r="F289" s="237" t="s">
        <v>311</v>
      </c>
      <c r="G289" s="234"/>
      <c r="H289" s="236" t="s">
        <v>1</v>
      </c>
      <c r="I289" s="238"/>
      <c r="J289" s="234"/>
      <c r="K289" s="234"/>
      <c r="L289" s="239"/>
      <c r="M289" s="240"/>
      <c r="N289" s="241"/>
      <c r="O289" s="241"/>
      <c r="P289" s="241"/>
      <c r="Q289" s="241"/>
      <c r="R289" s="241"/>
      <c r="S289" s="241"/>
      <c r="T289" s="242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3" t="s">
        <v>133</v>
      </c>
      <c r="AU289" s="243" t="s">
        <v>86</v>
      </c>
      <c r="AV289" s="13" t="s">
        <v>84</v>
      </c>
      <c r="AW289" s="13" t="s">
        <v>32</v>
      </c>
      <c r="AX289" s="13" t="s">
        <v>76</v>
      </c>
      <c r="AY289" s="243" t="s">
        <v>125</v>
      </c>
    </row>
    <row r="290" s="13" customFormat="1">
      <c r="A290" s="13"/>
      <c r="B290" s="233"/>
      <c r="C290" s="234"/>
      <c r="D290" s="235" t="s">
        <v>133</v>
      </c>
      <c r="E290" s="236" t="s">
        <v>1</v>
      </c>
      <c r="F290" s="237" t="s">
        <v>312</v>
      </c>
      <c r="G290" s="234"/>
      <c r="H290" s="236" t="s">
        <v>1</v>
      </c>
      <c r="I290" s="238"/>
      <c r="J290" s="234"/>
      <c r="K290" s="234"/>
      <c r="L290" s="239"/>
      <c r="M290" s="240"/>
      <c r="N290" s="241"/>
      <c r="O290" s="241"/>
      <c r="P290" s="241"/>
      <c r="Q290" s="241"/>
      <c r="R290" s="241"/>
      <c r="S290" s="241"/>
      <c r="T290" s="24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3" t="s">
        <v>133</v>
      </c>
      <c r="AU290" s="243" t="s">
        <v>86</v>
      </c>
      <c r="AV290" s="13" t="s">
        <v>84</v>
      </c>
      <c r="AW290" s="13" t="s">
        <v>32</v>
      </c>
      <c r="AX290" s="13" t="s">
        <v>76</v>
      </c>
      <c r="AY290" s="243" t="s">
        <v>125</v>
      </c>
    </row>
    <row r="291" s="14" customFormat="1">
      <c r="A291" s="14"/>
      <c r="B291" s="244"/>
      <c r="C291" s="245"/>
      <c r="D291" s="235" t="s">
        <v>133</v>
      </c>
      <c r="E291" s="246" t="s">
        <v>1</v>
      </c>
      <c r="F291" s="247" t="s">
        <v>313</v>
      </c>
      <c r="G291" s="245"/>
      <c r="H291" s="248">
        <v>0.90000000000000002</v>
      </c>
      <c r="I291" s="249"/>
      <c r="J291" s="245"/>
      <c r="K291" s="245"/>
      <c r="L291" s="250"/>
      <c r="M291" s="251"/>
      <c r="N291" s="252"/>
      <c r="O291" s="252"/>
      <c r="P291" s="252"/>
      <c r="Q291" s="252"/>
      <c r="R291" s="252"/>
      <c r="S291" s="252"/>
      <c r="T291" s="25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4" t="s">
        <v>133</v>
      </c>
      <c r="AU291" s="254" t="s">
        <v>86</v>
      </c>
      <c r="AV291" s="14" t="s">
        <v>86</v>
      </c>
      <c r="AW291" s="14" t="s">
        <v>32</v>
      </c>
      <c r="AX291" s="14" t="s">
        <v>84</v>
      </c>
      <c r="AY291" s="254" t="s">
        <v>125</v>
      </c>
    </row>
    <row r="292" s="12" customFormat="1" ht="22.8" customHeight="1">
      <c r="A292" s="12"/>
      <c r="B292" s="203"/>
      <c r="C292" s="204"/>
      <c r="D292" s="205" t="s">
        <v>75</v>
      </c>
      <c r="E292" s="217" t="s">
        <v>160</v>
      </c>
      <c r="F292" s="217" t="s">
        <v>314</v>
      </c>
      <c r="G292" s="204"/>
      <c r="H292" s="204"/>
      <c r="I292" s="207"/>
      <c r="J292" s="218">
        <f>BK292</f>
        <v>0</v>
      </c>
      <c r="K292" s="204"/>
      <c r="L292" s="209"/>
      <c r="M292" s="210"/>
      <c r="N292" s="211"/>
      <c r="O292" s="211"/>
      <c r="P292" s="212">
        <f>SUM(P293:P376)</f>
        <v>0</v>
      </c>
      <c r="Q292" s="211"/>
      <c r="R292" s="212">
        <f>SUM(R293:R376)</f>
        <v>11.536824800000002</v>
      </c>
      <c r="S292" s="211"/>
      <c r="T292" s="213">
        <f>SUM(T293:T376)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14" t="s">
        <v>84</v>
      </c>
      <c r="AT292" s="215" t="s">
        <v>75</v>
      </c>
      <c r="AU292" s="215" t="s">
        <v>84</v>
      </c>
      <c r="AY292" s="214" t="s">
        <v>125</v>
      </c>
      <c r="BK292" s="216">
        <f>SUM(BK293:BK376)</f>
        <v>0</v>
      </c>
    </row>
    <row r="293" s="2" customFormat="1" ht="19.8" customHeight="1">
      <c r="A293" s="38"/>
      <c r="B293" s="39"/>
      <c r="C293" s="219" t="s">
        <v>315</v>
      </c>
      <c r="D293" s="219" t="s">
        <v>127</v>
      </c>
      <c r="E293" s="220" t="s">
        <v>316</v>
      </c>
      <c r="F293" s="221" t="s">
        <v>317</v>
      </c>
      <c r="G293" s="222" t="s">
        <v>130</v>
      </c>
      <c r="H293" s="223">
        <v>2875.819</v>
      </c>
      <c r="I293" s="224"/>
      <c r="J293" s="225">
        <f>ROUND(I293*H293,2)</f>
        <v>0</v>
      </c>
      <c r="K293" s="226"/>
      <c r="L293" s="44"/>
      <c r="M293" s="227" t="s">
        <v>1</v>
      </c>
      <c r="N293" s="228" t="s">
        <v>41</v>
      </c>
      <c r="O293" s="91"/>
      <c r="P293" s="229">
        <f>O293*H293</f>
        <v>0</v>
      </c>
      <c r="Q293" s="229">
        <v>0</v>
      </c>
      <c r="R293" s="229">
        <f>Q293*H293</f>
        <v>0</v>
      </c>
      <c r="S293" s="229">
        <v>0</v>
      </c>
      <c r="T293" s="230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31" t="s">
        <v>131</v>
      </c>
      <c r="AT293" s="231" t="s">
        <v>127</v>
      </c>
      <c r="AU293" s="231" t="s">
        <v>86</v>
      </c>
      <c r="AY293" s="17" t="s">
        <v>125</v>
      </c>
      <c r="BE293" s="232">
        <f>IF(N293="základní",J293,0)</f>
        <v>0</v>
      </c>
      <c r="BF293" s="232">
        <f>IF(N293="snížená",J293,0)</f>
        <v>0</v>
      </c>
      <c r="BG293" s="232">
        <f>IF(N293="zákl. přenesená",J293,0)</f>
        <v>0</v>
      </c>
      <c r="BH293" s="232">
        <f>IF(N293="sníž. přenesená",J293,0)</f>
        <v>0</v>
      </c>
      <c r="BI293" s="232">
        <f>IF(N293="nulová",J293,0)</f>
        <v>0</v>
      </c>
      <c r="BJ293" s="17" t="s">
        <v>84</v>
      </c>
      <c r="BK293" s="232">
        <f>ROUND(I293*H293,2)</f>
        <v>0</v>
      </c>
      <c r="BL293" s="17" t="s">
        <v>131</v>
      </c>
      <c r="BM293" s="231" t="s">
        <v>318</v>
      </c>
    </row>
    <row r="294" s="13" customFormat="1">
      <c r="A294" s="13"/>
      <c r="B294" s="233"/>
      <c r="C294" s="234"/>
      <c r="D294" s="235" t="s">
        <v>133</v>
      </c>
      <c r="E294" s="236" t="s">
        <v>1</v>
      </c>
      <c r="F294" s="237" t="s">
        <v>319</v>
      </c>
      <c r="G294" s="234"/>
      <c r="H294" s="236" t="s">
        <v>1</v>
      </c>
      <c r="I294" s="238"/>
      <c r="J294" s="234"/>
      <c r="K294" s="234"/>
      <c r="L294" s="239"/>
      <c r="M294" s="240"/>
      <c r="N294" s="241"/>
      <c r="O294" s="241"/>
      <c r="P294" s="241"/>
      <c r="Q294" s="241"/>
      <c r="R294" s="241"/>
      <c r="S294" s="241"/>
      <c r="T294" s="24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3" t="s">
        <v>133</v>
      </c>
      <c r="AU294" s="243" t="s">
        <v>86</v>
      </c>
      <c r="AV294" s="13" t="s">
        <v>84</v>
      </c>
      <c r="AW294" s="13" t="s">
        <v>32</v>
      </c>
      <c r="AX294" s="13" t="s">
        <v>76</v>
      </c>
      <c r="AY294" s="243" t="s">
        <v>125</v>
      </c>
    </row>
    <row r="295" s="13" customFormat="1">
      <c r="A295" s="13"/>
      <c r="B295" s="233"/>
      <c r="C295" s="234"/>
      <c r="D295" s="235" t="s">
        <v>133</v>
      </c>
      <c r="E295" s="236" t="s">
        <v>1</v>
      </c>
      <c r="F295" s="237" t="s">
        <v>263</v>
      </c>
      <c r="G295" s="234"/>
      <c r="H295" s="236" t="s">
        <v>1</v>
      </c>
      <c r="I295" s="238"/>
      <c r="J295" s="234"/>
      <c r="K295" s="234"/>
      <c r="L295" s="239"/>
      <c r="M295" s="240"/>
      <c r="N295" s="241"/>
      <c r="O295" s="241"/>
      <c r="P295" s="241"/>
      <c r="Q295" s="241"/>
      <c r="R295" s="241"/>
      <c r="S295" s="241"/>
      <c r="T295" s="24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3" t="s">
        <v>133</v>
      </c>
      <c r="AU295" s="243" t="s">
        <v>86</v>
      </c>
      <c r="AV295" s="13" t="s">
        <v>84</v>
      </c>
      <c r="AW295" s="13" t="s">
        <v>32</v>
      </c>
      <c r="AX295" s="13" t="s">
        <v>76</v>
      </c>
      <c r="AY295" s="243" t="s">
        <v>125</v>
      </c>
    </row>
    <row r="296" s="13" customFormat="1">
      <c r="A296" s="13"/>
      <c r="B296" s="233"/>
      <c r="C296" s="234"/>
      <c r="D296" s="235" t="s">
        <v>133</v>
      </c>
      <c r="E296" s="236" t="s">
        <v>1</v>
      </c>
      <c r="F296" s="237" t="s">
        <v>136</v>
      </c>
      <c r="G296" s="234"/>
      <c r="H296" s="236" t="s">
        <v>1</v>
      </c>
      <c r="I296" s="238"/>
      <c r="J296" s="234"/>
      <c r="K296" s="234"/>
      <c r="L296" s="239"/>
      <c r="M296" s="240"/>
      <c r="N296" s="241"/>
      <c r="O296" s="241"/>
      <c r="P296" s="241"/>
      <c r="Q296" s="241"/>
      <c r="R296" s="241"/>
      <c r="S296" s="241"/>
      <c r="T296" s="24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3" t="s">
        <v>133</v>
      </c>
      <c r="AU296" s="243" t="s">
        <v>86</v>
      </c>
      <c r="AV296" s="13" t="s">
        <v>84</v>
      </c>
      <c r="AW296" s="13" t="s">
        <v>32</v>
      </c>
      <c r="AX296" s="13" t="s">
        <v>76</v>
      </c>
      <c r="AY296" s="243" t="s">
        <v>125</v>
      </c>
    </row>
    <row r="297" s="14" customFormat="1">
      <c r="A297" s="14"/>
      <c r="B297" s="244"/>
      <c r="C297" s="245"/>
      <c r="D297" s="235" t="s">
        <v>133</v>
      </c>
      <c r="E297" s="246" t="s">
        <v>1</v>
      </c>
      <c r="F297" s="247" t="s">
        <v>264</v>
      </c>
      <c r="G297" s="245"/>
      <c r="H297" s="248">
        <v>2043.1289999999999</v>
      </c>
      <c r="I297" s="249"/>
      <c r="J297" s="245"/>
      <c r="K297" s="245"/>
      <c r="L297" s="250"/>
      <c r="M297" s="251"/>
      <c r="N297" s="252"/>
      <c r="O297" s="252"/>
      <c r="P297" s="252"/>
      <c r="Q297" s="252"/>
      <c r="R297" s="252"/>
      <c r="S297" s="252"/>
      <c r="T297" s="25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4" t="s">
        <v>133</v>
      </c>
      <c r="AU297" s="254" t="s">
        <v>86</v>
      </c>
      <c r="AV297" s="14" t="s">
        <v>86</v>
      </c>
      <c r="AW297" s="14" t="s">
        <v>32</v>
      </c>
      <c r="AX297" s="14" t="s">
        <v>76</v>
      </c>
      <c r="AY297" s="254" t="s">
        <v>125</v>
      </c>
    </row>
    <row r="298" s="13" customFormat="1">
      <c r="A298" s="13"/>
      <c r="B298" s="233"/>
      <c r="C298" s="234"/>
      <c r="D298" s="235" t="s">
        <v>133</v>
      </c>
      <c r="E298" s="236" t="s">
        <v>1</v>
      </c>
      <c r="F298" s="237" t="s">
        <v>265</v>
      </c>
      <c r="G298" s="234"/>
      <c r="H298" s="236" t="s">
        <v>1</v>
      </c>
      <c r="I298" s="238"/>
      <c r="J298" s="234"/>
      <c r="K298" s="234"/>
      <c r="L298" s="239"/>
      <c r="M298" s="240"/>
      <c r="N298" s="241"/>
      <c r="O298" s="241"/>
      <c r="P298" s="241"/>
      <c r="Q298" s="241"/>
      <c r="R298" s="241"/>
      <c r="S298" s="241"/>
      <c r="T298" s="24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3" t="s">
        <v>133</v>
      </c>
      <c r="AU298" s="243" t="s">
        <v>86</v>
      </c>
      <c r="AV298" s="13" t="s">
        <v>84</v>
      </c>
      <c r="AW298" s="13" t="s">
        <v>32</v>
      </c>
      <c r="AX298" s="13" t="s">
        <v>76</v>
      </c>
      <c r="AY298" s="243" t="s">
        <v>125</v>
      </c>
    </row>
    <row r="299" s="14" customFormat="1">
      <c r="A299" s="14"/>
      <c r="B299" s="244"/>
      <c r="C299" s="245"/>
      <c r="D299" s="235" t="s">
        <v>133</v>
      </c>
      <c r="E299" s="246" t="s">
        <v>1</v>
      </c>
      <c r="F299" s="247" t="s">
        <v>266</v>
      </c>
      <c r="G299" s="245"/>
      <c r="H299" s="248">
        <v>781.70299999999997</v>
      </c>
      <c r="I299" s="249"/>
      <c r="J299" s="245"/>
      <c r="K299" s="245"/>
      <c r="L299" s="250"/>
      <c r="M299" s="251"/>
      <c r="N299" s="252"/>
      <c r="O299" s="252"/>
      <c r="P299" s="252"/>
      <c r="Q299" s="252"/>
      <c r="R299" s="252"/>
      <c r="S299" s="252"/>
      <c r="T299" s="253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4" t="s">
        <v>133</v>
      </c>
      <c r="AU299" s="254" t="s">
        <v>86</v>
      </c>
      <c r="AV299" s="14" t="s">
        <v>86</v>
      </c>
      <c r="AW299" s="14" t="s">
        <v>32</v>
      </c>
      <c r="AX299" s="14" t="s">
        <v>76</v>
      </c>
      <c r="AY299" s="254" t="s">
        <v>125</v>
      </c>
    </row>
    <row r="300" s="13" customFormat="1">
      <c r="A300" s="13"/>
      <c r="B300" s="233"/>
      <c r="C300" s="234"/>
      <c r="D300" s="235" t="s">
        <v>133</v>
      </c>
      <c r="E300" s="236" t="s">
        <v>1</v>
      </c>
      <c r="F300" s="237" t="s">
        <v>267</v>
      </c>
      <c r="G300" s="234"/>
      <c r="H300" s="236" t="s">
        <v>1</v>
      </c>
      <c r="I300" s="238"/>
      <c r="J300" s="234"/>
      <c r="K300" s="234"/>
      <c r="L300" s="239"/>
      <c r="M300" s="240"/>
      <c r="N300" s="241"/>
      <c r="O300" s="241"/>
      <c r="P300" s="241"/>
      <c r="Q300" s="241"/>
      <c r="R300" s="241"/>
      <c r="S300" s="241"/>
      <c r="T300" s="24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3" t="s">
        <v>133</v>
      </c>
      <c r="AU300" s="243" t="s">
        <v>86</v>
      </c>
      <c r="AV300" s="13" t="s">
        <v>84</v>
      </c>
      <c r="AW300" s="13" t="s">
        <v>32</v>
      </c>
      <c r="AX300" s="13" t="s">
        <v>76</v>
      </c>
      <c r="AY300" s="243" t="s">
        <v>125</v>
      </c>
    </row>
    <row r="301" s="14" customFormat="1">
      <c r="A301" s="14"/>
      <c r="B301" s="244"/>
      <c r="C301" s="245"/>
      <c r="D301" s="235" t="s">
        <v>133</v>
      </c>
      <c r="E301" s="246" t="s">
        <v>1</v>
      </c>
      <c r="F301" s="247" t="s">
        <v>268</v>
      </c>
      <c r="G301" s="245"/>
      <c r="H301" s="248">
        <v>50.987000000000002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4" t="s">
        <v>133</v>
      </c>
      <c r="AU301" s="254" t="s">
        <v>86</v>
      </c>
      <c r="AV301" s="14" t="s">
        <v>86</v>
      </c>
      <c r="AW301" s="14" t="s">
        <v>32</v>
      </c>
      <c r="AX301" s="14" t="s">
        <v>76</v>
      </c>
      <c r="AY301" s="254" t="s">
        <v>125</v>
      </c>
    </row>
    <row r="302" s="15" customFormat="1">
      <c r="A302" s="15"/>
      <c r="B302" s="255"/>
      <c r="C302" s="256"/>
      <c r="D302" s="235" t="s">
        <v>133</v>
      </c>
      <c r="E302" s="257" t="s">
        <v>1</v>
      </c>
      <c r="F302" s="258" t="s">
        <v>140</v>
      </c>
      <c r="G302" s="256"/>
      <c r="H302" s="259">
        <v>2875.819</v>
      </c>
      <c r="I302" s="260"/>
      <c r="J302" s="256"/>
      <c r="K302" s="256"/>
      <c r="L302" s="261"/>
      <c r="M302" s="262"/>
      <c r="N302" s="263"/>
      <c r="O302" s="263"/>
      <c r="P302" s="263"/>
      <c r="Q302" s="263"/>
      <c r="R302" s="263"/>
      <c r="S302" s="263"/>
      <c r="T302" s="264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65" t="s">
        <v>133</v>
      </c>
      <c r="AU302" s="265" t="s">
        <v>86</v>
      </c>
      <c r="AV302" s="15" t="s">
        <v>131</v>
      </c>
      <c r="AW302" s="15" t="s">
        <v>32</v>
      </c>
      <c r="AX302" s="15" t="s">
        <v>84</v>
      </c>
      <c r="AY302" s="265" t="s">
        <v>125</v>
      </c>
    </row>
    <row r="303" s="2" customFormat="1" ht="14.4" customHeight="1">
      <c r="A303" s="38"/>
      <c r="B303" s="39"/>
      <c r="C303" s="266" t="s">
        <v>320</v>
      </c>
      <c r="D303" s="266" t="s">
        <v>287</v>
      </c>
      <c r="E303" s="267" t="s">
        <v>321</v>
      </c>
      <c r="F303" s="268" t="s">
        <v>322</v>
      </c>
      <c r="G303" s="269" t="s">
        <v>231</v>
      </c>
      <c r="H303" s="270">
        <v>2.3290000000000002</v>
      </c>
      <c r="I303" s="271"/>
      <c r="J303" s="272">
        <f>ROUND(I303*H303,2)</f>
        <v>0</v>
      </c>
      <c r="K303" s="273"/>
      <c r="L303" s="274"/>
      <c r="M303" s="275" t="s">
        <v>1</v>
      </c>
      <c r="N303" s="276" t="s">
        <v>41</v>
      </c>
      <c r="O303" s="91"/>
      <c r="P303" s="229">
        <f>O303*H303</f>
        <v>0</v>
      </c>
      <c r="Q303" s="229">
        <v>1</v>
      </c>
      <c r="R303" s="229">
        <f>Q303*H303</f>
        <v>2.3290000000000002</v>
      </c>
      <c r="S303" s="229">
        <v>0</v>
      </c>
      <c r="T303" s="230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31" t="s">
        <v>191</v>
      </c>
      <c r="AT303" s="231" t="s">
        <v>287</v>
      </c>
      <c r="AU303" s="231" t="s">
        <v>86</v>
      </c>
      <c r="AY303" s="17" t="s">
        <v>125</v>
      </c>
      <c r="BE303" s="232">
        <f>IF(N303="základní",J303,0)</f>
        <v>0</v>
      </c>
      <c r="BF303" s="232">
        <f>IF(N303="snížená",J303,0)</f>
        <v>0</v>
      </c>
      <c r="BG303" s="232">
        <f>IF(N303="zákl. přenesená",J303,0)</f>
        <v>0</v>
      </c>
      <c r="BH303" s="232">
        <f>IF(N303="sníž. přenesená",J303,0)</f>
        <v>0</v>
      </c>
      <c r="BI303" s="232">
        <f>IF(N303="nulová",J303,0)</f>
        <v>0</v>
      </c>
      <c r="BJ303" s="17" t="s">
        <v>84</v>
      </c>
      <c r="BK303" s="232">
        <f>ROUND(I303*H303,2)</f>
        <v>0</v>
      </c>
      <c r="BL303" s="17" t="s">
        <v>131</v>
      </c>
      <c r="BM303" s="231" t="s">
        <v>323</v>
      </c>
    </row>
    <row r="304" s="13" customFormat="1">
      <c r="A304" s="13"/>
      <c r="B304" s="233"/>
      <c r="C304" s="234"/>
      <c r="D304" s="235" t="s">
        <v>133</v>
      </c>
      <c r="E304" s="236" t="s">
        <v>1</v>
      </c>
      <c r="F304" s="237" t="s">
        <v>324</v>
      </c>
      <c r="G304" s="234"/>
      <c r="H304" s="236" t="s">
        <v>1</v>
      </c>
      <c r="I304" s="238"/>
      <c r="J304" s="234"/>
      <c r="K304" s="234"/>
      <c r="L304" s="239"/>
      <c r="M304" s="240"/>
      <c r="N304" s="241"/>
      <c r="O304" s="241"/>
      <c r="P304" s="241"/>
      <c r="Q304" s="241"/>
      <c r="R304" s="241"/>
      <c r="S304" s="241"/>
      <c r="T304" s="24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3" t="s">
        <v>133</v>
      </c>
      <c r="AU304" s="243" t="s">
        <v>86</v>
      </c>
      <c r="AV304" s="13" t="s">
        <v>84</v>
      </c>
      <c r="AW304" s="13" t="s">
        <v>32</v>
      </c>
      <c r="AX304" s="13" t="s">
        <v>76</v>
      </c>
      <c r="AY304" s="243" t="s">
        <v>125</v>
      </c>
    </row>
    <row r="305" s="13" customFormat="1">
      <c r="A305" s="13"/>
      <c r="B305" s="233"/>
      <c r="C305" s="234"/>
      <c r="D305" s="235" t="s">
        <v>133</v>
      </c>
      <c r="E305" s="236" t="s">
        <v>1</v>
      </c>
      <c r="F305" s="237" t="s">
        <v>325</v>
      </c>
      <c r="G305" s="234"/>
      <c r="H305" s="236" t="s">
        <v>1</v>
      </c>
      <c r="I305" s="238"/>
      <c r="J305" s="234"/>
      <c r="K305" s="234"/>
      <c r="L305" s="239"/>
      <c r="M305" s="240"/>
      <c r="N305" s="241"/>
      <c r="O305" s="241"/>
      <c r="P305" s="241"/>
      <c r="Q305" s="241"/>
      <c r="R305" s="241"/>
      <c r="S305" s="241"/>
      <c r="T305" s="24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3" t="s">
        <v>133</v>
      </c>
      <c r="AU305" s="243" t="s">
        <v>86</v>
      </c>
      <c r="AV305" s="13" t="s">
        <v>84</v>
      </c>
      <c r="AW305" s="13" t="s">
        <v>32</v>
      </c>
      <c r="AX305" s="13" t="s">
        <v>76</v>
      </c>
      <c r="AY305" s="243" t="s">
        <v>125</v>
      </c>
    </row>
    <row r="306" s="14" customFormat="1">
      <c r="A306" s="14"/>
      <c r="B306" s="244"/>
      <c r="C306" s="245"/>
      <c r="D306" s="235" t="s">
        <v>133</v>
      </c>
      <c r="E306" s="246" t="s">
        <v>1</v>
      </c>
      <c r="F306" s="247" t="s">
        <v>326</v>
      </c>
      <c r="G306" s="245"/>
      <c r="H306" s="248">
        <v>77.647000000000006</v>
      </c>
      <c r="I306" s="249"/>
      <c r="J306" s="245"/>
      <c r="K306" s="245"/>
      <c r="L306" s="250"/>
      <c r="M306" s="251"/>
      <c r="N306" s="252"/>
      <c r="O306" s="252"/>
      <c r="P306" s="252"/>
      <c r="Q306" s="252"/>
      <c r="R306" s="252"/>
      <c r="S306" s="252"/>
      <c r="T306" s="253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4" t="s">
        <v>133</v>
      </c>
      <c r="AU306" s="254" t="s">
        <v>86</v>
      </c>
      <c r="AV306" s="14" t="s">
        <v>86</v>
      </c>
      <c r="AW306" s="14" t="s">
        <v>32</v>
      </c>
      <c r="AX306" s="14" t="s">
        <v>76</v>
      </c>
      <c r="AY306" s="254" t="s">
        <v>125</v>
      </c>
    </row>
    <row r="307" s="15" customFormat="1">
      <c r="A307" s="15"/>
      <c r="B307" s="255"/>
      <c r="C307" s="256"/>
      <c r="D307" s="235" t="s">
        <v>133</v>
      </c>
      <c r="E307" s="257" t="s">
        <v>1</v>
      </c>
      <c r="F307" s="258" t="s">
        <v>140</v>
      </c>
      <c r="G307" s="256"/>
      <c r="H307" s="259">
        <v>77.647000000000006</v>
      </c>
      <c r="I307" s="260"/>
      <c r="J307" s="256"/>
      <c r="K307" s="256"/>
      <c r="L307" s="261"/>
      <c r="M307" s="262"/>
      <c r="N307" s="263"/>
      <c r="O307" s="263"/>
      <c r="P307" s="263"/>
      <c r="Q307" s="263"/>
      <c r="R307" s="263"/>
      <c r="S307" s="263"/>
      <c r="T307" s="264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65" t="s">
        <v>133</v>
      </c>
      <c r="AU307" s="265" t="s">
        <v>86</v>
      </c>
      <c r="AV307" s="15" t="s">
        <v>131</v>
      </c>
      <c r="AW307" s="15" t="s">
        <v>32</v>
      </c>
      <c r="AX307" s="15" t="s">
        <v>84</v>
      </c>
      <c r="AY307" s="265" t="s">
        <v>125</v>
      </c>
    </row>
    <row r="308" s="14" customFormat="1">
      <c r="A308" s="14"/>
      <c r="B308" s="244"/>
      <c r="C308" s="245"/>
      <c r="D308" s="235" t="s">
        <v>133</v>
      </c>
      <c r="E308" s="245"/>
      <c r="F308" s="247" t="s">
        <v>327</v>
      </c>
      <c r="G308" s="245"/>
      <c r="H308" s="248">
        <v>2.3290000000000002</v>
      </c>
      <c r="I308" s="249"/>
      <c r="J308" s="245"/>
      <c r="K308" s="245"/>
      <c r="L308" s="250"/>
      <c r="M308" s="251"/>
      <c r="N308" s="252"/>
      <c r="O308" s="252"/>
      <c r="P308" s="252"/>
      <c r="Q308" s="252"/>
      <c r="R308" s="252"/>
      <c r="S308" s="252"/>
      <c r="T308" s="253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4" t="s">
        <v>133</v>
      </c>
      <c r="AU308" s="254" t="s">
        <v>86</v>
      </c>
      <c r="AV308" s="14" t="s">
        <v>86</v>
      </c>
      <c r="AW308" s="14" t="s">
        <v>4</v>
      </c>
      <c r="AX308" s="14" t="s">
        <v>84</v>
      </c>
      <c r="AY308" s="254" t="s">
        <v>125</v>
      </c>
    </row>
    <row r="309" s="2" customFormat="1" ht="14.4" customHeight="1">
      <c r="A309" s="38"/>
      <c r="B309" s="39"/>
      <c r="C309" s="219" t="s">
        <v>328</v>
      </c>
      <c r="D309" s="219" t="s">
        <v>127</v>
      </c>
      <c r="E309" s="220" t="s">
        <v>329</v>
      </c>
      <c r="F309" s="221" t="s">
        <v>330</v>
      </c>
      <c r="G309" s="222" t="s">
        <v>130</v>
      </c>
      <c r="H309" s="223">
        <v>803.34299999999996</v>
      </c>
      <c r="I309" s="224"/>
      <c r="J309" s="225">
        <f>ROUND(I309*H309,2)</f>
        <v>0</v>
      </c>
      <c r="K309" s="226"/>
      <c r="L309" s="44"/>
      <c r="M309" s="227" t="s">
        <v>1</v>
      </c>
      <c r="N309" s="228" t="s">
        <v>41</v>
      </c>
      <c r="O309" s="91"/>
      <c r="P309" s="229">
        <f>O309*H309</f>
        <v>0</v>
      </c>
      <c r="Q309" s="229">
        <v>0</v>
      </c>
      <c r="R309" s="229">
        <f>Q309*H309</f>
        <v>0</v>
      </c>
      <c r="S309" s="229">
        <v>0</v>
      </c>
      <c r="T309" s="230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31" t="s">
        <v>131</v>
      </c>
      <c r="AT309" s="231" t="s">
        <v>127</v>
      </c>
      <c r="AU309" s="231" t="s">
        <v>86</v>
      </c>
      <c r="AY309" s="17" t="s">
        <v>125</v>
      </c>
      <c r="BE309" s="232">
        <f>IF(N309="základní",J309,0)</f>
        <v>0</v>
      </c>
      <c r="BF309" s="232">
        <f>IF(N309="snížená",J309,0)</f>
        <v>0</v>
      </c>
      <c r="BG309" s="232">
        <f>IF(N309="zákl. přenesená",J309,0)</f>
        <v>0</v>
      </c>
      <c r="BH309" s="232">
        <f>IF(N309="sníž. přenesená",J309,0)</f>
        <v>0</v>
      </c>
      <c r="BI309" s="232">
        <f>IF(N309="nulová",J309,0)</f>
        <v>0</v>
      </c>
      <c r="BJ309" s="17" t="s">
        <v>84</v>
      </c>
      <c r="BK309" s="232">
        <f>ROUND(I309*H309,2)</f>
        <v>0</v>
      </c>
      <c r="BL309" s="17" t="s">
        <v>131</v>
      </c>
      <c r="BM309" s="231" t="s">
        <v>331</v>
      </c>
    </row>
    <row r="310" s="13" customFormat="1">
      <c r="A310" s="13"/>
      <c r="B310" s="233"/>
      <c r="C310" s="234"/>
      <c r="D310" s="235" t="s">
        <v>133</v>
      </c>
      <c r="E310" s="236" t="s">
        <v>1</v>
      </c>
      <c r="F310" s="237" t="s">
        <v>332</v>
      </c>
      <c r="G310" s="234"/>
      <c r="H310" s="236" t="s">
        <v>1</v>
      </c>
      <c r="I310" s="238"/>
      <c r="J310" s="234"/>
      <c r="K310" s="234"/>
      <c r="L310" s="239"/>
      <c r="M310" s="240"/>
      <c r="N310" s="241"/>
      <c r="O310" s="241"/>
      <c r="P310" s="241"/>
      <c r="Q310" s="241"/>
      <c r="R310" s="241"/>
      <c r="S310" s="241"/>
      <c r="T310" s="242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3" t="s">
        <v>133</v>
      </c>
      <c r="AU310" s="243" t="s">
        <v>86</v>
      </c>
      <c r="AV310" s="13" t="s">
        <v>84</v>
      </c>
      <c r="AW310" s="13" t="s">
        <v>32</v>
      </c>
      <c r="AX310" s="13" t="s">
        <v>76</v>
      </c>
      <c r="AY310" s="243" t="s">
        <v>125</v>
      </c>
    </row>
    <row r="311" s="13" customFormat="1">
      <c r="A311" s="13"/>
      <c r="B311" s="233"/>
      <c r="C311" s="234"/>
      <c r="D311" s="235" t="s">
        <v>133</v>
      </c>
      <c r="E311" s="236" t="s">
        <v>1</v>
      </c>
      <c r="F311" s="237" t="s">
        <v>263</v>
      </c>
      <c r="G311" s="234"/>
      <c r="H311" s="236" t="s">
        <v>1</v>
      </c>
      <c r="I311" s="238"/>
      <c r="J311" s="234"/>
      <c r="K311" s="234"/>
      <c r="L311" s="239"/>
      <c r="M311" s="240"/>
      <c r="N311" s="241"/>
      <c r="O311" s="241"/>
      <c r="P311" s="241"/>
      <c r="Q311" s="241"/>
      <c r="R311" s="241"/>
      <c r="S311" s="241"/>
      <c r="T311" s="242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3" t="s">
        <v>133</v>
      </c>
      <c r="AU311" s="243" t="s">
        <v>86</v>
      </c>
      <c r="AV311" s="13" t="s">
        <v>84</v>
      </c>
      <c r="AW311" s="13" t="s">
        <v>32</v>
      </c>
      <c r="AX311" s="13" t="s">
        <v>76</v>
      </c>
      <c r="AY311" s="243" t="s">
        <v>125</v>
      </c>
    </row>
    <row r="312" s="13" customFormat="1">
      <c r="A312" s="13"/>
      <c r="B312" s="233"/>
      <c r="C312" s="234"/>
      <c r="D312" s="235" t="s">
        <v>133</v>
      </c>
      <c r="E312" s="236" t="s">
        <v>1</v>
      </c>
      <c r="F312" s="237" t="s">
        <v>333</v>
      </c>
      <c r="G312" s="234"/>
      <c r="H312" s="236" t="s">
        <v>1</v>
      </c>
      <c r="I312" s="238"/>
      <c r="J312" s="234"/>
      <c r="K312" s="234"/>
      <c r="L312" s="239"/>
      <c r="M312" s="240"/>
      <c r="N312" s="241"/>
      <c r="O312" s="241"/>
      <c r="P312" s="241"/>
      <c r="Q312" s="241"/>
      <c r="R312" s="241"/>
      <c r="S312" s="241"/>
      <c r="T312" s="242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3" t="s">
        <v>133</v>
      </c>
      <c r="AU312" s="243" t="s">
        <v>86</v>
      </c>
      <c r="AV312" s="13" t="s">
        <v>84</v>
      </c>
      <c r="AW312" s="13" t="s">
        <v>32</v>
      </c>
      <c r="AX312" s="13" t="s">
        <v>76</v>
      </c>
      <c r="AY312" s="243" t="s">
        <v>125</v>
      </c>
    </row>
    <row r="313" s="14" customFormat="1">
      <c r="A313" s="14"/>
      <c r="B313" s="244"/>
      <c r="C313" s="245"/>
      <c r="D313" s="235" t="s">
        <v>133</v>
      </c>
      <c r="E313" s="246" t="s">
        <v>1</v>
      </c>
      <c r="F313" s="247" t="s">
        <v>334</v>
      </c>
      <c r="G313" s="245"/>
      <c r="H313" s="248">
        <v>710.63900000000001</v>
      </c>
      <c r="I313" s="249"/>
      <c r="J313" s="245"/>
      <c r="K313" s="245"/>
      <c r="L313" s="250"/>
      <c r="M313" s="251"/>
      <c r="N313" s="252"/>
      <c r="O313" s="252"/>
      <c r="P313" s="252"/>
      <c r="Q313" s="252"/>
      <c r="R313" s="252"/>
      <c r="S313" s="252"/>
      <c r="T313" s="253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4" t="s">
        <v>133</v>
      </c>
      <c r="AU313" s="254" t="s">
        <v>86</v>
      </c>
      <c r="AV313" s="14" t="s">
        <v>86</v>
      </c>
      <c r="AW313" s="14" t="s">
        <v>32</v>
      </c>
      <c r="AX313" s="14" t="s">
        <v>76</v>
      </c>
      <c r="AY313" s="254" t="s">
        <v>125</v>
      </c>
    </row>
    <row r="314" s="13" customFormat="1">
      <c r="A314" s="13"/>
      <c r="B314" s="233"/>
      <c r="C314" s="234"/>
      <c r="D314" s="235" t="s">
        <v>133</v>
      </c>
      <c r="E314" s="236" t="s">
        <v>1</v>
      </c>
      <c r="F314" s="237" t="s">
        <v>267</v>
      </c>
      <c r="G314" s="234"/>
      <c r="H314" s="236" t="s">
        <v>1</v>
      </c>
      <c r="I314" s="238"/>
      <c r="J314" s="234"/>
      <c r="K314" s="234"/>
      <c r="L314" s="239"/>
      <c r="M314" s="240"/>
      <c r="N314" s="241"/>
      <c r="O314" s="241"/>
      <c r="P314" s="241"/>
      <c r="Q314" s="241"/>
      <c r="R314" s="241"/>
      <c r="S314" s="241"/>
      <c r="T314" s="24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3" t="s">
        <v>133</v>
      </c>
      <c r="AU314" s="243" t="s">
        <v>86</v>
      </c>
      <c r="AV314" s="13" t="s">
        <v>84</v>
      </c>
      <c r="AW314" s="13" t="s">
        <v>32</v>
      </c>
      <c r="AX314" s="13" t="s">
        <v>76</v>
      </c>
      <c r="AY314" s="243" t="s">
        <v>125</v>
      </c>
    </row>
    <row r="315" s="14" customFormat="1">
      <c r="A315" s="14"/>
      <c r="B315" s="244"/>
      <c r="C315" s="245"/>
      <c r="D315" s="235" t="s">
        <v>133</v>
      </c>
      <c r="E315" s="246" t="s">
        <v>1</v>
      </c>
      <c r="F315" s="247" t="s">
        <v>335</v>
      </c>
      <c r="G315" s="245"/>
      <c r="H315" s="248">
        <v>92.703999999999994</v>
      </c>
      <c r="I315" s="249"/>
      <c r="J315" s="245"/>
      <c r="K315" s="245"/>
      <c r="L315" s="250"/>
      <c r="M315" s="251"/>
      <c r="N315" s="252"/>
      <c r="O315" s="252"/>
      <c r="P315" s="252"/>
      <c r="Q315" s="252"/>
      <c r="R315" s="252"/>
      <c r="S315" s="252"/>
      <c r="T315" s="253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4" t="s">
        <v>133</v>
      </c>
      <c r="AU315" s="254" t="s">
        <v>86</v>
      </c>
      <c r="AV315" s="14" t="s">
        <v>86</v>
      </c>
      <c r="AW315" s="14" t="s">
        <v>32</v>
      </c>
      <c r="AX315" s="14" t="s">
        <v>76</v>
      </c>
      <c r="AY315" s="254" t="s">
        <v>125</v>
      </c>
    </row>
    <row r="316" s="15" customFormat="1">
      <c r="A316" s="15"/>
      <c r="B316" s="255"/>
      <c r="C316" s="256"/>
      <c r="D316" s="235" t="s">
        <v>133</v>
      </c>
      <c r="E316" s="257" t="s">
        <v>1</v>
      </c>
      <c r="F316" s="258" t="s">
        <v>140</v>
      </c>
      <c r="G316" s="256"/>
      <c r="H316" s="259">
        <v>803.34299999999996</v>
      </c>
      <c r="I316" s="260"/>
      <c r="J316" s="256"/>
      <c r="K316" s="256"/>
      <c r="L316" s="261"/>
      <c r="M316" s="262"/>
      <c r="N316" s="263"/>
      <c r="O316" s="263"/>
      <c r="P316" s="263"/>
      <c r="Q316" s="263"/>
      <c r="R316" s="263"/>
      <c r="S316" s="263"/>
      <c r="T316" s="264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65" t="s">
        <v>133</v>
      </c>
      <c r="AU316" s="265" t="s">
        <v>86</v>
      </c>
      <c r="AV316" s="15" t="s">
        <v>131</v>
      </c>
      <c r="AW316" s="15" t="s">
        <v>32</v>
      </c>
      <c r="AX316" s="15" t="s">
        <v>84</v>
      </c>
      <c r="AY316" s="265" t="s">
        <v>125</v>
      </c>
    </row>
    <row r="317" s="2" customFormat="1" ht="14.4" customHeight="1">
      <c r="A317" s="38"/>
      <c r="B317" s="39"/>
      <c r="C317" s="219" t="s">
        <v>336</v>
      </c>
      <c r="D317" s="219" t="s">
        <v>127</v>
      </c>
      <c r="E317" s="220" t="s">
        <v>337</v>
      </c>
      <c r="F317" s="221" t="s">
        <v>338</v>
      </c>
      <c r="G317" s="222" t="s">
        <v>130</v>
      </c>
      <c r="H317" s="223">
        <v>1857.3900000000001</v>
      </c>
      <c r="I317" s="224"/>
      <c r="J317" s="225">
        <f>ROUND(I317*H317,2)</f>
        <v>0</v>
      </c>
      <c r="K317" s="226"/>
      <c r="L317" s="44"/>
      <c r="M317" s="227" t="s">
        <v>1</v>
      </c>
      <c r="N317" s="228" t="s">
        <v>41</v>
      </c>
      <c r="O317" s="91"/>
      <c r="P317" s="229">
        <f>O317*H317</f>
        <v>0</v>
      </c>
      <c r="Q317" s="229">
        <v>0</v>
      </c>
      <c r="R317" s="229">
        <f>Q317*H317</f>
        <v>0</v>
      </c>
      <c r="S317" s="229">
        <v>0</v>
      </c>
      <c r="T317" s="230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31" t="s">
        <v>131</v>
      </c>
      <c r="AT317" s="231" t="s">
        <v>127</v>
      </c>
      <c r="AU317" s="231" t="s">
        <v>86</v>
      </c>
      <c r="AY317" s="17" t="s">
        <v>125</v>
      </c>
      <c r="BE317" s="232">
        <f>IF(N317="základní",J317,0)</f>
        <v>0</v>
      </c>
      <c r="BF317" s="232">
        <f>IF(N317="snížená",J317,0)</f>
        <v>0</v>
      </c>
      <c r="BG317" s="232">
        <f>IF(N317="zákl. přenesená",J317,0)</f>
        <v>0</v>
      </c>
      <c r="BH317" s="232">
        <f>IF(N317="sníž. přenesená",J317,0)</f>
        <v>0</v>
      </c>
      <c r="BI317" s="232">
        <f>IF(N317="nulová",J317,0)</f>
        <v>0</v>
      </c>
      <c r="BJ317" s="17" t="s">
        <v>84</v>
      </c>
      <c r="BK317" s="232">
        <f>ROUND(I317*H317,2)</f>
        <v>0</v>
      </c>
      <c r="BL317" s="17" t="s">
        <v>131</v>
      </c>
      <c r="BM317" s="231" t="s">
        <v>339</v>
      </c>
    </row>
    <row r="318" s="13" customFormat="1">
      <c r="A318" s="13"/>
      <c r="B318" s="233"/>
      <c r="C318" s="234"/>
      <c r="D318" s="235" t="s">
        <v>133</v>
      </c>
      <c r="E318" s="236" t="s">
        <v>1</v>
      </c>
      <c r="F318" s="237" t="s">
        <v>332</v>
      </c>
      <c r="G318" s="234"/>
      <c r="H318" s="236" t="s">
        <v>1</v>
      </c>
      <c r="I318" s="238"/>
      <c r="J318" s="234"/>
      <c r="K318" s="234"/>
      <c r="L318" s="239"/>
      <c r="M318" s="240"/>
      <c r="N318" s="241"/>
      <c r="O318" s="241"/>
      <c r="P318" s="241"/>
      <c r="Q318" s="241"/>
      <c r="R318" s="241"/>
      <c r="S318" s="241"/>
      <c r="T318" s="242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3" t="s">
        <v>133</v>
      </c>
      <c r="AU318" s="243" t="s">
        <v>86</v>
      </c>
      <c r="AV318" s="13" t="s">
        <v>84</v>
      </c>
      <c r="AW318" s="13" t="s">
        <v>32</v>
      </c>
      <c r="AX318" s="13" t="s">
        <v>76</v>
      </c>
      <c r="AY318" s="243" t="s">
        <v>125</v>
      </c>
    </row>
    <row r="319" s="13" customFormat="1">
      <c r="A319" s="13"/>
      <c r="B319" s="233"/>
      <c r="C319" s="234"/>
      <c r="D319" s="235" t="s">
        <v>133</v>
      </c>
      <c r="E319" s="236" t="s">
        <v>1</v>
      </c>
      <c r="F319" s="237" t="s">
        <v>263</v>
      </c>
      <c r="G319" s="234"/>
      <c r="H319" s="236" t="s">
        <v>1</v>
      </c>
      <c r="I319" s="238"/>
      <c r="J319" s="234"/>
      <c r="K319" s="234"/>
      <c r="L319" s="239"/>
      <c r="M319" s="240"/>
      <c r="N319" s="241"/>
      <c r="O319" s="241"/>
      <c r="P319" s="241"/>
      <c r="Q319" s="241"/>
      <c r="R319" s="241"/>
      <c r="S319" s="241"/>
      <c r="T319" s="242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3" t="s">
        <v>133</v>
      </c>
      <c r="AU319" s="243" t="s">
        <v>86</v>
      </c>
      <c r="AV319" s="13" t="s">
        <v>84</v>
      </c>
      <c r="AW319" s="13" t="s">
        <v>32</v>
      </c>
      <c r="AX319" s="13" t="s">
        <v>76</v>
      </c>
      <c r="AY319" s="243" t="s">
        <v>125</v>
      </c>
    </row>
    <row r="320" s="13" customFormat="1">
      <c r="A320" s="13"/>
      <c r="B320" s="233"/>
      <c r="C320" s="234"/>
      <c r="D320" s="235" t="s">
        <v>133</v>
      </c>
      <c r="E320" s="236" t="s">
        <v>1</v>
      </c>
      <c r="F320" s="237" t="s">
        <v>136</v>
      </c>
      <c r="G320" s="234"/>
      <c r="H320" s="236" t="s">
        <v>1</v>
      </c>
      <c r="I320" s="238"/>
      <c r="J320" s="234"/>
      <c r="K320" s="234"/>
      <c r="L320" s="239"/>
      <c r="M320" s="240"/>
      <c r="N320" s="241"/>
      <c r="O320" s="241"/>
      <c r="P320" s="241"/>
      <c r="Q320" s="241"/>
      <c r="R320" s="241"/>
      <c r="S320" s="241"/>
      <c r="T320" s="24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3" t="s">
        <v>133</v>
      </c>
      <c r="AU320" s="243" t="s">
        <v>86</v>
      </c>
      <c r="AV320" s="13" t="s">
        <v>84</v>
      </c>
      <c r="AW320" s="13" t="s">
        <v>32</v>
      </c>
      <c r="AX320" s="13" t="s">
        <v>76</v>
      </c>
      <c r="AY320" s="243" t="s">
        <v>125</v>
      </c>
    </row>
    <row r="321" s="14" customFormat="1">
      <c r="A321" s="14"/>
      <c r="B321" s="244"/>
      <c r="C321" s="245"/>
      <c r="D321" s="235" t="s">
        <v>133</v>
      </c>
      <c r="E321" s="246" t="s">
        <v>1</v>
      </c>
      <c r="F321" s="247" t="s">
        <v>340</v>
      </c>
      <c r="G321" s="245"/>
      <c r="H321" s="248">
        <v>1857.3900000000001</v>
      </c>
      <c r="I321" s="249"/>
      <c r="J321" s="245"/>
      <c r="K321" s="245"/>
      <c r="L321" s="250"/>
      <c r="M321" s="251"/>
      <c r="N321" s="252"/>
      <c r="O321" s="252"/>
      <c r="P321" s="252"/>
      <c r="Q321" s="252"/>
      <c r="R321" s="252"/>
      <c r="S321" s="252"/>
      <c r="T321" s="253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4" t="s">
        <v>133</v>
      </c>
      <c r="AU321" s="254" t="s">
        <v>86</v>
      </c>
      <c r="AV321" s="14" t="s">
        <v>86</v>
      </c>
      <c r="AW321" s="14" t="s">
        <v>32</v>
      </c>
      <c r="AX321" s="14" t="s">
        <v>76</v>
      </c>
      <c r="AY321" s="254" t="s">
        <v>125</v>
      </c>
    </row>
    <row r="322" s="15" customFormat="1">
      <c r="A322" s="15"/>
      <c r="B322" s="255"/>
      <c r="C322" s="256"/>
      <c r="D322" s="235" t="s">
        <v>133</v>
      </c>
      <c r="E322" s="257" t="s">
        <v>1</v>
      </c>
      <c r="F322" s="258" t="s">
        <v>140</v>
      </c>
      <c r="G322" s="256"/>
      <c r="H322" s="259">
        <v>1857.3900000000001</v>
      </c>
      <c r="I322" s="260"/>
      <c r="J322" s="256"/>
      <c r="K322" s="256"/>
      <c r="L322" s="261"/>
      <c r="M322" s="262"/>
      <c r="N322" s="263"/>
      <c r="O322" s="263"/>
      <c r="P322" s="263"/>
      <c r="Q322" s="263"/>
      <c r="R322" s="263"/>
      <c r="S322" s="263"/>
      <c r="T322" s="264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65" t="s">
        <v>133</v>
      </c>
      <c r="AU322" s="265" t="s">
        <v>86</v>
      </c>
      <c r="AV322" s="15" t="s">
        <v>131</v>
      </c>
      <c r="AW322" s="15" t="s">
        <v>32</v>
      </c>
      <c r="AX322" s="15" t="s">
        <v>84</v>
      </c>
      <c r="AY322" s="265" t="s">
        <v>125</v>
      </c>
    </row>
    <row r="323" s="2" customFormat="1" ht="14.4" customHeight="1">
      <c r="A323" s="38"/>
      <c r="B323" s="39"/>
      <c r="C323" s="219" t="s">
        <v>341</v>
      </c>
      <c r="D323" s="219" t="s">
        <v>127</v>
      </c>
      <c r="E323" s="220" t="s">
        <v>342</v>
      </c>
      <c r="F323" s="221" t="s">
        <v>343</v>
      </c>
      <c r="G323" s="222" t="s">
        <v>130</v>
      </c>
      <c r="H323" s="223">
        <v>781.70299999999997</v>
      </c>
      <c r="I323" s="224"/>
      <c r="J323" s="225">
        <f>ROUND(I323*H323,2)</f>
        <v>0</v>
      </c>
      <c r="K323" s="226"/>
      <c r="L323" s="44"/>
      <c r="M323" s="227" t="s">
        <v>1</v>
      </c>
      <c r="N323" s="228" t="s">
        <v>41</v>
      </c>
      <c r="O323" s="91"/>
      <c r="P323" s="229">
        <f>O323*H323</f>
        <v>0</v>
      </c>
      <c r="Q323" s="229">
        <v>0</v>
      </c>
      <c r="R323" s="229">
        <f>Q323*H323</f>
        <v>0</v>
      </c>
      <c r="S323" s="229">
        <v>0</v>
      </c>
      <c r="T323" s="230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31" t="s">
        <v>131</v>
      </c>
      <c r="AT323" s="231" t="s">
        <v>127</v>
      </c>
      <c r="AU323" s="231" t="s">
        <v>86</v>
      </c>
      <c r="AY323" s="17" t="s">
        <v>125</v>
      </c>
      <c r="BE323" s="232">
        <f>IF(N323="základní",J323,0)</f>
        <v>0</v>
      </c>
      <c r="BF323" s="232">
        <f>IF(N323="snížená",J323,0)</f>
        <v>0</v>
      </c>
      <c r="BG323" s="232">
        <f>IF(N323="zákl. přenesená",J323,0)</f>
        <v>0</v>
      </c>
      <c r="BH323" s="232">
        <f>IF(N323="sníž. přenesená",J323,0)</f>
        <v>0</v>
      </c>
      <c r="BI323" s="232">
        <f>IF(N323="nulová",J323,0)</f>
        <v>0</v>
      </c>
      <c r="BJ323" s="17" t="s">
        <v>84</v>
      </c>
      <c r="BK323" s="232">
        <f>ROUND(I323*H323,2)</f>
        <v>0</v>
      </c>
      <c r="BL323" s="17" t="s">
        <v>131</v>
      </c>
      <c r="BM323" s="231" t="s">
        <v>344</v>
      </c>
    </row>
    <row r="324" s="13" customFormat="1">
      <c r="A324" s="13"/>
      <c r="B324" s="233"/>
      <c r="C324" s="234"/>
      <c r="D324" s="235" t="s">
        <v>133</v>
      </c>
      <c r="E324" s="236" t="s">
        <v>1</v>
      </c>
      <c r="F324" s="237" t="s">
        <v>345</v>
      </c>
      <c r="G324" s="234"/>
      <c r="H324" s="236" t="s">
        <v>1</v>
      </c>
      <c r="I324" s="238"/>
      <c r="J324" s="234"/>
      <c r="K324" s="234"/>
      <c r="L324" s="239"/>
      <c r="M324" s="240"/>
      <c r="N324" s="241"/>
      <c r="O324" s="241"/>
      <c r="P324" s="241"/>
      <c r="Q324" s="241"/>
      <c r="R324" s="241"/>
      <c r="S324" s="241"/>
      <c r="T324" s="242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3" t="s">
        <v>133</v>
      </c>
      <c r="AU324" s="243" t="s">
        <v>86</v>
      </c>
      <c r="AV324" s="13" t="s">
        <v>84</v>
      </c>
      <c r="AW324" s="13" t="s">
        <v>32</v>
      </c>
      <c r="AX324" s="13" t="s">
        <v>76</v>
      </c>
      <c r="AY324" s="243" t="s">
        <v>125</v>
      </c>
    </row>
    <row r="325" s="13" customFormat="1">
      <c r="A325" s="13"/>
      <c r="B325" s="233"/>
      <c r="C325" s="234"/>
      <c r="D325" s="235" t="s">
        <v>133</v>
      </c>
      <c r="E325" s="236" t="s">
        <v>1</v>
      </c>
      <c r="F325" s="237" t="s">
        <v>263</v>
      </c>
      <c r="G325" s="234"/>
      <c r="H325" s="236" t="s">
        <v>1</v>
      </c>
      <c r="I325" s="238"/>
      <c r="J325" s="234"/>
      <c r="K325" s="234"/>
      <c r="L325" s="239"/>
      <c r="M325" s="240"/>
      <c r="N325" s="241"/>
      <c r="O325" s="241"/>
      <c r="P325" s="241"/>
      <c r="Q325" s="241"/>
      <c r="R325" s="241"/>
      <c r="S325" s="241"/>
      <c r="T325" s="24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3" t="s">
        <v>133</v>
      </c>
      <c r="AU325" s="243" t="s">
        <v>86</v>
      </c>
      <c r="AV325" s="13" t="s">
        <v>84</v>
      </c>
      <c r="AW325" s="13" t="s">
        <v>32</v>
      </c>
      <c r="AX325" s="13" t="s">
        <v>76</v>
      </c>
      <c r="AY325" s="243" t="s">
        <v>125</v>
      </c>
    </row>
    <row r="326" s="13" customFormat="1">
      <c r="A326" s="13"/>
      <c r="B326" s="233"/>
      <c r="C326" s="234"/>
      <c r="D326" s="235" t="s">
        <v>133</v>
      </c>
      <c r="E326" s="236" t="s">
        <v>1</v>
      </c>
      <c r="F326" s="237" t="s">
        <v>333</v>
      </c>
      <c r="G326" s="234"/>
      <c r="H326" s="236" t="s">
        <v>1</v>
      </c>
      <c r="I326" s="238"/>
      <c r="J326" s="234"/>
      <c r="K326" s="234"/>
      <c r="L326" s="239"/>
      <c r="M326" s="240"/>
      <c r="N326" s="241"/>
      <c r="O326" s="241"/>
      <c r="P326" s="241"/>
      <c r="Q326" s="241"/>
      <c r="R326" s="241"/>
      <c r="S326" s="241"/>
      <c r="T326" s="242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3" t="s">
        <v>133</v>
      </c>
      <c r="AU326" s="243" t="s">
        <v>86</v>
      </c>
      <c r="AV326" s="13" t="s">
        <v>84</v>
      </c>
      <c r="AW326" s="13" t="s">
        <v>32</v>
      </c>
      <c r="AX326" s="13" t="s">
        <v>76</v>
      </c>
      <c r="AY326" s="243" t="s">
        <v>125</v>
      </c>
    </row>
    <row r="327" s="14" customFormat="1">
      <c r="A327" s="14"/>
      <c r="B327" s="244"/>
      <c r="C327" s="245"/>
      <c r="D327" s="235" t="s">
        <v>133</v>
      </c>
      <c r="E327" s="246" t="s">
        <v>1</v>
      </c>
      <c r="F327" s="247" t="s">
        <v>266</v>
      </c>
      <c r="G327" s="245"/>
      <c r="H327" s="248">
        <v>781.70299999999997</v>
      </c>
      <c r="I327" s="249"/>
      <c r="J327" s="245"/>
      <c r="K327" s="245"/>
      <c r="L327" s="250"/>
      <c r="M327" s="251"/>
      <c r="N327" s="252"/>
      <c r="O327" s="252"/>
      <c r="P327" s="252"/>
      <c r="Q327" s="252"/>
      <c r="R327" s="252"/>
      <c r="S327" s="252"/>
      <c r="T327" s="253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4" t="s">
        <v>133</v>
      </c>
      <c r="AU327" s="254" t="s">
        <v>86</v>
      </c>
      <c r="AV327" s="14" t="s">
        <v>86</v>
      </c>
      <c r="AW327" s="14" t="s">
        <v>32</v>
      </c>
      <c r="AX327" s="14" t="s">
        <v>76</v>
      </c>
      <c r="AY327" s="254" t="s">
        <v>125</v>
      </c>
    </row>
    <row r="328" s="15" customFormat="1">
      <c r="A328" s="15"/>
      <c r="B328" s="255"/>
      <c r="C328" s="256"/>
      <c r="D328" s="235" t="s">
        <v>133</v>
      </c>
      <c r="E328" s="257" t="s">
        <v>1</v>
      </c>
      <c r="F328" s="258" t="s">
        <v>140</v>
      </c>
      <c r="G328" s="256"/>
      <c r="H328" s="259">
        <v>781.70299999999997</v>
      </c>
      <c r="I328" s="260"/>
      <c r="J328" s="256"/>
      <c r="K328" s="256"/>
      <c r="L328" s="261"/>
      <c r="M328" s="262"/>
      <c r="N328" s="263"/>
      <c r="O328" s="263"/>
      <c r="P328" s="263"/>
      <c r="Q328" s="263"/>
      <c r="R328" s="263"/>
      <c r="S328" s="263"/>
      <c r="T328" s="264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65" t="s">
        <v>133</v>
      </c>
      <c r="AU328" s="265" t="s">
        <v>86</v>
      </c>
      <c r="AV328" s="15" t="s">
        <v>131</v>
      </c>
      <c r="AW328" s="15" t="s">
        <v>32</v>
      </c>
      <c r="AX328" s="15" t="s">
        <v>84</v>
      </c>
      <c r="AY328" s="265" t="s">
        <v>125</v>
      </c>
    </row>
    <row r="329" s="2" customFormat="1" ht="14.4" customHeight="1">
      <c r="A329" s="38"/>
      <c r="B329" s="39"/>
      <c r="C329" s="219" t="s">
        <v>346</v>
      </c>
      <c r="D329" s="219" t="s">
        <v>127</v>
      </c>
      <c r="E329" s="220" t="s">
        <v>347</v>
      </c>
      <c r="F329" s="221" t="s">
        <v>348</v>
      </c>
      <c r="G329" s="222" t="s">
        <v>130</v>
      </c>
      <c r="H329" s="223">
        <v>2043.1289999999999</v>
      </c>
      <c r="I329" s="224"/>
      <c r="J329" s="225">
        <f>ROUND(I329*H329,2)</f>
        <v>0</v>
      </c>
      <c r="K329" s="226"/>
      <c r="L329" s="44"/>
      <c r="M329" s="227" t="s">
        <v>1</v>
      </c>
      <c r="N329" s="228" t="s">
        <v>41</v>
      </c>
      <c r="O329" s="91"/>
      <c r="P329" s="229">
        <f>O329*H329</f>
        <v>0</v>
      </c>
      <c r="Q329" s="229">
        <v>0</v>
      </c>
      <c r="R329" s="229">
        <f>Q329*H329</f>
        <v>0</v>
      </c>
      <c r="S329" s="229">
        <v>0</v>
      </c>
      <c r="T329" s="230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31" t="s">
        <v>131</v>
      </c>
      <c r="AT329" s="231" t="s">
        <v>127</v>
      </c>
      <c r="AU329" s="231" t="s">
        <v>86</v>
      </c>
      <c r="AY329" s="17" t="s">
        <v>125</v>
      </c>
      <c r="BE329" s="232">
        <f>IF(N329="základní",J329,0)</f>
        <v>0</v>
      </c>
      <c r="BF329" s="232">
        <f>IF(N329="snížená",J329,0)</f>
        <v>0</v>
      </c>
      <c r="BG329" s="232">
        <f>IF(N329="zákl. přenesená",J329,0)</f>
        <v>0</v>
      </c>
      <c r="BH329" s="232">
        <f>IF(N329="sníž. přenesená",J329,0)</f>
        <v>0</v>
      </c>
      <c r="BI329" s="232">
        <f>IF(N329="nulová",J329,0)</f>
        <v>0</v>
      </c>
      <c r="BJ329" s="17" t="s">
        <v>84</v>
      </c>
      <c r="BK329" s="232">
        <f>ROUND(I329*H329,2)</f>
        <v>0</v>
      </c>
      <c r="BL329" s="17" t="s">
        <v>131</v>
      </c>
      <c r="BM329" s="231" t="s">
        <v>349</v>
      </c>
    </row>
    <row r="330" s="13" customFormat="1">
      <c r="A330" s="13"/>
      <c r="B330" s="233"/>
      <c r="C330" s="234"/>
      <c r="D330" s="235" t="s">
        <v>133</v>
      </c>
      <c r="E330" s="236" t="s">
        <v>1</v>
      </c>
      <c r="F330" s="237" t="s">
        <v>345</v>
      </c>
      <c r="G330" s="234"/>
      <c r="H330" s="236" t="s">
        <v>1</v>
      </c>
      <c r="I330" s="238"/>
      <c r="J330" s="234"/>
      <c r="K330" s="234"/>
      <c r="L330" s="239"/>
      <c r="M330" s="240"/>
      <c r="N330" s="241"/>
      <c r="O330" s="241"/>
      <c r="P330" s="241"/>
      <c r="Q330" s="241"/>
      <c r="R330" s="241"/>
      <c r="S330" s="241"/>
      <c r="T330" s="242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3" t="s">
        <v>133</v>
      </c>
      <c r="AU330" s="243" t="s">
        <v>86</v>
      </c>
      <c r="AV330" s="13" t="s">
        <v>84</v>
      </c>
      <c r="AW330" s="13" t="s">
        <v>32</v>
      </c>
      <c r="AX330" s="13" t="s">
        <v>76</v>
      </c>
      <c r="AY330" s="243" t="s">
        <v>125</v>
      </c>
    </row>
    <row r="331" s="13" customFormat="1">
      <c r="A331" s="13"/>
      <c r="B331" s="233"/>
      <c r="C331" s="234"/>
      <c r="D331" s="235" t="s">
        <v>133</v>
      </c>
      <c r="E331" s="236" t="s">
        <v>1</v>
      </c>
      <c r="F331" s="237" t="s">
        <v>263</v>
      </c>
      <c r="G331" s="234"/>
      <c r="H331" s="236" t="s">
        <v>1</v>
      </c>
      <c r="I331" s="238"/>
      <c r="J331" s="234"/>
      <c r="K331" s="234"/>
      <c r="L331" s="239"/>
      <c r="M331" s="240"/>
      <c r="N331" s="241"/>
      <c r="O331" s="241"/>
      <c r="P331" s="241"/>
      <c r="Q331" s="241"/>
      <c r="R331" s="241"/>
      <c r="S331" s="241"/>
      <c r="T331" s="242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3" t="s">
        <v>133</v>
      </c>
      <c r="AU331" s="243" t="s">
        <v>86</v>
      </c>
      <c r="AV331" s="13" t="s">
        <v>84</v>
      </c>
      <c r="AW331" s="13" t="s">
        <v>32</v>
      </c>
      <c r="AX331" s="13" t="s">
        <v>76</v>
      </c>
      <c r="AY331" s="243" t="s">
        <v>125</v>
      </c>
    </row>
    <row r="332" s="13" customFormat="1">
      <c r="A332" s="13"/>
      <c r="B332" s="233"/>
      <c r="C332" s="234"/>
      <c r="D332" s="235" t="s">
        <v>133</v>
      </c>
      <c r="E332" s="236" t="s">
        <v>1</v>
      </c>
      <c r="F332" s="237" t="s">
        <v>136</v>
      </c>
      <c r="G332" s="234"/>
      <c r="H332" s="236" t="s">
        <v>1</v>
      </c>
      <c r="I332" s="238"/>
      <c r="J332" s="234"/>
      <c r="K332" s="234"/>
      <c r="L332" s="239"/>
      <c r="M332" s="240"/>
      <c r="N332" s="241"/>
      <c r="O332" s="241"/>
      <c r="P332" s="241"/>
      <c r="Q332" s="241"/>
      <c r="R332" s="241"/>
      <c r="S332" s="241"/>
      <c r="T332" s="242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3" t="s">
        <v>133</v>
      </c>
      <c r="AU332" s="243" t="s">
        <v>86</v>
      </c>
      <c r="AV332" s="13" t="s">
        <v>84</v>
      </c>
      <c r="AW332" s="13" t="s">
        <v>32</v>
      </c>
      <c r="AX332" s="13" t="s">
        <v>76</v>
      </c>
      <c r="AY332" s="243" t="s">
        <v>125</v>
      </c>
    </row>
    <row r="333" s="14" customFormat="1">
      <c r="A333" s="14"/>
      <c r="B333" s="244"/>
      <c r="C333" s="245"/>
      <c r="D333" s="235" t="s">
        <v>133</v>
      </c>
      <c r="E333" s="246" t="s">
        <v>1</v>
      </c>
      <c r="F333" s="247" t="s">
        <v>264</v>
      </c>
      <c r="G333" s="245"/>
      <c r="H333" s="248">
        <v>2043.1289999999999</v>
      </c>
      <c r="I333" s="249"/>
      <c r="J333" s="245"/>
      <c r="K333" s="245"/>
      <c r="L333" s="250"/>
      <c r="M333" s="251"/>
      <c r="N333" s="252"/>
      <c r="O333" s="252"/>
      <c r="P333" s="252"/>
      <c r="Q333" s="252"/>
      <c r="R333" s="252"/>
      <c r="S333" s="252"/>
      <c r="T333" s="253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4" t="s">
        <v>133</v>
      </c>
      <c r="AU333" s="254" t="s">
        <v>86</v>
      </c>
      <c r="AV333" s="14" t="s">
        <v>86</v>
      </c>
      <c r="AW333" s="14" t="s">
        <v>32</v>
      </c>
      <c r="AX333" s="14" t="s">
        <v>76</v>
      </c>
      <c r="AY333" s="254" t="s">
        <v>125</v>
      </c>
    </row>
    <row r="334" s="15" customFormat="1">
      <c r="A334" s="15"/>
      <c r="B334" s="255"/>
      <c r="C334" s="256"/>
      <c r="D334" s="235" t="s">
        <v>133</v>
      </c>
      <c r="E334" s="257" t="s">
        <v>1</v>
      </c>
      <c r="F334" s="258" t="s">
        <v>140</v>
      </c>
      <c r="G334" s="256"/>
      <c r="H334" s="259">
        <v>2043.1289999999999</v>
      </c>
      <c r="I334" s="260"/>
      <c r="J334" s="256"/>
      <c r="K334" s="256"/>
      <c r="L334" s="261"/>
      <c r="M334" s="262"/>
      <c r="N334" s="263"/>
      <c r="O334" s="263"/>
      <c r="P334" s="263"/>
      <c r="Q334" s="263"/>
      <c r="R334" s="263"/>
      <c r="S334" s="263"/>
      <c r="T334" s="264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65" t="s">
        <v>133</v>
      </c>
      <c r="AU334" s="265" t="s">
        <v>86</v>
      </c>
      <c r="AV334" s="15" t="s">
        <v>131</v>
      </c>
      <c r="AW334" s="15" t="s">
        <v>32</v>
      </c>
      <c r="AX334" s="15" t="s">
        <v>84</v>
      </c>
      <c r="AY334" s="265" t="s">
        <v>125</v>
      </c>
    </row>
    <row r="335" s="2" customFormat="1" ht="14.4" customHeight="1">
      <c r="A335" s="38"/>
      <c r="B335" s="39"/>
      <c r="C335" s="219" t="s">
        <v>350</v>
      </c>
      <c r="D335" s="219" t="s">
        <v>127</v>
      </c>
      <c r="E335" s="220" t="s">
        <v>351</v>
      </c>
      <c r="F335" s="221" t="s">
        <v>352</v>
      </c>
      <c r="G335" s="222" t="s">
        <v>130</v>
      </c>
      <c r="H335" s="223">
        <v>2568.029</v>
      </c>
      <c r="I335" s="224"/>
      <c r="J335" s="225">
        <f>ROUND(I335*H335,2)</f>
        <v>0</v>
      </c>
      <c r="K335" s="226"/>
      <c r="L335" s="44"/>
      <c r="M335" s="227" t="s">
        <v>1</v>
      </c>
      <c r="N335" s="228" t="s">
        <v>41</v>
      </c>
      <c r="O335" s="91"/>
      <c r="P335" s="229">
        <f>O335*H335</f>
        <v>0</v>
      </c>
      <c r="Q335" s="229">
        <v>0</v>
      </c>
      <c r="R335" s="229">
        <f>Q335*H335</f>
        <v>0</v>
      </c>
      <c r="S335" s="229">
        <v>0</v>
      </c>
      <c r="T335" s="230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31" t="s">
        <v>131</v>
      </c>
      <c r="AT335" s="231" t="s">
        <v>127</v>
      </c>
      <c r="AU335" s="231" t="s">
        <v>86</v>
      </c>
      <c r="AY335" s="17" t="s">
        <v>125</v>
      </c>
      <c r="BE335" s="232">
        <f>IF(N335="základní",J335,0)</f>
        <v>0</v>
      </c>
      <c r="BF335" s="232">
        <f>IF(N335="snížená",J335,0)</f>
        <v>0</v>
      </c>
      <c r="BG335" s="232">
        <f>IF(N335="zákl. přenesená",J335,0)</f>
        <v>0</v>
      </c>
      <c r="BH335" s="232">
        <f>IF(N335="sníž. přenesená",J335,0)</f>
        <v>0</v>
      </c>
      <c r="BI335" s="232">
        <f>IF(N335="nulová",J335,0)</f>
        <v>0</v>
      </c>
      <c r="BJ335" s="17" t="s">
        <v>84</v>
      </c>
      <c r="BK335" s="232">
        <f>ROUND(I335*H335,2)</f>
        <v>0</v>
      </c>
      <c r="BL335" s="17" t="s">
        <v>131</v>
      </c>
      <c r="BM335" s="231" t="s">
        <v>353</v>
      </c>
    </row>
    <row r="336" s="13" customFormat="1">
      <c r="A336" s="13"/>
      <c r="B336" s="233"/>
      <c r="C336" s="234"/>
      <c r="D336" s="235" t="s">
        <v>133</v>
      </c>
      <c r="E336" s="236" t="s">
        <v>1</v>
      </c>
      <c r="F336" s="237" t="s">
        <v>354</v>
      </c>
      <c r="G336" s="234"/>
      <c r="H336" s="236" t="s">
        <v>1</v>
      </c>
      <c r="I336" s="238"/>
      <c r="J336" s="234"/>
      <c r="K336" s="234"/>
      <c r="L336" s="239"/>
      <c r="M336" s="240"/>
      <c r="N336" s="241"/>
      <c r="O336" s="241"/>
      <c r="P336" s="241"/>
      <c r="Q336" s="241"/>
      <c r="R336" s="241"/>
      <c r="S336" s="241"/>
      <c r="T336" s="242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3" t="s">
        <v>133</v>
      </c>
      <c r="AU336" s="243" t="s">
        <v>86</v>
      </c>
      <c r="AV336" s="13" t="s">
        <v>84</v>
      </c>
      <c r="AW336" s="13" t="s">
        <v>32</v>
      </c>
      <c r="AX336" s="13" t="s">
        <v>76</v>
      </c>
      <c r="AY336" s="243" t="s">
        <v>125</v>
      </c>
    </row>
    <row r="337" s="13" customFormat="1">
      <c r="A337" s="13"/>
      <c r="B337" s="233"/>
      <c r="C337" s="234"/>
      <c r="D337" s="235" t="s">
        <v>133</v>
      </c>
      <c r="E337" s="236" t="s">
        <v>1</v>
      </c>
      <c r="F337" s="237" t="s">
        <v>263</v>
      </c>
      <c r="G337" s="234"/>
      <c r="H337" s="236" t="s">
        <v>1</v>
      </c>
      <c r="I337" s="238"/>
      <c r="J337" s="234"/>
      <c r="K337" s="234"/>
      <c r="L337" s="239"/>
      <c r="M337" s="240"/>
      <c r="N337" s="241"/>
      <c r="O337" s="241"/>
      <c r="P337" s="241"/>
      <c r="Q337" s="241"/>
      <c r="R337" s="241"/>
      <c r="S337" s="241"/>
      <c r="T337" s="242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3" t="s">
        <v>133</v>
      </c>
      <c r="AU337" s="243" t="s">
        <v>86</v>
      </c>
      <c r="AV337" s="13" t="s">
        <v>84</v>
      </c>
      <c r="AW337" s="13" t="s">
        <v>32</v>
      </c>
      <c r="AX337" s="13" t="s">
        <v>76</v>
      </c>
      <c r="AY337" s="243" t="s">
        <v>125</v>
      </c>
    </row>
    <row r="338" s="13" customFormat="1">
      <c r="A338" s="13"/>
      <c r="B338" s="233"/>
      <c r="C338" s="234"/>
      <c r="D338" s="235" t="s">
        <v>133</v>
      </c>
      <c r="E338" s="236" t="s">
        <v>1</v>
      </c>
      <c r="F338" s="237" t="s">
        <v>136</v>
      </c>
      <c r="G338" s="234"/>
      <c r="H338" s="236" t="s">
        <v>1</v>
      </c>
      <c r="I338" s="238"/>
      <c r="J338" s="234"/>
      <c r="K338" s="234"/>
      <c r="L338" s="239"/>
      <c r="M338" s="240"/>
      <c r="N338" s="241"/>
      <c r="O338" s="241"/>
      <c r="P338" s="241"/>
      <c r="Q338" s="241"/>
      <c r="R338" s="241"/>
      <c r="S338" s="241"/>
      <c r="T338" s="242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3" t="s">
        <v>133</v>
      </c>
      <c r="AU338" s="243" t="s">
        <v>86</v>
      </c>
      <c r="AV338" s="13" t="s">
        <v>84</v>
      </c>
      <c r="AW338" s="13" t="s">
        <v>32</v>
      </c>
      <c r="AX338" s="13" t="s">
        <v>76</v>
      </c>
      <c r="AY338" s="243" t="s">
        <v>125</v>
      </c>
    </row>
    <row r="339" s="14" customFormat="1">
      <c r="A339" s="14"/>
      <c r="B339" s="244"/>
      <c r="C339" s="245"/>
      <c r="D339" s="235" t="s">
        <v>133</v>
      </c>
      <c r="E339" s="246" t="s">
        <v>1</v>
      </c>
      <c r="F339" s="247" t="s">
        <v>340</v>
      </c>
      <c r="G339" s="245"/>
      <c r="H339" s="248">
        <v>1857.3900000000001</v>
      </c>
      <c r="I339" s="249"/>
      <c r="J339" s="245"/>
      <c r="K339" s="245"/>
      <c r="L339" s="250"/>
      <c r="M339" s="251"/>
      <c r="N339" s="252"/>
      <c r="O339" s="252"/>
      <c r="P339" s="252"/>
      <c r="Q339" s="252"/>
      <c r="R339" s="252"/>
      <c r="S339" s="252"/>
      <c r="T339" s="253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4" t="s">
        <v>133</v>
      </c>
      <c r="AU339" s="254" t="s">
        <v>86</v>
      </c>
      <c r="AV339" s="14" t="s">
        <v>86</v>
      </c>
      <c r="AW339" s="14" t="s">
        <v>32</v>
      </c>
      <c r="AX339" s="14" t="s">
        <v>76</v>
      </c>
      <c r="AY339" s="254" t="s">
        <v>125</v>
      </c>
    </row>
    <row r="340" s="13" customFormat="1">
      <c r="A340" s="13"/>
      <c r="B340" s="233"/>
      <c r="C340" s="234"/>
      <c r="D340" s="235" t="s">
        <v>133</v>
      </c>
      <c r="E340" s="236" t="s">
        <v>1</v>
      </c>
      <c r="F340" s="237" t="s">
        <v>355</v>
      </c>
      <c r="G340" s="234"/>
      <c r="H340" s="236" t="s">
        <v>1</v>
      </c>
      <c r="I340" s="238"/>
      <c r="J340" s="234"/>
      <c r="K340" s="234"/>
      <c r="L340" s="239"/>
      <c r="M340" s="240"/>
      <c r="N340" s="241"/>
      <c r="O340" s="241"/>
      <c r="P340" s="241"/>
      <c r="Q340" s="241"/>
      <c r="R340" s="241"/>
      <c r="S340" s="241"/>
      <c r="T340" s="242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3" t="s">
        <v>133</v>
      </c>
      <c r="AU340" s="243" t="s">
        <v>86</v>
      </c>
      <c r="AV340" s="13" t="s">
        <v>84</v>
      </c>
      <c r="AW340" s="13" t="s">
        <v>32</v>
      </c>
      <c r="AX340" s="13" t="s">
        <v>76</v>
      </c>
      <c r="AY340" s="243" t="s">
        <v>125</v>
      </c>
    </row>
    <row r="341" s="14" customFormat="1">
      <c r="A341" s="14"/>
      <c r="B341" s="244"/>
      <c r="C341" s="245"/>
      <c r="D341" s="235" t="s">
        <v>133</v>
      </c>
      <c r="E341" s="246" t="s">
        <v>1</v>
      </c>
      <c r="F341" s="247" t="s">
        <v>334</v>
      </c>
      <c r="G341" s="245"/>
      <c r="H341" s="248">
        <v>710.63900000000001</v>
      </c>
      <c r="I341" s="249"/>
      <c r="J341" s="245"/>
      <c r="K341" s="245"/>
      <c r="L341" s="250"/>
      <c r="M341" s="251"/>
      <c r="N341" s="252"/>
      <c r="O341" s="252"/>
      <c r="P341" s="252"/>
      <c r="Q341" s="252"/>
      <c r="R341" s="252"/>
      <c r="S341" s="252"/>
      <c r="T341" s="253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4" t="s">
        <v>133</v>
      </c>
      <c r="AU341" s="254" t="s">
        <v>86</v>
      </c>
      <c r="AV341" s="14" t="s">
        <v>86</v>
      </c>
      <c r="AW341" s="14" t="s">
        <v>32</v>
      </c>
      <c r="AX341" s="14" t="s">
        <v>76</v>
      </c>
      <c r="AY341" s="254" t="s">
        <v>125</v>
      </c>
    </row>
    <row r="342" s="15" customFormat="1">
      <c r="A342" s="15"/>
      <c r="B342" s="255"/>
      <c r="C342" s="256"/>
      <c r="D342" s="235" t="s">
        <v>133</v>
      </c>
      <c r="E342" s="257" t="s">
        <v>1</v>
      </c>
      <c r="F342" s="258" t="s">
        <v>140</v>
      </c>
      <c r="G342" s="256"/>
      <c r="H342" s="259">
        <v>2568.029</v>
      </c>
      <c r="I342" s="260"/>
      <c r="J342" s="256"/>
      <c r="K342" s="256"/>
      <c r="L342" s="261"/>
      <c r="M342" s="262"/>
      <c r="N342" s="263"/>
      <c r="O342" s="263"/>
      <c r="P342" s="263"/>
      <c r="Q342" s="263"/>
      <c r="R342" s="263"/>
      <c r="S342" s="263"/>
      <c r="T342" s="264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65" t="s">
        <v>133</v>
      </c>
      <c r="AU342" s="265" t="s">
        <v>86</v>
      </c>
      <c r="AV342" s="15" t="s">
        <v>131</v>
      </c>
      <c r="AW342" s="15" t="s">
        <v>32</v>
      </c>
      <c r="AX342" s="15" t="s">
        <v>84</v>
      </c>
      <c r="AY342" s="265" t="s">
        <v>125</v>
      </c>
    </row>
    <row r="343" s="2" customFormat="1" ht="14.4" customHeight="1">
      <c r="A343" s="38"/>
      <c r="B343" s="39"/>
      <c r="C343" s="219" t="s">
        <v>356</v>
      </c>
      <c r="D343" s="219" t="s">
        <v>127</v>
      </c>
      <c r="E343" s="220" t="s">
        <v>357</v>
      </c>
      <c r="F343" s="221" t="s">
        <v>358</v>
      </c>
      <c r="G343" s="222" t="s">
        <v>130</v>
      </c>
      <c r="H343" s="223">
        <v>2568.029</v>
      </c>
      <c r="I343" s="224"/>
      <c r="J343" s="225">
        <f>ROUND(I343*H343,2)</f>
        <v>0</v>
      </c>
      <c r="K343" s="226"/>
      <c r="L343" s="44"/>
      <c r="M343" s="227" t="s">
        <v>1</v>
      </c>
      <c r="N343" s="228" t="s">
        <v>41</v>
      </c>
      <c r="O343" s="91"/>
      <c r="P343" s="229">
        <f>O343*H343</f>
        <v>0</v>
      </c>
      <c r="Q343" s="229">
        <v>0</v>
      </c>
      <c r="R343" s="229">
        <f>Q343*H343</f>
        <v>0</v>
      </c>
      <c r="S343" s="229">
        <v>0</v>
      </c>
      <c r="T343" s="230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31" t="s">
        <v>131</v>
      </c>
      <c r="AT343" s="231" t="s">
        <v>127</v>
      </c>
      <c r="AU343" s="231" t="s">
        <v>86</v>
      </c>
      <c r="AY343" s="17" t="s">
        <v>125</v>
      </c>
      <c r="BE343" s="232">
        <f>IF(N343="základní",J343,0)</f>
        <v>0</v>
      </c>
      <c r="BF343" s="232">
        <f>IF(N343="snížená",J343,0)</f>
        <v>0</v>
      </c>
      <c r="BG343" s="232">
        <f>IF(N343="zákl. přenesená",J343,0)</f>
        <v>0</v>
      </c>
      <c r="BH343" s="232">
        <f>IF(N343="sníž. přenesená",J343,0)</f>
        <v>0</v>
      </c>
      <c r="BI343" s="232">
        <f>IF(N343="nulová",J343,0)</f>
        <v>0</v>
      </c>
      <c r="BJ343" s="17" t="s">
        <v>84</v>
      </c>
      <c r="BK343" s="232">
        <f>ROUND(I343*H343,2)</f>
        <v>0</v>
      </c>
      <c r="BL343" s="17" t="s">
        <v>131</v>
      </c>
      <c r="BM343" s="231" t="s">
        <v>359</v>
      </c>
    </row>
    <row r="344" s="13" customFormat="1">
      <c r="A344" s="13"/>
      <c r="B344" s="233"/>
      <c r="C344" s="234"/>
      <c r="D344" s="235" t="s">
        <v>133</v>
      </c>
      <c r="E344" s="236" t="s">
        <v>1</v>
      </c>
      <c r="F344" s="237" t="s">
        <v>360</v>
      </c>
      <c r="G344" s="234"/>
      <c r="H344" s="236" t="s">
        <v>1</v>
      </c>
      <c r="I344" s="238"/>
      <c r="J344" s="234"/>
      <c r="K344" s="234"/>
      <c r="L344" s="239"/>
      <c r="M344" s="240"/>
      <c r="N344" s="241"/>
      <c r="O344" s="241"/>
      <c r="P344" s="241"/>
      <c r="Q344" s="241"/>
      <c r="R344" s="241"/>
      <c r="S344" s="241"/>
      <c r="T344" s="242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3" t="s">
        <v>133</v>
      </c>
      <c r="AU344" s="243" t="s">
        <v>86</v>
      </c>
      <c r="AV344" s="13" t="s">
        <v>84</v>
      </c>
      <c r="AW344" s="13" t="s">
        <v>32</v>
      </c>
      <c r="AX344" s="13" t="s">
        <v>76</v>
      </c>
      <c r="AY344" s="243" t="s">
        <v>125</v>
      </c>
    </row>
    <row r="345" s="13" customFormat="1">
      <c r="A345" s="13"/>
      <c r="B345" s="233"/>
      <c r="C345" s="234"/>
      <c r="D345" s="235" t="s">
        <v>133</v>
      </c>
      <c r="E345" s="236" t="s">
        <v>1</v>
      </c>
      <c r="F345" s="237" t="s">
        <v>263</v>
      </c>
      <c r="G345" s="234"/>
      <c r="H345" s="236" t="s">
        <v>1</v>
      </c>
      <c r="I345" s="238"/>
      <c r="J345" s="234"/>
      <c r="K345" s="234"/>
      <c r="L345" s="239"/>
      <c r="M345" s="240"/>
      <c r="N345" s="241"/>
      <c r="O345" s="241"/>
      <c r="P345" s="241"/>
      <c r="Q345" s="241"/>
      <c r="R345" s="241"/>
      <c r="S345" s="241"/>
      <c r="T345" s="24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3" t="s">
        <v>133</v>
      </c>
      <c r="AU345" s="243" t="s">
        <v>86</v>
      </c>
      <c r="AV345" s="13" t="s">
        <v>84</v>
      </c>
      <c r="AW345" s="13" t="s">
        <v>32</v>
      </c>
      <c r="AX345" s="13" t="s">
        <v>76</v>
      </c>
      <c r="AY345" s="243" t="s">
        <v>125</v>
      </c>
    </row>
    <row r="346" s="13" customFormat="1">
      <c r="A346" s="13"/>
      <c r="B346" s="233"/>
      <c r="C346" s="234"/>
      <c r="D346" s="235" t="s">
        <v>133</v>
      </c>
      <c r="E346" s="236" t="s">
        <v>1</v>
      </c>
      <c r="F346" s="237" t="s">
        <v>136</v>
      </c>
      <c r="G346" s="234"/>
      <c r="H346" s="236" t="s">
        <v>1</v>
      </c>
      <c r="I346" s="238"/>
      <c r="J346" s="234"/>
      <c r="K346" s="234"/>
      <c r="L346" s="239"/>
      <c r="M346" s="240"/>
      <c r="N346" s="241"/>
      <c r="O346" s="241"/>
      <c r="P346" s="241"/>
      <c r="Q346" s="241"/>
      <c r="R346" s="241"/>
      <c r="S346" s="241"/>
      <c r="T346" s="242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3" t="s">
        <v>133</v>
      </c>
      <c r="AU346" s="243" t="s">
        <v>86</v>
      </c>
      <c r="AV346" s="13" t="s">
        <v>84</v>
      </c>
      <c r="AW346" s="13" t="s">
        <v>32</v>
      </c>
      <c r="AX346" s="13" t="s">
        <v>76</v>
      </c>
      <c r="AY346" s="243" t="s">
        <v>125</v>
      </c>
    </row>
    <row r="347" s="14" customFormat="1">
      <c r="A347" s="14"/>
      <c r="B347" s="244"/>
      <c r="C347" s="245"/>
      <c r="D347" s="235" t="s">
        <v>133</v>
      </c>
      <c r="E347" s="246" t="s">
        <v>1</v>
      </c>
      <c r="F347" s="247" t="s">
        <v>340</v>
      </c>
      <c r="G347" s="245"/>
      <c r="H347" s="248">
        <v>1857.3900000000001</v>
      </c>
      <c r="I347" s="249"/>
      <c r="J347" s="245"/>
      <c r="K347" s="245"/>
      <c r="L347" s="250"/>
      <c r="M347" s="251"/>
      <c r="N347" s="252"/>
      <c r="O347" s="252"/>
      <c r="P347" s="252"/>
      <c r="Q347" s="252"/>
      <c r="R347" s="252"/>
      <c r="S347" s="252"/>
      <c r="T347" s="253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4" t="s">
        <v>133</v>
      </c>
      <c r="AU347" s="254" t="s">
        <v>86</v>
      </c>
      <c r="AV347" s="14" t="s">
        <v>86</v>
      </c>
      <c r="AW347" s="14" t="s">
        <v>32</v>
      </c>
      <c r="AX347" s="14" t="s">
        <v>76</v>
      </c>
      <c r="AY347" s="254" t="s">
        <v>125</v>
      </c>
    </row>
    <row r="348" s="13" customFormat="1">
      <c r="A348" s="13"/>
      <c r="B348" s="233"/>
      <c r="C348" s="234"/>
      <c r="D348" s="235" t="s">
        <v>133</v>
      </c>
      <c r="E348" s="236" t="s">
        <v>1</v>
      </c>
      <c r="F348" s="237" t="s">
        <v>355</v>
      </c>
      <c r="G348" s="234"/>
      <c r="H348" s="236" t="s">
        <v>1</v>
      </c>
      <c r="I348" s="238"/>
      <c r="J348" s="234"/>
      <c r="K348" s="234"/>
      <c r="L348" s="239"/>
      <c r="M348" s="240"/>
      <c r="N348" s="241"/>
      <c r="O348" s="241"/>
      <c r="P348" s="241"/>
      <c r="Q348" s="241"/>
      <c r="R348" s="241"/>
      <c r="S348" s="241"/>
      <c r="T348" s="242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3" t="s">
        <v>133</v>
      </c>
      <c r="AU348" s="243" t="s">
        <v>86</v>
      </c>
      <c r="AV348" s="13" t="s">
        <v>84</v>
      </c>
      <c r="AW348" s="13" t="s">
        <v>32</v>
      </c>
      <c r="AX348" s="13" t="s">
        <v>76</v>
      </c>
      <c r="AY348" s="243" t="s">
        <v>125</v>
      </c>
    </row>
    <row r="349" s="14" customFormat="1">
      <c r="A349" s="14"/>
      <c r="B349" s="244"/>
      <c r="C349" s="245"/>
      <c r="D349" s="235" t="s">
        <v>133</v>
      </c>
      <c r="E349" s="246" t="s">
        <v>1</v>
      </c>
      <c r="F349" s="247" t="s">
        <v>334</v>
      </c>
      <c r="G349" s="245"/>
      <c r="H349" s="248">
        <v>710.63900000000001</v>
      </c>
      <c r="I349" s="249"/>
      <c r="J349" s="245"/>
      <c r="K349" s="245"/>
      <c r="L349" s="250"/>
      <c r="M349" s="251"/>
      <c r="N349" s="252"/>
      <c r="O349" s="252"/>
      <c r="P349" s="252"/>
      <c r="Q349" s="252"/>
      <c r="R349" s="252"/>
      <c r="S349" s="252"/>
      <c r="T349" s="253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4" t="s">
        <v>133</v>
      </c>
      <c r="AU349" s="254" t="s">
        <v>86</v>
      </c>
      <c r="AV349" s="14" t="s">
        <v>86</v>
      </c>
      <c r="AW349" s="14" t="s">
        <v>32</v>
      </c>
      <c r="AX349" s="14" t="s">
        <v>76</v>
      </c>
      <c r="AY349" s="254" t="s">
        <v>125</v>
      </c>
    </row>
    <row r="350" s="15" customFormat="1">
      <c r="A350" s="15"/>
      <c r="B350" s="255"/>
      <c r="C350" s="256"/>
      <c r="D350" s="235" t="s">
        <v>133</v>
      </c>
      <c r="E350" s="257" t="s">
        <v>1</v>
      </c>
      <c r="F350" s="258" t="s">
        <v>140</v>
      </c>
      <c r="G350" s="256"/>
      <c r="H350" s="259">
        <v>2568.029</v>
      </c>
      <c r="I350" s="260"/>
      <c r="J350" s="256"/>
      <c r="K350" s="256"/>
      <c r="L350" s="261"/>
      <c r="M350" s="262"/>
      <c r="N350" s="263"/>
      <c r="O350" s="263"/>
      <c r="P350" s="263"/>
      <c r="Q350" s="263"/>
      <c r="R350" s="263"/>
      <c r="S350" s="263"/>
      <c r="T350" s="264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65" t="s">
        <v>133</v>
      </c>
      <c r="AU350" s="265" t="s">
        <v>86</v>
      </c>
      <c r="AV350" s="15" t="s">
        <v>131</v>
      </c>
      <c r="AW350" s="15" t="s">
        <v>32</v>
      </c>
      <c r="AX350" s="15" t="s">
        <v>84</v>
      </c>
      <c r="AY350" s="265" t="s">
        <v>125</v>
      </c>
    </row>
    <row r="351" s="2" customFormat="1" ht="19.8" customHeight="1">
      <c r="A351" s="38"/>
      <c r="B351" s="39"/>
      <c r="C351" s="219" t="s">
        <v>361</v>
      </c>
      <c r="D351" s="219" t="s">
        <v>127</v>
      </c>
      <c r="E351" s="220" t="s">
        <v>362</v>
      </c>
      <c r="F351" s="221" t="s">
        <v>363</v>
      </c>
      <c r="G351" s="222" t="s">
        <v>130</v>
      </c>
      <c r="H351" s="223">
        <v>2568.029</v>
      </c>
      <c r="I351" s="224"/>
      <c r="J351" s="225">
        <f>ROUND(I351*H351,2)</f>
        <v>0</v>
      </c>
      <c r="K351" s="226"/>
      <c r="L351" s="44"/>
      <c r="M351" s="227" t="s">
        <v>1</v>
      </c>
      <c r="N351" s="228" t="s">
        <v>41</v>
      </c>
      <c r="O351" s="91"/>
      <c r="P351" s="229">
        <f>O351*H351</f>
        <v>0</v>
      </c>
      <c r="Q351" s="229">
        <v>0</v>
      </c>
      <c r="R351" s="229">
        <f>Q351*H351</f>
        <v>0</v>
      </c>
      <c r="S351" s="229">
        <v>0</v>
      </c>
      <c r="T351" s="230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31" t="s">
        <v>131</v>
      </c>
      <c r="AT351" s="231" t="s">
        <v>127</v>
      </c>
      <c r="AU351" s="231" t="s">
        <v>86</v>
      </c>
      <c r="AY351" s="17" t="s">
        <v>125</v>
      </c>
      <c r="BE351" s="232">
        <f>IF(N351="základní",J351,0)</f>
        <v>0</v>
      </c>
      <c r="BF351" s="232">
        <f>IF(N351="snížená",J351,0)</f>
        <v>0</v>
      </c>
      <c r="BG351" s="232">
        <f>IF(N351="zákl. přenesená",J351,0)</f>
        <v>0</v>
      </c>
      <c r="BH351" s="232">
        <f>IF(N351="sníž. přenesená",J351,0)</f>
        <v>0</v>
      </c>
      <c r="BI351" s="232">
        <f>IF(N351="nulová",J351,0)</f>
        <v>0</v>
      </c>
      <c r="BJ351" s="17" t="s">
        <v>84</v>
      </c>
      <c r="BK351" s="232">
        <f>ROUND(I351*H351,2)</f>
        <v>0</v>
      </c>
      <c r="BL351" s="17" t="s">
        <v>131</v>
      </c>
      <c r="BM351" s="231" t="s">
        <v>364</v>
      </c>
    </row>
    <row r="352" s="13" customFormat="1">
      <c r="A352" s="13"/>
      <c r="B352" s="233"/>
      <c r="C352" s="234"/>
      <c r="D352" s="235" t="s">
        <v>133</v>
      </c>
      <c r="E352" s="236" t="s">
        <v>1</v>
      </c>
      <c r="F352" s="237" t="s">
        <v>365</v>
      </c>
      <c r="G352" s="234"/>
      <c r="H352" s="236" t="s">
        <v>1</v>
      </c>
      <c r="I352" s="238"/>
      <c r="J352" s="234"/>
      <c r="K352" s="234"/>
      <c r="L352" s="239"/>
      <c r="M352" s="240"/>
      <c r="N352" s="241"/>
      <c r="O352" s="241"/>
      <c r="P352" s="241"/>
      <c r="Q352" s="241"/>
      <c r="R352" s="241"/>
      <c r="S352" s="241"/>
      <c r="T352" s="242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3" t="s">
        <v>133</v>
      </c>
      <c r="AU352" s="243" t="s">
        <v>86</v>
      </c>
      <c r="AV352" s="13" t="s">
        <v>84</v>
      </c>
      <c r="AW352" s="13" t="s">
        <v>32</v>
      </c>
      <c r="AX352" s="13" t="s">
        <v>76</v>
      </c>
      <c r="AY352" s="243" t="s">
        <v>125</v>
      </c>
    </row>
    <row r="353" s="13" customFormat="1">
      <c r="A353" s="13"/>
      <c r="B353" s="233"/>
      <c r="C353" s="234"/>
      <c r="D353" s="235" t="s">
        <v>133</v>
      </c>
      <c r="E353" s="236" t="s">
        <v>1</v>
      </c>
      <c r="F353" s="237" t="s">
        <v>263</v>
      </c>
      <c r="G353" s="234"/>
      <c r="H353" s="236" t="s">
        <v>1</v>
      </c>
      <c r="I353" s="238"/>
      <c r="J353" s="234"/>
      <c r="K353" s="234"/>
      <c r="L353" s="239"/>
      <c r="M353" s="240"/>
      <c r="N353" s="241"/>
      <c r="O353" s="241"/>
      <c r="P353" s="241"/>
      <c r="Q353" s="241"/>
      <c r="R353" s="241"/>
      <c r="S353" s="241"/>
      <c r="T353" s="24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3" t="s">
        <v>133</v>
      </c>
      <c r="AU353" s="243" t="s">
        <v>86</v>
      </c>
      <c r="AV353" s="13" t="s">
        <v>84</v>
      </c>
      <c r="AW353" s="13" t="s">
        <v>32</v>
      </c>
      <c r="AX353" s="13" t="s">
        <v>76</v>
      </c>
      <c r="AY353" s="243" t="s">
        <v>125</v>
      </c>
    </row>
    <row r="354" s="13" customFormat="1">
      <c r="A354" s="13"/>
      <c r="B354" s="233"/>
      <c r="C354" s="234"/>
      <c r="D354" s="235" t="s">
        <v>133</v>
      </c>
      <c r="E354" s="236" t="s">
        <v>1</v>
      </c>
      <c r="F354" s="237" t="s">
        <v>136</v>
      </c>
      <c r="G354" s="234"/>
      <c r="H354" s="236" t="s">
        <v>1</v>
      </c>
      <c r="I354" s="238"/>
      <c r="J354" s="234"/>
      <c r="K354" s="234"/>
      <c r="L354" s="239"/>
      <c r="M354" s="240"/>
      <c r="N354" s="241"/>
      <c r="O354" s="241"/>
      <c r="P354" s="241"/>
      <c r="Q354" s="241"/>
      <c r="R354" s="241"/>
      <c r="S354" s="241"/>
      <c r="T354" s="242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3" t="s">
        <v>133</v>
      </c>
      <c r="AU354" s="243" t="s">
        <v>86</v>
      </c>
      <c r="AV354" s="13" t="s">
        <v>84</v>
      </c>
      <c r="AW354" s="13" t="s">
        <v>32</v>
      </c>
      <c r="AX354" s="13" t="s">
        <v>76</v>
      </c>
      <c r="AY354" s="243" t="s">
        <v>125</v>
      </c>
    </row>
    <row r="355" s="14" customFormat="1">
      <c r="A355" s="14"/>
      <c r="B355" s="244"/>
      <c r="C355" s="245"/>
      <c r="D355" s="235" t="s">
        <v>133</v>
      </c>
      <c r="E355" s="246" t="s">
        <v>1</v>
      </c>
      <c r="F355" s="247" t="s">
        <v>340</v>
      </c>
      <c r="G355" s="245"/>
      <c r="H355" s="248">
        <v>1857.3900000000001</v>
      </c>
      <c r="I355" s="249"/>
      <c r="J355" s="245"/>
      <c r="K355" s="245"/>
      <c r="L355" s="250"/>
      <c r="M355" s="251"/>
      <c r="N355" s="252"/>
      <c r="O355" s="252"/>
      <c r="P355" s="252"/>
      <c r="Q355" s="252"/>
      <c r="R355" s="252"/>
      <c r="S355" s="252"/>
      <c r="T355" s="253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4" t="s">
        <v>133</v>
      </c>
      <c r="AU355" s="254" t="s">
        <v>86</v>
      </c>
      <c r="AV355" s="14" t="s">
        <v>86</v>
      </c>
      <c r="AW355" s="14" t="s">
        <v>32</v>
      </c>
      <c r="AX355" s="14" t="s">
        <v>76</v>
      </c>
      <c r="AY355" s="254" t="s">
        <v>125</v>
      </c>
    </row>
    <row r="356" s="13" customFormat="1">
      <c r="A356" s="13"/>
      <c r="B356" s="233"/>
      <c r="C356" s="234"/>
      <c r="D356" s="235" t="s">
        <v>133</v>
      </c>
      <c r="E356" s="236" t="s">
        <v>1</v>
      </c>
      <c r="F356" s="237" t="s">
        <v>355</v>
      </c>
      <c r="G356" s="234"/>
      <c r="H356" s="236" t="s">
        <v>1</v>
      </c>
      <c r="I356" s="238"/>
      <c r="J356" s="234"/>
      <c r="K356" s="234"/>
      <c r="L356" s="239"/>
      <c r="M356" s="240"/>
      <c r="N356" s="241"/>
      <c r="O356" s="241"/>
      <c r="P356" s="241"/>
      <c r="Q356" s="241"/>
      <c r="R356" s="241"/>
      <c r="S356" s="241"/>
      <c r="T356" s="242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3" t="s">
        <v>133</v>
      </c>
      <c r="AU356" s="243" t="s">
        <v>86</v>
      </c>
      <c r="AV356" s="13" t="s">
        <v>84</v>
      </c>
      <c r="AW356" s="13" t="s">
        <v>32</v>
      </c>
      <c r="AX356" s="13" t="s">
        <v>76</v>
      </c>
      <c r="AY356" s="243" t="s">
        <v>125</v>
      </c>
    </row>
    <row r="357" s="14" customFormat="1">
      <c r="A357" s="14"/>
      <c r="B357" s="244"/>
      <c r="C357" s="245"/>
      <c r="D357" s="235" t="s">
        <v>133</v>
      </c>
      <c r="E357" s="246" t="s">
        <v>1</v>
      </c>
      <c r="F357" s="247" t="s">
        <v>334</v>
      </c>
      <c r="G357" s="245"/>
      <c r="H357" s="248">
        <v>710.63900000000001</v>
      </c>
      <c r="I357" s="249"/>
      <c r="J357" s="245"/>
      <c r="K357" s="245"/>
      <c r="L357" s="250"/>
      <c r="M357" s="251"/>
      <c r="N357" s="252"/>
      <c r="O357" s="252"/>
      <c r="P357" s="252"/>
      <c r="Q357" s="252"/>
      <c r="R357" s="252"/>
      <c r="S357" s="252"/>
      <c r="T357" s="253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4" t="s">
        <v>133</v>
      </c>
      <c r="AU357" s="254" t="s">
        <v>86</v>
      </c>
      <c r="AV357" s="14" t="s">
        <v>86</v>
      </c>
      <c r="AW357" s="14" t="s">
        <v>32</v>
      </c>
      <c r="AX357" s="14" t="s">
        <v>76</v>
      </c>
      <c r="AY357" s="254" t="s">
        <v>125</v>
      </c>
    </row>
    <row r="358" s="15" customFormat="1">
      <c r="A358" s="15"/>
      <c r="B358" s="255"/>
      <c r="C358" s="256"/>
      <c r="D358" s="235" t="s">
        <v>133</v>
      </c>
      <c r="E358" s="257" t="s">
        <v>1</v>
      </c>
      <c r="F358" s="258" t="s">
        <v>140</v>
      </c>
      <c r="G358" s="256"/>
      <c r="H358" s="259">
        <v>2568.029</v>
      </c>
      <c r="I358" s="260"/>
      <c r="J358" s="256"/>
      <c r="K358" s="256"/>
      <c r="L358" s="261"/>
      <c r="M358" s="262"/>
      <c r="N358" s="263"/>
      <c r="O358" s="263"/>
      <c r="P358" s="263"/>
      <c r="Q358" s="263"/>
      <c r="R358" s="263"/>
      <c r="S358" s="263"/>
      <c r="T358" s="264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65" t="s">
        <v>133</v>
      </c>
      <c r="AU358" s="265" t="s">
        <v>86</v>
      </c>
      <c r="AV358" s="15" t="s">
        <v>131</v>
      </c>
      <c r="AW358" s="15" t="s">
        <v>32</v>
      </c>
      <c r="AX358" s="15" t="s">
        <v>84</v>
      </c>
      <c r="AY358" s="265" t="s">
        <v>125</v>
      </c>
    </row>
    <row r="359" s="2" customFormat="1" ht="14.4" customHeight="1">
      <c r="A359" s="38"/>
      <c r="B359" s="39"/>
      <c r="C359" s="219" t="s">
        <v>366</v>
      </c>
      <c r="D359" s="219" t="s">
        <v>127</v>
      </c>
      <c r="E359" s="220" t="s">
        <v>367</v>
      </c>
      <c r="F359" s="221" t="s">
        <v>368</v>
      </c>
      <c r="G359" s="222" t="s">
        <v>130</v>
      </c>
      <c r="H359" s="223">
        <v>710.63900000000001</v>
      </c>
      <c r="I359" s="224"/>
      <c r="J359" s="225">
        <f>ROUND(I359*H359,2)</f>
        <v>0</v>
      </c>
      <c r="K359" s="226"/>
      <c r="L359" s="44"/>
      <c r="M359" s="227" t="s">
        <v>1</v>
      </c>
      <c r="N359" s="228" t="s">
        <v>41</v>
      </c>
      <c r="O359" s="91"/>
      <c r="P359" s="229">
        <f>O359*H359</f>
        <v>0</v>
      </c>
      <c r="Q359" s="229">
        <v>0</v>
      </c>
      <c r="R359" s="229">
        <f>Q359*H359</f>
        <v>0</v>
      </c>
      <c r="S359" s="229">
        <v>0</v>
      </c>
      <c r="T359" s="230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31" t="s">
        <v>131</v>
      </c>
      <c r="AT359" s="231" t="s">
        <v>127</v>
      </c>
      <c r="AU359" s="231" t="s">
        <v>86</v>
      </c>
      <c r="AY359" s="17" t="s">
        <v>125</v>
      </c>
      <c r="BE359" s="232">
        <f>IF(N359="základní",J359,0)</f>
        <v>0</v>
      </c>
      <c r="BF359" s="232">
        <f>IF(N359="snížená",J359,0)</f>
        <v>0</v>
      </c>
      <c r="BG359" s="232">
        <f>IF(N359="zákl. přenesená",J359,0)</f>
        <v>0</v>
      </c>
      <c r="BH359" s="232">
        <f>IF(N359="sníž. přenesená",J359,0)</f>
        <v>0</v>
      </c>
      <c r="BI359" s="232">
        <f>IF(N359="nulová",J359,0)</f>
        <v>0</v>
      </c>
      <c r="BJ359" s="17" t="s">
        <v>84</v>
      </c>
      <c r="BK359" s="232">
        <f>ROUND(I359*H359,2)</f>
        <v>0</v>
      </c>
      <c r="BL359" s="17" t="s">
        <v>131</v>
      </c>
      <c r="BM359" s="231" t="s">
        <v>369</v>
      </c>
    </row>
    <row r="360" s="13" customFormat="1">
      <c r="A360" s="13"/>
      <c r="B360" s="233"/>
      <c r="C360" s="234"/>
      <c r="D360" s="235" t="s">
        <v>133</v>
      </c>
      <c r="E360" s="236" t="s">
        <v>1</v>
      </c>
      <c r="F360" s="237" t="s">
        <v>370</v>
      </c>
      <c r="G360" s="234"/>
      <c r="H360" s="236" t="s">
        <v>1</v>
      </c>
      <c r="I360" s="238"/>
      <c r="J360" s="234"/>
      <c r="K360" s="234"/>
      <c r="L360" s="239"/>
      <c r="M360" s="240"/>
      <c r="N360" s="241"/>
      <c r="O360" s="241"/>
      <c r="P360" s="241"/>
      <c r="Q360" s="241"/>
      <c r="R360" s="241"/>
      <c r="S360" s="241"/>
      <c r="T360" s="242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3" t="s">
        <v>133</v>
      </c>
      <c r="AU360" s="243" t="s">
        <v>86</v>
      </c>
      <c r="AV360" s="13" t="s">
        <v>84</v>
      </c>
      <c r="AW360" s="13" t="s">
        <v>32</v>
      </c>
      <c r="AX360" s="13" t="s">
        <v>76</v>
      </c>
      <c r="AY360" s="243" t="s">
        <v>125</v>
      </c>
    </row>
    <row r="361" s="13" customFormat="1">
      <c r="A361" s="13"/>
      <c r="B361" s="233"/>
      <c r="C361" s="234"/>
      <c r="D361" s="235" t="s">
        <v>133</v>
      </c>
      <c r="E361" s="236" t="s">
        <v>1</v>
      </c>
      <c r="F361" s="237" t="s">
        <v>263</v>
      </c>
      <c r="G361" s="234"/>
      <c r="H361" s="236" t="s">
        <v>1</v>
      </c>
      <c r="I361" s="238"/>
      <c r="J361" s="234"/>
      <c r="K361" s="234"/>
      <c r="L361" s="239"/>
      <c r="M361" s="240"/>
      <c r="N361" s="241"/>
      <c r="O361" s="241"/>
      <c r="P361" s="241"/>
      <c r="Q361" s="241"/>
      <c r="R361" s="241"/>
      <c r="S361" s="241"/>
      <c r="T361" s="242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3" t="s">
        <v>133</v>
      </c>
      <c r="AU361" s="243" t="s">
        <v>86</v>
      </c>
      <c r="AV361" s="13" t="s">
        <v>84</v>
      </c>
      <c r="AW361" s="13" t="s">
        <v>32</v>
      </c>
      <c r="AX361" s="13" t="s">
        <v>76</v>
      </c>
      <c r="AY361" s="243" t="s">
        <v>125</v>
      </c>
    </row>
    <row r="362" s="13" customFormat="1">
      <c r="A362" s="13"/>
      <c r="B362" s="233"/>
      <c r="C362" s="234"/>
      <c r="D362" s="235" t="s">
        <v>133</v>
      </c>
      <c r="E362" s="236" t="s">
        <v>1</v>
      </c>
      <c r="F362" s="237" t="s">
        <v>355</v>
      </c>
      <c r="G362" s="234"/>
      <c r="H362" s="236" t="s">
        <v>1</v>
      </c>
      <c r="I362" s="238"/>
      <c r="J362" s="234"/>
      <c r="K362" s="234"/>
      <c r="L362" s="239"/>
      <c r="M362" s="240"/>
      <c r="N362" s="241"/>
      <c r="O362" s="241"/>
      <c r="P362" s="241"/>
      <c r="Q362" s="241"/>
      <c r="R362" s="241"/>
      <c r="S362" s="241"/>
      <c r="T362" s="242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3" t="s">
        <v>133</v>
      </c>
      <c r="AU362" s="243" t="s">
        <v>86</v>
      </c>
      <c r="AV362" s="13" t="s">
        <v>84</v>
      </c>
      <c r="AW362" s="13" t="s">
        <v>32</v>
      </c>
      <c r="AX362" s="13" t="s">
        <v>76</v>
      </c>
      <c r="AY362" s="243" t="s">
        <v>125</v>
      </c>
    </row>
    <row r="363" s="14" customFormat="1">
      <c r="A363" s="14"/>
      <c r="B363" s="244"/>
      <c r="C363" s="245"/>
      <c r="D363" s="235" t="s">
        <v>133</v>
      </c>
      <c r="E363" s="246" t="s">
        <v>1</v>
      </c>
      <c r="F363" s="247" t="s">
        <v>334</v>
      </c>
      <c r="G363" s="245"/>
      <c r="H363" s="248">
        <v>710.63900000000001</v>
      </c>
      <c r="I363" s="249"/>
      <c r="J363" s="245"/>
      <c r="K363" s="245"/>
      <c r="L363" s="250"/>
      <c r="M363" s="251"/>
      <c r="N363" s="252"/>
      <c r="O363" s="252"/>
      <c r="P363" s="252"/>
      <c r="Q363" s="252"/>
      <c r="R363" s="252"/>
      <c r="S363" s="252"/>
      <c r="T363" s="253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4" t="s">
        <v>133</v>
      </c>
      <c r="AU363" s="254" t="s">
        <v>86</v>
      </c>
      <c r="AV363" s="14" t="s">
        <v>86</v>
      </c>
      <c r="AW363" s="14" t="s">
        <v>32</v>
      </c>
      <c r="AX363" s="14" t="s">
        <v>76</v>
      </c>
      <c r="AY363" s="254" t="s">
        <v>125</v>
      </c>
    </row>
    <row r="364" s="15" customFormat="1">
      <c r="A364" s="15"/>
      <c r="B364" s="255"/>
      <c r="C364" s="256"/>
      <c r="D364" s="235" t="s">
        <v>133</v>
      </c>
      <c r="E364" s="257" t="s">
        <v>1</v>
      </c>
      <c r="F364" s="258" t="s">
        <v>140</v>
      </c>
      <c r="G364" s="256"/>
      <c r="H364" s="259">
        <v>710.63900000000001</v>
      </c>
      <c r="I364" s="260"/>
      <c r="J364" s="256"/>
      <c r="K364" s="256"/>
      <c r="L364" s="261"/>
      <c r="M364" s="262"/>
      <c r="N364" s="263"/>
      <c r="O364" s="263"/>
      <c r="P364" s="263"/>
      <c r="Q364" s="263"/>
      <c r="R364" s="263"/>
      <c r="S364" s="263"/>
      <c r="T364" s="264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65" t="s">
        <v>133</v>
      </c>
      <c r="AU364" s="265" t="s">
        <v>86</v>
      </c>
      <c r="AV364" s="15" t="s">
        <v>131</v>
      </c>
      <c r="AW364" s="15" t="s">
        <v>32</v>
      </c>
      <c r="AX364" s="15" t="s">
        <v>84</v>
      </c>
      <c r="AY364" s="265" t="s">
        <v>125</v>
      </c>
    </row>
    <row r="365" s="2" customFormat="1" ht="14.4" customHeight="1">
      <c r="A365" s="38"/>
      <c r="B365" s="39"/>
      <c r="C365" s="219" t="s">
        <v>371</v>
      </c>
      <c r="D365" s="219" t="s">
        <v>127</v>
      </c>
      <c r="E365" s="220" t="s">
        <v>372</v>
      </c>
      <c r="F365" s="221" t="s">
        <v>373</v>
      </c>
      <c r="G365" s="222" t="s">
        <v>130</v>
      </c>
      <c r="H365" s="223">
        <v>1857.3900000000001</v>
      </c>
      <c r="I365" s="224"/>
      <c r="J365" s="225">
        <f>ROUND(I365*H365,2)</f>
        <v>0</v>
      </c>
      <c r="K365" s="226"/>
      <c r="L365" s="44"/>
      <c r="M365" s="227" t="s">
        <v>1</v>
      </c>
      <c r="N365" s="228" t="s">
        <v>41</v>
      </c>
      <c r="O365" s="91"/>
      <c r="P365" s="229">
        <f>O365*H365</f>
        <v>0</v>
      </c>
      <c r="Q365" s="229">
        <v>0</v>
      </c>
      <c r="R365" s="229">
        <f>Q365*H365</f>
        <v>0</v>
      </c>
      <c r="S365" s="229">
        <v>0</v>
      </c>
      <c r="T365" s="230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31" t="s">
        <v>131</v>
      </c>
      <c r="AT365" s="231" t="s">
        <v>127</v>
      </c>
      <c r="AU365" s="231" t="s">
        <v>86</v>
      </c>
      <c r="AY365" s="17" t="s">
        <v>125</v>
      </c>
      <c r="BE365" s="232">
        <f>IF(N365="základní",J365,0)</f>
        <v>0</v>
      </c>
      <c r="BF365" s="232">
        <f>IF(N365="snížená",J365,0)</f>
        <v>0</v>
      </c>
      <c r="BG365" s="232">
        <f>IF(N365="zákl. přenesená",J365,0)</f>
        <v>0</v>
      </c>
      <c r="BH365" s="232">
        <f>IF(N365="sníž. přenesená",J365,0)</f>
        <v>0</v>
      </c>
      <c r="BI365" s="232">
        <f>IF(N365="nulová",J365,0)</f>
        <v>0</v>
      </c>
      <c r="BJ365" s="17" t="s">
        <v>84</v>
      </c>
      <c r="BK365" s="232">
        <f>ROUND(I365*H365,2)</f>
        <v>0</v>
      </c>
      <c r="BL365" s="17" t="s">
        <v>131</v>
      </c>
      <c r="BM365" s="231" t="s">
        <v>374</v>
      </c>
    </row>
    <row r="366" s="13" customFormat="1">
      <c r="A366" s="13"/>
      <c r="B366" s="233"/>
      <c r="C366" s="234"/>
      <c r="D366" s="235" t="s">
        <v>133</v>
      </c>
      <c r="E366" s="236" t="s">
        <v>1</v>
      </c>
      <c r="F366" s="237" t="s">
        <v>370</v>
      </c>
      <c r="G366" s="234"/>
      <c r="H366" s="236" t="s">
        <v>1</v>
      </c>
      <c r="I366" s="238"/>
      <c r="J366" s="234"/>
      <c r="K366" s="234"/>
      <c r="L366" s="239"/>
      <c r="M366" s="240"/>
      <c r="N366" s="241"/>
      <c r="O366" s="241"/>
      <c r="P366" s="241"/>
      <c r="Q366" s="241"/>
      <c r="R366" s="241"/>
      <c r="S366" s="241"/>
      <c r="T366" s="242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3" t="s">
        <v>133</v>
      </c>
      <c r="AU366" s="243" t="s">
        <v>86</v>
      </c>
      <c r="AV366" s="13" t="s">
        <v>84</v>
      </c>
      <c r="AW366" s="13" t="s">
        <v>32</v>
      </c>
      <c r="AX366" s="13" t="s">
        <v>76</v>
      </c>
      <c r="AY366" s="243" t="s">
        <v>125</v>
      </c>
    </row>
    <row r="367" s="13" customFormat="1">
      <c r="A367" s="13"/>
      <c r="B367" s="233"/>
      <c r="C367" s="234"/>
      <c r="D367" s="235" t="s">
        <v>133</v>
      </c>
      <c r="E367" s="236" t="s">
        <v>1</v>
      </c>
      <c r="F367" s="237" t="s">
        <v>263</v>
      </c>
      <c r="G367" s="234"/>
      <c r="H367" s="236" t="s">
        <v>1</v>
      </c>
      <c r="I367" s="238"/>
      <c r="J367" s="234"/>
      <c r="K367" s="234"/>
      <c r="L367" s="239"/>
      <c r="M367" s="240"/>
      <c r="N367" s="241"/>
      <c r="O367" s="241"/>
      <c r="P367" s="241"/>
      <c r="Q367" s="241"/>
      <c r="R367" s="241"/>
      <c r="S367" s="241"/>
      <c r="T367" s="242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3" t="s">
        <v>133</v>
      </c>
      <c r="AU367" s="243" t="s">
        <v>86</v>
      </c>
      <c r="AV367" s="13" t="s">
        <v>84</v>
      </c>
      <c r="AW367" s="13" t="s">
        <v>32</v>
      </c>
      <c r="AX367" s="13" t="s">
        <v>76</v>
      </c>
      <c r="AY367" s="243" t="s">
        <v>125</v>
      </c>
    </row>
    <row r="368" s="13" customFormat="1">
      <c r="A368" s="13"/>
      <c r="B368" s="233"/>
      <c r="C368" s="234"/>
      <c r="D368" s="235" t="s">
        <v>133</v>
      </c>
      <c r="E368" s="236" t="s">
        <v>1</v>
      </c>
      <c r="F368" s="237" t="s">
        <v>136</v>
      </c>
      <c r="G368" s="234"/>
      <c r="H368" s="236" t="s">
        <v>1</v>
      </c>
      <c r="I368" s="238"/>
      <c r="J368" s="234"/>
      <c r="K368" s="234"/>
      <c r="L368" s="239"/>
      <c r="M368" s="240"/>
      <c r="N368" s="241"/>
      <c r="O368" s="241"/>
      <c r="P368" s="241"/>
      <c r="Q368" s="241"/>
      <c r="R368" s="241"/>
      <c r="S368" s="241"/>
      <c r="T368" s="242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3" t="s">
        <v>133</v>
      </c>
      <c r="AU368" s="243" t="s">
        <v>86</v>
      </c>
      <c r="AV368" s="13" t="s">
        <v>84</v>
      </c>
      <c r="AW368" s="13" t="s">
        <v>32</v>
      </c>
      <c r="AX368" s="13" t="s">
        <v>76</v>
      </c>
      <c r="AY368" s="243" t="s">
        <v>125</v>
      </c>
    </row>
    <row r="369" s="14" customFormat="1">
      <c r="A369" s="14"/>
      <c r="B369" s="244"/>
      <c r="C369" s="245"/>
      <c r="D369" s="235" t="s">
        <v>133</v>
      </c>
      <c r="E369" s="246" t="s">
        <v>1</v>
      </c>
      <c r="F369" s="247" t="s">
        <v>340</v>
      </c>
      <c r="G369" s="245"/>
      <c r="H369" s="248">
        <v>1857.3900000000001</v>
      </c>
      <c r="I369" s="249"/>
      <c r="J369" s="245"/>
      <c r="K369" s="245"/>
      <c r="L369" s="250"/>
      <c r="M369" s="251"/>
      <c r="N369" s="252"/>
      <c r="O369" s="252"/>
      <c r="P369" s="252"/>
      <c r="Q369" s="252"/>
      <c r="R369" s="252"/>
      <c r="S369" s="252"/>
      <c r="T369" s="253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4" t="s">
        <v>133</v>
      </c>
      <c r="AU369" s="254" t="s">
        <v>86</v>
      </c>
      <c r="AV369" s="14" t="s">
        <v>86</v>
      </c>
      <c r="AW369" s="14" t="s">
        <v>32</v>
      </c>
      <c r="AX369" s="14" t="s">
        <v>76</v>
      </c>
      <c r="AY369" s="254" t="s">
        <v>125</v>
      </c>
    </row>
    <row r="370" s="15" customFormat="1">
      <c r="A370" s="15"/>
      <c r="B370" s="255"/>
      <c r="C370" s="256"/>
      <c r="D370" s="235" t="s">
        <v>133</v>
      </c>
      <c r="E370" s="257" t="s">
        <v>1</v>
      </c>
      <c r="F370" s="258" t="s">
        <v>140</v>
      </c>
      <c r="G370" s="256"/>
      <c r="H370" s="259">
        <v>1857.3900000000001</v>
      </c>
      <c r="I370" s="260"/>
      <c r="J370" s="256"/>
      <c r="K370" s="256"/>
      <c r="L370" s="261"/>
      <c r="M370" s="262"/>
      <c r="N370" s="263"/>
      <c r="O370" s="263"/>
      <c r="P370" s="263"/>
      <c r="Q370" s="263"/>
      <c r="R370" s="263"/>
      <c r="S370" s="263"/>
      <c r="T370" s="264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65" t="s">
        <v>133</v>
      </c>
      <c r="AU370" s="265" t="s">
        <v>86</v>
      </c>
      <c r="AV370" s="15" t="s">
        <v>131</v>
      </c>
      <c r="AW370" s="15" t="s">
        <v>32</v>
      </c>
      <c r="AX370" s="15" t="s">
        <v>84</v>
      </c>
      <c r="AY370" s="265" t="s">
        <v>125</v>
      </c>
    </row>
    <row r="371" s="2" customFormat="1" ht="14.4" customHeight="1">
      <c r="A371" s="38"/>
      <c r="B371" s="39"/>
      <c r="C371" s="219" t="s">
        <v>375</v>
      </c>
      <c r="D371" s="219" t="s">
        <v>127</v>
      </c>
      <c r="E371" s="220" t="s">
        <v>376</v>
      </c>
      <c r="F371" s="221" t="s">
        <v>377</v>
      </c>
      <c r="G371" s="222" t="s">
        <v>130</v>
      </c>
      <c r="H371" s="223">
        <v>46.351999999999997</v>
      </c>
      <c r="I371" s="224"/>
      <c r="J371" s="225">
        <f>ROUND(I371*H371,2)</f>
        <v>0</v>
      </c>
      <c r="K371" s="226"/>
      <c r="L371" s="44"/>
      <c r="M371" s="227" t="s">
        <v>1</v>
      </c>
      <c r="N371" s="228" t="s">
        <v>41</v>
      </c>
      <c r="O371" s="91"/>
      <c r="P371" s="229">
        <f>O371*H371</f>
        <v>0</v>
      </c>
      <c r="Q371" s="229">
        <v>0.085650000000000004</v>
      </c>
      <c r="R371" s="229">
        <f>Q371*H371</f>
        <v>3.9700487999999998</v>
      </c>
      <c r="S371" s="229">
        <v>0</v>
      </c>
      <c r="T371" s="230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31" t="s">
        <v>131</v>
      </c>
      <c r="AT371" s="231" t="s">
        <v>127</v>
      </c>
      <c r="AU371" s="231" t="s">
        <v>86</v>
      </c>
      <c r="AY371" s="17" t="s">
        <v>125</v>
      </c>
      <c r="BE371" s="232">
        <f>IF(N371="základní",J371,0)</f>
        <v>0</v>
      </c>
      <c r="BF371" s="232">
        <f>IF(N371="snížená",J371,0)</f>
        <v>0</v>
      </c>
      <c r="BG371" s="232">
        <f>IF(N371="zákl. přenesená",J371,0)</f>
        <v>0</v>
      </c>
      <c r="BH371" s="232">
        <f>IF(N371="sníž. přenesená",J371,0)</f>
        <v>0</v>
      </c>
      <c r="BI371" s="232">
        <f>IF(N371="nulová",J371,0)</f>
        <v>0</v>
      </c>
      <c r="BJ371" s="17" t="s">
        <v>84</v>
      </c>
      <c r="BK371" s="232">
        <f>ROUND(I371*H371,2)</f>
        <v>0</v>
      </c>
      <c r="BL371" s="17" t="s">
        <v>131</v>
      </c>
      <c r="BM371" s="231" t="s">
        <v>378</v>
      </c>
    </row>
    <row r="372" s="13" customFormat="1">
      <c r="A372" s="13"/>
      <c r="B372" s="233"/>
      <c r="C372" s="234"/>
      <c r="D372" s="235" t="s">
        <v>133</v>
      </c>
      <c r="E372" s="236" t="s">
        <v>1</v>
      </c>
      <c r="F372" s="237" t="s">
        <v>379</v>
      </c>
      <c r="G372" s="234"/>
      <c r="H372" s="236" t="s">
        <v>1</v>
      </c>
      <c r="I372" s="238"/>
      <c r="J372" s="234"/>
      <c r="K372" s="234"/>
      <c r="L372" s="239"/>
      <c r="M372" s="240"/>
      <c r="N372" s="241"/>
      <c r="O372" s="241"/>
      <c r="P372" s="241"/>
      <c r="Q372" s="241"/>
      <c r="R372" s="241"/>
      <c r="S372" s="241"/>
      <c r="T372" s="242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3" t="s">
        <v>133</v>
      </c>
      <c r="AU372" s="243" t="s">
        <v>86</v>
      </c>
      <c r="AV372" s="13" t="s">
        <v>84</v>
      </c>
      <c r="AW372" s="13" t="s">
        <v>32</v>
      </c>
      <c r="AX372" s="13" t="s">
        <v>76</v>
      </c>
      <c r="AY372" s="243" t="s">
        <v>125</v>
      </c>
    </row>
    <row r="373" s="13" customFormat="1">
      <c r="A373" s="13"/>
      <c r="B373" s="233"/>
      <c r="C373" s="234"/>
      <c r="D373" s="235" t="s">
        <v>133</v>
      </c>
      <c r="E373" s="236" t="s">
        <v>1</v>
      </c>
      <c r="F373" s="237" t="s">
        <v>380</v>
      </c>
      <c r="G373" s="234"/>
      <c r="H373" s="236" t="s">
        <v>1</v>
      </c>
      <c r="I373" s="238"/>
      <c r="J373" s="234"/>
      <c r="K373" s="234"/>
      <c r="L373" s="239"/>
      <c r="M373" s="240"/>
      <c r="N373" s="241"/>
      <c r="O373" s="241"/>
      <c r="P373" s="241"/>
      <c r="Q373" s="241"/>
      <c r="R373" s="241"/>
      <c r="S373" s="241"/>
      <c r="T373" s="242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3" t="s">
        <v>133</v>
      </c>
      <c r="AU373" s="243" t="s">
        <v>86</v>
      </c>
      <c r="AV373" s="13" t="s">
        <v>84</v>
      </c>
      <c r="AW373" s="13" t="s">
        <v>32</v>
      </c>
      <c r="AX373" s="13" t="s">
        <v>76</v>
      </c>
      <c r="AY373" s="243" t="s">
        <v>125</v>
      </c>
    </row>
    <row r="374" s="14" customFormat="1">
      <c r="A374" s="14"/>
      <c r="B374" s="244"/>
      <c r="C374" s="245"/>
      <c r="D374" s="235" t="s">
        <v>133</v>
      </c>
      <c r="E374" s="246" t="s">
        <v>1</v>
      </c>
      <c r="F374" s="247" t="s">
        <v>381</v>
      </c>
      <c r="G374" s="245"/>
      <c r="H374" s="248">
        <v>46.351999999999997</v>
      </c>
      <c r="I374" s="249"/>
      <c r="J374" s="245"/>
      <c r="K374" s="245"/>
      <c r="L374" s="250"/>
      <c r="M374" s="251"/>
      <c r="N374" s="252"/>
      <c r="O374" s="252"/>
      <c r="P374" s="252"/>
      <c r="Q374" s="252"/>
      <c r="R374" s="252"/>
      <c r="S374" s="252"/>
      <c r="T374" s="253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4" t="s">
        <v>133</v>
      </c>
      <c r="AU374" s="254" t="s">
        <v>86</v>
      </c>
      <c r="AV374" s="14" t="s">
        <v>86</v>
      </c>
      <c r="AW374" s="14" t="s">
        <v>32</v>
      </c>
      <c r="AX374" s="14" t="s">
        <v>76</v>
      </c>
      <c r="AY374" s="254" t="s">
        <v>125</v>
      </c>
    </row>
    <row r="375" s="15" customFormat="1">
      <c r="A375" s="15"/>
      <c r="B375" s="255"/>
      <c r="C375" s="256"/>
      <c r="D375" s="235" t="s">
        <v>133</v>
      </c>
      <c r="E375" s="257" t="s">
        <v>1</v>
      </c>
      <c r="F375" s="258" t="s">
        <v>140</v>
      </c>
      <c r="G375" s="256"/>
      <c r="H375" s="259">
        <v>46.351999999999997</v>
      </c>
      <c r="I375" s="260"/>
      <c r="J375" s="256"/>
      <c r="K375" s="256"/>
      <c r="L375" s="261"/>
      <c r="M375" s="262"/>
      <c r="N375" s="263"/>
      <c r="O375" s="263"/>
      <c r="P375" s="263"/>
      <c r="Q375" s="263"/>
      <c r="R375" s="263"/>
      <c r="S375" s="263"/>
      <c r="T375" s="264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65" t="s">
        <v>133</v>
      </c>
      <c r="AU375" s="265" t="s">
        <v>86</v>
      </c>
      <c r="AV375" s="15" t="s">
        <v>131</v>
      </c>
      <c r="AW375" s="15" t="s">
        <v>32</v>
      </c>
      <c r="AX375" s="15" t="s">
        <v>84</v>
      </c>
      <c r="AY375" s="265" t="s">
        <v>125</v>
      </c>
    </row>
    <row r="376" s="2" customFormat="1" ht="14.4" customHeight="1">
      <c r="A376" s="38"/>
      <c r="B376" s="39"/>
      <c r="C376" s="266" t="s">
        <v>382</v>
      </c>
      <c r="D376" s="266" t="s">
        <v>287</v>
      </c>
      <c r="E376" s="267" t="s">
        <v>383</v>
      </c>
      <c r="F376" s="268" t="s">
        <v>384</v>
      </c>
      <c r="G376" s="269" t="s">
        <v>130</v>
      </c>
      <c r="H376" s="270">
        <v>46.351999999999997</v>
      </c>
      <c r="I376" s="271"/>
      <c r="J376" s="272">
        <f>ROUND(I376*H376,2)</f>
        <v>0</v>
      </c>
      <c r="K376" s="273"/>
      <c r="L376" s="274"/>
      <c r="M376" s="275" t="s">
        <v>1</v>
      </c>
      <c r="N376" s="276" t="s">
        <v>41</v>
      </c>
      <c r="O376" s="91"/>
      <c r="P376" s="229">
        <f>O376*H376</f>
        <v>0</v>
      </c>
      <c r="Q376" s="229">
        <v>0.113</v>
      </c>
      <c r="R376" s="229">
        <f>Q376*H376</f>
        <v>5.2377760000000002</v>
      </c>
      <c r="S376" s="229">
        <v>0</v>
      </c>
      <c r="T376" s="230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31" t="s">
        <v>191</v>
      </c>
      <c r="AT376" s="231" t="s">
        <v>287</v>
      </c>
      <c r="AU376" s="231" t="s">
        <v>86</v>
      </c>
      <c r="AY376" s="17" t="s">
        <v>125</v>
      </c>
      <c r="BE376" s="232">
        <f>IF(N376="základní",J376,0)</f>
        <v>0</v>
      </c>
      <c r="BF376" s="232">
        <f>IF(N376="snížená",J376,0)</f>
        <v>0</v>
      </c>
      <c r="BG376" s="232">
        <f>IF(N376="zákl. přenesená",J376,0)</f>
        <v>0</v>
      </c>
      <c r="BH376" s="232">
        <f>IF(N376="sníž. přenesená",J376,0)</f>
        <v>0</v>
      </c>
      <c r="BI376" s="232">
        <f>IF(N376="nulová",J376,0)</f>
        <v>0</v>
      </c>
      <c r="BJ376" s="17" t="s">
        <v>84</v>
      </c>
      <c r="BK376" s="232">
        <f>ROUND(I376*H376,2)</f>
        <v>0</v>
      </c>
      <c r="BL376" s="17" t="s">
        <v>131</v>
      </c>
      <c r="BM376" s="231" t="s">
        <v>385</v>
      </c>
    </row>
    <row r="377" s="12" customFormat="1" ht="22.8" customHeight="1">
      <c r="A377" s="12"/>
      <c r="B377" s="203"/>
      <c r="C377" s="204"/>
      <c r="D377" s="205" t="s">
        <v>75</v>
      </c>
      <c r="E377" s="217" t="s">
        <v>191</v>
      </c>
      <c r="F377" s="217" t="s">
        <v>386</v>
      </c>
      <c r="G377" s="204"/>
      <c r="H377" s="204"/>
      <c r="I377" s="207"/>
      <c r="J377" s="218">
        <f>BK377</f>
        <v>0</v>
      </c>
      <c r="K377" s="204"/>
      <c r="L377" s="209"/>
      <c r="M377" s="210"/>
      <c r="N377" s="211"/>
      <c r="O377" s="211"/>
      <c r="P377" s="212">
        <f>SUM(P378:P469)</f>
        <v>0</v>
      </c>
      <c r="Q377" s="211"/>
      <c r="R377" s="212">
        <f>SUM(R378:R469)</f>
        <v>16.021263999999999</v>
      </c>
      <c r="S377" s="211"/>
      <c r="T377" s="213">
        <f>SUM(T378:T469)</f>
        <v>1.8100000000000001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214" t="s">
        <v>84</v>
      </c>
      <c r="AT377" s="215" t="s">
        <v>75</v>
      </c>
      <c r="AU377" s="215" t="s">
        <v>84</v>
      </c>
      <c r="AY377" s="214" t="s">
        <v>125</v>
      </c>
      <c r="BK377" s="216">
        <f>SUM(BK378:BK469)</f>
        <v>0</v>
      </c>
    </row>
    <row r="378" s="2" customFormat="1" ht="19.8" customHeight="1">
      <c r="A378" s="38"/>
      <c r="B378" s="39"/>
      <c r="C378" s="219" t="s">
        <v>387</v>
      </c>
      <c r="D378" s="219" t="s">
        <v>127</v>
      </c>
      <c r="E378" s="220" t="s">
        <v>388</v>
      </c>
      <c r="F378" s="221" t="s">
        <v>389</v>
      </c>
      <c r="G378" s="222" t="s">
        <v>155</v>
      </c>
      <c r="H378" s="223">
        <v>13.5</v>
      </c>
      <c r="I378" s="224"/>
      <c r="J378" s="225">
        <f>ROUND(I378*H378,2)</f>
        <v>0</v>
      </c>
      <c r="K378" s="226"/>
      <c r="L378" s="44"/>
      <c r="M378" s="227" t="s">
        <v>1</v>
      </c>
      <c r="N378" s="228" t="s">
        <v>41</v>
      </c>
      <c r="O378" s="91"/>
      <c r="P378" s="229">
        <f>O378*H378</f>
        <v>0</v>
      </c>
      <c r="Q378" s="229">
        <v>1.0000000000000001E-05</v>
      </c>
      <c r="R378" s="229">
        <f>Q378*H378</f>
        <v>0.000135</v>
      </c>
      <c r="S378" s="229">
        <v>0</v>
      </c>
      <c r="T378" s="230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31" t="s">
        <v>131</v>
      </c>
      <c r="AT378" s="231" t="s">
        <v>127</v>
      </c>
      <c r="AU378" s="231" t="s">
        <v>86</v>
      </c>
      <c r="AY378" s="17" t="s">
        <v>125</v>
      </c>
      <c r="BE378" s="232">
        <f>IF(N378="základní",J378,0)</f>
        <v>0</v>
      </c>
      <c r="BF378" s="232">
        <f>IF(N378="snížená",J378,0)</f>
        <v>0</v>
      </c>
      <c r="BG378" s="232">
        <f>IF(N378="zákl. přenesená",J378,0)</f>
        <v>0</v>
      </c>
      <c r="BH378" s="232">
        <f>IF(N378="sníž. přenesená",J378,0)</f>
        <v>0</v>
      </c>
      <c r="BI378" s="232">
        <f>IF(N378="nulová",J378,0)</f>
        <v>0</v>
      </c>
      <c r="BJ378" s="17" t="s">
        <v>84</v>
      </c>
      <c r="BK378" s="232">
        <f>ROUND(I378*H378,2)</f>
        <v>0</v>
      </c>
      <c r="BL378" s="17" t="s">
        <v>131</v>
      </c>
      <c r="BM378" s="231" t="s">
        <v>390</v>
      </c>
    </row>
    <row r="379" s="13" customFormat="1">
      <c r="A379" s="13"/>
      <c r="B379" s="233"/>
      <c r="C379" s="234"/>
      <c r="D379" s="235" t="s">
        <v>133</v>
      </c>
      <c r="E379" s="236" t="s">
        <v>1</v>
      </c>
      <c r="F379" s="237" t="s">
        <v>391</v>
      </c>
      <c r="G379" s="234"/>
      <c r="H379" s="236" t="s">
        <v>1</v>
      </c>
      <c r="I379" s="238"/>
      <c r="J379" s="234"/>
      <c r="K379" s="234"/>
      <c r="L379" s="239"/>
      <c r="M379" s="240"/>
      <c r="N379" s="241"/>
      <c r="O379" s="241"/>
      <c r="P379" s="241"/>
      <c r="Q379" s="241"/>
      <c r="R379" s="241"/>
      <c r="S379" s="241"/>
      <c r="T379" s="242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3" t="s">
        <v>133</v>
      </c>
      <c r="AU379" s="243" t="s">
        <v>86</v>
      </c>
      <c r="AV379" s="13" t="s">
        <v>84</v>
      </c>
      <c r="AW379" s="13" t="s">
        <v>32</v>
      </c>
      <c r="AX379" s="13" t="s">
        <v>76</v>
      </c>
      <c r="AY379" s="243" t="s">
        <v>125</v>
      </c>
    </row>
    <row r="380" s="13" customFormat="1">
      <c r="A380" s="13"/>
      <c r="B380" s="233"/>
      <c r="C380" s="234"/>
      <c r="D380" s="235" t="s">
        <v>133</v>
      </c>
      <c r="E380" s="236" t="s">
        <v>1</v>
      </c>
      <c r="F380" s="237" t="s">
        <v>182</v>
      </c>
      <c r="G380" s="234"/>
      <c r="H380" s="236" t="s">
        <v>1</v>
      </c>
      <c r="I380" s="238"/>
      <c r="J380" s="234"/>
      <c r="K380" s="234"/>
      <c r="L380" s="239"/>
      <c r="M380" s="240"/>
      <c r="N380" s="241"/>
      <c r="O380" s="241"/>
      <c r="P380" s="241"/>
      <c r="Q380" s="241"/>
      <c r="R380" s="241"/>
      <c r="S380" s="241"/>
      <c r="T380" s="242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3" t="s">
        <v>133</v>
      </c>
      <c r="AU380" s="243" t="s">
        <v>86</v>
      </c>
      <c r="AV380" s="13" t="s">
        <v>84</v>
      </c>
      <c r="AW380" s="13" t="s">
        <v>32</v>
      </c>
      <c r="AX380" s="13" t="s">
        <v>76</v>
      </c>
      <c r="AY380" s="243" t="s">
        <v>125</v>
      </c>
    </row>
    <row r="381" s="13" customFormat="1">
      <c r="A381" s="13"/>
      <c r="B381" s="233"/>
      <c r="C381" s="234"/>
      <c r="D381" s="235" t="s">
        <v>133</v>
      </c>
      <c r="E381" s="236" t="s">
        <v>1</v>
      </c>
      <c r="F381" s="237" t="s">
        <v>392</v>
      </c>
      <c r="G381" s="234"/>
      <c r="H381" s="236" t="s">
        <v>1</v>
      </c>
      <c r="I381" s="238"/>
      <c r="J381" s="234"/>
      <c r="K381" s="234"/>
      <c r="L381" s="239"/>
      <c r="M381" s="240"/>
      <c r="N381" s="241"/>
      <c r="O381" s="241"/>
      <c r="P381" s="241"/>
      <c r="Q381" s="241"/>
      <c r="R381" s="241"/>
      <c r="S381" s="241"/>
      <c r="T381" s="242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3" t="s">
        <v>133</v>
      </c>
      <c r="AU381" s="243" t="s">
        <v>86</v>
      </c>
      <c r="AV381" s="13" t="s">
        <v>84</v>
      </c>
      <c r="AW381" s="13" t="s">
        <v>32</v>
      </c>
      <c r="AX381" s="13" t="s">
        <v>76</v>
      </c>
      <c r="AY381" s="243" t="s">
        <v>125</v>
      </c>
    </row>
    <row r="382" s="14" customFormat="1">
      <c r="A382" s="14"/>
      <c r="B382" s="244"/>
      <c r="C382" s="245"/>
      <c r="D382" s="235" t="s">
        <v>133</v>
      </c>
      <c r="E382" s="246" t="s">
        <v>1</v>
      </c>
      <c r="F382" s="247" t="s">
        <v>393</v>
      </c>
      <c r="G382" s="245"/>
      <c r="H382" s="248">
        <v>1.5</v>
      </c>
      <c r="I382" s="249"/>
      <c r="J382" s="245"/>
      <c r="K382" s="245"/>
      <c r="L382" s="250"/>
      <c r="M382" s="251"/>
      <c r="N382" s="252"/>
      <c r="O382" s="252"/>
      <c r="P382" s="252"/>
      <c r="Q382" s="252"/>
      <c r="R382" s="252"/>
      <c r="S382" s="252"/>
      <c r="T382" s="253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4" t="s">
        <v>133</v>
      </c>
      <c r="AU382" s="254" t="s">
        <v>86</v>
      </c>
      <c r="AV382" s="14" t="s">
        <v>86</v>
      </c>
      <c r="AW382" s="14" t="s">
        <v>32</v>
      </c>
      <c r="AX382" s="14" t="s">
        <v>76</v>
      </c>
      <c r="AY382" s="254" t="s">
        <v>125</v>
      </c>
    </row>
    <row r="383" s="13" customFormat="1">
      <c r="A383" s="13"/>
      <c r="B383" s="233"/>
      <c r="C383" s="234"/>
      <c r="D383" s="235" t="s">
        <v>133</v>
      </c>
      <c r="E383" s="236" t="s">
        <v>1</v>
      </c>
      <c r="F383" s="237" t="s">
        <v>187</v>
      </c>
      <c r="G383" s="234"/>
      <c r="H383" s="236" t="s">
        <v>1</v>
      </c>
      <c r="I383" s="238"/>
      <c r="J383" s="234"/>
      <c r="K383" s="234"/>
      <c r="L383" s="239"/>
      <c r="M383" s="240"/>
      <c r="N383" s="241"/>
      <c r="O383" s="241"/>
      <c r="P383" s="241"/>
      <c r="Q383" s="241"/>
      <c r="R383" s="241"/>
      <c r="S383" s="241"/>
      <c r="T383" s="242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3" t="s">
        <v>133</v>
      </c>
      <c r="AU383" s="243" t="s">
        <v>86</v>
      </c>
      <c r="AV383" s="13" t="s">
        <v>84</v>
      </c>
      <c r="AW383" s="13" t="s">
        <v>32</v>
      </c>
      <c r="AX383" s="13" t="s">
        <v>76</v>
      </c>
      <c r="AY383" s="243" t="s">
        <v>125</v>
      </c>
    </row>
    <row r="384" s="14" customFormat="1">
      <c r="A384" s="14"/>
      <c r="B384" s="244"/>
      <c r="C384" s="245"/>
      <c r="D384" s="235" t="s">
        <v>133</v>
      </c>
      <c r="E384" s="246" t="s">
        <v>1</v>
      </c>
      <c r="F384" s="247" t="s">
        <v>394</v>
      </c>
      <c r="G384" s="245"/>
      <c r="H384" s="248">
        <v>8.4000000000000004</v>
      </c>
      <c r="I384" s="249"/>
      <c r="J384" s="245"/>
      <c r="K384" s="245"/>
      <c r="L384" s="250"/>
      <c r="M384" s="251"/>
      <c r="N384" s="252"/>
      <c r="O384" s="252"/>
      <c r="P384" s="252"/>
      <c r="Q384" s="252"/>
      <c r="R384" s="252"/>
      <c r="S384" s="252"/>
      <c r="T384" s="253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4" t="s">
        <v>133</v>
      </c>
      <c r="AU384" s="254" t="s">
        <v>86</v>
      </c>
      <c r="AV384" s="14" t="s">
        <v>86</v>
      </c>
      <c r="AW384" s="14" t="s">
        <v>32</v>
      </c>
      <c r="AX384" s="14" t="s">
        <v>76</v>
      </c>
      <c r="AY384" s="254" t="s">
        <v>125</v>
      </c>
    </row>
    <row r="385" s="13" customFormat="1">
      <c r="A385" s="13"/>
      <c r="B385" s="233"/>
      <c r="C385" s="234"/>
      <c r="D385" s="235" t="s">
        <v>133</v>
      </c>
      <c r="E385" s="236" t="s">
        <v>1</v>
      </c>
      <c r="F385" s="237" t="s">
        <v>189</v>
      </c>
      <c r="G385" s="234"/>
      <c r="H385" s="236" t="s">
        <v>1</v>
      </c>
      <c r="I385" s="238"/>
      <c r="J385" s="234"/>
      <c r="K385" s="234"/>
      <c r="L385" s="239"/>
      <c r="M385" s="240"/>
      <c r="N385" s="241"/>
      <c r="O385" s="241"/>
      <c r="P385" s="241"/>
      <c r="Q385" s="241"/>
      <c r="R385" s="241"/>
      <c r="S385" s="241"/>
      <c r="T385" s="242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3" t="s">
        <v>133</v>
      </c>
      <c r="AU385" s="243" t="s">
        <v>86</v>
      </c>
      <c r="AV385" s="13" t="s">
        <v>84</v>
      </c>
      <c r="AW385" s="13" t="s">
        <v>32</v>
      </c>
      <c r="AX385" s="13" t="s">
        <v>76</v>
      </c>
      <c r="AY385" s="243" t="s">
        <v>125</v>
      </c>
    </row>
    <row r="386" s="14" customFormat="1">
      <c r="A386" s="14"/>
      <c r="B386" s="244"/>
      <c r="C386" s="245"/>
      <c r="D386" s="235" t="s">
        <v>133</v>
      </c>
      <c r="E386" s="246" t="s">
        <v>1</v>
      </c>
      <c r="F386" s="247" t="s">
        <v>395</v>
      </c>
      <c r="G386" s="245"/>
      <c r="H386" s="248">
        <v>3.6000000000000001</v>
      </c>
      <c r="I386" s="249"/>
      <c r="J386" s="245"/>
      <c r="K386" s="245"/>
      <c r="L386" s="250"/>
      <c r="M386" s="251"/>
      <c r="N386" s="252"/>
      <c r="O386" s="252"/>
      <c r="P386" s="252"/>
      <c r="Q386" s="252"/>
      <c r="R386" s="252"/>
      <c r="S386" s="252"/>
      <c r="T386" s="253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4" t="s">
        <v>133</v>
      </c>
      <c r="AU386" s="254" t="s">
        <v>86</v>
      </c>
      <c r="AV386" s="14" t="s">
        <v>86</v>
      </c>
      <c r="AW386" s="14" t="s">
        <v>32</v>
      </c>
      <c r="AX386" s="14" t="s">
        <v>76</v>
      </c>
      <c r="AY386" s="254" t="s">
        <v>125</v>
      </c>
    </row>
    <row r="387" s="15" customFormat="1">
      <c r="A387" s="15"/>
      <c r="B387" s="255"/>
      <c r="C387" s="256"/>
      <c r="D387" s="235" t="s">
        <v>133</v>
      </c>
      <c r="E387" s="257" t="s">
        <v>1</v>
      </c>
      <c r="F387" s="258" t="s">
        <v>140</v>
      </c>
      <c r="G387" s="256"/>
      <c r="H387" s="259">
        <v>13.5</v>
      </c>
      <c r="I387" s="260"/>
      <c r="J387" s="256"/>
      <c r="K387" s="256"/>
      <c r="L387" s="261"/>
      <c r="M387" s="262"/>
      <c r="N387" s="263"/>
      <c r="O387" s="263"/>
      <c r="P387" s="263"/>
      <c r="Q387" s="263"/>
      <c r="R387" s="263"/>
      <c r="S387" s="263"/>
      <c r="T387" s="264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65" t="s">
        <v>133</v>
      </c>
      <c r="AU387" s="265" t="s">
        <v>86</v>
      </c>
      <c r="AV387" s="15" t="s">
        <v>131</v>
      </c>
      <c r="AW387" s="15" t="s">
        <v>32</v>
      </c>
      <c r="AX387" s="15" t="s">
        <v>84</v>
      </c>
      <c r="AY387" s="265" t="s">
        <v>125</v>
      </c>
    </row>
    <row r="388" s="2" customFormat="1" ht="14.4" customHeight="1">
      <c r="A388" s="38"/>
      <c r="B388" s="39"/>
      <c r="C388" s="266" t="s">
        <v>396</v>
      </c>
      <c r="D388" s="266" t="s">
        <v>287</v>
      </c>
      <c r="E388" s="267" t="s">
        <v>397</v>
      </c>
      <c r="F388" s="268" t="s">
        <v>398</v>
      </c>
      <c r="G388" s="269" t="s">
        <v>155</v>
      </c>
      <c r="H388" s="270">
        <v>12</v>
      </c>
      <c r="I388" s="271"/>
      <c r="J388" s="272">
        <f>ROUND(I388*H388,2)</f>
        <v>0</v>
      </c>
      <c r="K388" s="273"/>
      <c r="L388" s="274"/>
      <c r="M388" s="275" t="s">
        <v>1</v>
      </c>
      <c r="N388" s="276" t="s">
        <v>41</v>
      </c>
      <c r="O388" s="91"/>
      <c r="P388" s="229">
        <f>O388*H388</f>
        <v>0</v>
      </c>
      <c r="Q388" s="229">
        <v>0.0026700000000000001</v>
      </c>
      <c r="R388" s="229">
        <f>Q388*H388</f>
        <v>0.032039999999999999</v>
      </c>
      <c r="S388" s="229">
        <v>0</v>
      </c>
      <c r="T388" s="230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31" t="s">
        <v>191</v>
      </c>
      <c r="AT388" s="231" t="s">
        <v>287</v>
      </c>
      <c r="AU388" s="231" t="s">
        <v>86</v>
      </c>
      <c r="AY388" s="17" t="s">
        <v>125</v>
      </c>
      <c r="BE388" s="232">
        <f>IF(N388="základní",J388,0)</f>
        <v>0</v>
      </c>
      <c r="BF388" s="232">
        <f>IF(N388="snížená",J388,0)</f>
        <v>0</v>
      </c>
      <c r="BG388" s="232">
        <f>IF(N388="zákl. přenesená",J388,0)</f>
        <v>0</v>
      </c>
      <c r="BH388" s="232">
        <f>IF(N388="sníž. přenesená",J388,0)</f>
        <v>0</v>
      </c>
      <c r="BI388" s="232">
        <f>IF(N388="nulová",J388,0)</f>
        <v>0</v>
      </c>
      <c r="BJ388" s="17" t="s">
        <v>84</v>
      </c>
      <c r="BK388" s="232">
        <f>ROUND(I388*H388,2)</f>
        <v>0</v>
      </c>
      <c r="BL388" s="17" t="s">
        <v>131</v>
      </c>
      <c r="BM388" s="231" t="s">
        <v>399</v>
      </c>
    </row>
    <row r="389" s="13" customFormat="1">
      <c r="A389" s="13"/>
      <c r="B389" s="233"/>
      <c r="C389" s="234"/>
      <c r="D389" s="235" t="s">
        <v>133</v>
      </c>
      <c r="E389" s="236" t="s">
        <v>1</v>
      </c>
      <c r="F389" s="237" t="s">
        <v>391</v>
      </c>
      <c r="G389" s="234"/>
      <c r="H389" s="236" t="s">
        <v>1</v>
      </c>
      <c r="I389" s="238"/>
      <c r="J389" s="234"/>
      <c r="K389" s="234"/>
      <c r="L389" s="239"/>
      <c r="M389" s="240"/>
      <c r="N389" s="241"/>
      <c r="O389" s="241"/>
      <c r="P389" s="241"/>
      <c r="Q389" s="241"/>
      <c r="R389" s="241"/>
      <c r="S389" s="241"/>
      <c r="T389" s="242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3" t="s">
        <v>133</v>
      </c>
      <c r="AU389" s="243" t="s">
        <v>86</v>
      </c>
      <c r="AV389" s="13" t="s">
        <v>84</v>
      </c>
      <c r="AW389" s="13" t="s">
        <v>32</v>
      </c>
      <c r="AX389" s="13" t="s">
        <v>76</v>
      </c>
      <c r="AY389" s="243" t="s">
        <v>125</v>
      </c>
    </row>
    <row r="390" s="13" customFormat="1">
      <c r="A390" s="13"/>
      <c r="B390" s="233"/>
      <c r="C390" s="234"/>
      <c r="D390" s="235" t="s">
        <v>133</v>
      </c>
      <c r="E390" s="236" t="s">
        <v>1</v>
      </c>
      <c r="F390" s="237" t="s">
        <v>182</v>
      </c>
      <c r="G390" s="234"/>
      <c r="H390" s="236" t="s">
        <v>1</v>
      </c>
      <c r="I390" s="238"/>
      <c r="J390" s="234"/>
      <c r="K390" s="234"/>
      <c r="L390" s="239"/>
      <c r="M390" s="240"/>
      <c r="N390" s="241"/>
      <c r="O390" s="241"/>
      <c r="P390" s="241"/>
      <c r="Q390" s="241"/>
      <c r="R390" s="241"/>
      <c r="S390" s="241"/>
      <c r="T390" s="242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3" t="s">
        <v>133</v>
      </c>
      <c r="AU390" s="243" t="s">
        <v>86</v>
      </c>
      <c r="AV390" s="13" t="s">
        <v>84</v>
      </c>
      <c r="AW390" s="13" t="s">
        <v>32</v>
      </c>
      <c r="AX390" s="13" t="s">
        <v>76</v>
      </c>
      <c r="AY390" s="243" t="s">
        <v>125</v>
      </c>
    </row>
    <row r="391" s="13" customFormat="1">
      <c r="A391" s="13"/>
      <c r="B391" s="233"/>
      <c r="C391" s="234"/>
      <c r="D391" s="235" t="s">
        <v>133</v>
      </c>
      <c r="E391" s="236" t="s">
        <v>1</v>
      </c>
      <c r="F391" s="237" t="s">
        <v>392</v>
      </c>
      <c r="G391" s="234"/>
      <c r="H391" s="236" t="s">
        <v>1</v>
      </c>
      <c r="I391" s="238"/>
      <c r="J391" s="234"/>
      <c r="K391" s="234"/>
      <c r="L391" s="239"/>
      <c r="M391" s="240"/>
      <c r="N391" s="241"/>
      <c r="O391" s="241"/>
      <c r="P391" s="241"/>
      <c r="Q391" s="241"/>
      <c r="R391" s="241"/>
      <c r="S391" s="241"/>
      <c r="T391" s="242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3" t="s">
        <v>133</v>
      </c>
      <c r="AU391" s="243" t="s">
        <v>86</v>
      </c>
      <c r="AV391" s="13" t="s">
        <v>84</v>
      </c>
      <c r="AW391" s="13" t="s">
        <v>32</v>
      </c>
      <c r="AX391" s="13" t="s">
        <v>76</v>
      </c>
      <c r="AY391" s="243" t="s">
        <v>125</v>
      </c>
    </row>
    <row r="392" s="14" customFormat="1">
      <c r="A392" s="14"/>
      <c r="B392" s="244"/>
      <c r="C392" s="245"/>
      <c r="D392" s="235" t="s">
        <v>133</v>
      </c>
      <c r="E392" s="246" t="s">
        <v>1</v>
      </c>
      <c r="F392" s="247" t="s">
        <v>76</v>
      </c>
      <c r="G392" s="245"/>
      <c r="H392" s="248">
        <v>0</v>
      </c>
      <c r="I392" s="249"/>
      <c r="J392" s="245"/>
      <c r="K392" s="245"/>
      <c r="L392" s="250"/>
      <c r="M392" s="251"/>
      <c r="N392" s="252"/>
      <c r="O392" s="252"/>
      <c r="P392" s="252"/>
      <c r="Q392" s="252"/>
      <c r="R392" s="252"/>
      <c r="S392" s="252"/>
      <c r="T392" s="253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4" t="s">
        <v>133</v>
      </c>
      <c r="AU392" s="254" t="s">
        <v>86</v>
      </c>
      <c r="AV392" s="14" t="s">
        <v>86</v>
      </c>
      <c r="AW392" s="14" t="s">
        <v>32</v>
      </c>
      <c r="AX392" s="14" t="s">
        <v>76</v>
      </c>
      <c r="AY392" s="254" t="s">
        <v>125</v>
      </c>
    </row>
    <row r="393" s="13" customFormat="1">
      <c r="A393" s="13"/>
      <c r="B393" s="233"/>
      <c r="C393" s="234"/>
      <c r="D393" s="235" t="s">
        <v>133</v>
      </c>
      <c r="E393" s="236" t="s">
        <v>1</v>
      </c>
      <c r="F393" s="237" t="s">
        <v>187</v>
      </c>
      <c r="G393" s="234"/>
      <c r="H393" s="236" t="s">
        <v>1</v>
      </c>
      <c r="I393" s="238"/>
      <c r="J393" s="234"/>
      <c r="K393" s="234"/>
      <c r="L393" s="239"/>
      <c r="M393" s="240"/>
      <c r="N393" s="241"/>
      <c r="O393" s="241"/>
      <c r="P393" s="241"/>
      <c r="Q393" s="241"/>
      <c r="R393" s="241"/>
      <c r="S393" s="241"/>
      <c r="T393" s="242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3" t="s">
        <v>133</v>
      </c>
      <c r="AU393" s="243" t="s">
        <v>86</v>
      </c>
      <c r="AV393" s="13" t="s">
        <v>84</v>
      </c>
      <c r="AW393" s="13" t="s">
        <v>32</v>
      </c>
      <c r="AX393" s="13" t="s">
        <v>76</v>
      </c>
      <c r="AY393" s="243" t="s">
        <v>125</v>
      </c>
    </row>
    <row r="394" s="14" customFormat="1">
      <c r="A394" s="14"/>
      <c r="B394" s="244"/>
      <c r="C394" s="245"/>
      <c r="D394" s="235" t="s">
        <v>133</v>
      </c>
      <c r="E394" s="246" t="s">
        <v>1</v>
      </c>
      <c r="F394" s="247" t="s">
        <v>400</v>
      </c>
      <c r="G394" s="245"/>
      <c r="H394" s="248">
        <v>9</v>
      </c>
      <c r="I394" s="249"/>
      <c r="J394" s="245"/>
      <c r="K394" s="245"/>
      <c r="L394" s="250"/>
      <c r="M394" s="251"/>
      <c r="N394" s="252"/>
      <c r="O394" s="252"/>
      <c r="P394" s="252"/>
      <c r="Q394" s="252"/>
      <c r="R394" s="252"/>
      <c r="S394" s="252"/>
      <c r="T394" s="253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4" t="s">
        <v>133</v>
      </c>
      <c r="AU394" s="254" t="s">
        <v>86</v>
      </c>
      <c r="AV394" s="14" t="s">
        <v>86</v>
      </c>
      <c r="AW394" s="14" t="s">
        <v>32</v>
      </c>
      <c r="AX394" s="14" t="s">
        <v>76</v>
      </c>
      <c r="AY394" s="254" t="s">
        <v>125</v>
      </c>
    </row>
    <row r="395" s="13" customFormat="1">
      <c r="A395" s="13"/>
      <c r="B395" s="233"/>
      <c r="C395" s="234"/>
      <c r="D395" s="235" t="s">
        <v>133</v>
      </c>
      <c r="E395" s="236" t="s">
        <v>1</v>
      </c>
      <c r="F395" s="237" t="s">
        <v>189</v>
      </c>
      <c r="G395" s="234"/>
      <c r="H395" s="236" t="s">
        <v>1</v>
      </c>
      <c r="I395" s="238"/>
      <c r="J395" s="234"/>
      <c r="K395" s="234"/>
      <c r="L395" s="239"/>
      <c r="M395" s="240"/>
      <c r="N395" s="241"/>
      <c r="O395" s="241"/>
      <c r="P395" s="241"/>
      <c r="Q395" s="241"/>
      <c r="R395" s="241"/>
      <c r="S395" s="241"/>
      <c r="T395" s="242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3" t="s">
        <v>133</v>
      </c>
      <c r="AU395" s="243" t="s">
        <v>86</v>
      </c>
      <c r="AV395" s="13" t="s">
        <v>84</v>
      </c>
      <c r="AW395" s="13" t="s">
        <v>32</v>
      </c>
      <c r="AX395" s="13" t="s">
        <v>76</v>
      </c>
      <c r="AY395" s="243" t="s">
        <v>125</v>
      </c>
    </row>
    <row r="396" s="14" customFormat="1">
      <c r="A396" s="14"/>
      <c r="B396" s="244"/>
      <c r="C396" s="245"/>
      <c r="D396" s="235" t="s">
        <v>133</v>
      </c>
      <c r="E396" s="246" t="s">
        <v>1</v>
      </c>
      <c r="F396" s="247" t="s">
        <v>401</v>
      </c>
      <c r="G396" s="245"/>
      <c r="H396" s="248">
        <v>3</v>
      </c>
      <c r="I396" s="249"/>
      <c r="J396" s="245"/>
      <c r="K396" s="245"/>
      <c r="L396" s="250"/>
      <c r="M396" s="251"/>
      <c r="N396" s="252"/>
      <c r="O396" s="252"/>
      <c r="P396" s="252"/>
      <c r="Q396" s="252"/>
      <c r="R396" s="252"/>
      <c r="S396" s="252"/>
      <c r="T396" s="253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4" t="s">
        <v>133</v>
      </c>
      <c r="AU396" s="254" t="s">
        <v>86</v>
      </c>
      <c r="AV396" s="14" t="s">
        <v>86</v>
      </c>
      <c r="AW396" s="14" t="s">
        <v>32</v>
      </c>
      <c r="AX396" s="14" t="s">
        <v>76</v>
      </c>
      <c r="AY396" s="254" t="s">
        <v>125</v>
      </c>
    </row>
    <row r="397" s="15" customFormat="1">
      <c r="A397" s="15"/>
      <c r="B397" s="255"/>
      <c r="C397" s="256"/>
      <c r="D397" s="235" t="s">
        <v>133</v>
      </c>
      <c r="E397" s="257" t="s">
        <v>1</v>
      </c>
      <c r="F397" s="258" t="s">
        <v>140</v>
      </c>
      <c r="G397" s="256"/>
      <c r="H397" s="259">
        <v>12</v>
      </c>
      <c r="I397" s="260"/>
      <c r="J397" s="256"/>
      <c r="K397" s="256"/>
      <c r="L397" s="261"/>
      <c r="M397" s="262"/>
      <c r="N397" s="263"/>
      <c r="O397" s="263"/>
      <c r="P397" s="263"/>
      <c r="Q397" s="263"/>
      <c r="R397" s="263"/>
      <c r="S397" s="263"/>
      <c r="T397" s="264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T397" s="265" t="s">
        <v>133</v>
      </c>
      <c r="AU397" s="265" t="s">
        <v>86</v>
      </c>
      <c r="AV397" s="15" t="s">
        <v>131</v>
      </c>
      <c r="AW397" s="15" t="s">
        <v>32</v>
      </c>
      <c r="AX397" s="15" t="s">
        <v>84</v>
      </c>
      <c r="AY397" s="265" t="s">
        <v>125</v>
      </c>
    </row>
    <row r="398" s="2" customFormat="1" ht="14.4" customHeight="1">
      <c r="A398" s="38"/>
      <c r="B398" s="39"/>
      <c r="C398" s="266" t="s">
        <v>402</v>
      </c>
      <c r="D398" s="266" t="s">
        <v>287</v>
      </c>
      <c r="E398" s="267" t="s">
        <v>403</v>
      </c>
      <c r="F398" s="268" t="s">
        <v>404</v>
      </c>
      <c r="G398" s="269" t="s">
        <v>155</v>
      </c>
      <c r="H398" s="270">
        <v>3</v>
      </c>
      <c r="I398" s="271"/>
      <c r="J398" s="272">
        <f>ROUND(I398*H398,2)</f>
        <v>0</v>
      </c>
      <c r="K398" s="273"/>
      <c r="L398" s="274"/>
      <c r="M398" s="275" t="s">
        <v>1</v>
      </c>
      <c r="N398" s="276" t="s">
        <v>41</v>
      </c>
      <c r="O398" s="91"/>
      <c r="P398" s="229">
        <f>O398*H398</f>
        <v>0</v>
      </c>
      <c r="Q398" s="229">
        <v>0.0026700000000000001</v>
      </c>
      <c r="R398" s="229">
        <f>Q398*H398</f>
        <v>0.0080099999999999998</v>
      </c>
      <c r="S398" s="229">
        <v>0</v>
      </c>
      <c r="T398" s="230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31" t="s">
        <v>191</v>
      </c>
      <c r="AT398" s="231" t="s">
        <v>287</v>
      </c>
      <c r="AU398" s="231" t="s">
        <v>86</v>
      </c>
      <c r="AY398" s="17" t="s">
        <v>125</v>
      </c>
      <c r="BE398" s="232">
        <f>IF(N398="základní",J398,0)</f>
        <v>0</v>
      </c>
      <c r="BF398" s="232">
        <f>IF(N398="snížená",J398,0)</f>
        <v>0</v>
      </c>
      <c r="BG398" s="232">
        <f>IF(N398="zákl. přenesená",J398,0)</f>
        <v>0</v>
      </c>
      <c r="BH398" s="232">
        <f>IF(N398="sníž. přenesená",J398,0)</f>
        <v>0</v>
      </c>
      <c r="BI398" s="232">
        <f>IF(N398="nulová",J398,0)</f>
        <v>0</v>
      </c>
      <c r="BJ398" s="17" t="s">
        <v>84</v>
      </c>
      <c r="BK398" s="232">
        <f>ROUND(I398*H398,2)</f>
        <v>0</v>
      </c>
      <c r="BL398" s="17" t="s">
        <v>131</v>
      </c>
      <c r="BM398" s="231" t="s">
        <v>405</v>
      </c>
    </row>
    <row r="399" s="13" customFormat="1">
      <c r="A399" s="13"/>
      <c r="B399" s="233"/>
      <c r="C399" s="234"/>
      <c r="D399" s="235" t="s">
        <v>133</v>
      </c>
      <c r="E399" s="236" t="s">
        <v>1</v>
      </c>
      <c r="F399" s="237" t="s">
        <v>391</v>
      </c>
      <c r="G399" s="234"/>
      <c r="H399" s="236" t="s">
        <v>1</v>
      </c>
      <c r="I399" s="238"/>
      <c r="J399" s="234"/>
      <c r="K399" s="234"/>
      <c r="L399" s="239"/>
      <c r="M399" s="240"/>
      <c r="N399" s="241"/>
      <c r="O399" s="241"/>
      <c r="P399" s="241"/>
      <c r="Q399" s="241"/>
      <c r="R399" s="241"/>
      <c r="S399" s="241"/>
      <c r="T399" s="242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3" t="s">
        <v>133</v>
      </c>
      <c r="AU399" s="243" t="s">
        <v>86</v>
      </c>
      <c r="AV399" s="13" t="s">
        <v>84</v>
      </c>
      <c r="AW399" s="13" t="s">
        <v>32</v>
      </c>
      <c r="AX399" s="13" t="s">
        <v>76</v>
      </c>
      <c r="AY399" s="243" t="s">
        <v>125</v>
      </c>
    </row>
    <row r="400" s="13" customFormat="1">
      <c r="A400" s="13"/>
      <c r="B400" s="233"/>
      <c r="C400" s="234"/>
      <c r="D400" s="235" t="s">
        <v>133</v>
      </c>
      <c r="E400" s="236" t="s">
        <v>1</v>
      </c>
      <c r="F400" s="237" t="s">
        <v>182</v>
      </c>
      <c r="G400" s="234"/>
      <c r="H400" s="236" t="s">
        <v>1</v>
      </c>
      <c r="I400" s="238"/>
      <c r="J400" s="234"/>
      <c r="K400" s="234"/>
      <c r="L400" s="239"/>
      <c r="M400" s="240"/>
      <c r="N400" s="241"/>
      <c r="O400" s="241"/>
      <c r="P400" s="241"/>
      <c r="Q400" s="241"/>
      <c r="R400" s="241"/>
      <c r="S400" s="241"/>
      <c r="T400" s="242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3" t="s">
        <v>133</v>
      </c>
      <c r="AU400" s="243" t="s">
        <v>86</v>
      </c>
      <c r="AV400" s="13" t="s">
        <v>84</v>
      </c>
      <c r="AW400" s="13" t="s">
        <v>32</v>
      </c>
      <c r="AX400" s="13" t="s">
        <v>76</v>
      </c>
      <c r="AY400" s="243" t="s">
        <v>125</v>
      </c>
    </row>
    <row r="401" s="13" customFormat="1">
      <c r="A401" s="13"/>
      <c r="B401" s="233"/>
      <c r="C401" s="234"/>
      <c r="D401" s="235" t="s">
        <v>133</v>
      </c>
      <c r="E401" s="236" t="s">
        <v>1</v>
      </c>
      <c r="F401" s="237" t="s">
        <v>392</v>
      </c>
      <c r="G401" s="234"/>
      <c r="H401" s="236" t="s">
        <v>1</v>
      </c>
      <c r="I401" s="238"/>
      <c r="J401" s="234"/>
      <c r="K401" s="234"/>
      <c r="L401" s="239"/>
      <c r="M401" s="240"/>
      <c r="N401" s="241"/>
      <c r="O401" s="241"/>
      <c r="P401" s="241"/>
      <c r="Q401" s="241"/>
      <c r="R401" s="241"/>
      <c r="S401" s="241"/>
      <c r="T401" s="242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3" t="s">
        <v>133</v>
      </c>
      <c r="AU401" s="243" t="s">
        <v>86</v>
      </c>
      <c r="AV401" s="13" t="s">
        <v>84</v>
      </c>
      <c r="AW401" s="13" t="s">
        <v>32</v>
      </c>
      <c r="AX401" s="13" t="s">
        <v>76</v>
      </c>
      <c r="AY401" s="243" t="s">
        <v>125</v>
      </c>
    </row>
    <row r="402" s="14" customFormat="1">
      <c r="A402" s="14"/>
      <c r="B402" s="244"/>
      <c r="C402" s="245"/>
      <c r="D402" s="235" t="s">
        <v>133</v>
      </c>
      <c r="E402" s="246" t="s">
        <v>1</v>
      </c>
      <c r="F402" s="247" t="s">
        <v>406</v>
      </c>
      <c r="G402" s="245"/>
      <c r="H402" s="248">
        <v>2</v>
      </c>
      <c r="I402" s="249"/>
      <c r="J402" s="245"/>
      <c r="K402" s="245"/>
      <c r="L402" s="250"/>
      <c r="M402" s="251"/>
      <c r="N402" s="252"/>
      <c r="O402" s="252"/>
      <c r="P402" s="252"/>
      <c r="Q402" s="252"/>
      <c r="R402" s="252"/>
      <c r="S402" s="252"/>
      <c r="T402" s="253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4" t="s">
        <v>133</v>
      </c>
      <c r="AU402" s="254" t="s">
        <v>86</v>
      </c>
      <c r="AV402" s="14" t="s">
        <v>86</v>
      </c>
      <c r="AW402" s="14" t="s">
        <v>32</v>
      </c>
      <c r="AX402" s="14" t="s">
        <v>76</v>
      </c>
      <c r="AY402" s="254" t="s">
        <v>125</v>
      </c>
    </row>
    <row r="403" s="13" customFormat="1">
      <c r="A403" s="13"/>
      <c r="B403" s="233"/>
      <c r="C403" s="234"/>
      <c r="D403" s="235" t="s">
        <v>133</v>
      </c>
      <c r="E403" s="236" t="s">
        <v>1</v>
      </c>
      <c r="F403" s="237" t="s">
        <v>187</v>
      </c>
      <c r="G403" s="234"/>
      <c r="H403" s="236" t="s">
        <v>1</v>
      </c>
      <c r="I403" s="238"/>
      <c r="J403" s="234"/>
      <c r="K403" s="234"/>
      <c r="L403" s="239"/>
      <c r="M403" s="240"/>
      <c r="N403" s="241"/>
      <c r="O403" s="241"/>
      <c r="P403" s="241"/>
      <c r="Q403" s="241"/>
      <c r="R403" s="241"/>
      <c r="S403" s="241"/>
      <c r="T403" s="242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3" t="s">
        <v>133</v>
      </c>
      <c r="AU403" s="243" t="s">
        <v>86</v>
      </c>
      <c r="AV403" s="13" t="s">
        <v>84</v>
      </c>
      <c r="AW403" s="13" t="s">
        <v>32</v>
      </c>
      <c r="AX403" s="13" t="s">
        <v>76</v>
      </c>
      <c r="AY403" s="243" t="s">
        <v>125</v>
      </c>
    </row>
    <row r="404" s="14" customFormat="1">
      <c r="A404" s="14"/>
      <c r="B404" s="244"/>
      <c r="C404" s="245"/>
      <c r="D404" s="235" t="s">
        <v>133</v>
      </c>
      <c r="E404" s="246" t="s">
        <v>1</v>
      </c>
      <c r="F404" s="247" t="s">
        <v>76</v>
      </c>
      <c r="G404" s="245"/>
      <c r="H404" s="248">
        <v>0</v>
      </c>
      <c r="I404" s="249"/>
      <c r="J404" s="245"/>
      <c r="K404" s="245"/>
      <c r="L404" s="250"/>
      <c r="M404" s="251"/>
      <c r="N404" s="252"/>
      <c r="O404" s="252"/>
      <c r="P404" s="252"/>
      <c r="Q404" s="252"/>
      <c r="R404" s="252"/>
      <c r="S404" s="252"/>
      <c r="T404" s="253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4" t="s">
        <v>133</v>
      </c>
      <c r="AU404" s="254" t="s">
        <v>86</v>
      </c>
      <c r="AV404" s="14" t="s">
        <v>86</v>
      </c>
      <c r="AW404" s="14" t="s">
        <v>32</v>
      </c>
      <c r="AX404" s="14" t="s">
        <v>76</v>
      </c>
      <c r="AY404" s="254" t="s">
        <v>125</v>
      </c>
    </row>
    <row r="405" s="13" customFormat="1">
      <c r="A405" s="13"/>
      <c r="B405" s="233"/>
      <c r="C405" s="234"/>
      <c r="D405" s="235" t="s">
        <v>133</v>
      </c>
      <c r="E405" s="236" t="s">
        <v>1</v>
      </c>
      <c r="F405" s="237" t="s">
        <v>189</v>
      </c>
      <c r="G405" s="234"/>
      <c r="H405" s="236" t="s">
        <v>1</v>
      </c>
      <c r="I405" s="238"/>
      <c r="J405" s="234"/>
      <c r="K405" s="234"/>
      <c r="L405" s="239"/>
      <c r="M405" s="240"/>
      <c r="N405" s="241"/>
      <c r="O405" s="241"/>
      <c r="P405" s="241"/>
      <c r="Q405" s="241"/>
      <c r="R405" s="241"/>
      <c r="S405" s="241"/>
      <c r="T405" s="242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3" t="s">
        <v>133</v>
      </c>
      <c r="AU405" s="243" t="s">
        <v>86</v>
      </c>
      <c r="AV405" s="13" t="s">
        <v>84</v>
      </c>
      <c r="AW405" s="13" t="s">
        <v>32</v>
      </c>
      <c r="AX405" s="13" t="s">
        <v>76</v>
      </c>
      <c r="AY405" s="243" t="s">
        <v>125</v>
      </c>
    </row>
    <row r="406" s="14" customFormat="1">
      <c r="A406" s="14"/>
      <c r="B406" s="244"/>
      <c r="C406" s="245"/>
      <c r="D406" s="235" t="s">
        <v>133</v>
      </c>
      <c r="E406" s="246" t="s">
        <v>1</v>
      </c>
      <c r="F406" s="247" t="s">
        <v>407</v>
      </c>
      <c r="G406" s="245"/>
      <c r="H406" s="248">
        <v>1</v>
      </c>
      <c r="I406" s="249"/>
      <c r="J406" s="245"/>
      <c r="K406" s="245"/>
      <c r="L406" s="250"/>
      <c r="M406" s="251"/>
      <c r="N406" s="252"/>
      <c r="O406" s="252"/>
      <c r="P406" s="252"/>
      <c r="Q406" s="252"/>
      <c r="R406" s="252"/>
      <c r="S406" s="252"/>
      <c r="T406" s="253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4" t="s">
        <v>133</v>
      </c>
      <c r="AU406" s="254" t="s">
        <v>86</v>
      </c>
      <c r="AV406" s="14" t="s">
        <v>86</v>
      </c>
      <c r="AW406" s="14" t="s">
        <v>32</v>
      </c>
      <c r="AX406" s="14" t="s">
        <v>76</v>
      </c>
      <c r="AY406" s="254" t="s">
        <v>125</v>
      </c>
    </row>
    <row r="407" s="15" customFormat="1">
      <c r="A407" s="15"/>
      <c r="B407" s="255"/>
      <c r="C407" s="256"/>
      <c r="D407" s="235" t="s">
        <v>133</v>
      </c>
      <c r="E407" s="257" t="s">
        <v>1</v>
      </c>
      <c r="F407" s="258" t="s">
        <v>140</v>
      </c>
      <c r="G407" s="256"/>
      <c r="H407" s="259">
        <v>3</v>
      </c>
      <c r="I407" s="260"/>
      <c r="J407" s="256"/>
      <c r="K407" s="256"/>
      <c r="L407" s="261"/>
      <c r="M407" s="262"/>
      <c r="N407" s="263"/>
      <c r="O407" s="263"/>
      <c r="P407" s="263"/>
      <c r="Q407" s="263"/>
      <c r="R407" s="263"/>
      <c r="S407" s="263"/>
      <c r="T407" s="264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65" t="s">
        <v>133</v>
      </c>
      <c r="AU407" s="265" t="s">
        <v>86</v>
      </c>
      <c r="AV407" s="15" t="s">
        <v>131</v>
      </c>
      <c r="AW407" s="15" t="s">
        <v>32</v>
      </c>
      <c r="AX407" s="15" t="s">
        <v>84</v>
      </c>
      <c r="AY407" s="265" t="s">
        <v>125</v>
      </c>
    </row>
    <row r="408" s="2" customFormat="1" ht="14.4" customHeight="1">
      <c r="A408" s="38"/>
      <c r="B408" s="39"/>
      <c r="C408" s="219" t="s">
        <v>408</v>
      </c>
      <c r="D408" s="219" t="s">
        <v>127</v>
      </c>
      <c r="E408" s="220" t="s">
        <v>409</v>
      </c>
      <c r="F408" s="221" t="s">
        <v>410</v>
      </c>
      <c r="G408" s="222" t="s">
        <v>163</v>
      </c>
      <c r="H408" s="223">
        <v>1</v>
      </c>
      <c r="I408" s="224"/>
      <c r="J408" s="225">
        <f>ROUND(I408*H408,2)</f>
        <v>0</v>
      </c>
      <c r="K408" s="226"/>
      <c r="L408" s="44"/>
      <c r="M408" s="227" t="s">
        <v>1</v>
      </c>
      <c r="N408" s="228" t="s">
        <v>41</v>
      </c>
      <c r="O408" s="91"/>
      <c r="P408" s="229">
        <f>O408*H408</f>
        <v>0</v>
      </c>
      <c r="Q408" s="229">
        <v>0</v>
      </c>
      <c r="R408" s="229">
        <f>Q408*H408</f>
        <v>0</v>
      </c>
      <c r="S408" s="229">
        <v>1.76</v>
      </c>
      <c r="T408" s="230">
        <f>S408*H408</f>
        <v>1.76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31" t="s">
        <v>131</v>
      </c>
      <c r="AT408" s="231" t="s">
        <v>127</v>
      </c>
      <c r="AU408" s="231" t="s">
        <v>86</v>
      </c>
      <c r="AY408" s="17" t="s">
        <v>125</v>
      </c>
      <c r="BE408" s="232">
        <f>IF(N408="základní",J408,0)</f>
        <v>0</v>
      </c>
      <c r="BF408" s="232">
        <f>IF(N408="snížená",J408,0)</f>
        <v>0</v>
      </c>
      <c r="BG408" s="232">
        <f>IF(N408="zákl. přenesená",J408,0)</f>
        <v>0</v>
      </c>
      <c r="BH408" s="232">
        <f>IF(N408="sníž. přenesená",J408,0)</f>
        <v>0</v>
      </c>
      <c r="BI408" s="232">
        <f>IF(N408="nulová",J408,0)</f>
        <v>0</v>
      </c>
      <c r="BJ408" s="17" t="s">
        <v>84</v>
      </c>
      <c r="BK408" s="232">
        <f>ROUND(I408*H408,2)</f>
        <v>0</v>
      </c>
      <c r="BL408" s="17" t="s">
        <v>131</v>
      </c>
      <c r="BM408" s="231" t="s">
        <v>411</v>
      </c>
    </row>
    <row r="409" s="13" customFormat="1">
      <c r="A409" s="13"/>
      <c r="B409" s="233"/>
      <c r="C409" s="234"/>
      <c r="D409" s="235" t="s">
        <v>133</v>
      </c>
      <c r="E409" s="236" t="s">
        <v>1</v>
      </c>
      <c r="F409" s="237" t="s">
        <v>412</v>
      </c>
      <c r="G409" s="234"/>
      <c r="H409" s="236" t="s">
        <v>1</v>
      </c>
      <c r="I409" s="238"/>
      <c r="J409" s="234"/>
      <c r="K409" s="234"/>
      <c r="L409" s="239"/>
      <c r="M409" s="240"/>
      <c r="N409" s="241"/>
      <c r="O409" s="241"/>
      <c r="P409" s="241"/>
      <c r="Q409" s="241"/>
      <c r="R409" s="241"/>
      <c r="S409" s="241"/>
      <c r="T409" s="242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3" t="s">
        <v>133</v>
      </c>
      <c r="AU409" s="243" t="s">
        <v>86</v>
      </c>
      <c r="AV409" s="13" t="s">
        <v>84</v>
      </c>
      <c r="AW409" s="13" t="s">
        <v>32</v>
      </c>
      <c r="AX409" s="13" t="s">
        <v>76</v>
      </c>
      <c r="AY409" s="243" t="s">
        <v>125</v>
      </c>
    </row>
    <row r="410" s="13" customFormat="1">
      <c r="A410" s="13"/>
      <c r="B410" s="233"/>
      <c r="C410" s="234"/>
      <c r="D410" s="235" t="s">
        <v>133</v>
      </c>
      <c r="E410" s="236" t="s">
        <v>1</v>
      </c>
      <c r="F410" s="237" t="s">
        <v>413</v>
      </c>
      <c r="G410" s="234"/>
      <c r="H410" s="236" t="s">
        <v>1</v>
      </c>
      <c r="I410" s="238"/>
      <c r="J410" s="234"/>
      <c r="K410" s="234"/>
      <c r="L410" s="239"/>
      <c r="M410" s="240"/>
      <c r="N410" s="241"/>
      <c r="O410" s="241"/>
      <c r="P410" s="241"/>
      <c r="Q410" s="241"/>
      <c r="R410" s="241"/>
      <c r="S410" s="241"/>
      <c r="T410" s="242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3" t="s">
        <v>133</v>
      </c>
      <c r="AU410" s="243" t="s">
        <v>86</v>
      </c>
      <c r="AV410" s="13" t="s">
        <v>84</v>
      </c>
      <c r="AW410" s="13" t="s">
        <v>32</v>
      </c>
      <c r="AX410" s="13" t="s">
        <v>76</v>
      </c>
      <c r="AY410" s="243" t="s">
        <v>125</v>
      </c>
    </row>
    <row r="411" s="14" customFormat="1">
      <c r="A411" s="14"/>
      <c r="B411" s="244"/>
      <c r="C411" s="245"/>
      <c r="D411" s="235" t="s">
        <v>133</v>
      </c>
      <c r="E411" s="246" t="s">
        <v>1</v>
      </c>
      <c r="F411" s="247" t="s">
        <v>84</v>
      </c>
      <c r="G411" s="245"/>
      <c r="H411" s="248">
        <v>1</v>
      </c>
      <c r="I411" s="249"/>
      <c r="J411" s="245"/>
      <c r="K411" s="245"/>
      <c r="L411" s="250"/>
      <c r="M411" s="251"/>
      <c r="N411" s="252"/>
      <c r="O411" s="252"/>
      <c r="P411" s="252"/>
      <c r="Q411" s="252"/>
      <c r="R411" s="252"/>
      <c r="S411" s="252"/>
      <c r="T411" s="253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4" t="s">
        <v>133</v>
      </c>
      <c r="AU411" s="254" t="s">
        <v>86</v>
      </c>
      <c r="AV411" s="14" t="s">
        <v>86</v>
      </c>
      <c r="AW411" s="14" t="s">
        <v>32</v>
      </c>
      <c r="AX411" s="14" t="s">
        <v>76</v>
      </c>
      <c r="AY411" s="254" t="s">
        <v>125</v>
      </c>
    </row>
    <row r="412" s="15" customFormat="1">
      <c r="A412" s="15"/>
      <c r="B412" s="255"/>
      <c r="C412" s="256"/>
      <c r="D412" s="235" t="s">
        <v>133</v>
      </c>
      <c r="E412" s="257" t="s">
        <v>1</v>
      </c>
      <c r="F412" s="258" t="s">
        <v>140</v>
      </c>
      <c r="G412" s="256"/>
      <c r="H412" s="259">
        <v>1</v>
      </c>
      <c r="I412" s="260"/>
      <c r="J412" s="256"/>
      <c r="K412" s="256"/>
      <c r="L412" s="261"/>
      <c r="M412" s="262"/>
      <c r="N412" s="263"/>
      <c r="O412" s="263"/>
      <c r="P412" s="263"/>
      <c r="Q412" s="263"/>
      <c r="R412" s="263"/>
      <c r="S412" s="263"/>
      <c r="T412" s="264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65" t="s">
        <v>133</v>
      </c>
      <c r="AU412" s="265" t="s">
        <v>86</v>
      </c>
      <c r="AV412" s="15" t="s">
        <v>131</v>
      </c>
      <c r="AW412" s="15" t="s">
        <v>32</v>
      </c>
      <c r="AX412" s="15" t="s">
        <v>84</v>
      </c>
      <c r="AY412" s="265" t="s">
        <v>125</v>
      </c>
    </row>
    <row r="413" s="2" customFormat="1" ht="19.8" customHeight="1">
      <c r="A413" s="38"/>
      <c r="B413" s="39"/>
      <c r="C413" s="219" t="s">
        <v>414</v>
      </c>
      <c r="D413" s="219" t="s">
        <v>127</v>
      </c>
      <c r="E413" s="220" t="s">
        <v>415</v>
      </c>
      <c r="F413" s="221" t="s">
        <v>416</v>
      </c>
      <c r="G413" s="222" t="s">
        <v>417</v>
      </c>
      <c r="H413" s="223">
        <v>2</v>
      </c>
      <c r="I413" s="224"/>
      <c r="J413" s="225">
        <f>ROUND(I413*H413,2)</f>
        <v>0</v>
      </c>
      <c r="K413" s="226"/>
      <c r="L413" s="44"/>
      <c r="M413" s="227" t="s">
        <v>1</v>
      </c>
      <c r="N413" s="228" t="s">
        <v>41</v>
      </c>
      <c r="O413" s="91"/>
      <c r="P413" s="229">
        <f>O413*H413</f>
        <v>0</v>
      </c>
      <c r="Q413" s="229">
        <v>0.42115999999999998</v>
      </c>
      <c r="R413" s="229">
        <f>Q413*H413</f>
        <v>0.84231999999999996</v>
      </c>
      <c r="S413" s="229">
        <v>0</v>
      </c>
      <c r="T413" s="230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31" t="s">
        <v>131</v>
      </c>
      <c r="AT413" s="231" t="s">
        <v>127</v>
      </c>
      <c r="AU413" s="231" t="s">
        <v>86</v>
      </c>
      <c r="AY413" s="17" t="s">
        <v>125</v>
      </c>
      <c r="BE413" s="232">
        <f>IF(N413="základní",J413,0)</f>
        <v>0</v>
      </c>
      <c r="BF413" s="232">
        <f>IF(N413="snížená",J413,0)</f>
        <v>0</v>
      </c>
      <c r="BG413" s="232">
        <f>IF(N413="zákl. přenesená",J413,0)</f>
        <v>0</v>
      </c>
      <c r="BH413" s="232">
        <f>IF(N413="sníž. přenesená",J413,0)</f>
        <v>0</v>
      </c>
      <c r="BI413" s="232">
        <f>IF(N413="nulová",J413,0)</f>
        <v>0</v>
      </c>
      <c r="BJ413" s="17" t="s">
        <v>84</v>
      </c>
      <c r="BK413" s="232">
        <f>ROUND(I413*H413,2)</f>
        <v>0</v>
      </c>
      <c r="BL413" s="17" t="s">
        <v>131</v>
      </c>
      <c r="BM413" s="231" t="s">
        <v>418</v>
      </c>
    </row>
    <row r="414" s="13" customFormat="1">
      <c r="A414" s="13"/>
      <c r="B414" s="233"/>
      <c r="C414" s="234"/>
      <c r="D414" s="235" t="s">
        <v>133</v>
      </c>
      <c r="E414" s="236" t="s">
        <v>1</v>
      </c>
      <c r="F414" s="237" t="s">
        <v>419</v>
      </c>
      <c r="G414" s="234"/>
      <c r="H414" s="236" t="s">
        <v>1</v>
      </c>
      <c r="I414" s="238"/>
      <c r="J414" s="234"/>
      <c r="K414" s="234"/>
      <c r="L414" s="239"/>
      <c r="M414" s="240"/>
      <c r="N414" s="241"/>
      <c r="O414" s="241"/>
      <c r="P414" s="241"/>
      <c r="Q414" s="241"/>
      <c r="R414" s="241"/>
      <c r="S414" s="241"/>
      <c r="T414" s="242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3" t="s">
        <v>133</v>
      </c>
      <c r="AU414" s="243" t="s">
        <v>86</v>
      </c>
      <c r="AV414" s="13" t="s">
        <v>84</v>
      </c>
      <c r="AW414" s="13" t="s">
        <v>32</v>
      </c>
      <c r="AX414" s="13" t="s">
        <v>76</v>
      </c>
      <c r="AY414" s="243" t="s">
        <v>125</v>
      </c>
    </row>
    <row r="415" s="13" customFormat="1">
      <c r="A415" s="13"/>
      <c r="B415" s="233"/>
      <c r="C415" s="234"/>
      <c r="D415" s="235" t="s">
        <v>133</v>
      </c>
      <c r="E415" s="236" t="s">
        <v>1</v>
      </c>
      <c r="F415" s="237" t="s">
        <v>420</v>
      </c>
      <c r="G415" s="234"/>
      <c r="H415" s="236" t="s">
        <v>1</v>
      </c>
      <c r="I415" s="238"/>
      <c r="J415" s="234"/>
      <c r="K415" s="234"/>
      <c r="L415" s="239"/>
      <c r="M415" s="240"/>
      <c r="N415" s="241"/>
      <c r="O415" s="241"/>
      <c r="P415" s="241"/>
      <c r="Q415" s="241"/>
      <c r="R415" s="241"/>
      <c r="S415" s="241"/>
      <c r="T415" s="242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3" t="s">
        <v>133</v>
      </c>
      <c r="AU415" s="243" t="s">
        <v>86</v>
      </c>
      <c r="AV415" s="13" t="s">
        <v>84</v>
      </c>
      <c r="AW415" s="13" t="s">
        <v>32</v>
      </c>
      <c r="AX415" s="13" t="s">
        <v>76</v>
      </c>
      <c r="AY415" s="243" t="s">
        <v>125</v>
      </c>
    </row>
    <row r="416" s="14" customFormat="1">
      <c r="A416" s="14"/>
      <c r="B416" s="244"/>
      <c r="C416" s="245"/>
      <c r="D416" s="235" t="s">
        <v>133</v>
      </c>
      <c r="E416" s="246" t="s">
        <v>1</v>
      </c>
      <c r="F416" s="247" t="s">
        <v>86</v>
      </c>
      <c r="G416" s="245"/>
      <c r="H416" s="248">
        <v>2</v>
      </c>
      <c r="I416" s="249"/>
      <c r="J416" s="245"/>
      <c r="K416" s="245"/>
      <c r="L416" s="250"/>
      <c r="M416" s="251"/>
      <c r="N416" s="252"/>
      <c r="O416" s="252"/>
      <c r="P416" s="252"/>
      <c r="Q416" s="252"/>
      <c r="R416" s="252"/>
      <c r="S416" s="252"/>
      <c r="T416" s="253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4" t="s">
        <v>133</v>
      </c>
      <c r="AU416" s="254" t="s">
        <v>86</v>
      </c>
      <c r="AV416" s="14" t="s">
        <v>86</v>
      </c>
      <c r="AW416" s="14" t="s">
        <v>32</v>
      </c>
      <c r="AX416" s="14" t="s">
        <v>76</v>
      </c>
      <c r="AY416" s="254" t="s">
        <v>125</v>
      </c>
    </row>
    <row r="417" s="15" customFormat="1">
      <c r="A417" s="15"/>
      <c r="B417" s="255"/>
      <c r="C417" s="256"/>
      <c r="D417" s="235" t="s">
        <v>133</v>
      </c>
      <c r="E417" s="257" t="s">
        <v>1</v>
      </c>
      <c r="F417" s="258" t="s">
        <v>140</v>
      </c>
      <c r="G417" s="256"/>
      <c r="H417" s="259">
        <v>2</v>
      </c>
      <c r="I417" s="260"/>
      <c r="J417" s="256"/>
      <c r="K417" s="256"/>
      <c r="L417" s="261"/>
      <c r="M417" s="262"/>
      <c r="N417" s="263"/>
      <c r="O417" s="263"/>
      <c r="P417" s="263"/>
      <c r="Q417" s="263"/>
      <c r="R417" s="263"/>
      <c r="S417" s="263"/>
      <c r="T417" s="264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65" t="s">
        <v>133</v>
      </c>
      <c r="AU417" s="265" t="s">
        <v>86</v>
      </c>
      <c r="AV417" s="15" t="s">
        <v>131</v>
      </c>
      <c r="AW417" s="15" t="s">
        <v>32</v>
      </c>
      <c r="AX417" s="15" t="s">
        <v>84</v>
      </c>
      <c r="AY417" s="265" t="s">
        <v>125</v>
      </c>
    </row>
    <row r="418" s="2" customFormat="1" ht="14.4" customHeight="1">
      <c r="A418" s="38"/>
      <c r="B418" s="39"/>
      <c r="C418" s="219" t="s">
        <v>421</v>
      </c>
      <c r="D418" s="219" t="s">
        <v>127</v>
      </c>
      <c r="E418" s="220" t="s">
        <v>422</v>
      </c>
      <c r="F418" s="221" t="s">
        <v>423</v>
      </c>
      <c r="G418" s="222" t="s">
        <v>417</v>
      </c>
      <c r="H418" s="223">
        <v>6</v>
      </c>
      <c r="I418" s="224"/>
      <c r="J418" s="225">
        <f>ROUND(I418*H418,2)</f>
        <v>0</v>
      </c>
      <c r="K418" s="226"/>
      <c r="L418" s="44"/>
      <c r="M418" s="227" t="s">
        <v>1</v>
      </c>
      <c r="N418" s="228" t="s">
        <v>41</v>
      </c>
      <c r="O418" s="91"/>
      <c r="P418" s="229">
        <f>O418*H418</f>
        <v>0</v>
      </c>
      <c r="Q418" s="229">
        <v>0.34089999999999998</v>
      </c>
      <c r="R418" s="229">
        <f>Q418*H418</f>
        <v>2.0453999999999999</v>
      </c>
      <c r="S418" s="229">
        <v>0</v>
      </c>
      <c r="T418" s="230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31" t="s">
        <v>131</v>
      </c>
      <c r="AT418" s="231" t="s">
        <v>127</v>
      </c>
      <c r="AU418" s="231" t="s">
        <v>86</v>
      </c>
      <c r="AY418" s="17" t="s">
        <v>125</v>
      </c>
      <c r="BE418" s="232">
        <f>IF(N418="základní",J418,0)</f>
        <v>0</v>
      </c>
      <c r="BF418" s="232">
        <f>IF(N418="snížená",J418,0)</f>
        <v>0</v>
      </c>
      <c r="BG418" s="232">
        <f>IF(N418="zákl. přenesená",J418,0)</f>
        <v>0</v>
      </c>
      <c r="BH418" s="232">
        <f>IF(N418="sníž. přenesená",J418,0)</f>
        <v>0</v>
      </c>
      <c r="BI418" s="232">
        <f>IF(N418="nulová",J418,0)</f>
        <v>0</v>
      </c>
      <c r="BJ418" s="17" t="s">
        <v>84</v>
      </c>
      <c r="BK418" s="232">
        <f>ROUND(I418*H418,2)</f>
        <v>0</v>
      </c>
      <c r="BL418" s="17" t="s">
        <v>131</v>
      </c>
      <c r="BM418" s="231" t="s">
        <v>424</v>
      </c>
    </row>
    <row r="419" s="13" customFormat="1">
      <c r="A419" s="13"/>
      <c r="B419" s="233"/>
      <c r="C419" s="234"/>
      <c r="D419" s="235" t="s">
        <v>133</v>
      </c>
      <c r="E419" s="236" t="s">
        <v>1</v>
      </c>
      <c r="F419" s="237" t="s">
        <v>425</v>
      </c>
      <c r="G419" s="234"/>
      <c r="H419" s="236" t="s">
        <v>1</v>
      </c>
      <c r="I419" s="238"/>
      <c r="J419" s="234"/>
      <c r="K419" s="234"/>
      <c r="L419" s="239"/>
      <c r="M419" s="240"/>
      <c r="N419" s="241"/>
      <c r="O419" s="241"/>
      <c r="P419" s="241"/>
      <c r="Q419" s="241"/>
      <c r="R419" s="241"/>
      <c r="S419" s="241"/>
      <c r="T419" s="242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3" t="s">
        <v>133</v>
      </c>
      <c r="AU419" s="243" t="s">
        <v>86</v>
      </c>
      <c r="AV419" s="13" t="s">
        <v>84</v>
      </c>
      <c r="AW419" s="13" t="s">
        <v>32</v>
      </c>
      <c r="AX419" s="13" t="s">
        <v>76</v>
      </c>
      <c r="AY419" s="243" t="s">
        <v>125</v>
      </c>
    </row>
    <row r="420" s="13" customFormat="1">
      <c r="A420" s="13"/>
      <c r="B420" s="233"/>
      <c r="C420" s="234"/>
      <c r="D420" s="235" t="s">
        <v>133</v>
      </c>
      <c r="E420" s="236" t="s">
        <v>1</v>
      </c>
      <c r="F420" s="237" t="s">
        <v>426</v>
      </c>
      <c r="G420" s="234"/>
      <c r="H420" s="236" t="s">
        <v>1</v>
      </c>
      <c r="I420" s="238"/>
      <c r="J420" s="234"/>
      <c r="K420" s="234"/>
      <c r="L420" s="239"/>
      <c r="M420" s="240"/>
      <c r="N420" s="241"/>
      <c r="O420" s="241"/>
      <c r="P420" s="241"/>
      <c r="Q420" s="241"/>
      <c r="R420" s="241"/>
      <c r="S420" s="241"/>
      <c r="T420" s="242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3" t="s">
        <v>133</v>
      </c>
      <c r="AU420" s="243" t="s">
        <v>86</v>
      </c>
      <c r="AV420" s="13" t="s">
        <v>84</v>
      </c>
      <c r="AW420" s="13" t="s">
        <v>32</v>
      </c>
      <c r="AX420" s="13" t="s">
        <v>76</v>
      </c>
      <c r="AY420" s="243" t="s">
        <v>125</v>
      </c>
    </row>
    <row r="421" s="14" customFormat="1">
      <c r="A421" s="14"/>
      <c r="B421" s="244"/>
      <c r="C421" s="245"/>
      <c r="D421" s="235" t="s">
        <v>133</v>
      </c>
      <c r="E421" s="246" t="s">
        <v>1</v>
      </c>
      <c r="F421" s="247" t="s">
        <v>167</v>
      </c>
      <c r="G421" s="245"/>
      <c r="H421" s="248">
        <v>6</v>
      </c>
      <c r="I421" s="249"/>
      <c r="J421" s="245"/>
      <c r="K421" s="245"/>
      <c r="L421" s="250"/>
      <c r="M421" s="251"/>
      <c r="N421" s="252"/>
      <c r="O421" s="252"/>
      <c r="P421" s="252"/>
      <c r="Q421" s="252"/>
      <c r="R421" s="252"/>
      <c r="S421" s="252"/>
      <c r="T421" s="253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4" t="s">
        <v>133</v>
      </c>
      <c r="AU421" s="254" t="s">
        <v>86</v>
      </c>
      <c r="AV421" s="14" t="s">
        <v>86</v>
      </c>
      <c r="AW421" s="14" t="s">
        <v>32</v>
      </c>
      <c r="AX421" s="14" t="s">
        <v>76</v>
      </c>
      <c r="AY421" s="254" t="s">
        <v>125</v>
      </c>
    </row>
    <row r="422" s="15" customFormat="1">
      <c r="A422" s="15"/>
      <c r="B422" s="255"/>
      <c r="C422" s="256"/>
      <c r="D422" s="235" t="s">
        <v>133</v>
      </c>
      <c r="E422" s="257" t="s">
        <v>1</v>
      </c>
      <c r="F422" s="258" t="s">
        <v>140</v>
      </c>
      <c r="G422" s="256"/>
      <c r="H422" s="259">
        <v>6</v>
      </c>
      <c r="I422" s="260"/>
      <c r="J422" s="256"/>
      <c r="K422" s="256"/>
      <c r="L422" s="261"/>
      <c r="M422" s="262"/>
      <c r="N422" s="263"/>
      <c r="O422" s="263"/>
      <c r="P422" s="263"/>
      <c r="Q422" s="263"/>
      <c r="R422" s="263"/>
      <c r="S422" s="263"/>
      <c r="T422" s="264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65" t="s">
        <v>133</v>
      </c>
      <c r="AU422" s="265" t="s">
        <v>86</v>
      </c>
      <c r="AV422" s="15" t="s">
        <v>131</v>
      </c>
      <c r="AW422" s="15" t="s">
        <v>32</v>
      </c>
      <c r="AX422" s="15" t="s">
        <v>84</v>
      </c>
      <c r="AY422" s="265" t="s">
        <v>125</v>
      </c>
    </row>
    <row r="423" s="2" customFormat="1" ht="14.4" customHeight="1">
      <c r="A423" s="38"/>
      <c r="B423" s="39"/>
      <c r="C423" s="266" t="s">
        <v>427</v>
      </c>
      <c r="D423" s="266" t="s">
        <v>287</v>
      </c>
      <c r="E423" s="267" t="s">
        <v>428</v>
      </c>
      <c r="F423" s="268" t="s">
        <v>429</v>
      </c>
      <c r="G423" s="269" t="s">
        <v>417</v>
      </c>
      <c r="H423" s="270">
        <v>6</v>
      </c>
      <c r="I423" s="271"/>
      <c r="J423" s="272">
        <f>ROUND(I423*H423,2)</f>
        <v>0</v>
      </c>
      <c r="K423" s="273"/>
      <c r="L423" s="274"/>
      <c r="M423" s="275" t="s">
        <v>1</v>
      </c>
      <c r="N423" s="276" t="s">
        <v>41</v>
      </c>
      <c r="O423" s="91"/>
      <c r="P423" s="229">
        <f>O423*H423</f>
        <v>0</v>
      </c>
      <c r="Q423" s="229">
        <v>0.071999999999999995</v>
      </c>
      <c r="R423" s="229">
        <f>Q423*H423</f>
        <v>0.43199999999999994</v>
      </c>
      <c r="S423" s="229">
        <v>0</v>
      </c>
      <c r="T423" s="230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31" t="s">
        <v>191</v>
      </c>
      <c r="AT423" s="231" t="s">
        <v>287</v>
      </c>
      <c r="AU423" s="231" t="s">
        <v>86</v>
      </c>
      <c r="AY423" s="17" t="s">
        <v>125</v>
      </c>
      <c r="BE423" s="232">
        <f>IF(N423="základní",J423,0)</f>
        <v>0</v>
      </c>
      <c r="BF423" s="232">
        <f>IF(N423="snížená",J423,0)</f>
        <v>0</v>
      </c>
      <c r="BG423" s="232">
        <f>IF(N423="zákl. přenesená",J423,0)</f>
        <v>0</v>
      </c>
      <c r="BH423" s="232">
        <f>IF(N423="sníž. přenesená",J423,0)</f>
        <v>0</v>
      </c>
      <c r="BI423" s="232">
        <f>IF(N423="nulová",J423,0)</f>
        <v>0</v>
      </c>
      <c r="BJ423" s="17" t="s">
        <v>84</v>
      </c>
      <c r="BK423" s="232">
        <f>ROUND(I423*H423,2)</f>
        <v>0</v>
      </c>
      <c r="BL423" s="17" t="s">
        <v>131</v>
      </c>
      <c r="BM423" s="231" t="s">
        <v>430</v>
      </c>
    </row>
    <row r="424" s="2" customFormat="1" ht="14.4" customHeight="1">
      <c r="A424" s="38"/>
      <c r="B424" s="39"/>
      <c r="C424" s="266" t="s">
        <v>431</v>
      </c>
      <c r="D424" s="266" t="s">
        <v>287</v>
      </c>
      <c r="E424" s="267" t="s">
        <v>432</v>
      </c>
      <c r="F424" s="268" t="s">
        <v>433</v>
      </c>
      <c r="G424" s="269" t="s">
        <v>417</v>
      </c>
      <c r="H424" s="270">
        <v>6</v>
      </c>
      <c r="I424" s="271"/>
      <c r="J424" s="272">
        <f>ROUND(I424*H424,2)</f>
        <v>0</v>
      </c>
      <c r="K424" s="273"/>
      <c r="L424" s="274"/>
      <c r="M424" s="275" t="s">
        <v>1</v>
      </c>
      <c r="N424" s="276" t="s">
        <v>41</v>
      </c>
      <c r="O424" s="91"/>
      <c r="P424" s="229">
        <f>O424*H424</f>
        <v>0</v>
      </c>
      <c r="Q424" s="229">
        <v>0.111</v>
      </c>
      <c r="R424" s="229">
        <f>Q424*H424</f>
        <v>0.66600000000000004</v>
      </c>
      <c r="S424" s="229">
        <v>0</v>
      </c>
      <c r="T424" s="230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31" t="s">
        <v>191</v>
      </c>
      <c r="AT424" s="231" t="s">
        <v>287</v>
      </c>
      <c r="AU424" s="231" t="s">
        <v>86</v>
      </c>
      <c r="AY424" s="17" t="s">
        <v>125</v>
      </c>
      <c r="BE424" s="232">
        <f>IF(N424="základní",J424,0)</f>
        <v>0</v>
      </c>
      <c r="BF424" s="232">
        <f>IF(N424="snížená",J424,0)</f>
        <v>0</v>
      </c>
      <c r="BG424" s="232">
        <f>IF(N424="zákl. přenesená",J424,0)</f>
        <v>0</v>
      </c>
      <c r="BH424" s="232">
        <f>IF(N424="sníž. přenesená",J424,0)</f>
        <v>0</v>
      </c>
      <c r="BI424" s="232">
        <f>IF(N424="nulová",J424,0)</f>
        <v>0</v>
      </c>
      <c r="BJ424" s="17" t="s">
        <v>84</v>
      </c>
      <c r="BK424" s="232">
        <f>ROUND(I424*H424,2)</f>
        <v>0</v>
      </c>
      <c r="BL424" s="17" t="s">
        <v>131</v>
      </c>
      <c r="BM424" s="231" t="s">
        <v>434</v>
      </c>
    </row>
    <row r="425" s="2" customFormat="1" ht="14.4" customHeight="1">
      <c r="A425" s="38"/>
      <c r="B425" s="39"/>
      <c r="C425" s="266" t="s">
        <v>435</v>
      </c>
      <c r="D425" s="266" t="s">
        <v>287</v>
      </c>
      <c r="E425" s="267" t="s">
        <v>436</v>
      </c>
      <c r="F425" s="268" t="s">
        <v>437</v>
      </c>
      <c r="G425" s="269" t="s">
        <v>417</v>
      </c>
      <c r="H425" s="270">
        <v>6</v>
      </c>
      <c r="I425" s="271"/>
      <c r="J425" s="272">
        <f>ROUND(I425*H425,2)</f>
        <v>0</v>
      </c>
      <c r="K425" s="273"/>
      <c r="L425" s="274"/>
      <c r="M425" s="275" t="s">
        <v>1</v>
      </c>
      <c r="N425" s="276" t="s">
        <v>41</v>
      </c>
      <c r="O425" s="91"/>
      <c r="P425" s="229">
        <f>O425*H425</f>
        <v>0</v>
      </c>
      <c r="Q425" s="229">
        <v>0.080000000000000002</v>
      </c>
      <c r="R425" s="229">
        <f>Q425*H425</f>
        <v>0.47999999999999998</v>
      </c>
      <c r="S425" s="229">
        <v>0</v>
      </c>
      <c r="T425" s="230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31" t="s">
        <v>191</v>
      </c>
      <c r="AT425" s="231" t="s">
        <v>287</v>
      </c>
      <c r="AU425" s="231" t="s">
        <v>86</v>
      </c>
      <c r="AY425" s="17" t="s">
        <v>125</v>
      </c>
      <c r="BE425" s="232">
        <f>IF(N425="základní",J425,0)</f>
        <v>0</v>
      </c>
      <c r="BF425" s="232">
        <f>IF(N425="snížená",J425,0)</f>
        <v>0</v>
      </c>
      <c r="BG425" s="232">
        <f>IF(N425="zákl. přenesená",J425,0)</f>
        <v>0</v>
      </c>
      <c r="BH425" s="232">
        <f>IF(N425="sníž. přenesená",J425,0)</f>
        <v>0</v>
      </c>
      <c r="BI425" s="232">
        <f>IF(N425="nulová",J425,0)</f>
        <v>0</v>
      </c>
      <c r="BJ425" s="17" t="s">
        <v>84</v>
      </c>
      <c r="BK425" s="232">
        <f>ROUND(I425*H425,2)</f>
        <v>0</v>
      </c>
      <c r="BL425" s="17" t="s">
        <v>131</v>
      </c>
      <c r="BM425" s="231" t="s">
        <v>438</v>
      </c>
    </row>
    <row r="426" s="2" customFormat="1" ht="14.4" customHeight="1">
      <c r="A426" s="38"/>
      <c r="B426" s="39"/>
      <c r="C426" s="266" t="s">
        <v>439</v>
      </c>
      <c r="D426" s="266" t="s">
        <v>287</v>
      </c>
      <c r="E426" s="267" t="s">
        <v>440</v>
      </c>
      <c r="F426" s="268" t="s">
        <v>441</v>
      </c>
      <c r="G426" s="269" t="s">
        <v>417</v>
      </c>
      <c r="H426" s="270">
        <v>6</v>
      </c>
      <c r="I426" s="271"/>
      <c r="J426" s="272">
        <f>ROUND(I426*H426,2)</f>
        <v>0</v>
      </c>
      <c r="K426" s="273"/>
      <c r="L426" s="274"/>
      <c r="M426" s="275" t="s">
        <v>1</v>
      </c>
      <c r="N426" s="276" t="s">
        <v>41</v>
      </c>
      <c r="O426" s="91"/>
      <c r="P426" s="229">
        <f>O426*H426</f>
        <v>0</v>
      </c>
      <c r="Q426" s="229">
        <v>0.10299999999999999</v>
      </c>
      <c r="R426" s="229">
        <f>Q426*H426</f>
        <v>0.61799999999999999</v>
      </c>
      <c r="S426" s="229">
        <v>0</v>
      </c>
      <c r="T426" s="230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31" t="s">
        <v>191</v>
      </c>
      <c r="AT426" s="231" t="s">
        <v>287</v>
      </c>
      <c r="AU426" s="231" t="s">
        <v>86</v>
      </c>
      <c r="AY426" s="17" t="s">
        <v>125</v>
      </c>
      <c r="BE426" s="232">
        <f>IF(N426="základní",J426,0)</f>
        <v>0</v>
      </c>
      <c r="BF426" s="232">
        <f>IF(N426="snížená",J426,0)</f>
        <v>0</v>
      </c>
      <c r="BG426" s="232">
        <f>IF(N426="zákl. přenesená",J426,0)</f>
        <v>0</v>
      </c>
      <c r="BH426" s="232">
        <f>IF(N426="sníž. přenesená",J426,0)</f>
        <v>0</v>
      </c>
      <c r="BI426" s="232">
        <f>IF(N426="nulová",J426,0)</f>
        <v>0</v>
      </c>
      <c r="BJ426" s="17" t="s">
        <v>84</v>
      </c>
      <c r="BK426" s="232">
        <f>ROUND(I426*H426,2)</f>
        <v>0</v>
      </c>
      <c r="BL426" s="17" t="s">
        <v>131</v>
      </c>
      <c r="BM426" s="231" t="s">
        <v>442</v>
      </c>
    </row>
    <row r="427" s="2" customFormat="1" ht="14.4" customHeight="1">
      <c r="A427" s="38"/>
      <c r="B427" s="39"/>
      <c r="C427" s="266" t="s">
        <v>443</v>
      </c>
      <c r="D427" s="266" t="s">
        <v>287</v>
      </c>
      <c r="E427" s="267" t="s">
        <v>444</v>
      </c>
      <c r="F427" s="268" t="s">
        <v>445</v>
      </c>
      <c r="G427" s="269" t="s">
        <v>417</v>
      </c>
      <c r="H427" s="270">
        <v>6</v>
      </c>
      <c r="I427" s="271"/>
      <c r="J427" s="272">
        <f>ROUND(I427*H427,2)</f>
        <v>0</v>
      </c>
      <c r="K427" s="273"/>
      <c r="L427" s="274"/>
      <c r="M427" s="275" t="s">
        <v>1</v>
      </c>
      <c r="N427" s="276" t="s">
        <v>41</v>
      </c>
      <c r="O427" s="91"/>
      <c r="P427" s="229">
        <f>O427*H427</f>
        <v>0</v>
      </c>
      <c r="Q427" s="229">
        <v>0.057000000000000002</v>
      </c>
      <c r="R427" s="229">
        <f>Q427*H427</f>
        <v>0.34200000000000003</v>
      </c>
      <c r="S427" s="229">
        <v>0</v>
      </c>
      <c r="T427" s="230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231" t="s">
        <v>191</v>
      </c>
      <c r="AT427" s="231" t="s">
        <v>287</v>
      </c>
      <c r="AU427" s="231" t="s">
        <v>86</v>
      </c>
      <c r="AY427" s="17" t="s">
        <v>125</v>
      </c>
      <c r="BE427" s="232">
        <f>IF(N427="základní",J427,0)</f>
        <v>0</v>
      </c>
      <c r="BF427" s="232">
        <f>IF(N427="snížená",J427,0)</f>
        <v>0</v>
      </c>
      <c r="BG427" s="232">
        <f>IF(N427="zákl. přenesená",J427,0)</f>
        <v>0</v>
      </c>
      <c r="BH427" s="232">
        <f>IF(N427="sníž. přenesená",J427,0)</f>
        <v>0</v>
      </c>
      <c r="BI427" s="232">
        <f>IF(N427="nulová",J427,0)</f>
        <v>0</v>
      </c>
      <c r="BJ427" s="17" t="s">
        <v>84</v>
      </c>
      <c r="BK427" s="232">
        <f>ROUND(I427*H427,2)</f>
        <v>0</v>
      </c>
      <c r="BL427" s="17" t="s">
        <v>131</v>
      </c>
      <c r="BM427" s="231" t="s">
        <v>446</v>
      </c>
    </row>
    <row r="428" s="2" customFormat="1" ht="19.8" customHeight="1">
      <c r="A428" s="38"/>
      <c r="B428" s="39"/>
      <c r="C428" s="219" t="s">
        <v>447</v>
      </c>
      <c r="D428" s="219" t="s">
        <v>127</v>
      </c>
      <c r="E428" s="220" t="s">
        <v>448</v>
      </c>
      <c r="F428" s="221" t="s">
        <v>449</v>
      </c>
      <c r="G428" s="222" t="s">
        <v>163</v>
      </c>
      <c r="H428" s="223">
        <v>17.280000000000001</v>
      </c>
      <c r="I428" s="224"/>
      <c r="J428" s="225">
        <f>ROUND(I428*H428,2)</f>
        <v>0</v>
      </c>
      <c r="K428" s="226"/>
      <c r="L428" s="44"/>
      <c r="M428" s="227" t="s">
        <v>1</v>
      </c>
      <c r="N428" s="228" t="s">
        <v>41</v>
      </c>
      <c r="O428" s="91"/>
      <c r="P428" s="229">
        <f>O428*H428</f>
        <v>0</v>
      </c>
      <c r="Q428" s="229">
        <v>0.050889999999999998</v>
      </c>
      <c r="R428" s="229">
        <f>Q428*H428</f>
        <v>0.87937920000000003</v>
      </c>
      <c r="S428" s="229">
        <v>0</v>
      </c>
      <c r="T428" s="230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31" t="s">
        <v>131</v>
      </c>
      <c r="AT428" s="231" t="s">
        <v>127</v>
      </c>
      <c r="AU428" s="231" t="s">
        <v>86</v>
      </c>
      <c r="AY428" s="17" t="s">
        <v>125</v>
      </c>
      <c r="BE428" s="232">
        <f>IF(N428="základní",J428,0)</f>
        <v>0</v>
      </c>
      <c r="BF428" s="232">
        <f>IF(N428="snížená",J428,0)</f>
        <v>0</v>
      </c>
      <c r="BG428" s="232">
        <f>IF(N428="zákl. přenesená",J428,0)</f>
        <v>0</v>
      </c>
      <c r="BH428" s="232">
        <f>IF(N428="sníž. přenesená",J428,0)</f>
        <v>0</v>
      </c>
      <c r="BI428" s="232">
        <f>IF(N428="nulová",J428,0)</f>
        <v>0</v>
      </c>
      <c r="BJ428" s="17" t="s">
        <v>84</v>
      </c>
      <c r="BK428" s="232">
        <f>ROUND(I428*H428,2)</f>
        <v>0</v>
      </c>
      <c r="BL428" s="17" t="s">
        <v>131</v>
      </c>
      <c r="BM428" s="231" t="s">
        <v>450</v>
      </c>
    </row>
    <row r="429" s="13" customFormat="1">
      <c r="A429" s="13"/>
      <c r="B429" s="233"/>
      <c r="C429" s="234"/>
      <c r="D429" s="235" t="s">
        <v>133</v>
      </c>
      <c r="E429" s="236" t="s">
        <v>1</v>
      </c>
      <c r="F429" s="237" t="s">
        <v>419</v>
      </c>
      <c r="G429" s="234"/>
      <c r="H429" s="236" t="s">
        <v>1</v>
      </c>
      <c r="I429" s="238"/>
      <c r="J429" s="234"/>
      <c r="K429" s="234"/>
      <c r="L429" s="239"/>
      <c r="M429" s="240"/>
      <c r="N429" s="241"/>
      <c r="O429" s="241"/>
      <c r="P429" s="241"/>
      <c r="Q429" s="241"/>
      <c r="R429" s="241"/>
      <c r="S429" s="241"/>
      <c r="T429" s="242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3" t="s">
        <v>133</v>
      </c>
      <c r="AU429" s="243" t="s">
        <v>86</v>
      </c>
      <c r="AV429" s="13" t="s">
        <v>84</v>
      </c>
      <c r="AW429" s="13" t="s">
        <v>32</v>
      </c>
      <c r="AX429" s="13" t="s">
        <v>76</v>
      </c>
      <c r="AY429" s="243" t="s">
        <v>125</v>
      </c>
    </row>
    <row r="430" s="13" customFormat="1">
      <c r="A430" s="13"/>
      <c r="B430" s="233"/>
      <c r="C430" s="234"/>
      <c r="D430" s="235" t="s">
        <v>133</v>
      </c>
      <c r="E430" s="236" t="s">
        <v>1</v>
      </c>
      <c r="F430" s="237" t="s">
        <v>420</v>
      </c>
      <c r="G430" s="234"/>
      <c r="H430" s="236" t="s">
        <v>1</v>
      </c>
      <c r="I430" s="238"/>
      <c r="J430" s="234"/>
      <c r="K430" s="234"/>
      <c r="L430" s="239"/>
      <c r="M430" s="240"/>
      <c r="N430" s="241"/>
      <c r="O430" s="241"/>
      <c r="P430" s="241"/>
      <c r="Q430" s="241"/>
      <c r="R430" s="241"/>
      <c r="S430" s="241"/>
      <c r="T430" s="242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3" t="s">
        <v>133</v>
      </c>
      <c r="AU430" s="243" t="s">
        <v>86</v>
      </c>
      <c r="AV430" s="13" t="s">
        <v>84</v>
      </c>
      <c r="AW430" s="13" t="s">
        <v>32</v>
      </c>
      <c r="AX430" s="13" t="s">
        <v>76</v>
      </c>
      <c r="AY430" s="243" t="s">
        <v>125</v>
      </c>
    </row>
    <row r="431" s="14" customFormat="1">
      <c r="A431" s="14"/>
      <c r="B431" s="244"/>
      <c r="C431" s="245"/>
      <c r="D431" s="235" t="s">
        <v>133</v>
      </c>
      <c r="E431" s="246" t="s">
        <v>1</v>
      </c>
      <c r="F431" s="247" t="s">
        <v>451</v>
      </c>
      <c r="G431" s="245"/>
      <c r="H431" s="248">
        <v>17.280000000000001</v>
      </c>
      <c r="I431" s="249"/>
      <c r="J431" s="245"/>
      <c r="K431" s="245"/>
      <c r="L431" s="250"/>
      <c r="M431" s="251"/>
      <c r="N431" s="252"/>
      <c r="O431" s="252"/>
      <c r="P431" s="252"/>
      <c r="Q431" s="252"/>
      <c r="R431" s="252"/>
      <c r="S431" s="252"/>
      <c r="T431" s="253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4" t="s">
        <v>133</v>
      </c>
      <c r="AU431" s="254" t="s">
        <v>86</v>
      </c>
      <c r="AV431" s="14" t="s">
        <v>86</v>
      </c>
      <c r="AW431" s="14" t="s">
        <v>32</v>
      </c>
      <c r="AX431" s="14" t="s">
        <v>76</v>
      </c>
      <c r="AY431" s="254" t="s">
        <v>125</v>
      </c>
    </row>
    <row r="432" s="15" customFormat="1">
      <c r="A432" s="15"/>
      <c r="B432" s="255"/>
      <c r="C432" s="256"/>
      <c r="D432" s="235" t="s">
        <v>133</v>
      </c>
      <c r="E432" s="257" t="s">
        <v>1</v>
      </c>
      <c r="F432" s="258" t="s">
        <v>140</v>
      </c>
      <c r="G432" s="256"/>
      <c r="H432" s="259">
        <v>17.280000000000001</v>
      </c>
      <c r="I432" s="260"/>
      <c r="J432" s="256"/>
      <c r="K432" s="256"/>
      <c r="L432" s="261"/>
      <c r="M432" s="262"/>
      <c r="N432" s="263"/>
      <c r="O432" s="263"/>
      <c r="P432" s="263"/>
      <c r="Q432" s="263"/>
      <c r="R432" s="263"/>
      <c r="S432" s="263"/>
      <c r="T432" s="264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65" t="s">
        <v>133</v>
      </c>
      <c r="AU432" s="265" t="s">
        <v>86</v>
      </c>
      <c r="AV432" s="15" t="s">
        <v>131</v>
      </c>
      <c r="AW432" s="15" t="s">
        <v>32</v>
      </c>
      <c r="AX432" s="15" t="s">
        <v>84</v>
      </c>
      <c r="AY432" s="265" t="s">
        <v>125</v>
      </c>
    </row>
    <row r="433" s="2" customFormat="1" ht="19.8" customHeight="1">
      <c r="A433" s="38"/>
      <c r="B433" s="39"/>
      <c r="C433" s="219" t="s">
        <v>452</v>
      </c>
      <c r="D433" s="219" t="s">
        <v>127</v>
      </c>
      <c r="E433" s="220" t="s">
        <v>453</v>
      </c>
      <c r="F433" s="221" t="s">
        <v>454</v>
      </c>
      <c r="G433" s="222" t="s">
        <v>417</v>
      </c>
      <c r="H433" s="223">
        <v>2</v>
      </c>
      <c r="I433" s="224"/>
      <c r="J433" s="225">
        <f>ROUND(I433*H433,2)</f>
        <v>0</v>
      </c>
      <c r="K433" s="226"/>
      <c r="L433" s="44"/>
      <c r="M433" s="227" t="s">
        <v>1</v>
      </c>
      <c r="N433" s="228" t="s">
        <v>41</v>
      </c>
      <c r="O433" s="91"/>
      <c r="P433" s="229">
        <f>O433*H433</f>
        <v>0</v>
      </c>
      <c r="Q433" s="229">
        <v>0.0935</v>
      </c>
      <c r="R433" s="229">
        <f>Q433*H433</f>
        <v>0.187</v>
      </c>
      <c r="S433" s="229">
        <v>0</v>
      </c>
      <c r="T433" s="230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31" t="s">
        <v>131</v>
      </c>
      <c r="AT433" s="231" t="s">
        <v>127</v>
      </c>
      <c r="AU433" s="231" t="s">
        <v>86</v>
      </c>
      <c r="AY433" s="17" t="s">
        <v>125</v>
      </c>
      <c r="BE433" s="232">
        <f>IF(N433="základní",J433,0)</f>
        <v>0</v>
      </c>
      <c r="BF433" s="232">
        <f>IF(N433="snížená",J433,0)</f>
        <v>0</v>
      </c>
      <c r="BG433" s="232">
        <f>IF(N433="zákl. přenesená",J433,0)</f>
        <v>0</v>
      </c>
      <c r="BH433" s="232">
        <f>IF(N433="sníž. přenesená",J433,0)</f>
        <v>0</v>
      </c>
      <c r="BI433" s="232">
        <f>IF(N433="nulová",J433,0)</f>
        <v>0</v>
      </c>
      <c r="BJ433" s="17" t="s">
        <v>84</v>
      </c>
      <c r="BK433" s="232">
        <f>ROUND(I433*H433,2)</f>
        <v>0</v>
      </c>
      <c r="BL433" s="17" t="s">
        <v>131</v>
      </c>
      <c r="BM433" s="231" t="s">
        <v>455</v>
      </c>
    </row>
    <row r="434" s="13" customFormat="1">
      <c r="A434" s="13"/>
      <c r="B434" s="233"/>
      <c r="C434" s="234"/>
      <c r="D434" s="235" t="s">
        <v>133</v>
      </c>
      <c r="E434" s="236" t="s">
        <v>1</v>
      </c>
      <c r="F434" s="237" t="s">
        <v>419</v>
      </c>
      <c r="G434" s="234"/>
      <c r="H434" s="236" t="s">
        <v>1</v>
      </c>
      <c r="I434" s="238"/>
      <c r="J434" s="234"/>
      <c r="K434" s="234"/>
      <c r="L434" s="239"/>
      <c r="M434" s="240"/>
      <c r="N434" s="241"/>
      <c r="O434" s="241"/>
      <c r="P434" s="241"/>
      <c r="Q434" s="241"/>
      <c r="R434" s="241"/>
      <c r="S434" s="241"/>
      <c r="T434" s="24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3" t="s">
        <v>133</v>
      </c>
      <c r="AU434" s="243" t="s">
        <v>86</v>
      </c>
      <c r="AV434" s="13" t="s">
        <v>84</v>
      </c>
      <c r="AW434" s="13" t="s">
        <v>32</v>
      </c>
      <c r="AX434" s="13" t="s">
        <v>76</v>
      </c>
      <c r="AY434" s="243" t="s">
        <v>125</v>
      </c>
    </row>
    <row r="435" s="13" customFormat="1">
      <c r="A435" s="13"/>
      <c r="B435" s="233"/>
      <c r="C435" s="234"/>
      <c r="D435" s="235" t="s">
        <v>133</v>
      </c>
      <c r="E435" s="236" t="s">
        <v>1</v>
      </c>
      <c r="F435" s="237" t="s">
        <v>420</v>
      </c>
      <c r="G435" s="234"/>
      <c r="H435" s="236" t="s">
        <v>1</v>
      </c>
      <c r="I435" s="238"/>
      <c r="J435" s="234"/>
      <c r="K435" s="234"/>
      <c r="L435" s="239"/>
      <c r="M435" s="240"/>
      <c r="N435" s="241"/>
      <c r="O435" s="241"/>
      <c r="P435" s="241"/>
      <c r="Q435" s="241"/>
      <c r="R435" s="241"/>
      <c r="S435" s="241"/>
      <c r="T435" s="242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3" t="s">
        <v>133</v>
      </c>
      <c r="AU435" s="243" t="s">
        <v>86</v>
      </c>
      <c r="AV435" s="13" t="s">
        <v>84</v>
      </c>
      <c r="AW435" s="13" t="s">
        <v>32</v>
      </c>
      <c r="AX435" s="13" t="s">
        <v>76</v>
      </c>
      <c r="AY435" s="243" t="s">
        <v>125</v>
      </c>
    </row>
    <row r="436" s="14" customFormat="1">
      <c r="A436" s="14"/>
      <c r="B436" s="244"/>
      <c r="C436" s="245"/>
      <c r="D436" s="235" t="s">
        <v>133</v>
      </c>
      <c r="E436" s="246" t="s">
        <v>1</v>
      </c>
      <c r="F436" s="247" t="s">
        <v>86</v>
      </c>
      <c r="G436" s="245"/>
      <c r="H436" s="248">
        <v>2</v>
      </c>
      <c r="I436" s="249"/>
      <c r="J436" s="245"/>
      <c r="K436" s="245"/>
      <c r="L436" s="250"/>
      <c r="M436" s="251"/>
      <c r="N436" s="252"/>
      <c r="O436" s="252"/>
      <c r="P436" s="252"/>
      <c r="Q436" s="252"/>
      <c r="R436" s="252"/>
      <c r="S436" s="252"/>
      <c r="T436" s="253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4" t="s">
        <v>133</v>
      </c>
      <c r="AU436" s="254" t="s">
        <v>86</v>
      </c>
      <c r="AV436" s="14" t="s">
        <v>86</v>
      </c>
      <c r="AW436" s="14" t="s">
        <v>32</v>
      </c>
      <c r="AX436" s="14" t="s">
        <v>76</v>
      </c>
      <c r="AY436" s="254" t="s">
        <v>125</v>
      </c>
    </row>
    <row r="437" s="15" customFormat="1">
      <c r="A437" s="15"/>
      <c r="B437" s="255"/>
      <c r="C437" s="256"/>
      <c r="D437" s="235" t="s">
        <v>133</v>
      </c>
      <c r="E437" s="257" t="s">
        <v>1</v>
      </c>
      <c r="F437" s="258" t="s">
        <v>140</v>
      </c>
      <c r="G437" s="256"/>
      <c r="H437" s="259">
        <v>2</v>
      </c>
      <c r="I437" s="260"/>
      <c r="J437" s="256"/>
      <c r="K437" s="256"/>
      <c r="L437" s="261"/>
      <c r="M437" s="262"/>
      <c r="N437" s="263"/>
      <c r="O437" s="263"/>
      <c r="P437" s="263"/>
      <c r="Q437" s="263"/>
      <c r="R437" s="263"/>
      <c r="S437" s="263"/>
      <c r="T437" s="264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65" t="s">
        <v>133</v>
      </c>
      <c r="AU437" s="265" t="s">
        <v>86</v>
      </c>
      <c r="AV437" s="15" t="s">
        <v>131</v>
      </c>
      <c r="AW437" s="15" t="s">
        <v>32</v>
      </c>
      <c r="AX437" s="15" t="s">
        <v>84</v>
      </c>
      <c r="AY437" s="265" t="s">
        <v>125</v>
      </c>
    </row>
    <row r="438" s="2" customFormat="1" ht="14.4" customHeight="1">
      <c r="A438" s="38"/>
      <c r="B438" s="39"/>
      <c r="C438" s="219" t="s">
        <v>456</v>
      </c>
      <c r="D438" s="219" t="s">
        <v>127</v>
      </c>
      <c r="E438" s="220" t="s">
        <v>457</v>
      </c>
      <c r="F438" s="221" t="s">
        <v>458</v>
      </c>
      <c r="G438" s="222" t="s">
        <v>417</v>
      </c>
      <c r="H438" s="223">
        <v>1</v>
      </c>
      <c r="I438" s="224"/>
      <c r="J438" s="225">
        <f>ROUND(I438*H438,2)</f>
        <v>0</v>
      </c>
      <c r="K438" s="226"/>
      <c r="L438" s="44"/>
      <c r="M438" s="227" t="s">
        <v>1</v>
      </c>
      <c r="N438" s="228" t="s">
        <v>41</v>
      </c>
      <c r="O438" s="91"/>
      <c r="P438" s="229">
        <f>O438*H438</f>
        <v>0</v>
      </c>
      <c r="Q438" s="229">
        <v>0</v>
      </c>
      <c r="R438" s="229">
        <f>Q438*H438</f>
        <v>0</v>
      </c>
      <c r="S438" s="229">
        <v>0.050000000000000003</v>
      </c>
      <c r="T438" s="230">
        <f>S438*H438</f>
        <v>0.050000000000000003</v>
      </c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R438" s="231" t="s">
        <v>131</v>
      </c>
      <c r="AT438" s="231" t="s">
        <v>127</v>
      </c>
      <c r="AU438" s="231" t="s">
        <v>86</v>
      </c>
      <c r="AY438" s="17" t="s">
        <v>125</v>
      </c>
      <c r="BE438" s="232">
        <f>IF(N438="základní",J438,0)</f>
        <v>0</v>
      </c>
      <c r="BF438" s="232">
        <f>IF(N438="snížená",J438,0)</f>
        <v>0</v>
      </c>
      <c r="BG438" s="232">
        <f>IF(N438="zákl. přenesená",J438,0)</f>
        <v>0</v>
      </c>
      <c r="BH438" s="232">
        <f>IF(N438="sníž. přenesená",J438,0)</f>
        <v>0</v>
      </c>
      <c r="BI438" s="232">
        <f>IF(N438="nulová",J438,0)</f>
        <v>0</v>
      </c>
      <c r="BJ438" s="17" t="s">
        <v>84</v>
      </c>
      <c r="BK438" s="232">
        <f>ROUND(I438*H438,2)</f>
        <v>0</v>
      </c>
      <c r="BL438" s="17" t="s">
        <v>131</v>
      </c>
      <c r="BM438" s="231" t="s">
        <v>459</v>
      </c>
    </row>
    <row r="439" s="13" customFormat="1">
      <c r="A439" s="13"/>
      <c r="B439" s="233"/>
      <c r="C439" s="234"/>
      <c r="D439" s="235" t="s">
        <v>133</v>
      </c>
      <c r="E439" s="236" t="s">
        <v>1</v>
      </c>
      <c r="F439" s="237" t="s">
        <v>460</v>
      </c>
      <c r="G439" s="234"/>
      <c r="H439" s="236" t="s">
        <v>1</v>
      </c>
      <c r="I439" s="238"/>
      <c r="J439" s="234"/>
      <c r="K439" s="234"/>
      <c r="L439" s="239"/>
      <c r="M439" s="240"/>
      <c r="N439" s="241"/>
      <c r="O439" s="241"/>
      <c r="P439" s="241"/>
      <c r="Q439" s="241"/>
      <c r="R439" s="241"/>
      <c r="S439" s="241"/>
      <c r="T439" s="242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3" t="s">
        <v>133</v>
      </c>
      <c r="AU439" s="243" t="s">
        <v>86</v>
      </c>
      <c r="AV439" s="13" t="s">
        <v>84</v>
      </c>
      <c r="AW439" s="13" t="s">
        <v>32</v>
      </c>
      <c r="AX439" s="13" t="s">
        <v>76</v>
      </c>
      <c r="AY439" s="243" t="s">
        <v>125</v>
      </c>
    </row>
    <row r="440" s="13" customFormat="1">
      <c r="A440" s="13"/>
      <c r="B440" s="233"/>
      <c r="C440" s="234"/>
      <c r="D440" s="235" t="s">
        <v>133</v>
      </c>
      <c r="E440" s="236" t="s">
        <v>1</v>
      </c>
      <c r="F440" s="237" t="s">
        <v>413</v>
      </c>
      <c r="G440" s="234"/>
      <c r="H440" s="236" t="s">
        <v>1</v>
      </c>
      <c r="I440" s="238"/>
      <c r="J440" s="234"/>
      <c r="K440" s="234"/>
      <c r="L440" s="239"/>
      <c r="M440" s="240"/>
      <c r="N440" s="241"/>
      <c r="O440" s="241"/>
      <c r="P440" s="241"/>
      <c r="Q440" s="241"/>
      <c r="R440" s="241"/>
      <c r="S440" s="241"/>
      <c r="T440" s="242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3" t="s">
        <v>133</v>
      </c>
      <c r="AU440" s="243" t="s">
        <v>86</v>
      </c>
      <c r="AV440" s="13" t="s">
        <v>84</v>
      </c>
      <c r="AW440" s="13" t="s">
        <v>32</v>
      </c>
      <c r="AX440" s="13" t="s">
        <v>76</v>
      </c>
      <c r="AY440" s="243" t="s">
        <v>125</v>
      </c>
    </row>
    <row r="441" s="14" customFormat="1">
      <c r="A441" s="14"/>
      <c r="B441" s="244"/>
      <c r="C441" s="245"/>
      <c r="D441" s="235" t="s">
        <v>133</v>
      </c>
      <c r="E441" s="246" t="s">
        <v>1</v>
      </c>
      <c r="F441" s="247" t="s">
        <v>84</v>
      </c>
      <c r="G441" s="245"/>
      <c r="H441" s="248">
        <v>1</v>
      </c>
      <c r="I441" s="249"/>
      <c r="J441" s="245"/>
      <c r="K441" s="245"/>
      <c r="L441" s="250"/>
      <c r="M441" s="251"/>
      <c r="N441" s="252"/>
      <c r="O441" s="252"/>
      <c r="P441" s="252"/>
      <c r="Q441" s="252"/>
      <c r="R441" s="252"/>
      <c r="S441" s="252"/>
      <c r="T441" s="253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4" t="s">
        <v>133</v>
      </c>
      <c r="AU441" s="254" t="s">
        <v>86</v>
      </c>
      <c r="AV441" s="14" t="s">
        <v>86</v>
      </c>
      <c r="AW441" s="14" t="s">
        <v>32</v>
      </c>
      <c r="AX441" s="14" t="s">
        <v>76</v>
      </c>
      <c r="AY441" s="254" t="s">
        <v>125</v>
      </c>
    </row>
    <row r="442" s="15" customFormat="1">
      <c r="A442" s="15"/>
      <c r="B442" s="255"/>
      <c r="C442" s="256"/>
      <c r="D442" s="235" t="s">
        <v>133</v>
      </c>
      <c r="E442" s="257" t="s">
        <v>1</v>
      </c>
      <c r="F442" s="258" t="s">
        <v>140</v>
      </c>
      <c r="G442" s="256"/>
      <c r="H442" s="259">
        <v>1</v>
      </c>
      <c r="I442" s="260"/>
      <c r="J442" s="256"/>
      <c r="K442" s="256"/>
      <c r="L442" s="261"/>
      <c r="M442" s="262"/>
      <c r="N442" s="263"/>
      <c r="O442" s="263"/>
      <c r="P442" s="263"/>
      <c r="Q442" s="263"/>
      <c r="R442" s="263"/>
      <c r="S442" s="263"/>
      <c r="T442" s="264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65" t="s">
        <v>133</v>
      </c>
      <c r="AU442" s="265" t="s">
        <v>86</v>
      </c>
      <c r="AV442" s="15" t="s">
        <v>131</v>
      </c>
      <c r="AW442" s="15" t="s">
        <v>32</v>
      </c>
      <c r="AX442" s="15" t="s">
        <v>84</v>
      </c>
      <c r="AY442" s="265" t="s">
        <v>125</v>
      </c>
    </row>
    <row r="443" s="2" customFormat="1" ht="14.4" customHeight="1">
      <c r="A443" s="38"/>
      <c r="B443" s="39"/>
      <c r="C443" s="219" t="s">
        <v>461</v>
      </c>
      <c r="D443" s="219" t="s">
        <v>127</v>
      </c>
      <c r="E443" s="220" t="s">
        <v>462</v>
      </c>
      <c r="F443" s="221" t="s">
        <v>463</v>
      </c>
      <c r="G443" s="222" t="s">
        <v>417</v>
      </c>
      <c r="H443" s="223">
        <v>6</v>
      </c>
      <c r="I443" s="224"/>
      <c r="J443" s="225">
        <f>ROUND(I443*H443,2)</f>
        <v>0</v>
      </c>
      <c r="K443" s="226"/>
      <c r="L443" s="44"/>
      <c r="M443" s="227" t="s">
        <v>1</v>
      </c>
      <c r="N443" s="228" t="s">
        <v>41</v>
      </c>
      <c r="O443" s="91"/>
      <c r="P443" s="229">
        <f>O443*H443</f>
        <v>0</v>
      </c>
      <c r="Q443" s="229">
        <v>0.21734000000000001</v>
      </c>
      <c r="R443" s="229">
        <f>Q443*H443</f>
        <v>1.3040400000000001</v>
      </c>
      <c r="S443" s="229">
        <v>0</v>
      </c>
      <c r="T443" s="230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231" t="s">
        <v>131</v>
      </c>
      <c r="AT443" s="231" t="s">
        <v>127</v>
      </c>
      <c r="AU443" s="231" t="s">
        <v>86</v>
      </c>
      <c r="AY443" s="17" t="s">
        <v>125</v>
      </c>
      <c r="BE443" s="232">
        <f>IF(N443="základní",J443,0)</f>
        <v>0</v>
      </c>
      <c r="BF443" s="232">
        <f>IF(N443="snížená",J443,0)</f>
        <v>0</v>
      </c>
      <c r="BG443" s="232">
        <f>IF(N443="zákl. přenesená",J443,0)</f>
        <v>0</v>
      </c>
      <c r="BH443" s="232">
        <f>IF(N443="sníž. přenesená",J443,0)</f>
        <v>0</v>
      </c>
      <c r="BI443" s="232">
        <f>IF(N443="nulová",J443,0)</f>
        <v>0</v>
      </c>
      <c r="BJ443" s="17" t="s">
        <v>84</v>
      </c>
      <c r="BK443" s="232">
        <f>ROUND(I443*H443,2)</f>
        <v>0</v>
      </c>
      <c r="BL443" s="17" t="s">
        <v>131</v>
      </c>
      <c r="BM443" s="231" t="s">
        <v>464</v>
      </c>
    </row>
    <row r="444" s="13" customFormat="1">
      <c r="A444" s="13"/>
      <c r="B444" s="233"/>
      <c r="C444" s="234"/>
      <c r="D444" s="235" t="s">
        <v>133</v>
      </c>
      <c r="E444" s="236" t="s">
        <v>1</v>
      </c>
      <c r="F444" s="237" t="s">
        <v>425</v>
      </c>
      <c r="G444" s="234"/>
      <c r="H444" s="236" t="s">
        <v>1</v>
      </c>
      <c r="I444" s="238"/>
      <c r="J444" s="234"/>
      <c r="K444" s="234"/>
      <c r="L444" s="239"/>
      <c r="M444" s="240"/>
      <c r="N444" s="241"/>
      <c r="O444" s="241"/>
      <c r="P444" s="241"/>
      <c r="Q444" s="241"/>
      <c r="R444" s="241"/>
      <c r="S444" s="241"/>
      <c r="T444" s="242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3" t="s">
        <v>133</v>
      </c>
      <c r="AU444" s="243" t="s">
        <v>86</v>
      </c>
      <c r="AV444" s="13" t="s">
        <v>84</v>
      </c>
      <c r="AW444" s="13" t="s">
        <v>32</v>
      </c>
      <c r="AX444" s="13" t="s">
        <v>76</v>
      </c>
      <c r="AY444" s="243" t="s">
        <v>125</v>
      </c>
    </row>
    <row r="445" s="13" customFormat="1">
      <c r="A445" s="13"/>
      <c r="B445" s="233"/>
      <c r="C445" s="234"/>
      <c r="D445" s="235" t="s">
        <v>133</v>
      </c>
      <c r="E445" s="236" t="s">
        <v>1</v>
      </c>
      <c r="F445" s="237" t="s">
        <v>465</v>
      </c>
      <c r="G445" s="234"/>
      <c r="H445" s="236" t="s">
        <v>1</v>
      </c>
      <c r="I445" s="238"/>
      <c r="J445" s="234"/>
      <c r="K445" s="234"/>
      <c r="L445" s="239"/>
      <c r="M445" s="240"/>
      <c r="N445" s="241"/>
      <c r="O445" s="241"/>
      <c r="P445" s="241"/>
      <c r="Q445" s="241"/>
      <c r="R445" s="241"/>
      <c r="S445" s="241"/>
      <c r="T445" s="242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3" t="s">
        <v>133</v>
      </c>
      <c r="AU445" s="243" t="s">
        <v>86</v>
      </c>
      <c r="AV445" s="13" t="s">
        <v>84</v>
      </c>
      <c r="AW445" s="13" t="s">
        <v>32</v>
      </c>
      <c r="AX445" s="13" t="s">
        <v>76</v>
      </c>
      <c r="AY445" s="243" t="s">
        <v>125</v>
      </c>
    </row>
    <row r="446" s="14" customFormat="1">
      <c r="A446" s="14"/>
      <c r="B446" s="244"/>
      <c r="C446" s="245"/>
      <c r="D446" s="235" t="s">
        <v>133</v>
      </c>
      <c r="E446" s="246" t="s">
        <v>1</v>
      </c>
      <c r="F446" s="247" t="s">
        <v>167</v>
      </c>
      <c r="G446" s="245"/>
      <c r="H446" s="248">
        <v>6</v>
      </c>
      <c r="I446" s="249"/>
      <c r="J446" s="245"/>
      <c r="K446" s="245"/>
      <c r="L446" s="250"/>
      <c r="M446" s="251"/>
      <c r="N446" s="252"/>
      <c r="O446" s="252"/>
      <c r="P446" s="252"/>
      <c r="Q446" s="252"/>
      <c r="R446" s="252"/>
      <c r="S446" s="252"/>
      <c r="T446" s="253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4" t="s">
        <v>133</v>
      </c>
      <c r="AU446" s="254" t="s">
        <v>86</v>
      </c>
      <c r="AV446" s="14" t="s">
        <v>86</v>
      </c>
      <c r="AW446" s="14" t="s">
        <v>32</v>
      </c>
      <c r="AX446" s="14" t="s">
        <v>76</v>
      </c>
      <c r="AY446" s="254" t="s">
        <v>125</v>
      </c>
    </row>
    <row r="447" s="15" customFormat="1">
      <c r="A447" s="15"/>
      <c r="B447" s="255"/>
      <c r="C447" s="256"/>
      <c r="D447" s="235" t="s">
        <v>133</v>
      </c>
      <c r="E447" s="257" t="s">
        <v>1</v>
      </c>
      <c r="F447" s="258" t="s">
        <v>140</v>
      </c>
      <c r="G447" s="256"/>
      <c r="H447" s="259">
        <v>6</v>
      </c>
      <c r="I447" s="260"/>
      <c r="J447" s="256"/>
      <c r="K447" s="256"/>
      <c r="L447" s="261"/>
      <c r="M447" s="262"/>
      <c r="N447" s="263"/>
      <c r="O447" s="263"/>
      <c r="P447" s="263"/>
      <c r="Q447" s="263"/>
      <c r="R447" s="263"/>
      <c r="S447" s="263"/>
      <c r="T447" s="264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65" t="s">
        <v>133</v>
      </c>
      <c r="AU447" s="265" t="s">
        <v>86</v>
      </c>
      <c r="AV447" s="15" t="s">
        <v>131</v>
      </c>
      <c r="AW447" s="15" t="s">
        <v>32</v>
      </c>
      <c r="AX447" s="15" t="s">
        <v>84</v>
      </c>
      <c r="AY447" s="265" t="s">
        <v>125</v>
      </c>
    </row>
    <row r="448" s="2" customFormat="1" ht="14.4" customHeight="1">
      <c r="A448" s="38"/>
      <c r="B448" s="39"/>
      <c r="C448" s="266" t="s">
        <v>466</v>
      </c>
      <c r="D448" s="266" t="s">
        <v>287</v>
      </c>
      <c r="E448" s="267" t="s">
        <v>467</v>
      </c>
      <c r="F448" s="268" t="s">
        <v>468</v>
      </c>
      <c r="G448" s="269" t="s">
        <v>417</v>
      </c>
      <c r="H448" s="270">
        <v>6</v>
      </c>
      <c r="I448" s="271"/>
      <c r="J448" s="272">
        <f>ROUND(I448*H448,2)</f>
        <v>0</v>
      </c>
      <c r="K448" s="273"/>
      <c r="L448" s="274"/>
      <c r="M448" s="275" t="s">
        <v>1</v>
      </c>
      <c r="N448" s="276" t="s">
        <v>41</v>
      </c>
      <c r="O448" s="91"/>
      <c r="P448" s="229">
        <f>O448*H448</f>
        <v>0</v>
      </c>
      <c r="Q448" s="229">
        <v>0.050599999999999999</v>
      </c>
      <c r="R448" s="229">
        <f>Q448*H448</f>
        <v>0.30359999999999998</v>
      </c>
      <c r="S448" s="229">
        <v>0</v>
      </c>
      <c r="T448" s="230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31" t="s">
        <v>191</v>
      </c>
      <c r="AT448" s="231" t="s">
        <v>287</v>
      </c>
      <c r="AU448" s="231" t="s">
        <v>86</v>
      </c>
      <c r="AY448" s="17" t="s">
        <v>125</v>
      </c>
      <c r="BE448" s="232">
        <f>IF(N448="základní",J448,0)</f>
        <v>0</v>
      </c>
      <c r="BF448" s="232">
        <f>IF(N448="snížená",J448,0)</f>
        <v>0</v>
      </c>
      <c r="BG448" s="232">
        <f>IF(N448="zákl. přenesená",J448,0)</f>
        <v>0</v>
      </c>
      <c r="BH448" s="232">
        <f>IF(N448="sníž. přenesená",J448,0)</f>
        <v>0</v>
      </c>
      <c r="BI448" s="232">
        <f>IF(N448="nulová",J448,0)</f>
        <v>0</v>
      </c>
      <c r="BJ448" s="17" t="s">
        <v>84</v>
      </c>
      <c r="BK448" s="232">
        <f>ROUND(I448*H448,2)</f>
        <v>0</v>
      </c>
      <c r="BL448" s="17" t="s">
        <v>131</v>
      </c>
      <c r="BM448" s="231" t="s">
        <v>469</v>
      </c>
    </row>
    <row r="449" s="2" customFormat="1" ht="14.4" customHeight="1">
      <c r="A449" s="38"/>
      <c r="B449" s="39"/>
      <c r="C449" s="266" t="s">
        <v>470</v>
      </c>
      <c r="D449" s="266" t="s">
        <v>287</v>
      </c>
      <c r="E449" s="267" t="s">
        <v>471</v>
      </c>
      <c r="F449" s="268" t="s">
        <v>472</v>
      </c>
      <c r="G449" s="269" t="s">
        <v>417</v>
      </c>
      <c r="H449" s="270">
        <v>6</v>
      </c>
      <c r="I449" s="271"/>
      <c r="J449" s="272">
        <f>ROUND(I449*H449,2)</f>
        <v>0</v>
      </c>
      <c r="K449" s="273"/>
      <c r="L449" s="274"/>
      <c r="M449" s="275" t="s">
        <v>1</v>
      </c>
      <c r="N449" s="276" t="s">
        <v>41</v>
      </c>
      <c r="O449" s="91"/>
      <c r="P449" s="229">
        <f>O449*H449</f>
        <v>0</v>
      </c>
      <c r="Q449" s="229">
        <v>0.0040000000000000001</v>
      </c>
      <c r="R449" s="229">
        <f>Q449*H449</f>
        <v>0.024</v>
      </c>
      <c r="S449" s="229">
        <v>0</v>
      </c>
      <c r="T449" s="230">
        <f>S449*H449</f>
        <v>0</v>
      </c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R449" s="231" t="s">
        <v>191</v>
      </c>
      <c r="AT449" s="231" t="s">
        <v>287</v>
      </c>
      <c r="AU449" s="231" t="s">
        <v>86</v>
      </c>
      <c r="AY449" s="17" t="s">
        <v>125</v>
      </c>
      <c r="BE449" s="232">
        <f>IF(N449="základní",J449,0)</f>
        <v>0</v>
      </c>
      <c r="BF449" s="232">
        <f>IF(N449="snížená",J449,0)</f>
        <v>0</v>
      </c>
      <c r="BG449" s="232">
        <f>IF(N449="zákl. přenesená",J449,0)</f>
        <v>0</v>
      </c>
      <c r="BH449" s="232">
        <f>IF(N449="sníž. přenesená",J449,0)</f>
        <v>0</v>
      </c>
      <c r="BI449" s="232">
        <f>IF(N449="nulová",J449,0)</f>
        <v>0</v>
      </c>
      <c r="BJ449" s="17" t="s">
        <v>84</v>
      </c>
      <c r="BK449" s="232">
        <f>ROUND(I449*H449,2)</f>
        <v>0</v>
      </c>
      <c r="BL449" s="17" t="s">
        <v>131</v>
      </c>
      <c r="BM449" s="231" t="s">
        <v>473</v>
      </c>
    </row>
    <row r="450" s="2" customFormat="1" ht="14.4" customHeight="1">
      <c r="A450" s="38"/>
      <c r="B450" s="39"/>
      <c r="C450" s="219" t="s">
        <v>474</v>
      </c>
      <c r="D450" s="219" t="s">
        <v>127</v>
      </c>
      <c r="E450" s="220" t="s">
        <v>475</v>
      </c>
      <c r="F450" s="221" t="s">
        <v>476</v>
      </c>
      <c r="G450" s="222" t="s">
        <v>417</v>
      </c>
      <c r="H450" s="223">
        <v>6</v>
      </c>
      <c r="I450" s="224"/>
      <c r="J450" s="225">
        <f>ROUND(I450*H450,2)</f>
        <v>0</v>
      </c>
      <c r="K450" s="226"/>
      <c r="L450" s="44"/>
      <c r="M450" s="227" t="s">
        <v>1</v>
      </c>
      <c r="N450" s="228" t="s">
        <v>41</v>
      </c>
      <c r="O450" s="91"/>
      <c r="P450" s="229">
        <f>O450*H450</f>
        <v>0</v>
      </c>
      <c r="Q450" s="229">
        <v>0.42080000000000001</v>
      </c>
      <c r="R450" s="229">
        <f>Q450*H450</f>
        <v>2.5247999999999999</v>
      </c>
      <c r="S450" s="229">
        <v>0</v>
      </c>
      <c r="T450" s="230">
        <f>S450*H450</f>
        <v>0</v>
      </c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R450" s="231" t="s">
        <v>131</v>
      </c>
      <c r="AT450" s="231" t="s">
        <v>127</v>
      </c>
      <c r="AU450" s="231" t="s">
        <v>86</v>
      </c>
      <c r="AY450" s="17" t="s">
        <v>125</v>
      </c>
      <c r="BE450" s="232">
        <f>IF(N450="základní",J450,0)</f>
        <v>0</v>
      </c>
      <c r="BF450" s="232">
        <f>IF(N450="snížená",J450,0)</f>
        <v>0</v>
      </c>
      <c r="BG450" s="232">
        <f>IF(N450="zákl. přenesená",J450,0)</f>
        <v>0</v>
      </c>
      <c r="BH450" s="232">
        <f>IF(N450="sníž. přenesená",J450,0)</f>
        <v>0</v>
      </c>
      <c r="BI450" s="232">
        <f>IF(N450="nulová",J450,0)</f>
        <v>0</v>
      </c>
      <c r="BJ450" s="17" t="s">
        <v>84</v>
      </c>
      <c r="BK450" s="232">
        <f>ROUND(I450*H450,2)</f>
        <v>0</v>
      </c>
      <c r="BL450" s="17" t="s">
        <v>131</v>
      </c>
      <c r="BM450" s="231" t="s">
        <v>477</v>
      </c>
    </row>
    <row r="451" s="13" customFormat="1">
      <c r="A451" s="13"/>
      <c r="B451" s="233"/>
      <c r="C451" s="234"/>
      <c r="D451" s="235" t="s">
        <v>133</v>
      </c>
      <c r="E451" s="236" t="s">
        <v>1</v>
      </c>
      <c r="F451" s="237" t="s">
        <v>478</v>
      </c>
      <c r="G451" s="234"/>
      <c r="H451" s="236" t="s">
        <v>1</v>
      </c>
      <c r="I451" s="238"/>
      <c r="J451" s="234"/>
      <c r="K451" s="234"/>
      <c r="L451" s="239"/>
      <c r="M451" s="240"/>
      <c r="N451" s="241"/>
      <c r="O451" s="241"/>
      <c r="P451" s="241"/>
      <c r="Q451" s="241"/>
      <c r="R451" s="241"/>
      <c r="S451" s="241"/>
      <c r="T451" s="242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3" t="s">
        <v>133</v>
      </c>
      <c r="AU451" s="243" t="s">
        <v>86</v>
      </c>
      <c r="AV451" s="13" t="s">
        <v>84</v>
      </c>
      <c r="AW451" s="13" t="s">
        <v>32</v>
      </c>
      <c r="AX451" s="13" t="s">
        <v>76</v>
      </c>
      <c r="AY451" s="243" t="s">
        <v>125</v>
      </c>
    </row>
    <row r="452" s="13" customFormat="1">
      <c r="A452" s="13"/>
      <c r="B452" s="233"/>
      <c r="C452" s="234"/>
      <c r="D452" s="235" t="s">
        <v>133</v>
      </c>
      <c r="E452" s="236" t="s">
        <v>1</v>
      </c>
      <c r="F452" s="237" t="s">
        <v>380</v>
      </c>
      <c r="G452" s="234"/>
      <c r="H452" s="236" t="s">
        <v>1</v>
      </c>
      <c r="I452" s="238"/>
      <c r="J452" s="234"/>
      <c r="K452" s="234"/>
      <c r="L452" s="239"/>
      <c r="M452" s="240"/>
      <c r="N452" s="241"/>
      <c r="O452" s="241"/>
      <c r="P452" s="241"/>
      <c r="Q452" s="241"/>
      <c r="R452" s="241"/>
      <c r="S452" s="241"/>
      <c r="T452" s="242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3" t="s">
        <v>133</v>
      </c>
      <c r="AU452" s="243" t="s">
        <v>86</v>
      </c>
      <c r="AV452" s="13" t="s">
        <v>84</v>
      </c>
      <c r="AW452" s="13" t="s">
        <v>32</v>
      </c>
      <c r="AX452" s="13" t="s">
        <v>76</v>
      </c>
      <c r="AY452" s="243" t="s">
        <v>125</v>
      </c>
    </row>
    <row r="453" s="14" customFormat="1">
      <c r="A453" s="14"/>
      <c r="B453" s="244"/>
      <c r="C453" s="245"/>
      <c r="D453" s="235" t="s">
        <v>133</v>
      </c>
      <c r="E453" s="246" t="s">
        <v>1</v>
      </c>
      <c r="F453" s="247" t="s">
        <v>167</v>
      </c>
      <c r="G453" s="245"/>
      <c r="H453" s="248">
        <v>6</v>
      </c>
      <c r="I453" s="249"/>
      <c r="J453" s="245"/>
      <c r="K453" s="245"/>
      <c r="L453" s="250"/>
      <c r="M453" s="251"/>
      <c r="N453" s="252"/>
      <c r="O453" s="252"/>
      <c r="P453" s="252"/>
      <c r="Q453" s="252"/>
      <c r="R453" s="252"/>
      <c r="S453" s="252"/>
      <c r="T453" s="253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4" t="s">
        <v>133</v>
      </c>
      <c r="AU453" s="254" t="s">
        <v>86</v>
      </c>
      <c r="AV453" s="14" t="s">
        <v>86</v>
      </c>
      <c r="AW453" s="14" t="s">
        <v>32</v>
      </c>
      <c r="AX453" s="14" t="s">
        <v>76</v>
      </c>
      <c r="AY453" s="254" t="s">
        <v>125</v>
      </c>
    </row>
    <row r="454" s="15" customFormat="1">
      <c r="A454" s="15"/>
      <c r="B454" s="255"/>
      <c r="C454" s="256"/>
      <c r="D454" s="235" t="s">
        <v>133</v>
      </c>
      <c r="E454" s="257" t="s">
        <v>1</v>
      </c>
      <c r="F454" s="258" t="s">
        <v>140</v>
      </c>
      <c r="G454" s="256"/>
      <c r="H454" s="259">
        <v>6</v>
      </c>
      <c r="I454" s="260"/>
      <c r="J454" s="256"/>
      <c r="K454" s="256"/>
      <c r="L454" s="261"/>
      <c r="M454" s="262"/>
      <c r="N454" s="263"/>
      <c r="O454" s="263"/>
      <c r="P454" s="263"/>
      <c r="Q454" s="263"/>
      <c r="R454" s="263"/>
      <c r="S454" s="263"/>
      <c r="T454" s="264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65" t="s">
        <v>133</v>
      </c>
      <c r="AU454" s="265" t="s">
        <v>86</v>
      </c>
      <c r="AV454" s="15" t="s">
        <v>131</v>
      </c>
      <c r="AW454" s="15" t="s">
        <v>32</v>
      </c>
      <c r="AX454" s="15" t="s">
        <v>84</v>
      </c>
      <c r="AY454" s="265" t="s">
        <v>125</v>
      </c>
    </row>
    <row r="455" s="2" customFormat="1" ht="19.8" customHeight="1">
      <c r="A455" s="38"/>
      <c r="B455" s="39"/>
      <c r="C455" s="219" t="s">
        <v>479</v>
      </c>
      <c r="D455" s="219" t="s">
        <v>127</v>
      </c>
      <c r="E455" s="220" t="s">
        <v>480</v>
      </c>
      <c r="F455" s="221" t="s">
        <v>481</v>
      </c>
      <c r="G455" s="222" t="s">
        <v>417</v>
      </c>
      <c r="H455" s="223">
        <v>17</v>
      </c>
      <c r="I455" s="224"/>
      <c r="J455" s="225">
        <f>ROUND(I455*H455,2)</f>
        <v>0</v>
      </c>
      <c r="K455" s="226"/>
      <c r="L455" s="44"/>
      <c r="M455" s="227" t="s">
        <v>1</v>
      </c>
      <c r="N455" s="228" t="s">
        <v>41</v>
      </c>
      <c r="O455" s="91"/>
      <c r="P455" s="229">
        <f>O455*H455</f>
        <v>0</v>
      </c>
      <c r="Q455" s="229">
        <v>0.31108000000000002</v>
      </c>
      <c r="R455" s="229">
        <f>Q455*H455</f>
        <v>5.2883600000000008</v>
      </c>
      <c r="S455" s="229">
        <v>0</v>
      </c>
      <c r="T455" s="230">
        <f>S455*H455</f>
        <v>0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231" t="s">
        <v>131</v>
      </c>
      <c r="AT455" s="231" t="s">
        <v>127</v>
      </c>
      <c r="AU455" s="231" t="s">
        <v>86</v>
      </c>
      <c r="AY455" s="17" t="s">
        <v>125</v>
      </c>
      <c r="BE455" s="232">
        <f>IF(N455="základní",J455,0)</f>
        <v>0</v>
      </c>
      <c r="BF455" s="232">
        <f>IF(N455="snížená",J455,0)</f>
        <v>0</v>
      </c>
      <c r="BG455" s="232">
        <f>IF(N455="zákl. přenesená",J455,0)</f>
        <v>0</v>
      </c>
      <c r="BH455" s="232">
        <f>IF(N455="sníž. přenesená",J455,0)</f>
        <v>0</v>
      </c>
      <c r="BI455" s="232">
        <f>IF(N455="nulová",J455,0)</f>
        <v>0</v>
      </c>
      <c r="BJ455" s="17" t="s">
        <v>84</v>
      </c>
      <c r="BK455" s="232">
        <f>ROUND(I455*H455,2)</f>
        <v>0</v>
      </c>
      <c r="BL455" s="17" t="s">
        <v>131</v>
      </c>
      <c r="BM455" s="231" t="s">
        <v>482</v>
      </c>
    </row>
    <row r="456" s="13" customFormat="1">
      <c r="A456" s="13"/>
      <c r="B456" s="233"/>
      <c r="C456" s="234"/>
      <c r="D456" s="235" t="s">
        <v>133</v>
      </c>
      <c r="E456" s="236" t="s">
        <v>1</v>
      </c>
      <c r="F456" s="237" t="s">
        <v>483</v>
      </c>
      <c r="G456" s="234"/>
      <c r="H456" s="236" t="s">
        <v>1</v>
      </c>
      <c r="I456" s="238"/>
      <c r="J456" s="234"/>
      <c r="K456" s="234"/>
      <c r="L456" s="239"/>
      <c r="M456" s="240"/>
      <c r="N456" s="241"/>
      <c r="O456" s="241"/>
      <c r="P456" s="241"/>
      <c r="Q456" s="241"/>
      <c r="R456" s="241"/>
      <c r="S456" s="241"/>
      <c r="T456" s="242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3" t="s">
        <v>133</v>
      </c>
      <c r="AU456" s="243" t="s">
        <v>86</v>
      </c>
      <c r="AV456" s="13" t="s">
        <v>84</v>
      </c>
      <c r="AW456" s="13" t="s">
        <v>32</v>
      </c>
      <c r="AX456" s="13" t="s">
        <v>76</v>
      </c>
      <c r="AY456" s="243" t="s">
        <v>125</v>
      </c>
    </row>
    <row r="457" s="13" customFormat="1">
      <c r="A457" s="13"/>
      <c r="B457" s="233"/>
      <c r="C457" s="234"/>
      <c r="D457" s="235" t="s">
        <v>133</v>
      </c>
      <c r="E457" s="236" t="s">
        <v>1</v>
      </c>
      <c r="F457" s="237" t="s">
        <v>380</v>
      </c>
      <c r="G457" s="234"/>
      <c r="H457" s="236" t="s">
        <v>1</v>
      </c>
      <c r="I457" s="238"/>
      <c r="J457" s="234"/>
      <c r="K457" s="234"/>
      <c r="L457" s="239"/>
      <c r="M457" s="240"/>
      <c r="N457" s="241"/>
      <c r="O457" s="241"/>
      <c r="P457" s="241"/>
      <c r="Q457" s="241"/>
      <c r="R457" s="241"/>
      <c r="S457" s="241"/>
      <c r="T457" s="242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3" t="s">
        <v>133</v>
      </c>
      <c r="AU457" s="243" t="s">
        <v>86</v>
      </c>
      <c r="AV457" s="13" t="s">
        <v>84</v>
      </c>
      <c r="AW457" s="13" t="s">
        <v>32</v>
      </c>
      <c r="AX457" s="13" t="s">
        <v>76</v>
      </c>
      <c r="AY457" s="243" t="s">
        <v>125</v>
      </c>
    </row>
    <row r="458" s="14" customFormat="1">
      <c r="A458" s="14"/>
      <c r="B458" s="244"/>
      <c r="C458" s="245"/>
      <c r="D458" s="235" t="s">
        <v>133</v>
      </c>
      <c r="E458" s="246" t="s">
        <v>1</v>
      </c>
      <c r="F458" s="247" t="s">
        <v>278</v>
      </c>
      <c r="G458" s="245"/>
      <c r="H458" s="248">
        <v>17</v>
      </c>
      <c r="I458" s="249"/>
      <c r="J458" s="245"/>
      <c r="K458" s="245"/>
      <c r="L458" s="250"/>
      <c r="M458" s="251"/>
      <c r="N458" s="252"/>
      <c r="O458" s="252"/>
      <c r="P458" s="252"/>
      <c r="Q458" s="252"/>
      <c r="R458" s="252"/>
      <c r="S458" s="252"/>
      <c r="T458" s="253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4" t="s">
        <v>133</v>
      </c>
      <c r="AU458" s="254" t="s">
        <v>86</v>
      </c>
      <c r="AV458" s="14" t="s">
        <v>86</v>
      </c>
      <c r="AW458" s="14" t="s">
        <v>32</v>
      </c>
      <c r="AX458" s="14" t="s">
        <v>76</v>
      </c>
      <c r="AY458" s="254" t="s">
        <v>125</v>
      </c>
    </row>
    <row r="459" s="15" customFormat="1">
      <c r="A459" s="15"/>
      <c r="B459" s="255"/>
      <c r="C459" s="256"/>
      <c r="D459" s="235" t="s">
        <v>133</v>
      </c>
      <c r="E459" s="257" t="s">
        <v>1</v>
      </c>
      <c r="F459" s="258" t="s">
        <v>140</v>
      </c>
      <c r="G459" s="256"/>
      <c r="H459" s="259">
        <v>17</v>
      </c>
      <c r="I459" s="260"/>
      <c r="J459" s="256"/>
      <c r="K459" s="256"/>
      <c r="L459" s="261"/>
      <c r="M459" s="262"/>
      <c r="N459" s="263"/>
      <c r="O459" s="263"/>
      <c r="P459" s="263"/>
      <c r="Q459" s="263"/>
      <c r="R459" s="263"/>
      <c r="S459" s="263"/>
      <c r="T459" s="264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65" t="s">
        <v>133</v>
      </c>
      <c r="AU459" s="265" t="s">
        <v>86</v>
      </c>
      <c r="AV459" s="15" t="s">
        <v>131</v>
      </c>
      <c r="AW459" s="15" t="s">
        <v>32</v>
      </c>
      <c r="AX459" s="15" t="s">
        <v>84</v>
      </c>
      <c r="AY459" s="265" t="s">
        <v>125</v>
      </c>
    </row>
    <row r="460" s="2" customFormat="1" ht="14.4" customHeight="1">
      <c r="A460" s="38"/>
      <c r="B460" s="39"/>
      <c r="C460" s="219" t="s">
        <v>484</v>
      </c>
      <c r="D460" s="219" t="s">
        <v>127</v>
      </c>
      <c r="E460" s="220" t="s">
        <v>485</v>
      </c>
      <c r="F460" s="221" t="s">
        <v>486</v>
      </c>
      <c r="G460" s="222" t="s">
        <v>163</v>
      </c>
      <c r="H460" s="223">
        <v>0.98899999999999999</v>
      </c>
      <c r="I460" s="224"/>
      <c r="J460" s="225">
        <f>ROUND(I460*H460,2)</f>
        <v>0</v>
      </c>
      <c r="K460" s="226"/>
      <c r="L460" s="44"/>
      <c r="M460" s="227" t="s">
        <v>1</v>
      </c>
      <c r="N460" s="228" t="s">
        <v>41</v>
      </c>
      <c r="O460" s="91"/>
      <c r="P460" s="229">
        <f>O460*H460</f>
        <v>0</v>
      </c>
      <c r="Q460" s="229">
        <v>0</v>
      </c>
      <c r="R460" s="229">
        <f>Q460*H460</f>
        <v>0</v>
      </c>
      <c r="S460" s="229">
        <v>0</v>
      </c>
      <c r="T460" s="230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231" t="s">
        <v>131</v>
      </c>
      <c r="AT460" s="231" t="s">
        <v>127</v>
      </c>
      <c r="AU460" s="231" t="s">
        <v>86</v>
      </c>
      <c r="AY460" s="17" t="s">
        <v>125</v>
      </c>
      <c r="BE460" s="232">
        <f>IF(N460="základní",J460,0)</f>
        <v>0</v>
      </c>
      <c r="BF460" s="232">
        <f>IF(N460="snížená",J460,0)</f>
        <v>0</v>
      </c>
      <c r="BG460" s="232">
        <f>IF(N460="zákl. přenesená",J460,0)</f>
        <v>0</v>
      </c>
      <c r="BH460" s="232">
        <f>IF(N460="sníž. přenesená",J460,0)</f>
        <v>0</v>
      </c>
      <c r="BI460" s="232">
        <f>IF(N460="nulová",J460,0)</f>
        <v>0</v>
      </c>
      <c r="BJ460" s="17" t="s">
        <v>84</v>
      </c>
      <c r="BK460" s="232">
        <f>ROUND(I460*H460,2)</f>
        <v>0</v>
      </c>
      <c r="BL460" s="17" t="s">
        <v>131</v>
      </c>
      <c r="BM460" s="231" t="s">
        <v>487</v>
      </c>
    </row>
    <row r="461" s="13" customFormat="1">
      <c r="A461" s="13"/>
      <c r="B461" s="233"/>
      <c r="C461" s="234"/>
      <c r="D461" s="235" t="s">
        <v>133</v>
      </c>
      <c r="E461" s="236" t="s">
        <v>1</v>
      </c>
      <c r="F461" s="237" t="s">
        <v>488</v>
      </c>
      <c r="G461" s="234"/>
      <c r="H461" s="236" t="s">
        <v>1</v>
      </c>
      <c r="I461" s="238"/>
      <c r="J461" s="234"/>
      <c r="K461" s="234"/>
      <c r="L461" s="239"/>
      <c r="M461" s="240"/>
      <c r="N461" s="241"/>
      <c r="O461" s="241"/>
      <c r="P461" s="241"/>
      <c r="Q461" s="241"/>
      <c r="R461" s="241"/>
      <c r="S461" s="241"/>
      <c r="T461" s="242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3" t="s">
        <v>133</v>
      </c>
      <c r="AU461" s="243" t="s">
        <v>86</v>
      </c>
      <c r="AV461" s="13" t="s">
        <v>84</v>
      </c>
      <c r="AW461" s="13" t="s">
        <v>32</v>
      </c>
      <c r="AX461" s="13" t="s">
        <v>76</v>
      </c>
      <c r="AY461" s="243" t="s">
        <v>125</v>
      </c>
    </row>
    <row r="462" s="13" customFormat="1">
      <c r="A462" s="13"/>
      <c r="B462" s="233"/>
      <c r="C462" s="234"/>
      <c r="D462" s="235" t="s">
        <v>133</v>
      </c>
      <c r="E462" s="236" t="s">
        <v>1</v>
      </c>
      <c r="F462" s="237" t="s">
        <v>489</v>
      </c>
      <c r="G462" s="234"/>
      <c r="H462" s="236" t="s">
        <v>1</v>
      </c>
      <c r="I462" s="238"/>
      <c r="J462" s="234"/>
      <c r="K462" s="234"/>
      <c r="L462" s="239"/>
      <c r="M462" s="240"/>
      <c r="N462" s="241"/>
      <c r="O462" s="241"/>
      <c r="P462" s="241"/>
      <c r="Q462" s="241"/>
      <c r="R462" s="241"/>
      <c r="S462" s="241"/>
      <c r="T462" s="242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3" t="s">
        <v>133</v>
      </c>
      <c r="AU462" s="243" t="s">
        <v>86</v>
      </c>
      <c r="AV462" s="13" t="s">
        <v>84</v>
      </c>
      <c r="AW462" s="13" t="s">
        <v>32</v>
      </c>
      <c r="AX462" s="13" t="s">
        <v>76</v>
      </c>
      <c r="AY462" s="243" t="s">
        <v>125</v>
      </c>
    </row>
    <row r="463" s="14" customFormat="1">
      <c r="A463" s="14"/>
      <c r="B463" s="244"/>
      <c r="C463" s="245"/>
      <c r="D463" s="235" t="s">
        <v>133</v>
      </c>
      <c r="E463" s="246" t="s">
        <v>1</v>
      </c>
      <c r="F463" s="247" t="s">
        <v>490</v>
      </c>
      <c r="G463" s="245"/>
      <c r="H463" s="248">
        <v>0.98899999999999999</v>
      </c>
      <c r="I463" s="249"/>
      <c r="J463" s="245"/>
      <c r="K463" s="245"/>
      <c r="L463" s="250"/>
      <c r="M463" s="251"/>
      <c r="N463" s="252"/>
      <c r="O463" s="252"/>
      <c r="P463" s="252"/>
      <c r="Q463" s="252"/>
      <c r="R463" s="252"/>
      <c r="S463" s="252"/>
      <c r="T463" s="253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4" t="s">
        <v>133</v>
      </c>
      <c r="AU463" s="254" t="s">
        <v>86</v>
      </c>
      <c r="AV463" s="14" t="s">
        <v>86</v>
      </c>
      <c r="AW463" s="14" t="s">
        <v>32</v>
      </c>
      <c r="AX463" s="14" t="s">
        <v>76</v>
      </c>
      <c r="AY463" s="254" t="s">
        <v>125</v>
      </c>
    </row>
    <row r="464" s="15" customFormat="1">
      <c r="A464" s="15"/>
      <c r="B464" s="255"/>
      <c r="C464" s="256"/>
      <c r="D464" s="235" t="s">
        <v>133</v>
      </c>
      <c r="E464" s="257" t="s">
        <v>1</v>
      </c>
      <c r="F464" s="258" t="s">
        <v>140</v>
      </c>
      <c r="G464" s="256"/>
      <c r="H464" s="259">
        <v>0.98899999999999999</v>
      </c>
      <c r="I464" s="260"/>
      <c r="J464" s="256"/>
      <c r="K464" s="256"/>
      <c r="L464" s="261"/>
      <c r="M464" s="262"/>
      <c r="N464" s="263"/>
      <c r="O464" s="263"/>
      <c r="P464" s="263"/>
      <c r="Q464" s="263"/>
      <c r="R464" s="263"/>
      <c r="S464" s="263"/>
      <c r="T464" s="264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65" t="s">
        <v>133</v>
      </c>
      <c r="AU464" s="265" t="s">
        <v>86</v>
      </c>
      <c r="AV464" s="15" t="s">
        <v>131</v>
      </c>
      <c r="AW464" s="15" t="s">
        <v>32</v>
      </c>
      <c r="AX464" s="15" t="s">
        <v>84</v>
      </c>
      <c r="AY464" s="265" t="s">
        <v>125</v>
      </c>
    </row>
    <row r="465" s="2" customFormat="1" ht="14.4" customHeight="1">
      <c r="A465" s="38"/>
      <c r="B465" s="39"/>
      <c r="C465" s="219" t="s">
        <v>491</v>
      </c>
      <c r="D465" s="219" t="s">
        <v>127</v>
      </c>
      <c r="E465" s="220" t="s">
        <v>492</v>
      </c>
      <c r="F465" s="221" t="s">
        <v>493</v>
      </c>
      <c r="G465" s="222" t="s">
        <v>130</v>
      </c>
      <c r="H465" s="223">
        <v>10.99</v>
      </c>
      <c r="I465" s="224"/>
      <c r="J465" s="225">
        <f>ROUND(I465*H465,2)</f>
        <v>0</v>
      </c>
      <c r="K465" s="226"/>
      <c r="L465" s="44"/>
      <c r="M465" s="227" t="s">
        <v>1</v>
      </c>
      <c r="N465" s="228" t="s">
        <v>41</v>
      </c>
      <c r="O465" s="91"/>
      <c r="P465" s="229">
        <f>O465*H465</f>
        <v>0</v>
      </c>
      <c r="Q465" s="229">
        <v>0.0040200000000000001</v>
      </c>
      <c r="R465" s="229">
        <f>Q465*H465</f>
        <v>0.044179800000000005</v>
      </c>
      <c r="S465" s="229">
        <v>0</v>
      </c>
      <c r="T465" s="230">
        <f>S465*H465</f>
        <v>0</v>
      </c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231" t="s">
        <v>131</v>
      </c>
      <c r="AT465" s="231" t="s">
        <v>127</v>
      </c>
      <c r="AU465" s="231" t="s">
        <v>86</v>
      </c>
      <c r="AY465" s="17" t="s">
        <v>125</v>
      </c>
      <c r="BE465" s="232">
        <f>IF(N465="základní",J465,0)</f>
        <v>0</v>
      </c>
      <c r="BF465" s="232">
        <f>IF(N465="snížená",J465,0)</f>
        <v>0</v>
      </c>
      <c r="BG465" s="232">
        <f>IF(N465="zákl. přenesená",J465,0)</f>
        <v>0</v>
      </c>
      <c r="BH465" s="232">
        <f>IF(N465="sníž. přenesená",J465,0)</f>
        <v>0</v>
      </c>
      <c r="BI465" s="232">
        <f>IF(N465="nulová",J465,0)</f>
        <v>0</v>
      </c>
      <c r="BJ465" s="17" t="s">
        <v>84</v>
      </c>
      <c r="BK465" s="232">
        <f>ROUND(I465*H465,2)</f>
        <v>0</v>
      </c>
      <c r="BL465" s="17" t="s">
        <v>131</v>
      </c>
      <c r="BM465" s="231" t="s">
        <v>494</v>
      </c>
    </row>
    <row r="466" s="13" customFormat="1">
      <c r="A466" s="13"/>
      <c r="B466" s="233"/>
      <c r="C466" s="234"/>
      <c r="D466" s="235" t="s">
        <v>133</v>
      </c>
      <c r="E466" s="236" t="s">
        <v>1</v>
      </c>
      <c r="F466" s="237" t="s">
        <v>488</v>
      </c>
      <c r="G466" s="234"/>
      <c r="H466" s="236" t="s">
        <v>1</v>
      </c>
      <c r="I466" s="238"/>
      <c r="J466" s="234"/>
      <c r="K466" s="234"/>
      <c r="L466" s="239"/>
      <c r="M466" s="240"/>
      <c r="N466" s="241"/>
      <c r="O466" s="241"/>
      <c r="P466" s="241"/>
      <c r="Q466" s="241"/>
      <c r="R466" s="241"/>
      <c r="S466" s="241"/>
      <c r="T466" s="242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3" t="s">
        <v>133</v>
      </c>
      <c r="AU466" s="243" t="s">
        <v>86</v>
      </c>
      <c r="AV466" s="13" t="s">
        <v>84</v>
      </c>
      <c r="AW466" s="13" t="s">
        <v>32</v>
      </c>
      <c r="AX466" s="13" t="s">
        <v>76</v>
      </c>
      <c r="AY466" s="243" t="s">
        <v>125</v>
      </c>
    </row>
    <row r="467" s="13" customFormat="1">
      <c r="A467" s="13"/>
      <c r="B467" s="233"/>
      <c r="C467" s="234"/>
      <c r="D467" s="235" t="s">
        <v>133</v>
      </c>
      <c r="E467" s="236" t="s">
        <v>1</v>
      </c>
      <c r="F467" s="237" t="s">
        <v>489</v>
      </c>
      <c r="G467" s="234"/>
      <c r="H467" s="236" t="s">
        <v>1</v>
      </c>
      <c r="I467" s="238"/>
      <c r="J467" s="234"/>
      <c r="K467" s="234"/>
      <c r="L467" s="239"/>
      <c r="M467" s="240"/>
      <c r="N467" s="241"/>
      <c r="O467" s="241"/>
      <c r="P467" s="241"/>
      <c r="Q467" s="241"/>
      <c r="R467" s="241"/>
      <c r="S467" s="241"/>
      <c r="T467" s="242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3" t="s">
        <v>133</v>
      </c>
      <c r="AU467" s="243" t="s">
        <v>86</v>
      </c>
      <c r="AV467" s="13" t="s">
        <v>84</v>
      </c>
      <c r="AW467" s="13" t="s">
        <v>32</v>
      </c>
      <c r="AX467" s="13" t="s">
        <v>76</v>
      </c>
      <c r="AY467" s="243" t="s">
        <v>125</v>
      </c>
    </row>
    <row r="468" s="14" customFormat="1">
      <c r="A468" s="14"/>
      <c r="B468" s="244"/>
      <c r="C468" s="245"/>
      <c r="D468" s="235" t="s">
        <v>133</v>
      </c>
      <c r="E468" s="246" t="s">
        <v>1</v>
      </c>
      <c r="F468" s="247" t="s">
        <v>495</v>
      </c>
      <c r="G468" s="245"/>
      <c r="H468" s="248">
        <v>10.99</v>
      </c>
      <c r="I468" s="249"/>
      <c r="J468" s="245"/>
      <c r="K468" s="245"/>
      <c r="L468" s="250"/>
      <c r="M468" s="251"/>
      <c r="N468" s="252"/>
      <c r="O468" s="252"/>
      <c r="P468" s="252"/>
      <c r="Q468" s="252"/>
      <c r="R468" s="252"/>
      <c r="S468" s="252"/>
      <c r="T468" s="253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54" t="s">
        <v>133</v>
      </c>
      <c r="AU468" s="254" t="s">
        <v>86</v>
      </c>
      <c r="AV468" s="14" t="s">
        <v>86</v>
      </c>
      <c r="AW468" s="14" t="s">
        <v>32</v>
      </c>
      <c r="AX468" s="14" t="s">
        <v>76</v>
      </c>
      <c r="AY468" s="254" t="s">
        <v>125</v>
      </c>
    </row>
    <row r="469" s="15" customFormat="1">
      <c r="A469" s="15"/>
      <c r="B469" s="255"/>
      <c r="C469" s="256"/>
      <c r="D469" s="235" t="s">
        <v>133</v>
      </c>
      <c r="E469" s="257" t="s">
        <v>1</v>
      </c>
      <c r="F469" s="258" t="s">
        <v>140</v>
      </c>
      <c r="G469" s="256"/>
      <c r="H469" s="259">
        <v>10.99</v>
      </c>
      <c r="I469" s="260"/>
      <c r="J469" s="256"/>
      <c r="K469" s="256"/>
      <c r="L469" s="261"/>
      <c r="M469" s="262"/>
      <c r="N469" s="263"/>
      <c r="O469" s="263"/>
      <c r="P469" s="263"/>
      <c r="Q469" s="263"/>
      <c r="R469" s="263"/>
      <c r="S469" s="263"/>
      <c r="T469" s="264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65" t="s">
        <v>133</v>
      </c>
      <c r="AU469" s="265" t="s">
        <v>86</v>
      </c>
      <c r="AV469" s="15" t="s">
        <v>131</v>
      </c>
      <c r="AW469" s="15" t="s">
        <v>32</v>
      </c>
      <c r="AX469" s="15" t="s">
        <v>84</v>
      </c>
      <c r="AY469" s="265" t="s">
        <v>125</v>
      </c>
    </row>
    <row r="470" s="12" customFormat="1" ht="22.8" customHeight="1">
      <c r="A470" s="12"/>
      <c r="B470" s="203"/>
      <c r="C470" s="204"/>
      <c r="D470" s="205" t="s">
        <v>75</v>
      </c>
      <c r="E470" s="217" t="s">
        <v>198</v>
      </c>
      <c r="F470" s="217" t="s">
        <v>496</v>
      </c>
      <c r="G470" s="204"/>
      <c r="H470" s="204"/>
      <c r="I470" s="207"/>
      <c r="J470" s="218">
        <f>BK470</f>
        <v>0</v>
      </c>
      <c r="K470" s="204"/>
      <c r="L470" s="209"/>
      <c r="M470" s="210"/>
      <c r="N470" s="211"/>
      <c r="O470" s="211"/>
      <c r="P470" s="212">
        <f>SUM(P471:P542)</f>
        <v>0</v>
      </c>
      <c r="Q470" s="211"/>
      <c r="R470" s="212">
        <f>SUM(R471:R542)</f>
        <v>0.011098500000000003</v>
      </c>
      <c r="S470" s="211"/>
      <c r="T470" s="213">
        <f>SUM(T471:T542)</f>
        <v>0</v>
      </c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R470" s="214" t="s">
        <v>84</v>
      </c>
      <c r="AT470" s="215" t="s">
        <v>75</v>
      </c>
      <c r="AU470" s="215" t="s">
        <v>84</v>
      </c>
      <c r="AY470" s="214" t="s">
        <v>125</v>
      </c>
      <c r="BK470" s="216">
        <f>SUM(BK471:BK542)</f>
        <v>0</v>
      </c>
    </row>
    <row r="471" s="2" customFormat="1" ht="14.4" customHeight="1">
      <c r="A471" s="38"/>
      <c r="B471" s="39"/>
      <c r="C471" s="219" t="s">
        <v>497</v>
      </c>
      <c r="D471" s="219" t="s">
        <v>127</v>
      </c>
      <c r="E471" s="220" t="s">
        <v>498</v>
      </c>
      <c r="F471" s="221" t="s">
        <v>499</v>
      </c>
      <c r="G471" s="222" t="s">
        <v>500</v>
      </c>
      <c r="H471" s="223">
        <v>1</v>
      </c>
      <c r="I471" s="224"/>
      <c r="J471" s="225">
        <f>ROUND(I471*H471,2)</f>
        <v>0</v>
      </c>
      <c r="K471" s="226"/>
      <c r="L471" s="44"/>
      <c r="M471" s="227" t="s">
        <v>1</v>
      </c>
      <c r="N471" s="228" t="s">
        <v>41</v>
      </c>
      <c r="O471" s="91"/>
      <c r="P471" s="229">
        <f>O471*H471</f>
        <v>0</v>
      </c>
      <c r="Q471" s="229">
        <v>0</v>
      </c>
      <c r="R471" s="229">
        <f>Q471*H471</f>
        <v>0</v>
      </c>
      <c r="S471" s="229">
        <v>0</v>
      </c>
      <c r="T471" s="230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31" t="s">
        <v>131</v>
      </c>
      <c r="AT471" s="231" t="s">
        <v>127</v>
      </c>
      <c r="AU471" s="231" t="s">
        <v>86</v>
      </c>
      <c r="AY471" s="17" t="s">
        <v>125</v>
      </c>
      <c r="BE471" s="232">
        <f>IF(N471="základní",J471,0)</f>
        <v>0</v>
      </c>
      <c r="BF471" s="232">
        <f>IF(N471="snížená",J471,0)</f>
        <v>0</v>
      </c>
      <c r="BG471" s="232">
        <f>IF(N471="zákl. přenesená",J471,0)</f>
        <v>0</v>
      </c>
      <c r="BH471" s="232">
        <f>IF(N471="sníž. přenesená",J471,0)</f>
        <v>0</v>
      </c>
      <c r="BI471" s="232">
        <f>IF(N471="nulová",J471,0)</f>
        <v>0</v>
      </c>
      <c r="BJ471" s="17" t="s">
        <v>84</v>
      </c>
      <c r="BK471" s="232">
        <f>ROUND(I471*H471,2)</f>
        <v>0</v>
      </c>
      <c r="BL471" s="17" t="s">
        <v>131</v>
      </c>
      <c r="BM471" s="231" t="s">
        <v>501</v>
      </c>
    </row>
    <row r="472" s="13" customFormat="1">
      <c r="A472" s="13"/>
      <c r="B472" s="233"/>
      <c r="C472" s="234"/>
      <c r="D472" s="235" t="s">
        <v>133</v>
      </c>
      <c r="E472" s="236" t="s">
        <v>1</v>
      </c>
      <c r="F472" s="237" t="s">
        <v>502</v>
      </c>
      <c r="G472" s="234"/>
      <c r="H472" s="236" t="s">
        <v>1</v>
      </c>
      <c r="I472" s="238"/>
      <c r="J472" s="234"/>
      <c r="K472" s="234"/>
      <c r="L472" s="239"/>
      <c r="M472" s="240"/>
      <c r="N472" s="241"/>
      <c r="O472" s="241"/>
      <c r="P472" s="241"/>
      <c r="Q472" s="241"/>
      <c r="R472" s="241"/>
      <c r="S472" s="241"/>
      <c r="T472" s="242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3" t="s">
        <v>133</v>
      </c>
      <c r="AU472" s="243" t="s">
        <v>86</v>
      </c>
      <c r="AV472" s="13" t="s">
        <v>84</v>
      </c>
      <c r="AW472" s="13" t="s">
        <v>32</v>
      </c>
      <c r="AX472" s="13" t="s">
        <v>76</v>
      </c>
      <c r="AY472" s="243" t="s">
        <v>125</v>
      </c>
    </row>
    <row r="473" s="14" customFormat="1">
      <c r="A473" s="14"/>
      <c r="B473" s="244"/>
      <c r="C473" s="245"/>
      <c r="D473" s="235" t="s">
        <v>133</v>
      </c>
      <c r="E473" s="246" t="s">
        <v>1</v>
      </c>
      <c r="F473" s="247" t="s">
        <v>84</v>
      </c>
      <c r="G473" s="245"/>
      <c r="H473" s="248">
        <v>1</v>
      </c>
      <c r="I473" s="249"/>
      <c r="J473" s="245"/>
      <c r="K473" s="245"/>
      <c r="L473" s="250"/>
      <c r="M473" s="251"/>
      <c r="N473" s="252"/>
      <c r="O473" s="252"/>
      <c r="P473" s="252"/>
      <c r="Q473" s="252"/>
      <c r="R473" s="252"/>
      <c r="S473" s="252"/>
      <c r="T473" s="253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4" t="s">
        <v>133</v>
      </c>
      <c r="AU473" s="254" t="s">
        <v>86</v>
      </c>
      <c r="AV473" s="14" t="s">
        <v>86</v>
      </c>
      <c r="AW473" s="14" t="s">
        <v>32</v>
      </c>
      <c r="AX473" s="14" t="s">
        <v>76</v>
      </c>
      <c r="AY473" s="254" t="s">
        <v>125</v>
      </c>
    </row>
    <row r="474" s="15" customFormat="1">
      <c r="A474" s="15"/>
      <c r="B474" s="255"/>
      <c r="C474" s="256"/>
      <c r="D474" s="235" t="s">
        <v>133</v>
      </c>
      <c r="E474" s="257" t="s">
        <v>1</v>
      </c>
      <c r="F474" s="258" t="s">
        <v>140</v>
      </c>
      <c r="G474" s="256"/>
      <c r="H474" s="259">
        <v>1</v>
      </c>
      <c r="I474" s="260"/>
      <c r="J474" s="256"/>
      <c r="K474" s="256"/>
      <c r="L474" s="261"/>
      <c r="M474" s="262"/>
      <c r="N474" s="263"/>
      <c r="O474" s="263"/>
      <c r="P474" s="263"/>
      <c r="Q474" s="263"/>
      <c r="R474" s="263"/>
      <c r="S474" s="263"/>
      <c r="T474" s="264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T474" s="265" t="s">
        <v>133</v>
      </c>
      <c r="AU474" s="265" t="s">
        <v>86</v>
      </c>
      <c r="AV474" s="15" t="s">
        <v>131</v>
      </c>
      <c r="AW474" s="15" t="s">
        <v>32</v>
      </c>
      <c r="AX474" s="15" t="s">
        <v>84</v>
      </c>
      <c r="AY474" s="265" t="s">
        <v>125</v>
      </c>
    </row>
    <row r="475" s="2" customFormat="1" ht="14.4" customHeight="1">
      <c r="A475" s="38"/>
      <c r="B475" s="39"/>
      <c r="C475" s="219" t="s">
        <v>503</v>
      </c>
      <c r="D475" s="219" t="s">
        <v>127</v>
      </c>
      <c r="E475" s="220" t="s">
        <v>504</v>
      </c>
      <c r="F475" s="221" t="s">
        <v>505</v>
      </c>
      <c r="G475" s="222" t="s">
        <v>417</v>
      </c>
      <c r="H475" s="223">
        <v>6</v>
      </c>
      <c r="I475" s="224"/>
      <c r="J475" s="225">
        <f>ROUND(I475*H475,2)</f>
        <v>0</v>
      </c>
      <c r="K475" s="226"/>
      <c r="L475" s="44"/>
      <c r="M475" s="227" t="s">
        <v>1</v>
      </c>
      <c r="N475" s="228" t="s">
        <v>41</v>
      </c>
      <c r="O475" s="91"/>
      <c r="P475" s="229">
        <f>O475*H475</f>
        <v>0</v>
      </c>
      <c r="Q475" s="229">
        <v>0</v>
      </c>
      <c r="R475" s="229">
        <f>Q475*H475</f>
        <v>0</v>
      </c>
      <c r="S475" s="229">
        <v>0</v>
      </c>
      <c r="T475" s="230">
        <f>S475*H475</f>
        <v>0</v>
      </c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R475" s="231" t="s">
        <v>131</v>
      </c>
      <c r="AT475" s="231" t="s">
        <v>127</v>
      </c>
      <c r="AU475" s="231" t="s">
        <v>86</v>
      </c>
      <c r="AY475" s="17" t="s">
        <v>125</v>
      </c>
      <c r="BE475" s="232">
        <f>IF(N475="základní",J475,0)</f>
        <v>0</v>
      </c>
      <c r="BF475" s="232">
        <f>IF(N475="snížená",J475,0)</f>
        <v>0</v>
      </c>
      <c r="BG475" s="232">
        <f>IF(N475="zákl. přenesená",J475,0)</f>
        <v>0</v>
      </c>
      <c r="BH475" s="232">
        <f>IF(N475="sníž. přenesená",J475,0)</f>
        <v>0</v>
      </c>
      <c r="BI475" s="232">
        <f>IF(N475="nulová",J475,0)</f>
        <v>0</v>
      </c>
      <c r="BJ475" s="17" t="s">
        <v>84</v>
      </c>
      <c r="BK475" s="232">
        <f>ROUND(I475*H475,2)</f>
        <v>0</v>
      </c>
      <c r="BL475" s="17" t="s">
        <v>131</v>
      </c>
      <c r="BM475" s="231" t="s">
        <v>506</v>
      </c>
    </row>
    <row r="476" s="13" customFormat="1">
      <c r="A476" s="13"/>
      <c r="B476" s="233"/>
      <c r="C476" s="234"/>
      <c r="D476" s="235" t="s">
        <v>133</v>
      </c>
      <c r="E476" s="236" t="s">
        <v>1</v>
      </c>
      <c r="F476" s="237" t="s">
        <v>507</v>
      </c>
      <c r="G476" s="234"/>
      <c r="H476" s="236" t="s">
        <v>1</v>
      </c>
      <c r="I476" s="238"/>
      <c r="J476" s="234"/>
      <c r="K476" s="234"/>
      <c r="L476" s="239"/>
      <c r="M476" s="240"/>
      <c r="N476" s="241"/>
      <c r="O476" s="241"/>
      <c r="P476" s="241"/>
      <c r="Q476" s="241"/>
      <c r="R476" s="241"/>
      <c r="S476" s="241"/>
      <c r="T476" s="242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3" t="s">
        <v>133</v>
      </c>
      <c r="AU476" s="243" t="s">
        <v>86</v>
      </c>
      <c r="AV476" s="13" t="s">
        <v>84</v>
      </c>
      <c r="AW476" s="13" t="s">
        <v>32</v>
      </c>
      <c r="AX476" s="13" t="s">
        <v>76</v>
      </c>
      <c r="AY476" s="243" t="s">
        <v>125</v>
      </c>
    </row>
    <row r="477" s="13" customFormat="1">
      <c r="A477" s="13"/>
      <c r="B477" s="233"/>
      <c r="C477" s="234"/>
      <c r="D477" s="235" t="s">
        <v>133</v>
      </c>
      <c r="E477" s="236" t="s">
        <v>1</v>
      </c>
      <c r="F477" s="237" t="s">
        <v>380</v>
      </c>
      <c r="G477" s="234"/>
      <c r="H477" s="236" t="s">
        <v>1</v>
      </c>
      <c r="I477" s="238"/>
      <c r="J477" s="234"/>
      <c r="K477" s="234"/>
      <c r="L477" s="239"/>
      <c r="M477" s="240"/>
      <c r="N477" s="241"/>
      <c r="O477" s="241"/>
      <c r="P477" s="241"/>
      <c r="Q477" s="241"/>
      <c r="R477" s="241"/>
      <c r="S477" s="241"/>
      <c r="T477" s="242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3" t="s">
        <v>133</v>
      </c>
      <c r="AU477" s="243" t="s">
        <v>86</v>
      </c>
      <c r="AV477" s="13" t="s">
        <v>84</v>
      </c>
      <c r="AW477" s="13" t="s">
        <v>32</v>
      </c>
      <c r="AX477" s="13" t="s">
        <v>76</v>
      </c>
      <c r="AY477" s="243" t="s">
        <v>125</v>
      </c>
    </row>
    <row r="478" s="14" customFormat="1">
      <c r="A478" s="14"/>
      <c r="B478" s="244"/>
      <c r="C478" s="245"/>
      <c r="D478" s="235" t="s">
        <v>133</v>
      </c>
      <c r="E478" s="246" t="s">
        <v>1</v>
      </c>
      <c r="F478" s="247" t="s">
        <v>167</v>
      </c>
      <c r="G478" s="245"/>
      <c r="H478" s="248">
        <v>6</v>
      </c>
      <c r="I478" s="249"/>
      <c r="J478" s="245"/>
      <c r="K478" s="245"/>
      <c r="L478" s="250"/>
      <c r="M478" s="251"/>
      <c r="N478" s="252"/>
      <c r="O478" s="252"/>
      <c r="P478" s="252"/>
      <c r="Q478" s="252"/>
      <c r="R478" s="252"/>
      <c r="S478" s="252"/>
      <c r="T478" s="253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4" t="s">
        <v>133</v>
      </c>
      <c r="AU478" s="254" t="s">
        <v>86</v>
      </c>
      <c r="AV478" s="14" t="s">
        <v>86</v>
      </c>
      <c r="AW478" s="14" t="s">
        <v>32</v>
      </c>
      <c r="AX478" s="14" t="s">
        <v>76</v>
      </c>
      <c r="AY478" s="254" t="s">
        <v>125</v>
      </c>
    </row>
    <row r="479" s="15" customFormat="1">
      <c r="A479" s="15"/>
      <c r="B479" s="255"/>
      <c r="C479" s="256"/>
      <c r="D479" s="235" t="s">
        <v>133</v>
      </c>
      <c r="E479" s="257" t="s">
        <v>1</v>
      </c>
      <c r="F479" s="258" t="s">
        <v>140</v>
      </c>
      <c r="G479" s="256"/>
      <c r="H479" s="259">
        <v>6</v>
      </c>
      <c r="I479" s="260"/>
      <c r="J479" s="256"/>
      <c r="K479" s="256"/>
      <c r="L479" s="261"/>
      <c r="M479" s="262"/>
      <c r="N479" s="263"/>
      <c r="O479" s="263"/>
      <c r="P479" s="263"/>
      <c r="Q479" s="263"/>
      <c r="R479" s="263"/>
      <c r="S479" s="263"/>
      <c r="T479" s="264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T479" s="265" t="s">
        <v>133</v>
      </c>
      <c r="AU479" s="265" t="s">
        <v>86</v>
      </c>
      <c r="AV479" s="15" t="s">
        <v>131</v>
      </c>
      <c r="AW479" s="15" t="s">
        <v>32</v>
      </c>
      <c r="AX479" s="15" t="s">
        <v>84</v>
      </c>
      <c r="AY479" s="265" t="s">
        <v>125</v>
      </c>
    </row>
    <row r="480" s="2" customFormat="1" ht="14.4" customHeight="1">
      <c r="A480" s="38"/>
      <c r="B480" s="39"/>
      <c r="C480" s="266" t="s">
        <v>508</v>
      </c>
      <c r="D480" s="266" t="s">
        <v>287</v>
      </c>
      <c r="E480" s="267" t="s">
        <v>509</v>
      </c>
      <c r="F480" s="268" t="s">
        <v>510</v>
      </c>
      <c r="G480" s="269" t="s">
        <v>417</v>
      </c>
      <c r="H480" s="270">
        <v>4</v>
      </c>
      <c r="I480" s="271"/>
      <c r="J480" s="272">
        <f>ROUND(I480*H480,2)</f>
        <v>0</v>
      </c>
      <c r="K480" s="273"/>
      <c r="L480" s="274"/>
      <c r="M480" s="275" t="s">
        <v>1</v>
      </c>
      <c r="N480" s="276" t="s">
        <v>41</v>
      </c>
      <c r="O480" s="91"/>
      <c r="P480" s="229">
        <f>O480*H480</f>
        <v>0</v>
      </c>
      <c r="Q480" s="229">
        <v>0</v>
      </c>
      <c r="R480" s="229">
        <f>Q480*H480</f>
        <v>0</v>
      </c>
      <c r="S480" s="229">
        <v>0</v>
      </c>
      <c r="T480" s="230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231" t="s">
        <v>191</v>
      </c>
      <c r="AT480" s="231" t="s">
        <v>287</v>
      </c>
      <c r="AU480" s="231" t="s">
        <v>86</v>
      </c>
      <c r="AY480" s="17" t="s">
        <v>125</v>
      </c>
      <c r="BE480" s="232">
        <f>IF(N480="základní",J480,0)</f>
        <v>0</v>
      </c>
      <c r="BF480" s="232">
        <f>IF(N480="snížená",J480,0)</f>
        <v>0</v>
      </c>
      <c r="BG480" s="232">
        <f>IF(N480="zákl. přenesená",J480,0)</f>
        <v>0</v>
      </c>
      <c r="BH480" s="232">
        <f>IF(N480="sníž. přenesená",J480,0)</f>
        <v>0</v>
      </c>
      <c r="BI480" s="232">
        <f>IF(N480="nulová",J480,0)</f>
        <v>0</v>
      </c>
      <c r="BJ480" s="17" t="s">
        <v>84</v>
      </c>
      <c r="BK480" s="232">
        <f>ROUND(I480*H480,2)</f>
        <v>0</v>
      </c>
      <c r="BL480" s="17" t="s">
        <v>131</v>
      </c>
      <c r="BM480" s="231" t="s">
        <v>511</v>
      </c>
    </row>
    <row r="481" s="2" customFormat="1" ht="14.4" customHeight="1">
      <c r="A481" s="38"/>
      <c r="B481" s="39"/>
      <c r="C481" s="266" t="s">
        <v>512</v>
      </c>
      <c r="D481" s="266" t="s">
        <v>287</v>
      </c>
      <c r="E481" s="267" t="s">
        <v>513</v>
      </c>
      <c r="F481" s="268" t="s">
        <v>514</v>
      </c>
      <c r="G481" s="269" t="s">
        <v>417</v>
      </c>
      <c r="H481" s="270">
        <v>1</v>
      </c>
      <c r="I481" s="271"/>
      <c r="J481" s="272">
        <f>ROUND(I481*H481,2)</f>
        <v>0</v>
      </c>
      <c r="K481" s="273"/>
      <c r="L481" s="274"/>
      <c r="M481" s="275" t="s">
        <v>1</v>
      </c>
      <c r="N481" s="276" t="s">
        <v>41</v>
      </c>
      <c r="O481" s="91"/>
      <c r="P481" s="229">
        <f>O481*H481</f>
        <v>0</v>
      </c>
      <c r="Q481" s="229">
        <v>0</v>
      </c>
      <c r="R481" s="229">
        <f>Q481*H481</f>
        <v>0</v>
      </c>
      <c r="S481" s="229">
        <v>0</v>
      </c>
      <c r="T481" s="230">
        <f>S481*H481</f>
        <v>0</v>
      </c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R481" s="231" t="s">
        <v>191</v>
      </c>
      <c r="AT481" s="231" t="s">
        <v>287</v>
      </c>
      <c r="AU481" s="231" t="s">
        <v>86</v>
      </c>
      <c r="AY481" s="17" t="s">
        <v>125</v>
      </c>
      <c r="BE481" s="232">
        <f>IF(N481="základní",J481,0)</f>
        <v>0</v>
      </c>
      <c r="BF481" s="232">
        <f>IF(N481="snížená",J481,0)</f>
        <v>0</v>
      </c>
      <c r="BG481" s="232">
        <f>IF(N481="zákl. přenesená",J481,0)</f>
        <v>0</v>
      </c>
      <c r="BH481" s="232">
        <f>IF(N481="sníž. přenesená",J481,0)</f>
        <v>0</v>
      </c>
      <c r="BI481" s="232">
        <f>IF(N481="nulová",J481,0)</f>
        <v>0</v>
      </c>
      <c r="BJ481" s="17" t="s">
        <v>84</v>
      </c>
      <c r="BK481" s="232">
        <f>ROUND(I481*H481,2)</f>
        <v>0</v>
      </c>
      <c r="BL481" s="17" t="s">
        <v>131</v>
      </c>
      <c r="BM481" s="231" t="s">
        <v>515</v>
      </c>
    </row>
    <row r="482" s="2" customFormat="1" ht="14.4" customHeight="1">
      <c r="A482" s="38"/>
      <c r="B482" s="39"/>
      <c r="C482" s="266" t="s">
        <v>516</v>
      </c>
      <c r="D482" s="266" t="s">
        <v>287</v>
      </c>
      <c r="E482" s="267" t="s">
        <v>517</v>
      </c>
      <c r="F482" s="268" t="s">
        <v>518</v>
      </c>
      <c r="G482" s="269" t="s">
        <v>417</v>
      </c>
      <c r="H482" s="270">
        <v>1</v>
      </c>
      <c r="I482" s="271"/>
      <c r="J482" s="272">
        <f>ROUND(I482*H482,2)</f>
        <v>0</v>
      </c>
      <c r="K482" s="273"/>
      <c r="L482" s="274"/>
      <c r="M482" s="275" t="s">
        <v>1</v>
      </c>
      <c r="N482" s="276" t="s">
        <v>41</v>
      </c>
      <c r="O482" s="91"/>
      <c r="P482" s="229">
        <f>O482*H482</f>
        <v>0</v>
      </c>
      <c r="Q482" s="229">
        <v>0</v>
      </c>
      <c r="R482" s="229">
        <f>Q482*H482</f>
        <v>0</v>
      </c>
      <c r="S482" s="229">
        <v>0</v>
      </c>
      <c r="T482" s="230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231" t="s">
        <v>191</v>
      </c>
      <c r="AT482" s="231" t="s">
        <v>287</v>
      </c>
      <c r="AU482" s="231" t="s">
        <v>86</v>
      </c>
      <c r="AY482" s="17" t="s">
        <v>125</v>
      </c>
      <c r="BE482" s="232">
        <f>IF(N482="základní",J482,0)</f>
        <v>0</v>
      </c>
      <c r="BF482" s="232">
        <f>IF(N482="snížená",J482,0)</f>
        <v>0</v>
      </c>
      <c r="BG482" s="232">
        <f>IF(N482="zákl. přenesená",J482,0)</f>
        <v>0</v>
      </c>
      <c r="BH482" s="232">
        <f>IF(N482="sníž. přenesená",J482,0)</f>
        <v>0</v>
      </c>
      <c r="BI482" s="232">
        <f>IF(N482="nulová",J482,0)</f>
        <v>0</v>
      </c>
      <c r="BJ482" s="17" t="s">
        <v>84</v>
      </c>
      <c r="BK482" s="232">
        <f>ROUND(I482*H482,2)</f>
        <v>0</v>
      </c>
      <c r="BL482" s="17" t="s">
        <v>131</v>
      </c>
      <c r="BM482" s="231" t="s">
        <v>519</v>
      </c>
    </row>
    <row r="483" s="2" customFormat="1" ht="14.4" customHeight="1">
      <c r="A483" s="38"/>
      <c r="B483" s="39"/>
      <c r="C483" s="219" t="s">
        <v>520</v>
      </c>
      <c r="D483" s="219" t="s">
        <v>127</v>
      </c>
      <c r="E483" s="220" t="s">
        <v>521</v>
      </c>
      <c r="F483" s="221" t="s">
        <v>522</v>
      </c>
      <c r="G483" s="222" t="s">
        <v>417</v>
      </c>
      <c r="H483" s="223">
        <v>3</v>
      </c>
      <c r="I483" s="224"/>
      <c r="J483" s="225">
        <f>ROUND(I483*H483,2)</f>
        <v>0</v>
      </c>
      <c r="K483" s="226"/>
      <c r="L483" s="44"/>
      <c r="M483" s="227" t="s">
        <v>1</v>
      </c>
      <c r="N483" s="228" t="s">
        <v>41</v>
      </c>
      <c r="O483" s="91"/>
      <c r="P483" s="229">
        <f>O483*H483</f>
        <v>0</v>
      </c>
      <c r="Q483" s="229">
        <v>0</v>
      </c>
      <c r="R483" s="229">
        <f>Q483*H483</f>
        <v>0</v>
      </c>
      <c r="S483" s="229">
        <v>0</v>
      </c>
      <c r="T483" s="230">
        <f>S483*H483</f>
        <v>0</v>
      </c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R483" s="231" t="s">
        <v>131</v>
      </c>
      <c r="AT483" s="231" t="s">
        <v>127</v>
      </c>
      <c r="AU483" s="231" t="s">
        <v>86</v>
      </c>
      <c r="AY483" s="17" t="s">
        <v>125</v>
      </c>
      <c r="BE483" s="232">
        <f>IF(N483="základní",J483,0)</f>
        <v>0</v>
      </c>
      <c r="BF483" s="232">
        <f>IF(N483="snížená",J483,0)</f>
        <v>0</v>
      </c>
      <c r="BG483" s="232">
        <f>IF(N483="zákl. přenesená",J483,0)</f>
        <v>0</v>
      </c>
      <c r="BH483" s="232">
        <f>IF(N483="sníž. přenesená",J483,0)</f>
        <v>0</v>
      </c>
      <c r="BI483" s="232">
        <f>IF(N483="nulová",J483,0)</f>
        <v>0</v>
      </c>
      <c r="BJ483" s="17" t="s">
        <v>84</v>
      </c>
      <c r="BK483" s="232">
        <f>ROUND(I483*H483,2)</f>
        <v>0</v>
      </c>
      <c r="BL483" s="17" t="s">
        <v>131</v>
      </c>
      <c r="BM483" s="231" t="s">
        <v>523</v>
      </c>
    </row>
    <row r="484" s="13" customFormat="1">
      <c r="A484" s="13"/>
      <c r="B484" s="233"/>
      <c r="C484" s="234"/>
      <c r="D484" s="235" t="s">
        <v>133</v>
      </c>
      <c r="E484" s="236" t="s">
        <v>1</v>
      </c>
      <c r="F484" s="237" t="s">
        <v>507</v>
      </c>
      <c r="G484" s="234"/>
      <c r="H484" s="236" t="s">
        <v>1</v>
      </c>
      <c r="I484" s="238"/>
      <c r="J484" s="234"/>
      <c r="K484" s="234"/>
      <c r="L484" s="239"/>
      <c r="M484" s="240"/>
      <c r="N484" s="241"/>
      <c r="O484" s="241"/>
      <c r="P484" s="241"/>
      <c r="Q484" s="241"/>
      <c r="R484" s="241"/>
      <c r="S484" s="241"/>
      <c r="T484" s="242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43" t="s">
        <v>133</v>
      </c>
      <c r="AU484" s="243" t="s">
        <v>86</v>
      </c>
      <c r="AV484" s="13" t="s">
        <v>84</v>
      </c>
      <c r="AW484" s="13" t="s">
        <v>32</v>
      </c>
      <c r="AX484" s="13" t="s">
        <v>76</v>
      </c>
      <c r="AY484" s="243" t="s">
        <v>125</v>
      </c>
    </row>
    <row r="485" s="13" customFormat="1">
      <c r="A485" s="13"/>
      <c r="B485" s="233"/>
      <c r="C485" s="234"/>
      <c r="D485" s="235" t="s">
        <v>133</v>
      </c>
      <c r="E485" s="236" t="s">
        <v>1</v>
      </c>
      <c r="F485" s="237" t="s">
        <v>380</v>
      </c>
      <c r="G485" s="234"/>
      <c r="H485" s="236" t="s">
        <v>1</v>
      </c>
      <c r="I485" s="238"/>
      <c r="J485" s="234"/>
      <c r="K485" s="234"/>
      <c r="L485" s="239"/>
      <c r="M485" s="240"/>
      <c r="N485" s="241"/>
      <c r="O485" s="241"/>
      <c r="P485" s="241"/>
      <c r="Q485" s="241"/>
      <c r="R485" s="241"/>
      <c r="S485" s="241"/>
      <c r="T485" s="242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3" t="s">
        <v>133</v>
      </c>
      <c r="AU485" s="243" t="s">
        <v>86</v>
      </c>
      <c r="AV485" s="13" t="s">
        <v>84</v>
      </c>
      <c r="AW485" s="13" t="s">
        <v>32</v>
      </c>
      <c r="AX485" s="13" t="s">
        <v>76</v>
      </c>
      <c r="AY485" s="243" t="s">
        <v>125</v>
      </c>
    </row>
    <row r="486" s="14" customFormat="1">
      <c r="A486" s="14"/>
      <c r="B486" s="244"/>
      <c r="C486" s="245"/>
      <c r="D486" s="235" t="s">
        <v>133</v>
      </c>
      <c r="E486" s="246" t="s">
        <v>1</v>
      </c>
      <c r="F486" s="247" t="s">
        <v>146</v>
      </c>
      <c r="G486" s="245"/>
      <c r="H486" s="248">
        <v>3</v>
      </c>
      <c r="I486" s="249"/>
      <c r="J486" s="245"/>
      <c r="K486" s="245"/>
      <c r="L486" s="250"/>
      <c r="M486" s="251"/>
      <c r="N486" s="252"/>
      <c r="O486" s="252"/>
      <c r="P486" s="252"/>
      <c r="Q486" s="252"/>
      <c r="R486" s="252"/>
      <c r="S486" s="252"/>
      <c r="T486" s="253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4" t="s">
        <v>133</v>
      </c>
      <c r="AU486" s="254" t="s">
        <v>86</v>
      </c>
      <c r="AV486" s="14" t="s">
        <v>86</v>
      </c>
      <c r="AW486" s="14" t="s">
        <v>32</v>
      </c>
      <c r="AX486" s="14" t="s">
        <v>76</v>
      </c>
      <c r="AY486" s="254" t="s">
        <v>125</v>
      </c>
    </row>
    <row r="487" s="15" customFormat="1">
      <c r="A487" s="15"/>
      <c r="B487" s="255"/>
      <c r="C487" s="256"/>
      <c r="D487" s="235" t="s">
        <v>133</v>
      </c>
      <c r="E487" s="257" t="s">
        <v>1</v>
      </c>
      <c r="F487" s="258" t="s">
        <v>140</v>
      </c>
      <c r="G487" s="256"/>
      <c r="H487" s="259">
        <v>3</v>
      </c>
      <c r="I487" s="260"/>
      <c r="J487" s="256"/>
      <c r="K487" s="256"/>
      <c r="L487" s="261"/>
      <c r="M487" s="262"/>
      <c r="N487" s="263"/>
      <c r="O487" s="263"/>
      <c r="P487" s="263"/>
      <c r="Q487" s="263"/>
      <c r="R487" s="263"/>
      <c r="S487" s="263"/>
      <c r="T487" s="264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T487" s="265" t="s">
        <v>133</v>
      </c>
      <c r="AU487" s="265" t="s">
        <v>86</v>
      </c>
      <c r="AV487" s="15" t="s">
        <v>131</v>
      </c>
      <c r="AW487" s="15" t="s">
        <v>32</v>
      </c>
      <c r="AX487" s="15" t="s">
        <v>84</v>
      </c>
      <c r="AY487" s="265" t="s">
        <v>125</v>
      </c>
    </row>
    <row r="488" s="2" customFormat="1" ht="14.4" customHeight="1">
      <c r="A488" s="38"/>
      <c r="B488" s="39"/>
      <c r="C488" s="266" t="s">
        <v>524</v>
      </c>
      <c r="D488" s="266" t="s">
        <v>287</v>
      </c>
      <c r="E488" s="267" t="s">
        <v>525</v>
      </c>
      <c r="F488" s="268" t="s">
        <v>526</v>
      </c>
      <c r="G488" s="269" t="s">
        <v>417</v>
      </c>
      <c r="H488" s="270">
        <v>3</v>
      </c>
      <c r="I488" s="271"/>
      <c r="J488" s="272">
        <f>ROUND(I488*H488,2)</f>
        <v>0</v>
      </c>
      <c r="K488" s="273"/>
      <c r="L488" s="274"/>
      <c r="M488" s="275" t="s">
        <v>1</v>
      </c>
      <c r="N488" s="276" t="s">
        <v>41</v>
      </c>
      <c r="O488" s="91"/>
      <c r="P488" s="229">
        <f>O488*H488</f>
        <v>0</v>
      </c>
      <c r="Q488" s="229">
        <v>0</v>
      </c>
      <c r="R488" s="229">
        <f>Q488*H488</f>
        <v>0</v>
      </c>
      <c r="S488" s="229">
        <v>0</v>
      </c>
      <c r="T488" s="230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231" t="s">
        <v>191</v>
      </c>
      <c r="AT488" s="231" t="s">
        <v>287</v>
      </c>
      <c r="AU488" s="231" t="s">
        <v>86</v>
      </c>
      <c r="AY488" s="17" t="s">
        <v>125</v>
      </c>
      <c r="BE488" s="232">
        <f>IF(N488="základní",J488,0)</f>
        <v>0</v>
      </c>
      <c r="BF488" s="232">
        <f>IF(N488="snížená",J488,0)</f>
        <v>0</v>
      </c>
      <c r="BG488" s="232">
        <f>IF(N488="zákl. přenesená",J488,0)</f>
        <v>0</v>
      </c>
      <c r="BH488" s="232">
        <f>IF(N488="sníž. přenesená",J488,0)</f>
        <v>0</v>
      </c>
      <c r="BI488" s="232">
        <f>IF(N488="nulová",J488,0)</f>
        <v>0</v>
      </c>
      <c r="BJ488" s="17" t="s">
        <v>84</v>
      </c>
      <c r="BK488" s="232">
        <f>ROUND(I488*H488,2)</f>
        <v>0</v>
      </c>
      <c r="BL488" s="17" t="s">
        <v>131</v>
      </c>
      <c r="BM488" s="231" t="s">
        <v>527</v>
      </c>
    </row>
    <row r="489" s="2" customFormat="1" ht="14.4" customHeight="1">
      <c r="A489" s="38"/>
      <c r="B489" s="39"/>
      <c r="C489" s="266" t="s">
        <v>528</v>
      </c>
      <c r="D489" s="266" t="s">
        <v>287</v>
      </c>
      <c r="E489" s="267" t="s">
        <v>529</v>
      </c>
      <c r="F489" s="268" t="s">
        <v>530</v>
      </c>
      <c r="G489" s="269" t="s">
        <v>417</v>
      </c>
      <c r="H489" s="270">
        <v>3</v>
      </c>
      <c r="I489" s="271"/>
      <c r="J489" s="272">
        <f>ROUND(I489*H489,2)</f>
        <v>0</v>
      </c>
      <c r="K489" s="273"/>
      <c r="L489" s="274"/>
      <c r="M489" s="275" t="s">
        <v>1</v>
      </c>
      <c r="N489" s="276" t="s">
        <v>41</v>
      </c>
      <c r="O489" s="91"/>
      <c r="P489" s="229">
        <f>O489*H489</f>
        <v>0</v>
      </c>
      <c r="Q489" s="229">
        <v>0</v>
      </c>
      <c r="R489" s="229">
        <f>Q489*H489</f>
        <v>0</v>
      </c>
      <c r="S489" s="229">
        <v>0</v>
      </c>
      <c r="T489" s="230">
        <f>S489*H489</f>
        <v>0</v>
      </c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R489" s="231" t="s">
        <v>191</v>
      </c>
      <c r="AT489" s="231" t="s">
        <v>287</v>
      </c>
      <c r="AU489" s="231" t="s">
        <v>86</v>
      </c>
      <c r="AY489" s="17" t="s">
        <v>125</v>
      </c>
      <c r="BE489" s="232">
        <f>IF(N489="základní",J489,0)</f>
        <v>0</v>
      </c>
      <c r="BF489" s="232">
        <f>IF(N489="snížená",J489,0)</f>
        <v>0</v>
      </c>
      <c r="BG489" s="232">
        <f>IF(N489="zákl. přenesená",J489,0)</f>
        <v>0</v>
      </c>
      <c r="BH489" s="232">
        <f>IF(N489="sníž. přenesená",J489,0)</f>
        <v>0</v>
      </c>
      <c r="BI489" s="232">
        <f>IF(N489="nulová",J489,0)</f>
        <v>0</v>
      </c>
      <c r="BJ489" s="17" t="s">
        <v>84</v>
      </c>
      <c r="BK489" s="232">
        <f>ROUND(I489*H489,2)</f>
        <v>0</v>
      </c>
      <c r="BL489" s="17" t="s">
        <v>131</v>
      </c>
      <c r="BM489" s="231" t="s">
        <v>531</v>
      </c>
    </row>
    <row r="490" s="2" customFormat="1" ht="14.4" customHeight="1">
      <c r="A490" s="38"/>
      <c r="B490" s="39"/>
      <c r="C490" s="266" t="s">
        <v>532</v>
      </c>
      <c r="D490" s="266" t="s">
        <v>287</v>
      </c>
      <c r="E490" s="267" t="s">
        <v>533</v>
      </c>
      <c r="F490" s="268" t="s">
        <v>534</v>
      </c>
      <c r="G490" s="269" t="s">
        <v>417</v>
      </c>
      <c r="H490" s="270">
        <v>3</v>
      </c>
      <c r="I490" s="271"/>
      <c r="J490" s="272">
        <f>ROUND(I490*H490,2)</f>
        <v>0</v>
      </c>
      <c r="K490" s="273"/>
      <c r="L490" s="274"/>
      <c r="M490" s="275" t="s">
        <v>1</v>
      </c>
      <c r="N490" s="276" t="s">
        <v>41</v>
      </c>
      <c r="O490" s="91"/>
      <c r="P490" s="229">
        <f>O490*H490</f>
        <v>0</v>
      </c>
      <c r="Q490" s="229">
        <v>0</v>
      </c>
      <c r="R490" s="229">
        <f>Q490*H490</f>
        <v>0</v>
      </c>
      <c r="S490" s="229">
        <v>0</v>
      </c>
      <c r="T490" s="230">
        <f>S490*H490</f>
        <v>0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231" t="s">
        <v>191</v>
      </c>
      <c r="AT490" s="231" t="s">
        <v>287</v>
      </c>
      <c r="AU490" s="231" t="s">
        <v>86</v>
      </c>
      <c r="AY490" s="17" t="s">
        <v>125</v>
      </c>
      <c r="BE490" s="232">
        <f>IF(N490="základní",J490,0)</f>
        <v>0</v>
      </c>
      <c r="BF490" s="232">
        <f>IF(N490="snížená",J490,0)</f>
        <v>0</v>
      </c>
      <c r="BG490" s="232">
        <f>IF(N490="zákl. přenesená",J490,0)</f>
        <v>0</v>
      </c>
      <c r="BH490" s="232">
        <f>IF(N490="sníž. přenesená",J490,0)</f>
        <v>0</v>
      </c>
      <c r="BI490" s="232">
        <f>IF(N490="nulová",J490,0)</f>
        <v>0</v>
      </c>
      <c r="BJ490" s="17" t="s">
        <v>84</v>
      </c>
      <c r="BK490" s="232">
        <f>ROUND(I490*H490,2)</f>
        <v>0</v>
      </c>
      <c r="BL490" s="17" t="s">
        <v>131</v>
      </c>
      <c r="BM490" s="231" t="s">
        <v>535</v>
      </c>
    </row>
    <row r="491" s="2" customFormat="1" ht="14.4" customHeight="1">
      <c r="A491" s="38"/>
      <c r="B491" s="39"/>
      <c r="C491" s="266" t="s">
        <v>536</v>
      </c>
      <c r="D491" s="266" t="s">
        <v>287</v>
      </c>
      <c r="E491" s="267" t="s">
        <v>537</v>
      </c>
      <c r="F491" s="268" t="s">
        <v>538</v>
      </c>
      <c r="G491" s="269" t="s">
        <v>417</v>
      </c>
      <c r="H491" s="270">
        <v>12</v>
      </c>
      <c r="I491" s="271"/>
      <c r="J491" s="272">
        <f>ROUND(I491*H491,2)</f>
        <v>0</v>
      </c>
      <c r="K491" s="273"/>
      <c r="L491" s="274"/>
      <c r="M491" s="275" t="s">
        <v>1</v>
      </c>
      <c r="N491" s="276" t="s">
        <v>41</v>
      </c>
      <c r="O491" s="91"/>
      <c r="P491" s="229">
        <f>O491*H491</f>
        <v>0</v>
      </c>
      <c r="Q491" s="229">
        <v>0</v>
      </c>
      <c r="R491" s="229">
        <f>Q491*H491</f>
        <v>0</v>
      </c>
      <c r="S491" s="229">
        <v>0</v>
      </c>
      <c r="T491" s="230">
        <f>S491*H491</f>
        <v>0</v>
      </c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R491" s="231" t="s">
        <v>191</v>
      </c>
      <c r="AT491" s="231" t="s">
        <v>287</v>
      </c>
      <c r="AU491" s="231" t="s">
        <v>86</v>
      </c>
      <c r="AY491" s="17" t="s">
        <v>125</v>
      </c>
      <c r="BE491" s="232">
        <f>IF(N491="základní",J491,0)</f>
        <v>0</v>
      </c>
      <c r="BF491" s="232">
        <f>IF(N491="snížená",J491,0)</f>
        <v>0</v>
      </c>
      <c r="BG491" s="232">
        <f>IF(N491="zákl. přenesená",J491,0)</f>
        <v>0</v>
      </c>
      <c r="BH491" s="232">
        <f>IF(N491="sníž. přenesená",J491,0)</f>
        <v>0</v>
      </c>
      <c r="BI491" s="232">
        <f>IF(N491="nulová",J491,0)</f>
        <v>0</v>
      </c>
      <c r="BJ491" s="17" t="s">
        <v>84</v>
      </c>
      <c r="BK491" s="232">
        <f>ROUND(I491*H491,2)</f>
        <v>0</v>
      </c>
      <c r="BL491" s="17" t="s">
        <v>131</v>
      </c>
      <c r="BM491" s="231" t="s">
        <v>539</v>
      </c>
    </row>
    <row r="492" s="2" customFormat="1" ht="14.4" customHeight="1">
      <c r="A492" s="38"/>
      <c r="B492" s="39"/>
      <c r="C492" s="219" t="s">
        <v>540</v>
      </c>
      <c r="D492" s="219" t="s">
        <v>127</v>
      </c>
      <c r="E492" s="220" t="s">
        <v>541</v>
      </c>
      <c r="F492" s="221" t="s">
        <v>542</v>
      </c>
      <c r="G492" s="222" t="s">
        <v>155</v>
      </c>
      <c r="H492" s="223">
        <v>45</v>
      </c>
      <c r="I492" s="224"/>
      <c r="J492" s="225">
        <f>ROUND(I492*H492,2)</f>
        <v>0</v>
      </c>
      <c r="K492" s="226"/>
      <c r="L492" s="44"/>
      <c r="M492" s="227" t="s">
        <v>1</v>
      </c>
      <c r="N492" s="228" t="s">
        <v>41</v>
      </c>
      <c r="O492" s="91"/>
      <c r="P492" s="229">
        <f>O492*H492</f>
        <v>0</v>
      </c>
      <c r="Q492" s="229">
        <v>0</v>
      </c>
      <c r="R492" s="229">
        <f>Q492*H492</f>
        <v>0</v>
      </c>
      <c r="S492" s="229">
        <v>0</v>
      </c>
      <c r="T492" s="230">
        <f>S492*H492</f>
        <v>0</v>
      </c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R492" s="231" t="s">
        <v>131</v>
      </c>
      <c r="AT492" s="231" t="s">
        <v>127</v>
      </c>
      <c r="AU492" s="231" t="s">
        <v>86</v>
      </c>
      <c r="AY492" s="17" t="s">
        <v>125</v>
      </c>
      <c r="BE492" s="232">
        <f>IF(N492="základní",J492,0)</f>
        <v>0</v>
      </c>
      <c r="BF492" s="232">
        <f>IF(N492="snížená",J492,0)</f>
        <v>0</v>
      </c>
      <c r="BG492" s="232">
        <f>IF(N492="zákl. přenesená",J492,0)</f>
        <v>0</v>
      </c>
      <c r="BH492" s="232">
        <f>IF(N492="sníž. přenesená",J492,0)</f>
        <v>0</v>
      </c>
      <c r="BI492" s="232">
        <f>IF(N492="nulová",J492,0)</f>
        <v>0</v>
      </c>
      <c r="BJ492" s="17" t="s">
        <v>84</v>
      </c>
      <c r="BK492" s="232">
        <f>ROUND(I492*H492,2)</f>
        <v>0</v>
      </c>
      <c r="BL492" s="17" t="s">
        <v>131</v>
      </c>
      <c r="BM492" s="231" t="s">
        <v>543</v>
      </c>
    </row>
    <row r="493" s="13" customFormat="1">
      <c r="A493" s="13"/>
      <c r="B493" s="233"/>
      <c r="C493" s="234"/>
      <c r="D493" s="235" t="s">
        <v>133</v>
      </c>
      <c r="E493" s="236" t="s">
        <v>1</v>
      </c>
      <c r="F493" s="237" t="s">
        <v>544</v>
      </c>
      <c r="G493" s="234"/>
      <c r="H493" s="236" t="s">
        <v>1</v>
      </c>
      <c r="I493" s="238"/>
      <c r="J493" s="234"/>
      <c r="K493" s="234"/>
      <c r="L493" s="239"/>
      <c r="M493" s="240"/>
      <c r="N493" s="241"/>
      <c r="O493" s="241"/>
      <c r="P493" s="241"/>
      <c r="Q493" s="241"/>
      <c r="R493" s="241"/>
      <c r="S493" s="241"/>
      <c r="T493" s="242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3" t="s">
        <v>133</v>
      </c>
      <c r="AU493" s="243" t="s">
        <v>86</v>
      </c>
      <c r="AV493" s="13" t="s">
        <v>84</v>
      </c>
      <c r="AW493" s="13" t="s">
        <v>32</v>
      </c>
      <c r="AX493" s="13" t="s">
        <v>76</v>
      </c>
      <c r="AY493" s="243" t="s">
        <v>125</v>
      </c>
    </row>
    <row r="494" s="13" customFormat="1">
      <c r="A494" s="13"/>
      <c r="B494" s="233"/>
      <c r="C494" s="234"/>
      <c r="D494" s="235" t="s">
        <v>133</v>
      </c>
      <c r="E494" s="236" t="s">
        <v>1</v>
      </c>
      <c r="F494" s="237" t="s">
        <v>380</v>
      </c>
      <c r="G494" s="234"/>
      <c r="H494" s="236" t="s">
        <v>1</v>
      </c>
      <c r="I494" s="238"/>
      <c r="J494" s="234"/>
      <c r="K494" s="234"/>
      <c r="L494" s="239"/>
      <c r="M494" s="240"/>
      <c r="N494" s="241"/>
      <c r="O494" s="241"/>
      <c r="P494" s="241"/>
      <c r="Q494" s="241"/>
      <c r="R494" s="241"/>
      <c r="S494" s="241"/>
      <c r="T494" s="242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43" t="s">
        <v>133</v>
      </c>
      <c r="AU494" s="243" t="s">
        <v>86</v>
      </c>
      <c r="AV494" s="13" t="s">
        <v>84</v>
      </c>
      <c r="AW494" s="13" t="s">
        <v>32</v>
      </c>
      <c r="AX494" s="13" t="s">
        <v>76</v>
      </c>
      <c r="AY494" s="243" t="s">
        <v>125</v>
      </c>
    </row>
    <row r="495" s="14" customFormat="1">
      <c r="A495" s="14"/>
      <c r="B495" s="244"/>
      <c r="C495" s="245"/>
      <c r="D495" s="235" t="s">
        <v>133</v>
      </c>
      <c r="E495" s="246" t="s">
        <v>1</v>
      </c>
      <c r="F495" s="247" t="s">
        <v>545</v>
      </c>
      <c r="G495" s="245"/>
      <c r="H495" s="248">
        <v>45</v>
      </c>
      <c r="I495" s="249"/>
      <c r="J495" s="245"/>
      <c r="K495" s="245"/>
      <c r="L495" s="250"/>
      <c r="M495" s="251"/>
      <c r="N495" s="252"/>
      <c r="O495" s="252"/>
      <c r="P495" s="252"/>
      <c r="Q495" s="252"/>
      <c r="R495" s="252"/>
      <c r="S495" s="252"/>
      <c r="T495" s="253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54" t="s">
        <v>133</v>
      </c>
      <c r="AU495" s="254" t="s">
        <v>86</v>
      </c>
      <c r="AV495" s="14" t="s">
        <v>86</v>
      </c>
      <c r="AW495" s="14" t="s">
        <v>32</v>
      </c>
      <c r="AX495" s="14" t="s">
        <v>76</v>
      </c>
      <c r="AY495" s="254" t="s">
        <v>125</v>
      </c>
    </row>
    <row r="496" s="15" customFormat="1">
      <c r="A496" s="15"/>
      <c r="B496" s="255"/>
      <c r="C496" s="256"/>
      <c r="D496" s="235" t="s">
        <v>133</v>
      </c>
      <c r="E496" s="257" t="s">
        <v>1</v>
      </c>
      <c r="F496" s="258" t="s">
        <v>140</v>
      </c>
      <c r="G496" s="256"/>
      <c r="H496" s="259">
        <v>45</v>
      </c>
      <c r="I496" s="260"/>
      <c r="J496" s="256"/>
      <c r="K496" s="256"/>
      <c r="L496" s="261"/>
      <c r="M496" s="262"/>
      <c r="N496" s="263"/>
      <c r="O496" s="263"/>
      <c r="P496" s="263"/>
      <c r="Q496" s="263"/>
      <c r="R496" s="263"/>
      <c r="S496" s="263"/>
      <c r="T496" s="264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T496" s="265" t="s">
        <v>133</v>
      </c>
      <c r="AU496" s="265" t="s">
        <v>86</v>
      </c>
      <c r="AV496" s="15" t="s">
        <v>131</v>
      </c>
      <c r="AW496" s="15" t="s">
        <v>32</v>
      </c>
      <c r="AX496" s="15" t="s">
        <v>84</v>
      </c>
      <c r="AY496" s="265" t="s">
        <v>125</v>
      </c>
    </row>
    <row r="497" s="2" customFormat="1" ht="14.4" customHeight="1">
      <c r="A497" s="38"/>
      <c r="B497" s="39"/>
      <c r="C497" s="219" t="s">
        <v>546</v>
      </c>
      <c r="D497" s="219" t="s">
        <v>127</v>
      </c>
      <c r="E497" s="220" t="s">
        <v>547</v>
      </c>
      <c r="F497" s="221" t="s">
        <v>548</v>
      </c>
      <c r="G497" s="222" t="s">
        <v>155</v>
      </c>
      <c r="H497" s="223">
        <v>25</v>
      </c>
      <c r="I497" s="224"/>
      <c r="J497" s="225">
        <f>ROUND(I497*H497,2)</f>
        <v>0</v>
      </c>
      <c r="K497" s="226"/>
      <c r="L497" s="44"/>
      <c r="M497" s="227" t="s">
        <v>1</v>
      </c>
      <c r="N497" s="228" t="s">
        <v>41</v>
      </c>
      <c r="O497" s="91"/>
      <c r="P497" s="229">
        <f>O497*H497</f>
        <v>0</v>
      </c>
      <c r="Q497" s="229">
        <v>0</v>
      </c>
      <c r="R497" s="229">
        <f>Q497*H497</f>
        <v>0</v>
      </c>
      <c r="S497" s="229">
        <v>0</v>
      </c>
      <c r="T497" s="230">
        <f>S497*H497</f>
        <v>0</v>
      </c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R497" s="231" t="s">
        <v>131</v>
      </c>
      <c r="AT497" s="231" t="s">
        <v>127</v>
      </c>
      <c r="AU497" s="231" t="s">
        <v>86</v>
      </c>
      <c r="AY497" s="17" t="s">
        <v>125</v>
      </c>
      <c r="BE497" s="232">
        <f>IF(N497="základní",J497,0)</f>
        <v>0</v>
      </c>
      <c r="BF497" s="232">
        <f>IF(N497="snížená",J497,0)</f>
        <v>0</v>
      </c>
      <c r="BG497" s="232">
        <f>IF(N497="zákl. přenesená",J497,0)</f>
        <v>0</v>
      </c>
      <c r="BH497" s="232">
        <f>IF(N497="sníž. přenesená",J497,0)</f>
        <v>0</v>
      </c>
      <c r="BI497" s="232">
        <f>IF(N497="nulová",J497,0)</f>
        <v>0</v>
      </c>
      <c r="BJ497" s="17" t="s">
        <v>84</v>
      </c>
      <c r="BK497" s="232">
        <f>ROUND(I497*H497,2)</f>
        <v>0</v>
      </c>
      <c r="BL497" s="17" t="s">
        <v>131</v>
      </c>
      <c r="BM497" s="231" t="s">
        <v>549</v>
      </c>
    </row>
    <row r="498" s="13" customFormat="1">
      <c r="A498" s="13"/>
      <c r="B498" s="233"/>
      <c r="C498" s="234"/>
      <c r="D498" s="235" t="s">
        <v>133</v>
      </c>
      <c r="E498" s="236" t="s">
        <v>1</v>
      </c>
      <c r="F498" s="237" t="s">
        <v>544</v>
      </c>
      <c r="G498" s="234"/>
      <c r="H498" s="236" t="s">
        <v>1</v>
      </c>
      <c r="I498" s="238"/>
      <c r="J498" s="234"/>
      <c r="K498" s="234"/>
      <c r="L498" s="239"/>
      <c r="M498" s="240"/>
      <c r="N498" s="241"/>
      <c r="O498" s="241"/>
      <c r="P498" s="241"/>
      <c r="Q498" s="241"/>
      <c r="R498" s="241"/>
      <c r="S498" s="241"/>
      <c r="T498" s="242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3" t="s">
        <v>133</v>
      </c>
      <c r="AU498" s="243" t="s">
        <v>86</v>
      </c>
      <c r="AV498" s="13" t="s">
        <v>84</v>
      </c>
      <c r="AW498" s="13" t="s">
        <v>32</v>
      </c>
      <c r="AX498" s="13" t="s">
        <v>76</v>
      </c>
      <c r="AY498" s="243" t="s">
        <v>125</v>
      </c>
    </row>
    <row r="499" s="13" customFormat="1">
      <c r="A499" s="13"/>
      <c r="B499" s="233"/>
      <c r="C499" s="234"/>
      <c r="D499" s="235" t="s">
        <v>133</v>
      </c>
      <c r="E499" s="236" t="s">
        <v>1</v>
      </c>
      <c r="F499" s="237" t="s">
        <v>380</v>
      </c>
      <c r="G499" s="234"/>
      <c r="H499" s="236" t="s">
        <v>1</v>
      </c>
      <c r="I499" s="238"/>
      <c r="J499" s="234"/>
      <c r="K499" s="234"/>
      <c r="L499" s="239"/>
      <c r="M499" s="240"/>
      <c r="N499" s="241"/>
      <c r="O499" s="241"/>
      <c r="P499" s="241"/>
      <c r="Q499" s="241"/>
      <c r="R499" s="241"/>
      <c r="S499" s="241"/>
      <c r="T499" s="242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3" t="s">
        <v>133</v>
      </c>
      <c r="AU499" s="243" t="s">
        <v>86</v>
      </c>
      <c r="AV499" s="13" t="s">
        <v>84</v>
      </c>
      <c r="AW499" s="13" t="s">
        <v>32</v>
      </c>
      <c r="AX499" s="13" t="s">
        <v>76</v>
      </c>
      <c r="AY499" s="243" t="s">
        <v>125</v>
      </c>
    </row>
    <row r="500" s="14" customFormat="1">
      <c r="A500" s="14"/>
      <c r="B500" s="244"/>
      <c r="C500" s="245"/>
      <c r="D500" s="235" t="s">
        <v>133</v>
      </c>
      <c r="E500" s="246" t="s">
        <v>1</v>
      </c>
      <c r="F500" s="247" t="s">
        <v>550</v>
      </c>
      <c r="G500" s="245"/>
      <c r="H500" s="248">
        <v>25</v>
      </c>
      <c r="I500" s="249"/>
      <c r="J500" s="245"/>
      <c r="K500" s="245"/>
      <c r="L500" s="250"/>
      <c r="M500" s="251"/>
      <c r="N500" s="252"/>
      <c r="O500" s="252"/>
      <c r="P500" s="252"/>
      <c r="Q500" s="252"/>
      <c r="R500" s="252"/>
      <c r="S500" s="252"/>
      <c r="T500" s="253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54" t="s">
        <v>133</v>
      </c>
      <c r="AU500" s="254" t="s">
        <v>86</v>
      </c>
      <c r="AV500" s="14" t="s">
        <v>86</v>
      </c>
      <c r="AW500" s="14" t="s">
        <v>32</v>
      </c>
      <c r="AX500" s="14" t="s">
        <v>76</v>
      </c>
      <c r="AY500" s="254" t="s">
        <v>125</v>
      </c>
    </row>
    <row r="501" s="15" customFormat="1">
      <c r="A501" s="15"/>
      <c r="B501" s="255"/>
      <c r="C501" s="256"/>
      <c r="D501" s="235" t="s">
        <v>133</v>
      </c>
      <c r="E501" s="257" t="s">
        <v>1</v>
      </c>
      <c r="F501" s="258" t="s">
        <v>140</v>
      </c>
      <c r="G501" s="256"/>
      <c r="H501" s="259">
        <v>25</v>
      </c>
      <c r="I501" s="260"/>
      <c r="J501" s="256"/>
      <c r="K501" s="256"/>
      <c r="L501" s="261"/>
      <c r="M501" s="262"/>
      <c r="N501" s="263"/>
      <c r="O501" s="263"/>
      <c r="P501" s="263"/>
      <c r="Q501" s="263"/>
      <c r="R501" s="263"/>
      <c r="S501" s="263"/>
      <c r="T501" s="264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65" t="s">
        <v>133</v>
      </c>
      <c r="AU501" s="265" t="s">
        <v>86</v>
      </c>
      <c r="AV501" s="15" t="s">
        <v>131</v>
      </c>
      <c r="AW501" s="15" t="s">
        <v>32</v>
      </c>
      <c r="AX501" s="15" t="s">
        <v>84</v>
      </c>
      <c r="AY501" s="265" t="s">
        <v>125</v>
      </c>
    </row>
    <row r="502" s="2" customFormat="1" ht="14.4" customHeight="1">
      <c r="A502" s="38"/>
      <c r="B502" s="39"/>
      <c r="C502" s="219" t="s">
        <v>551</v>
      </c>
      <c r="D502" s="219" t="s">
        <v>127</v>
      </c>
      <c r="E502" s="220" t="s">
        <v>552</v>
      </c>
      <c r="F502" s="221" t="s">
        <v>553</v>
      </c>
      <c r="G502" s="222" t="s">
        <v>155</v>
      </c>
      <c r="H502" s="223">
        <v>851.67999999999995</v>
      </c>
      <c r="I502" s="224"/>
      <c r="J502" s="225">
        <f>ROUND(I502*H502,2)</f>
        <v>0</v>
      </c>
      <c r="K502" s="226"/>
      <c r="L502" s="44"/>
      <c r="M502" s="227" t="s">
        <v>1</v>
      </c>
      <c r="N502" s="228" t="s">
        <v>41</v>
      </c>
      <c r="O502" s="91"/>
      <c r="P502" s="229">
        <f>O502*H502</f>
        <v>0</v>
      </c>
      <c r="Q502" s="229">
        <v>0</v>
      </c>
      <c r="R502" s="229">
        <f>Q502*H502</f>
        <v>0</v>
      </c>
      <c r="S502" s="229">
        <v>0</v>
      </c>
      <c r="T502" s="230">
        <f>S502*H502</f>
        <v>0</v>
      </c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231" t="s">
        <v>131</v>
      </c>
      <c r="AT502" s="231" t="s">
        <v>127</v>
      </c>
      <c r="AU502" s="231" t="s">
        <v>86</v>
      </c>
      <c r="AY502" s="17" t="s">
        <v>125</v>
      </c>
      <c r="BE502" s="232">
        <f>IF(N502="základní",J502,0)</f>
        <v>0</v>
      </c>
      <c r="BF502" s="232">
        <f>IF(N502="snížená",J502,0)</f>
        <v>0</v>
      </c>
      <c r="BG502" s="232">
        <f>IF(N502="zákl. přenesená",J502,0)</f>
        <v>0</v>
      </c>
      <c r="BH502" s="232">
        <f>IF(N502="sníž. přenesená",J502,0)</f>
        <v>0</v>
      </c>
      <c r="BI502" s="232">
        <f>IF(N502="nulová",J502,0)</f>
        <v>0</v>
      </c>
      <c r="BJ502" s="17" t="s">
        <v>84</v>
      </c>
      <c r="BK502" s="232">
        <f>ROUND(I502*H502,2)</f>
        <v>0</v>
      </c>
      <c r="BL502" s="17" t="s">
        <v>131</v>
      </c>
      <c r="BM502" s="231" t="s">
        <v>554</v>
      </c>
    </row>
    <row r="503" s="13" customFormat="1">
      <c r="A503" s="13"/>
      <c r="B503" s="233"/>
      <c r="C503" s="234"/>
      <c r="D503" s="235" t="s">
        <v>133</v>
      </c>
      <c r="E503" s="236" t="s">
        <v>1</v>
      </c>
      <c r="F503" s="237" t="s">
        <v>555</v>
      </c>
      <c r="G503" s="234"/>
      <c r="H503" s="236" t="s">
        <v>1</v>
      </c>
      <c r="I503" s="238"/>
      <c r="J503" s="234"/>
      <c r="K503" s="234"/>
      <c r="L503" s="239"/>
      <c r="M503" s="240"/>
      <c r="N503" s="241"/>
      <c r="O503" s="241"/>
      <c r="P503" s="241"/>
      <c r="Q503" s="241"/>
      <c r="R503" s="241"/>
      <c r="S503" s="241"/>
      <c r="T503" s="242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3" t="s">
        <v>133</v>
      </c>
      <c r="AU503" s="243" t="s">
        <v>86</v>
      </c>
      <c r="AV503" s="13" t="s">
        <v>84</v>
      </c>
      <c r="AW503" s="13" t="s">
        <v>32</v>
      </c>
      <c r="AX503" s="13" t="s">
        <v>76</v>
      </c>
      <c r="AY503" s="243" t="s">
        <v>125</v>
      </c>
    </row>
    <row r="504" s="13" customFormat="1">
      <c r="A504" s="13"/>
      <c r="B504" s="233"/>
      <c r="C504" s="234"/>
      <c r="D504" s="235" t="s">
        <v>133</v>
      </c>
      <c r="E504" s="236" t="s">
        <v>1</v>
      </c>
      <c r="F504" s="237" t="s">
        <v>380</v>
      </c>
      <c r="G504" s="234"/>
      <c r="H504" s="236" t="s">
        <v>1</v>
      </c>
      <c r="I504" s="238"/>
      <c r="J504" s="234"/>
      <c r="K504" s="234"/>
      <c r="L504" s="239"/>
      <c r="M504" s="240"/>
      <c r="N504" s="241"/>
      <c r="O504" s="241"/>
      <c r="P504" s="241"/>
      <c r="Q504" s="241"/>
      <c r="R504" s="241"/>
      <c r="S504" s="241"/>
      <c r="T504" s="242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3" t="s">
        <v>133</v>
      </c>
      <c r="AU504" s="243" t="s">
        <v>86</v>
      </c>
      <c r="AV504" s="13" t="s">
        <v>84</v>
      </c>
      <c r="AW504" s="13" t="s">
        <v>32</v>
      </c>
      <c r="AX504" s="13" t="s">
        <v>76</v>
      </c>
      <c r="AY504" s="243" t="s">
        <v>125</v>
      </c>
    </row>
    <row r="505" s="14" customFormat="1">
      <c r="A505" s="14"/>
      <c r="B505" s="244"/>
      <c r="C505" s="245"/>
      <c r="D505" s="235" t="s">
        <v>133</v>
      </c>
      <c r="E505" s="246" t="s">
        <v>1</v>
      </c>
      <c r="F505" s="247" t="s">
        <v>556</v>
      </c>
      <c r="G505" s="245"/>
      <c r="H505" s="248">
        <v>851.67999999999995</v>
      </c>
      <c r="I505" s="249"/>
      <c r="J505" s="245"/>
      <c r="K505" s="245"/>
      <c r="L505" s="250"/>
      <c r="M505" s="251"/>
      <c r="N505" s="252"/>
      <c r="O505" s="252"/>
      <c r="P505" s="252"/>
      <c r="Q505" s="252"/>
      <c r="R505" s="252"/>
      <c r="S505" s="252"/>
      <c r="T505" s="253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54" t="s">
        <v>133</v>
      </c>
      <c r="AU505" s="254" t="s">
        <v>86</v>
      </c>
      <c r="AV505" s="14" t="s">
        <v>86</v>
      </c>
      <c r="AW505" s="14" t="s">
        <v>32</v>
      </c>
      <c r="AX505" s="14" t="s">
        <v>76</v>
      </c>
      <c r="AY505" s="254" t="s">
        <v>125</v>
      </c>
    </row>
    <row r="506" s="15" customFormat="1">
      <c r="A506" s="15"/>
      <c r="B506" s="255"/>
      <c r="C506" s="256"/>
      <c r="D506" s="235" t="s">
        <v>133</v>
      </c>
      <c r="E506" s="257" t="s">
        <v>1</v>
      </c>
      <c r="F506" s="258" t="s">
        <v>140</v>
      </c>
      <c r="G506" s="256"/>
      <c r="H506" s="259">
        <v>851.67999999999995</v>
      </c>
      <c r="I506" s="260"/>
      <c r="J506" s="256"/>
      <c r="K506" s="256"/>
      <c r="L506" s="261"/>
      <c r="M506" s="262"/>
      <c r="N506" s="263"/>
      <c r="O506" s="263"/>
      <c r="P506" s="263"/>
      <c r="Q506" s="263"/>
      <c r="R506" s="263"/>
      <c r="S506" s="263"/>
      <c r="T506" s="264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T506" s="265" t="s">
        <v>133</v>
      </c>
      <c r="AU506" s="265" t="s">
        <v>86</v>
      </c>
      <c r="AV506" s="15" t="s">
        <v>131</v>
      </c>
      <c r="AW506" s="15" t="s">
        <v>32</v>
      </c>
      <c r="AX506" s="15" t="s">
        <v>84</v>
      </c>
      <c r="AY506" s="265" t="s">
        <v>125</v>
      </c>
    </row>
    <row r="507" s="2" customFormat="1" ht="14.4" customHeight="1">
      <c r="A507" s="38"/>
      <c r="B507" s="39"/>
      <c r="C507" s="266" t="s">
        <v>557</v>
      </c>
      <c r="D507" s="266" t="s">
        <v>287</v>
      </c>
      <c r="E507" s="267" t="s">
        <v>558</v>
      </c>
      <c r="F507" s="268" t="s">
        <v>559</v>
      </c>
      <c r="G507" s="269" t="s">
        <v>155</v>
      </c>
      <c r="H507" s="270">
        <v>739.5</v>
      </c>
      <c r="I507" s="271"/>
      <c r="J507" s="272">
        <f>ROUND(I507*H507,2)</f>
        <v>0</v>
      </c>
      <c r="K507" s="273"/>
      <c r="L507" s="274"/>
      <c r="M507" s="275" t="s">
        <v>1</v>
      </c>
      <c r="N507" s="276" t="s">
        <v>41</v>
      </c>
      <c r="O507" s="91"/>
      <c r="P507" s="229">
        <f>O507*H507</f>
        <v>0</v>
      </c>
      <c r="Q507" s="229">
        <v>0</v>
      </c>
      <c r="R507" s="229">
        <f>Q507*H507</f>
        <v>0</v>
      </c>
      <c r="S507" s="229">
        <v>0</v>
      </c>
      <c r="T507" s="230">
        <f>S507*H507</f>
        <v>0</v>
      </c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R507" s="231" t="s">
        <v>191</v>
      </c>
      <c r="AT507" s="231" t="s">
        <v>287</v>
      </c>
      <c r="AU507" s="231" t="s">
        <v>86</v>
      </c>
      <c r="AY507" s="17" t="s">
        <v>125</v>
      </c>
      <c r="BE507" s="232">
        <f>IF(N507="základní",J507,0)</f>
        <v>0</v>
      </c>
      <c r="BF507" s="232">
        <f>IF(N507="snížená",J507,0)</f>
        <v>0</v>
      </c>
      <c r="BG507" s="232">
        <f>IF(N507="zákl. přenesená",J507,0)</f>
        <v>0</v>
      </c>
      <c r="BH507" s="232">
        <f>IF(N507="sníž. přenesená",J507,0)</f>
        <v>0</v>
      </c>
      <c r="BI507" s="232">
        <f>IF(N507="nulová",J507,0)</f>
        <v>0</v>
      </c>
      <c r="BJ507" s="17" t="s">
        <v>84</v>
      </c>
      <c r="BK507" s="232">
        <f>ROUND(I507*H507,2)</f>
        <v>0</v>
      </c>
      <c r="BL507" s="17" t="s">
        <v>131</v>
      </c>
      <c r="BM507" s="231" t="s">
        <v>560</v>
      </c>
    </row>
    <row r="508" s="2" customFormat="1" ht="14.4" customHeight="1">
      <c r="A508" s="38"/>
      <c r="B508" s="39"/>
      <c r="C508" s="219" t="s">
        <v>561</v>
      </c>
      <c r="D508" s="219" t="s">
        <v>127</v>
      </c>
      <c r="E508" s="220" t="s">
        <v>562</v>
      </c>
      <c r="F508" s="221" t="s">
        <v>563</v>
      </c>
      <c r="G508" s="222" t="s">
        <v>155</v>
      </c>
      <c r="H508" s="223">
        <v>31.710000000000001</v>
      </c>
      <c r="I508" s="224"/>
      <c r="J508" s="225">
        <f>ROUND(I508*H508,2)</f>
        <v>0</v>
      </c>
      <c r="K508" s="226"/>
      <c r="L508" s="44"/>
      <c r="M508" s="227" t="s">
        <v>1</v>
      </c>
      <c r="N508" s="228" t="s">
        <v>41</v>
      </c>
      <c r="O508" s="91"/>
      <c r="P508" s="229">
        <f>O508*H508</f>
        <v>0</v>
      </c>
      <c r="Q508" s="229">
        <v>1.0000000000000001E-05</v>
      </c>
      <c r="R508" s="229">
        <f>Q508*H508</f>
        <v>0.00031710000000000001</v>
      </c>
      <c r="S508" s="229">
        <v>0</v>
      </c>
      <c r="T508" s="230">
        <f>S508*H508</f>
        <v>0</v>
      </c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R508" s="231" t="s">
        <v>131</v>
      </c>
      <c r="AT508" s="231" t="s">
        <v>127</v>
      </c>
      <c r="AU508" s="231" t="s">
        <v>86</v>
      </c>
      <c r="AY508" s="17" t="s">
        <v>125</v>
      </c>
      <c r="BE508" s="232">
        <f>IF(N508="základní",J508,0)</f>
        <v>0</v>
      </c>
      <c r="BF508" s="232">
        <f>IF(N508="snížená",J508,0)</f>
        <v>0</v>
      </c>
      <c r="BG508" s="232">
        <f>IF(N508="zákl. přenesená",J508,0)</f>
        <v>0</v>
      </c>
      <c r="BH508" s="232">
        <f>IF(N508="sníž. přenesená",J508,0)</f>
        <v>0</v>
      </c>
      <c r="BI508" s="232">
        <f>IF(N508="nulová",J508,0)</f>
        <v>0</v>
      </c>
      <c r="BJ508" s="17" t="s">
        <v>84</v>
      </c>
      <c r="BK508" s="232">
        <f>ROUND(I508*H508,2)</f>
        <v>0</v>
      </c>
      <c r="BL508" s="17" t="s">
        <v>131</v>
      </c>
      <c r="BM508" s="231" t="s">
        <v>564</v>
      </c>
    </row>
    <row r="509" s="13" customFormat="1">
      <c r="A509" s="13"/>
      <c r="B509" s="233"/>
      <c r="C509" s="234"/>
      <c r="D509" s="235" t="s">
        <v>133</v>
      </c>
      <c r="E509" s="236" t="s">
        <v>1</v>
      </c>
      <c r="F509" s="237" t="s">
        <v>565</v>
      </c>
      <c r="G509" s="234"/>
      <c r="H509" s="236" t="s">
        <v>1</v>
      </c>
      <c r="I509" s="238"/>
      <c r="J509" s="234"/>
      <c r="K509" s="234"/>
      <c r="L509" s="239"/>
      <c r="M509" s="240"/>
      <c r="N509" s="241"/>
      <c r="O509" s="241"/>
      <c r="P509" s="241"/>
      <c r="Q509" s="241"/>
      <c r="R509" s="241"/>
      <c r="S509" s="241"/>
      <c r="T509" s="242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3" t="s">
        <v>133</v>
      </c>
      <c r="AU509" s="243" t="s">
        <v>86</v>
      </c>
      <c r="AV509" s="13" t="s">
        <v>84</v>
      </c>
      <c r="AW509" s="13" t="s">
        <v>32</v>
      </c>
      <c r="AX509" s="13" t="s">
        <v>76</v>
      </c>
      <c r="AY509" s="243" t="s">
        <v>125</v>
      </c>
    </row>
    <row r="510" s="13" customFormat="1">
      <c r="A510" s="13"/>
      <c r="B510" s="233"/>
      <c r="C510" s="234"/>
      <c r="D510" s="235" t="s">
        <v>133</v>
      </c>
      <c r="E510" s="236" t="s">
        <v>1</v>
      </c>
      <c r="F510" s="237" t="s">
        <v>380</v>
      </c>
      <c r="G510" s="234"/>
      <c r="H510" s="236" t="s">
        <v>1</v>
      </c>
      <c r="I510" s="238"/>
      <c r="J510" s="234"/>
      <c r="K510" s="234"/>
      <c r="L510" s="239"/>
      <c r="M510" s="240"/>
      <c r="N510" s="241"/>
      <c r="O510" s="241"/>
      <c r="P510" s="241"/>
      <c r="Q510" s="241"/>
      <c r="R510" s="241"/>
      <c r="S510" s="241"/>
      <c r="T510" s="242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3" t="s">
        <v>133</v>
      </c>
      <c r="AU510" s="243" t="s">
        <v>86</v>
      </c>
      <c r="AV510" s="13" t="s">
        <v>84</v>
      </c>
      <c r="AW510" s="13" t="s">
        <v>32</v>
      </c>
      <c r="AX510" s="13" t="s">
        <v>76</v>
      </c>
      <c r="AY510" s="243" t="s">
        <v>125</v>
      </c>
    </row>
    <row r="511" s="13" customFormat="1">
      <c r="A511" s="13"/>
      <c r="B511" s="233"/>
      <c r="C511" s="234"/>
      <c r="D511" s="235" t="s">
        <v>133</v>
      </c>
      <c r="E511" s="236" t="s">
        <v>1</v>
      </c>
      <c r="F511" s="237" t="s">
        <v>566</v>
      </c>
      <c r="G511" s="234"/>
      <c r="H511" s="236" t="s">
        <v>1</v>
      </c>
      <c r="I511" s="238"/>
      <c r="J511" s="234"/>
      <c r="K511" s="234"/>
      <c r="L511" s="239"/>
      <c r="M511" s="240"/>
      <c r="N511" s="241"/>
      <c r="O511" s="241"/>
      <c r="P511" s="241"/>
      <c r="Q511" s="241"/>
      <c r="R511" s="241"/>
      <c r="S511" s="241"/>
      <c r="T511" s="242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3" t="s">
        <v>133</v>
      </c>
      <c r="AU511" s="243" t="s">
        <v>86</v>
      </c>
      <c r="AV511" s="13" t="s">
        <v>84</v>
      </c>
      <c r="AW511" s="13" t="s">
        <v>32</v>
      </c>
      <c r="AX511" s="13" t="s">
        <v>76</v>
      </c>
      <c r="AY511" s="243" t="s">
        <v>125</v>
      </c>
    </row>
    <row r="512" s="14" customFormat="1">
      <c r="A512" s="14"/>
      <c r="B512" s="244"/>
      <c r="C512" s="245"/>
      <c r="D512" s="235" t="s">
        <v>133</v>
      </c>
      <c r="E512" s="246" t="s">
        <v>1</v>
      </c>
      <c r="F512" s="247" t="s">
        <v>567</v>
      </c>
      <c r="G512" s="245"/>
      <c r="H512" s="248">
        <v>21.66</v>
      </c>
      <c r="I512" s="249"/>
      <c r="J512" s="245"/>
      <c r="K512" s="245"/>
      <c r="L512" s="250"/>
      <c r="M512" s="251"/>
      <c r="N512" s="252"/>
      <c r="O512" s="252"/>
      <c r="P512" s="252"/>
      <c r="Q512" s="252"/>
      <c r="R512" s="252"/>
      <c r="S512" s="252"/>
      <c r="T512" s="253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4" t="s">
        <v>133</v>
      </c>
      <c r="AU512" s="254" t="s">
        <v>86</v>
      </c>
      <c r="AV512" s="14" t="s">
        <v>86</v>
      </c>
      <c r="AW512" s="14" t="s">
        <v>32</v>
      </c>
      <c r="AX512" s="14" t="s">
        <v>76</v>
      </c>
      <c r="AY512" s="254" t="s">
        <v>125</v>
      </c>
    </row>
    <row r="513" s="13" customFormat="1">
      <c r="A513" s="13"/>
      <c r="B513" s="233"/>
      <c r="C513" s="234"/>
      <c r="D513" s="235" t="s">
        <v>133</v>
      </c>
      <c r="E513" s="236" t="s">
        <v>1</v>
      </c>
      <c r="F513" s="237" t="s">
        <v>568</v>
      </c>
      <c r="G513" s="234"/>
      <c r="H513" s="236" t="s">
        <v>1</v>
      </c>
      <c r="I513" s="238"/>
      <c r="J513" s="234"/>
      <c r="K513" s="234"/>
      <c r="L513" s="239"/>
      <c r="M513" s="240"/>
      <c r="N513" s="241"/>
      <c r="O513" s="241"/>
      <c r="P513" s="241"/>
      <c r="Q513" s="241"/>
      <c r="R513" s="241"/>
      <c r="S513" s="241"/>
      <c r="T513" s="242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3" t="s">
        <v>133</v>
      </c>
      <c r="AU513" s="243" t="s">
        <v>86</v>
      </c>
      <c r="AV513" s="13" t="s">
        <v>84</v>
      </c>
      <c r="AW513" s="13" t="s">
        <v>32</v>
      </c>
      <c r="AX513" s="13" t="s">
        <v>76</v>
      </c>
      <c r="AY513" s="243" t="s">
        <v>125</v>
      </c>
    </row>
    <row r="514" s="14" customFormat="1">
      <c r="A514" s="14"/>
      <c r="B514" s="244"/>
      <c r="C514" s="245"/>
      <c r="D514" s="235" t="s">
        <v>133</v>
      </c>
      <c r="E514" s="246" t="s">
        <v>1</v>
      </c>
      <c r="F514" s="247" t="s">
        <v>569</v>
      </c>
      <c r="G514" s="245"/>
      <c r="H514" s="248">
        <v>4.7000000000000002</v>
      </c>
      <c r="I514" s="249"/>
      <c r="J514" s="245"/>
      <c r="K514" s="245"/>
      <c r="L514" s="250"/>
      <c r="M514" s="251"/>
      <c r="N514" s="252"/>
      <c r="O514" s="252"/>
      <c r="P514" s="252"/>
      <c r="Q514" s="252"/>
      <c r="R514" s="252"/>
      <c r="S514" s="252"/>
      <c r="T514" s="253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4" t="s">
        <v>133</v>
      </c>
      <c r="AU514" s="254" t="s">
        <v>86</v>
      </c>
      <c r="AV514" s="14" t="s">
        <v>86</v>
      </c>
      <c r="AW514" s="14" t="s">
        <v>32</v>
      </c>
      <c r="AX514" s="14" t="s">
        <v>76</v>
      </c>
      <c r="AY514" s="254" t="s">
        <v>125</v>
      </c>
    </row>
    <row r="515" s="13" customFormat="1">
      <c r="A515" s="13"/>
      <c r="B515" s="233"/>
      <c r="C515" s="234"/>
      <c r="D515" s="235" t="s">
        <v>133</v>
      </c>
      <c r="E515" s="236" t="s">
        <v>1</v>
      </c>
      <c r="F515" s="237" t="s">
        <v>136</v>
      </c>
      <c r="G515" s="234"/>
      <c r="H515" s="236" t="s">
        <v>1</v>
      </c>
      <c r="I515" s="238"/>
      <c r="J515" s="234"/>
      <c r="K515" s="234"/>
      <c r="L515" s="239"/>
      <c r="M515" s="240"/>
      <c r="N515" s="241"/>
      <c r="O515" s="241"/>
      <c r="P515" s="241"/>
      <c r="Q515" s="241"/>
      <c r="R515" s="241"/>
      <c r="S515" s="241"/>
      <c r="T515" s="242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3" t="s">
        <v>133</v>
      </c>
      <c r="AU515" s="243" t="s">
        <v>86</v>
      </c>
      <c r="AV515" s="13" t="s">
        <v>84</v>
      </c>
      <c r="AW515" s="13" t="s">
        <v>32</v>
      </c>
      <c r="AX515" s="13" t="s">
        <v>76</v>
      </c>
      <c r="AY515" s="243" t="s">
        <v>125</v>
      </c>
    </row>
    <row r="516" s="14" customFormat="1">
      <c r="A516" s="14"/>
      <c r="B516" s="244"/>
      <c r="C516" s="245"/>
      <c r="D516" s="235" t="s">
        <v>133</v>
      </c>
      <c r="E516" s="246" t="s">
        <v>1</v>
      </c>
      <c r="F516" s="247" t="s">
        <v>570</v>
      </c>
      <c r="G516" s="245"/>
      <c r="H516" s="248">
        <v>5.3499999999999996</v>
      </c>
      <c r="I516" s="249"/>
      <c r="J516" s="245"/>
      <c r="K516" s="245"/>
      <c r="L516" s="250"/>
      <c r="M516" s="251"/>
      <c r="N516" s="252"/>
      <c r="O516" s="252"/>
      <c r="P516" s="252"/>
      <c r="Q516" s="252"/>
      <c r="R516" s="252"/>
      <c r="S516" s="252"/>
      <c r="T516" s="253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54" t="s">
        <v>133</v>
      </c>
      <c r="AU516" s="254" t="s">
        <v>86</v>
      </c>
      <c r="AV516" s="14" t="s">
        <v>86</v>
      </c>
      <c r="AW516" s="14" t="s">
        <v>32</v>
      </c>
      <c r="AX516" s="14" t="s">
        <v>76</v>
      </c>
      <c r="AY516" s="254" t="s">
        <v>125</v>
      </c>
    </row>
    <row r="517" s="15" customFormat="1">
      <c r="A517" s="15"/>
      <c r="B517" s="255"/>
      <c r="C517" s="256"/>
      <c r="D517" s="235" t="s">
        <v>133</v>
      </c>
      <c r="E517" s="257" t="s">
        <v>1</v>
      </c>
      <c r="F517" s="258" t="s">
        <v>140</v>
      </c>
      <c r="G517" s="256"/>
      <c r="H517" s="259">
        <v>31.710000000000001</v>
      </c>
      <c r="I517" s="260"/>
      <c r="J517" s="256"/>
      <c r="K517" s="256"/>
      <c r="L517" s="261"/>
      <c r="M517" s="262"/>
      <c r="N517" s="263"/>
      <c r="O517" s="263"/>
      <c r="P517" s="263"/>
      <c r="Q517" s="263"/>
      <c r="R517" s="263"/>
      <c r="S517" s="263"/>
      <c r="T517" s="264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T517" s="265" t="s">
        <v>133</v>
      </c>
      <c r="AU517" s="265" t="s">
        <v>86</v>
      </c>
      <c r="AV517" s="15" t="s">
        <v>131</v>
      </c>
      <c r="AW517" s="15" t="s">
        <v>32</v>
      </c>
      <c r="AX517" s="15" t="s">
        <v>84</v>
      </c>
      <c r="AY517" s="265" t="s">
        <v>125</v>
      </c>
    </row>
    <row r="518" s="2" customFormat="1" ht="14.4" customHeight="1">
      <c r="A518" s="38"/>
      <c r="B518" s="39"/>
      <c r="C518" s="219" t="s">
        <v>571</v>
      </c>
      <c r="D518" s="219" t="s">
        <v>127</v>
      </c>
      <c r="E518" s="220" t="s">
        <v>572</v>
      </c>
      <c r="F518" s="221" t="s">
        <v>573</v>
      </c>
      <c r="G518" s="222" t="s">
        <v>155</v>
      </c>
      <c r="H518" s="223">
        <v>31.710000000000001</v>
      </c>
      <c r="I518" s="224"/>
      <c r="J518" s="225">
        <f>ROUND(I518*H518,2)</f>
        <v>0</v>
      </c>
      <c r="K518" s="226"/>
      <c r="L518" s="44"/>
      <c r="M518" s="227" t="s">
        <v>1</v>
      </c>
      <c r="N518" s="228" t="s">
        <v>41</v>
      </c>
      <c r="O518" s="91"/>
      <c r="P518" s="229">
        <f>O518*H518</f>
        <v>0</v>
      </c>
      <c r="Q518" s="229">
        <v>0.00034000000000000002</v>
      </c>
      <c r="R518" s="229">
        <f>Q518*H518</f>
        <v>0.010781400000000002</v>
      </c>
      <c r="S518" s="229">
        <v>0</v>
      </c>
      <c r="T518" s="230">
        <f>S518*H518</f>
        <v>0</v>
      </c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R518" s="231" t="s">
        <v>131</v>
      </c>
      <c r="AT518" s="231" t="s">
        <v>127</v>
      </c>
      <c r="AU518" s="231" t="s">
        <v>86</v>
      </c>
      <c r="AY518" s="17" t="s">
        <v>125</v>
      </c>
      <c r="BE518" s="232">
        <f>IF(N518="základní",J518,0)</f>
        <v>0</v>
      </c>
      <c r="BF518" s="232">
        <f>IF(N518="snížená",J518,0)</f>
        <v>0</v>
      </c>
      <c r="BG518" s="232">
        <f>IF(N518="zákl. přenesená",J518,0)</f>
        <v>0</v>
      </c>
      <c r="BH518" s="232">
        <f>IF(N518="sníž. přenesená",J518,0)</f>
        <v>0</v>
      </c>
      <c r="BI518" s="232">
        <f>IF(N518="nulová",J518,0)</f>
        <v>0</v>
      </c>
      <c r="BJ518" s="17" t="s">
        <v>84</v>
      </c>
      <c r="BK518" s="232">
        <f>ROUND(I518*H518,2)</f>
        <v>0</v>
      </c>
      <c r="BL518" s="17" t="s">
        <v>131</v>
      </c>
      <c r="BM518" s="231" t="s">
        <v>574</v>
      </c>
    </row>
    <row r="519" s="13" customFormat="1">
      <c r="A519" s="13"/>
      <c r="B519" s="233"/>
      <c r="C519" s="234"/>
      <c r="D519" s="235" t="s">
        <v>133</v>
      </c>
      <c r="E519" s="236" t="s">
        <v>1</v>
      </c>
      <c r="F519" s="237" t="s">
        <v>565</v>
      </c>
      <c r="G519" s="234"/>
      <c r="H519" s="236" t="s">
        <v>1</v>
      </c>
      <c r="I519" s="238"/>
      <c r="J519" s="234"/>
      <c r="K519" s="234"/>
      <c r="L519" s="239"/>
      <c r="M519" s="240"/>
      <c r="N519" s="241"/>
      <c r="O519" s="241"/>
      <c r="P519" s="241"/>
      <c r="Q519" s="241"/>
      <c r="R519" s="241"/>
      <c r="S519" s="241"/>
      <c r="T519" s="242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3" t="s">
        <v>133</v>
      </c>
      <c r="AU519" s="243" t="s">
        <v>86</v>
      </c>
      <c r="AV519" s="13" t="s">
        <v>84</v>
      </c>
      <c r="AW519" s="13" t="s">
        <v>32</v>
      </c>
      <c r="AX519" s="13" t="s">
        <v>76</v>
      </c>
      <c r="AY519" s="243" t="s">
        <v>125</v>
      </c>
    </row>
    <row r="520" s="13" customFormat="1">
      <c r="A520" s="13"/>
      <c r="B520" s="233"/>
      <c r="C520" s="234"/>
      <c r="D520" s="235" t="s">
        <v>133</v>
      </c>
      <c r="E520" s="236" t="s">
        <v>1</v>
      </c>
      <c r="F520" s="237" t="s">
        <v>380</v>
      </c>
      <c r="G520" s="234"/>
      <c r="H520" s="236" t="s">
        <v>1</v>
      </c>
      <c r="I520" s="238"/>
      <c r="J520" s="234"/>
      <c r="K520" s="234"/>
      <c r="L520" s="239"/>
      <c r="M520" s="240"/>
      <c r="N520" s="241"/>
      <c r="O520" s="241"/>
      <c r="P520" s="241"/>
      <c r="Q520" s="241"/>
      <c r="R520" s="241"/>
      <c r="S520" s="241"/>
      <c r="T520" s="242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3" t="s">
        <v>133</v>
      </c>
      <c r="AU520" s="243" t="s">
        <v>86</v>
      </c>
      <c r="AV520" s="13" t="s">
        <v>84</v>
      </c>
      <c r="AW520" s="13" t="s">
        <v>32</v>
      </c>
      <c r="AX520" s="13" t="s">
        <v>76</v>
      </c>
      <c r="AY520" s="243" t="s">
        <v>125</v>
      </c>
    </row>
    <row r="521" s="13" customFormat="1">
      <c r="A521" s="13"/>
      <c r="B521" s="233"/>
      <c r="C521" s="234"/>
      <c r="D521" s="235" t="s">
        <v>133</v>
      </c>
      <c r="E521" s="236" t="s">
        <v>1</v>
      </c>
      <c r="F521" s="237" t="s">
        <v>566</v>
      </c>
      <c r="G521" s="234"/>
      <c r="H521" s="236" t="s">
        <v>1</v>
      </c>
      <c r="I521" s="238"/>
      <c r="J521" s="234"/>
      <c r="K521" s="234"/>
      <c r="L521" s="239"/>
      <c r="M521" s="240"/>
      <c r="N521" s="241"/>
      <c r="O521" s="241"/>
      <c r="P521" s="241"/>
      <c r="Q521" s="241"/>
      <c r="R521" s="241"/>
      <c r="S521" s="241"/>
      <c r="T521" s="242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3" t="s">
        <v>133</v>
      </c>
      <c r="AU521" s="243" t="s">
        <v>86</v>
      </c>
      <c r="AV521" s="13" t="s">
        <v>84</v>
      </c>
      <c r="AW521" s="13" t="s">
        <v>32</v>
      </c>
      <c r="AX521" s="13" t="s">
        <v>76</v>
      </c>
      <c r="AY521" s="243" t="s">
        <v>125</v>
      </c>
    </row>
    <row r="522" s="14" customFormat="1">
      <c r="A522" s="14"/>
      <c r="B522" s="244"/>
      <c r="C522" s="245"/>
      <c r="D522" s="235" t="s">
        <v>133</v>
      </c>
      <c r="E522" s="246" t="s">
        <v>1</v>
      </c>
      <c r="F522" s="247" t="s">
        <v>567</v>
      </c>
      <c r="G522" s="245"/>
      <c r="H522" s="248">
        <v>21.66</v>
      </c>
      <c r="I522" s="249"/>
      <c r="J522" s="245"/>
      <c r="K522" s="245"/>
      <c r="L522" s="250"/>
      <c r="M522" s="251"/>
      <c r="N522" s="252"/>
      <c r="O522" s="252"/>
      <c r="P522" s="252"/>
      <c r="Q522" s="252"/>
      <c r="R522" s="252"/>
      <c r="S522" s="252"/>
      <c r="T522" s="253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54" t="s">
        <v>133</v>
      </c>
      <c r="AU522" s="254" t="s">
        <v>86</v>
      </c>
      <c r="AV522" s="14" t="s">
        <v>86</v>
      </c>
      <c r="AW522" s="14" t="s">
        <v>32</v>
      </c>
      <c r="AX522" s="14" t="s">
        <v>76</v>
      </c>
      <c r="AY522" s="254" t="s">
        <v>125</v>
      </c>
    </row>
    <row r="523" s="13" customFormat="1">
      <c r="A523" s="13"/>
      <c r="B523" s="233"/>
      <c r="C523" s="234"/>
      <c r="D523" s="235" t="s">
        <v>133</v>
      </c>
      <c r="E523" s="236" t="s">
        <v>1</v>
      </c>
      <c r="F523" s="237" t="s">
        <v>568</v>
      </c>
      <c r="G523" s="234"/>
      <c r="H523" s="236" t="s">
        <v>1</v>
      </c>
      <c r="I523" s="238"/>
      <c r="J523" s="234"/>
      <c r="K523" s="234"/>
      <c r="L523" s="239"/>
      <c r="M523" s="240"/>
      <c r="N523" s="241"/>
      <c r="O523" s="241"/>
      <c r="P523" s="241"/>
      <c r="Q523" s="241"/>
      <c r="R523" s="241"/>
      <c r="S523" s="241"/>
      <c r="T523" s="242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3" t="s">
        <v>133</v>
      </c>
      <c r="AU523" s="243" t="s">
        <v>86</v>
      </c>
      <c r="AV523" s="13" t="s">
        <v>84</v>
      </c>
      <c r="AW523" s="13" t="s">
        <v>32</v>
      </c>
      <c r="AX523" s="13" t="s">
        <v>76</v>
      </c>
      <c r="AY523" s="243" t="s">
        <v>125</v>
      </c>
    </row>
    <row r="524" s="14" customFormat="1">
      <c r="A524" s="14"/>
      <c r="B524" s="244"/>
      <c r="C524" s="245"/>
      <c r="D524" s="235" t="s">
        <v>133</v>
      </c>
      <c r="E524" s="246" t="s">
        <v>1</v>
      </c>
      <c r="F524" s="247" t="s">
        <v>569</v>
      </c>
      <c r="G524" s="245"/>
      <c r="H524" s="248">
        <v>4.7000000000000002</v>
      </c>
      <c r="I524" s="249"/>
      <c r="J524" s="245"/>
      <c r="K524" s="245"/>
      <c r="L524" s="250"/>
      <c r="M524" s="251"/>
      <c r="N524" s="252"/>
      <c r="O524" s="252"/>
      <c r="P524" s="252"/>
      <c r="Q524" s="252"/>
      <c r="R524" s="252"/>
      <c r="S524" s="252"/>
      <c r="T524" s="253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4" t="s">
        <v>133</v>
      </c>
      <c r="AU524" s="254" t="s">
        <v>86</v>
      </c>
      <c r="AV524" s="14" t="s">
        <v>86</v>
      </c>
      <c r="AW524" s="14" t="s">
        <v>32</v>
      </c>
      <c r="AX524" s="14" t="s">
        <v>76</v>
      </c>
      <c r="AY524" s="254" t="s">
        <v>125</v>
      </c>
    </row>
    <row r="525" s="13" customFormat="1">
      <c r="A525" s="13"/>
      <c r="B525" s="233"/>
      <c r="C525" s="234"/>
      <c r="D525" s="235" t="s">
        <v>133</v>
      </c>
      <c r="E525" s="236" t="s">
        <v>1</v>
      </c>
      <c r="F525" s="237" t="s">
        <v>136</v>
      </c>
      <c r="G525" s="234"/>
      <c r="H525" s="236" t="s">
        <v>1</v>
      </c>
      <c r="I525" s="238"/>
      <c r="J525" s="234"/>
      <c r="K525" s="234"/>
      <c r="L525" s="239"/>
      <c r="M525" s="240"/>
      <c r="N525" s="241"/>
      <c r="O525" s="241"/>
      <c r="P525" s="241"/>
      <c r="Q525" s="241"/>
      <c r="R525" s="241"/>
      <c r="S525" s="241"/>
      <c r="T525" s="242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3" t="s">
        <v>133</v>
      </c>
      <c r="AU525" s="243" t="s">
        <v>86</v>
      </c>
      <c r="AV525" s="13" t="s">
        <v>84</v>
      </c>
      <c r="AW525" s="13" t="s">
        <v>32</v>
      </c>
      <c r="AX525" s="13" t="s">
        <v>76</v>
      </c>
      <c r="AY525" s="243" t="s">
        <v>125</v>
      </c>
    </row>
    <row r="526" s="14" customFormat="1">
      <c r="A526" s="14"/>
      <c r="B526" s="244"/>
      <c r="C526" s="245"/>
      <c r="D526" s="235" t="s">
        <v>133</v>
      </c>
      <c r="E526" s="246" t="s">
        <v>1</v>
      </c>
      <c r="F526" s="247" t="s">
        <v>570</v>
      </c>
      <c r="G526" s="245"/>
      <c r="H526" s="248">
        <v>5.3499999999999996</v>
      </c>
      <c r="I526" s="249"/>
      <c r="J526" s="245"/>
      <c r="K526" s="245"/>
      <c r="L526" s="250"/>
      <c r="M526" s="251"/>
      <c r="N526" s="252"/>
      <c r="O526" s="252"/>
      <c r="P526" s="252"/>
      <c r="Q526" s="252"/>
      <c r="R526" s="252"/>
      <c r="S526" s="252"/>
      <c r="T526" s="253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4" t="s">
        <v>133</v>
      </c>
      <c r="AU526" s="254" t="s">
        <v>86</v>
      </c>
      <c r="AV526" s="14" t="s">
        <v>86</v>
      </c>
      <c r="AW526" s="14" t="s">
        <v>32</v>
      </c>
      <c r="AX526" s="14" t="s">
        <v>76</v>
      </c>
      <c r="AY526" s="254" t="s">
        <v>125</v>
      </c>
    </row>
    <row r="527" s="15" customFormat="1">
      <c r="A527" s="15"/>
      <c r="B527" s="255"/>
      <c r="C527" s="256"/>
      <c r="D527" s="235" t="s">
        <v>133</v>
      </c>
      <c r="E527" s="257" t="s">
        <v>1</v>
      </c>
      <c r="F527" s="258" t="s">
        <v>140</v>
      </c>
      <c r="G527" s="256"/>
      <c r="H527" s="259">
        <v>31.710000000000001</v>
      </c>
      <c r="I527" s="260"/>
      <c r="J527" s="256"/>
      <c r="K527" s="256"/>
      <c r="L527" s="261"/>
      <c r="M527" s="262"/>
      <c r="N527" s="263"/>
      <c r="O527" s="263"/>
      <c r="P527" s="263"/>
      <c r="Q527" s="263"/>
      <c r="R527" s="263"/>
      <c r="S527" s="263"/>
      <c r="T527" s="264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65" t="s">
        <v>133</v>
      </c>
      <c r="AU527" s="265" t="s">
        <v>86</v>
      </c>
      <c r="AV527" s="15" t="s">
        <v>131</v>
      </c>
      <c r="AW527" s="15" t="s">
        <v>32</v>
      </c>
      <c r="AX527" s="15" t="s">
        <v>84</v>
      </c>
      <c r="AY527" s="265" t="s">
        <v>125</v>
      </c>
    </row>
    <row r="528" s="2" customFormat="1" ht="14.4" customHeight="1">
      <c r="A528" s="38"/>
      <c r="B528" s="39"/>
      <c r="C528" s="219" t="s">
        <v>575</v>
      </c>
      <c r="D528" s="219" t="s">
        <v>127</v>
      </c>
      <c r="E528" s="220" t="s">
        <v>576</v>
      </c>
      <c r="F528" s="221" t="s">
        <v>577</v>
      </c>
      <c r="G528" s="222" t="s">
        <v>155</v>
      </c>
      <c r="H528" s="223">
        <v>26.359999999999999</v>
      </c>
      <c r="I528" s="224"/>
      <c r="J528" s="225">
        <f>ROUND(I528*H528,2)</f>
        <v>0</v>
      </c>
      <c r="K528" s="226"/>
      <c r="L528" s="44"/>
      <c r="M528" s="227" t="s">
        <v>1</v>
      </c>
      <c r="N528" s="228" t="s">
        <v>41</v>
      </c>
      <c r="O528" s="91"/>
      <c r="P528" s="229">
        <f>O528*H528</f>
        <v>0</v>
      </c>
      <c r="Q528" s="229">
        <v>0</v>
      </c>
      <c r="R528" s="229">
        <f>Q528*H528</f>
        <v>0</v>
      </c>
      <c r="S528" s="229">
        <v>0</v>
      </c>
      <c r="T528" s="230">
        <f>S528*H528</f>
        <v>0</v>
      </c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231" t="s">
        <v>131</v>
      </c>
      <c r="AT528" s="231" t="s">
        <v>127</v>
      </c>
      <c r="AU528" s="231" t="s">
        <v>86</v>
      </c>
      <c r="AY528" s="17" t="s">
        <v>125</v>
      </c>
      <c r="BE528" s="232">
        <f>IF(N528="základní",J528,0)</f>
        <v>0</v>
      </c>
      <c r="BF528" s="232">
        <f>IF(N528="snížená",J528,0)</f>
        <v>0</v>
      </c>
      <c r="BG528" s="232">
        <f>IF(N528="zákl. přenesená",J528,0)</f>
        <v>0</v>
      </c>
      <c r="BH528" s="232">
        <f>IF(N528="sníž. přenesená",J528,0)</f>
        <v>0</v>
      </c>
      <c r="BI528" s="232">
        <f>IF(N528="nulová",J528,0)</f>
        <v>0</v>
      </c>
      <c r="BJ528" s="17" t="s">
        <v>84</v>
      </c>
      <c r="BK528" s="232">
        <f>ROUND(I528*H528,2)</f>
        <v>0</v>
      </c>
      <c r="BL528" s="17" t="s">
        <v>131</v>
      </c>
      <c r="BM528" s="231" t="s">
        <v>578</v>
      </c>
    </row>
    <row r="529" s="13" customFormat="1">
      <c r="A529" s="13"/>
      <c r="B529" s="233"/>
      <c r="C529" s="234"/>
      <c r="D529" s="235" t="s">
        <v>133</v>
      </c>
      <c r="E529" s="236" t="s">
        <v>1</v>
      </c>
      <c r="F529" s="237" t="s">
        <v>579</v>
      </c>
      <c r="G529" s="234"/>
      <c r="H529" s="236" t="s">
        <v>1</v>
      </c>
      <c r="I529" s="238"/>
      <c r="J529" s="234"/>
      <c r="K529" s="234"/>
      <c r="L529" s="239"/>
      <c r="M529" s="240"/>
      <c r="N529" s="241"/>
      <c r="O529" s="241"/>
      <c r="P529" s="241"/>
      <c r="Q529" s="241"/>
      <c r="R529" s="241"/>
      <c r="S529" s="241"/>
      <c r="T529" s="242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3" t="s">
        <v>133</v>
      </c>
      <c r="AU529" s="243" t="s">
        <v>86</v>
      </c>
      <c r="AV529" s="13" t="s">
        <v>84</v>
      </c>
      <c r="AW529" s="13" t="s">
        <v>32</v>
      </c>
      <c r="AX529" s="13" t="s">
        <v>76</v>
      </c>
      <c r="AY529" s="243" t="s">
        <v>125</v>
      </c>
    </row>
    <row r="530" s="13" customFormat="1">
      <c r="A530" s="13"/>
      <c r="B530" s="233"/>
      <c r="C530" s="234"/>
      <c r="D530" s="235" t="s">
        <v>133</v>
      </c>
      <c r="E530" s="236" t="s">
        <v>1</v>
      </c>
      <c r="F530" s="237" t="s">
        <v>380</v>
      </c>
      <c r="G530" s="234"/>
      <c r="H530" s="236" t="s">
        <v>1</v>
      </c>
      <c r="I530" s="238"/>
      <c r="J530" s="234"/>
      <c r="K530" s="234"/>
      <c r="L530" s="239"/>
      <c r="M530" s="240"/>
      <c r="N530" s="241"/>
      <c r="O530" s="241"/>
      <c r="P530" s="241"/>
      <c r="Q530" s="241"/>
      <c r="R530" s="241"/>
      <c r="S530" s="241"/>
      <c r="T530" s="242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3" t="s">
        <v>133</v>
      </c>
      <c r="AU530" s="243" t="s">
        <v>86</v>
      </c>
      <c r="AV530" s="13" t="s">
        <v>84</v>
      </c>
      <c r="AW530" s="13" t="s">
        <v>32</v>
      </c>
      <c r="AX530" s="13" t="s">
        <v>76</v>
      </c>
      <c r="AY530" s="243" t="s">
        <v>125</v>
      </c>
    </row>
    <row r="531" s="13" customFormat="1">
      <c r="A531" s="13"/>
      <c r="B531" s="233"/>
      <c r="C531" s="234"/>
      <c r="D531" s="235" t="s">
        <v>133</v>
      </c>
      <c r="E531" s="236" t="s">
        <v>1</v>
      </c>
      <c r="F531" s="237" t="s">
        <v>566</v>
      </c>
      <c r="G531" s="234"/>
      <c r="H531" s="236" t="s">
        <v>1</v>
      </c>
      <c r="I531" s="238"/>
      <c r="J531" s="234"/>
      <c r="K531" s="234"/>
      <c r="L531" s="239"/>
      <c r="M531" s="240"/>
      <c r="N531" s="241"/>
      <c r="O531" s="241"/>
      <c r="P531" s="241"/>
      <c r="Q531" s="241"/>
      <c r="R531" s="241"/>
      <c r="S531" s="241"/>
      <c r="T531" s="242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3" t="s">
        <v>133</v>
      </c>
      <c r="AU531" s="243" t="s">
        <v>86</v>
      </c>
      <c r="AV531" s="13" t="s">
        <v>84</v>
      </c>
      <c r="AW531" s="13" t="s">
        <v>32</v>
      </c>
      <c r="AX531" s="13" t="s">
        <v>76</v>
      </c>
      <c r="AY531" s="243" t="s">
        <v>125</v>
      </c>
    </row>
    <row r="532" s="14" customFormat="1">
      <c r="A532" s="14"/>
      <c r="B532" s="244"/>
      <c r="C532" s="245"/>
      <c r="D532" s="235" t="s">
        <v>133</v>
      </c>
      <c r="E532" s="246" t="s">
        <v>1</v>
      </c>
      <c r="F532" s="247" t="s">
        <v>567</v>
      </c>
      <c r="G532" s="245"/>
      <c r="H532" s="248">
        <v>21.66</v>
      </c>
      <c r="I532" s="249"/>
      <c r="J532" s="245"/>
      <c r="K532" s="245"/>
      <c r="L532" s="250"/>
      <c r="M532" s="251"/>
      <c r="N532" s="252"/>
      <c r="O532" s="252"/>
      <c r="P532" s="252"/>
      <c r="Q532" s="252"/>
      <c r="R532" s="252"/>
      <c r="S532" s="252"/>
      <c r="T532" s="253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4" t="s">
        <v>133</v>
      </c>
      <c r="AU532" s="254" t="s">
        <v>86</v>
      </c>
      <c r="AV532" s="14" t="s">
        <v>86</v>
      </c>
      <c r="AW532" s="14" t="s">
        <v>32</v>
      </c>
      <c r="AX532" s="14" t="s">
        <v>76</v>
      </c>
      <c r="AY532" s="254" t="s">
        <v>125</v>
      </c>
    </row>
    <row r="533" s="13" customFormat="1">
      <c r="A533" s="13"/>
      <c r="B533" s="233"/>
      <c r="C533" s="234"/>
      <c r="D533" s="235" t="s">
        <v>133</v>
      </c>
      <c r="E533" s="236" t="s">
        <v>1</v>
      </c>
      <c r="F533" s="237" t="s">
        <v>568</v>
      </c>
      <c r="G533" s="234"/>
      <c r="H533" s="236" t="s">
        <v>1</v>
      </c>
      <c r="I533" s="238"/>
      <c r="J533" s="234"/>
      <c r="K533" s="234"/>
      <c r="L533" s="239"/>
      <c r="M533" s="240"/>
      <c r="N533" s="241"/>
      <c r="O533" s="241"/>
      <c r="P533" s="241"/>
      <c r="Q533" s="241"/>
      <c r="R533" s="241"/>
      <c r="S533" s="241"/>
      <c r="T533" s="242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3" t="s">
        <v>133</v>
      </c>
      <c r="AU533" s="243" t="s">
        <v>86</v>
      </c>
      <c r="AV533" s="13" t="s">
        <v>84</v>
      </c>
      <c r="AW533" s="13" t="s">
        <v>32</v>
      </c>
      <c r="AX533" s="13" t="s">
        <v>76</v>
      </c>
      <c r="AY533" s="243" t="s">
        <v>125</v>
      </c>
    </row>
    <row r="534" s="14" customFormat="1">
      <c r="A534" s="14"/>
      <c r="B534" s="244"/>
      <c r="C534" s="245"/>
      <c r="D534" s="235" t="s">
        <v>133</v>
      </c>
      <c r="E534" s="246" t="s">
        <v>1</v>
      </c>
      <c r="F534" s="247" t="s">
        <v>569</v>
      </c>
      <c r="G534" s="245"/>
      <c r="H534" s="248">
        <v>4.7000000000000002</v>
      </c>
      <c r="I534" s="249"/>
      <c r="J534" s="245"/>
      <c r="K534" s="245"/>
      <c r="L534" s="250"/>
      <c r="M534" s="251"/>
      <c r="N534" s="252"/>
      <c r="O534" s="252"/>
      <c r="P534" s="252"/>
      <c r="Q534" s="252"/>
      <c r="R534" s="252"/>
      <c r="S534" s="252"/>
      <c r="T534" s="253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4" t="s">
        <v>133</v>
      </c>
      <c r="AU534" s="254" t="s">
        <v>86</v>
      </c>
      <c r="AV534" s="14" t="s">
        <v>86</v>
      </c>
      <c r="AW534" s="14" t="s">
        <v>32</v>
      </c>
      <c r="AX534" s="14" t="s">
        <v>76</v>
      </c>
      <c r="AY534" s="254" t="s">
        <v>125</v>
      </c>
    </row>
    <row r="535" s="13" customFormat="1">
      <c r="A535" s="13"/>
      <c r="B535" s="233"/>
      <c r="C535" s="234"/>
      <c r="D535" s="235" t="s">
        <v>133</v>
      </c>
      <c r="E535" s="236" t="s">
        <v>1</v>
      </c>
      <c r="F535" s="237" t="s">
        <v>580</v>
      </c>
      <c r="G535" s="234"/>
      <c r="H535" s="236" t="s">
        <v>1</v>
      </c>
      <c r="I535" s="238"/>
      <c r="J535" s="234"/>
      <c r="K535" s="234"/>
      <c r="L535" s="239"/>
      <c r="M535" s="240"/>
      <c r="N535" s="241"/>
      <c r="O535" s="241"/>
      <c r="P535" s="241"/>
      <c r="Q535" s="241"/>
      <c r="R535" s="241"/>
      <c r="S535" s="241"/>
      <c r="T535" s="242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3" t="s">
        <v>133</v>
      </c>
      <c r="AU535" s="243" t="s">
        <v>86</v>
      </c>
      <c r="AV535" s="13" t="s">
        <v>84</v>
      </c>
      <c r="AW535" s="13" t="s">
        <v>32</v>
      </c>
      <c r="AX535" s="13" t="s">
        <v>76</v>
      </c>
      <c r="AY535" s="243" t="s">
        <v>125</v>
      </c>
    </row>
    <row r="536" s="15" customFormat="1">
      <c r="A536" s="15"/>
      <c r="B536" s="255"/>
      <c r="C536" s="256"/>
      <c r="D536" s="235" t="s">
        <v>133</v>
      </c>
      <c r="E536" s="257" t="s">
        <v>1</v>
      </c>
      <c r="F536" s="258" t="s">
        <v>140</v>
      </c>
      <c r="G536" s="256"/>
      <c r="H536" s="259">
        <v>26.359999999999999</v>
      </c>
      <c r="I536" s="260"/>
      <c r="J536" s="256"/>
      <c r="K536" s="256"/>
      <c r="L536" s="261"/>
      <c r="M536" s="262"/>
      <c r="N536" s="263"/>
      <c r="O536" s="263"/>
      <c r="P536" s="263"/>
      <c r="Q536" s="263"/>
      <c r="R536" s="263"/>
      <c r="S536" s="263"/>
      <c r="T536" s="264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T536" s="265" t="s">
        <v>133</v>
      </c>
      <c r="AU536" s="265" t="s">
        <v>86</v>
      </c>
      <c r="AV536" s="15" t="s">
        <v>131</v>
      </c>
      <c r="AW536" s="15" t="s">
        <v>32</v>
      </c>
      <c r="AX536" s="15" t="s">
        <v>84</v>
      </c>
      <c r="AY536" s="265" t="s">
        <v>125</v>
      </c>
    </row>
    <row r="537" s="2" customFormat="1" ht="14.4" customHeight="1">
      <c r="A537" s="38"/>
      <c r="B537" s="39"/>
      <c r="C537" s="219" t="s">
        <v>581</v>
      </c>
      <c r="D537" s="219" t="s">
        <v>127</v>
      </c>
      <c r="E537" s="220" t="s">
        <v>582</v>
      </c>
      <c r="F537" s="221" t="s">
        <v>583</v>
      </c>
      <c r="G537" s="222" t="s">
        <v>417</v>
      </c>
      <c r="H537" s="223">
        <v>6</v>
      </c>
      <c r="I537" s="224"/>
      <c r="J537" s="225">
        <f>ROUND(I537*H537,2)</f>
        <v>0</v>
      </c>
      <c r="K537" s="226"/>
      <c r="L537" s="44"/>
      <c r="M537" s="227" t="s">
        <v>1</v>
      </c>
      <c r="N537" s="228" t="s">
        <v>41</v>
      </c>
      <c r="O537" s="91"/>
      <c r="P537" s="229">
        <f>O537*H537</f>
        <v>0</v>
      </c>
      <c r="Q537" s="229">
        <v>0</v>
      </c>
      <c r="R537" s="229">
        <f>Q537*H537</f>
        <v>0</v>
      </c>
      <c r="S537" s="229">
        <v>0</v>
      </c>
      <c r="T537" s="230">
        <f>S537*H537</f>
        <v>0</v>
      </c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R537" s="231" t="s">
        <v>131</v>
      </c>
      <c r="AT537" s="231" t="s">
        <v>127</v>
      </c>
      <c r="AU537" s="231" t="s">
        <v>86</v>
      </c>
      <c r="AY537" s="17" t="s">
        <v>125</v>
      </c>
      <c r="BE537" s="232">
        <f>IF(N537="základní",J537,0)</f>
        <v>0</v>
      </c>
      <c r="BF537" s="232">
        <f>IF(N537="snížená",J537,0)</f>
        <v>0</v>
      </c>
      <c r="BG537" s="232">
        <f>IF(N537="zákl. přenesená",J537,0)</f>
        <v>0</v>
      </c>
      <c r="BH537" s="232">
        <f>IF(N537="sníž. přenesená",J537,0)</f>
        <v>0</v>
      </c>
      <c r="BI537" s="232">
        <f>IF(N537="nulová",J537,0)</f>
        <v>0</v>
      </c>
      <c r="BJ537" s="17" t="s">
        <v>84</v>
      </c>
      <c r="BK537" s="232">
        <f>ROUND(I537*H537,2)</f>
        <v>0</v>
      </c>
      <c r="BL537" s="17" t="s">
        <v>131</v>
      </c>
      <c r="BM537" s="231" t="s">
        <v>584</v>
      </c>
    </row>
    <row r="538" s="13" customFormat="1">
      <c r="A538" s="13"/>
      <c r="B538" s="233"/>
      <c r="C538" s="234"/>
      <c r="D538" s="235" t="s">
        <v>133</v>
      </c>
      <c r="E538" s="236" t="s">
        <v>1</v>
      </c>
      <c r="F538" s="237" t="s">
        <v>585</v>
      </c>
      <c r="G538" s="234"/>
      <c r="H538" s="236" t="s">
        <v>1</v>
      </c>
      <c r="I538" s="238"/>
      <c r="J538" s="234"/>
      <c r="K538" s="234"/>
      <c r="L538" s="239"/>
      <c r="M538" s="240"/>
      <c r="N538" s="241"/>
      <c r="O538" s="241"/>
      <c r="P538" s="241"/>
      <c r="Q538" s="241"/>
      <c r="R538" s="241"/>
      <c r="S538" s="241"/>
      <c r="T538" s="242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3" t="s">
        <v>133</v>
      </c>
      <c r="AU538" s="243" t="s">
        <v>86</v>
      </c>
      <c r="AV538" s="13" t="s">
        <v>84</v>
      </c>
      <c r="AW538" s="13" t="s">
        <v>32</v>
      </c>
      <c r="AX538" s="13" t="s">
        <v>76</v>
      </c>
      <c r="AY538" s="243" t="s">
        <v>125</v>
      </c>
    </row>
    <row r="539" s="13" customFormat="1">
      <c r="A539" s="13"/>
      <c r="B539" s="233"/>
      <c r="C539" s="234"/>
      <c r="D539" s="235" t="s">
        <v>133</v>
      </c>
      <c r="E539" s="236" t="s">
        <v>1</v>
      </c>
      <c r="F539" s="237" t="s">
        <v>380</v>
      </c>
      <c r="G539" s="234"/>
      <c r="H539" s="236" t="s">
        <v>1</v>
      </c>
      <c r="I539" s="238"/>
      <c r="J539" s="234"/>
      <c r="K539" s="234"/>
      <c r="L539" s="239"/>
      <c r="M539" s="240"/>
      <c r="N539" s="241"/>
      <c r="O539" s="241"/>
      <c r="P539" s="241"/>
      <c r="Q539" s="241"/>
      <c r="R539" s="241"/>
      <c r="S539" s="241"/>
      <c r="T539" s="242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3" t="s">
        <v>133</v>
      </c>
      <c r="AU539" s="243" t="s">
        <v>86</v>
      </c>
      <c r="AV539" s="13" t="s">
        <v>84</v>
      </c>
      <c r="AW539" s="13" t="s">
        <v>32</v>
      </c>
      <c r="AX539" s="13" t="s">
        <v>76</v>
      </c>
      <c r="AY539" s="243" t="s">
        <v>125</v>
      </c>
    </row>
    <row r="540" s="14" customFormat="1">
      <c r="A540" s="14"/>
      <c r="B540" s="244"/>
      <c r="C540" s="245"/>
      <c r="D540" s="235" t="s">
        <v>133</v>
      </c>
      <c r="E540" s="246" t="s">
        <v>1</v>
      </c>
      <c r="F540" s="247" t="s">
        <v>167</v>
      </c>
      <c r="G540" s="245"/>
      <c r="H540" s="248">
        <v>6</v>
      </c>
      <c r="I540" s="249"/>
      <c r="J540" s="245"/>
      <c r="K540" s="245"/>
      <c r="L540" s="250"/>
      <c r="M540" s="251"/>
      <c r="N540" s="252"/>
      <c r="O540" s="252"/>
      <c r="P540" s="252"/>
      <c r="Q540" s="252"/>
      <c r="R540" s="252"/>
      <c r="S540" s="252"/>
      <c r="T540" s="253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4" t="s">
        <v>133</v>
      </c>
      <c r="AU540" s="254" t="s">
        <v>86</v>
      </c>
      <c r="AV540" s="14" t="s">
        <v>86</v>
      </c>
      <c r="AW540" s="14" t="s">
        <v>32</v>
      </c>
      <c r="AX540" s="14" t="s">
        <v>76</v>
      </c>
      <c r="AY540" s="254" t="s">
        <v>125</v>
      </c>
    </row>
    <row r="541" s="15" customFormat="1">
      <c r="A541" s="15"/>
      <c r="B541" s="255"/>
      <c r="C541" s="256"/>
      <c r="D541" s="235" t="s">
        <v>133</v>
      </c>
      <c r="E541" s="257" t="s">
        <v>1</v>
      </c>
      <c r="F541" s="258" t="s">
        <v>140</v>
      </c>
      <c r="G541" s="256"/>
      <c r="H541" s="259">
        <v>6</v>
      </c>
      <c r="I541" s="260"/>
      <c r="J541" s="256"/>
      <c r="K541" s="256"/>
      <c r="L541" s="261"/>
      <c r="M541" s="262"/>
      <c r="N541" s="263"/>
      <c r="O541" s="263"/>
      <c r="P541" s="263"/>
      <c r="Q541" s="263"/>
      <c r="R541" s="263"/>
      <c r="S541" s="263"/>
      <c r="T541" s="264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T541" s="265" t="s">
        <v>133</v>
      </c>
      <c r="AU541" s="265" t="s">
        <v>86</v>
      </c>
      <c r="AV541" s="15" t="s">
        <v>131</v>
      </c>
      <c r="AW541" s="15" t="s">
        <v>32</v>
      </c>
      <c r="AX541" s="15" t="s">
        <v>84</v>
      </c>
      <c r="AY541" s="265" t="s">
        <v>125</v>
      </c>
    </row>
    <row r="542" s="2" customFormat="1" ht="14.4" customHeight="1">
      <c r="A542" s="38"/>
      <c r="B542" s="39"/>
      <c r="C542" s="219" t="s">
        <v>586</v>
      </c>
      <c r="D542" s="219" t="s">
        <v>127</v>
      </c>
      <c r="E542" s="220" t="s">
        <v>587</v>
      </c>
      <c r="F542" s="221" t="s">
        <v>588</v>
      </c>
      <c r="G542" s="222" t="s">
        <v>155</v>
      </c>
      <c r="H542" s="223">
        <v>13</v>
      </c>
      <c r="I542" s="224"/>
      <c r="J542" s="225">
        <f>ROUND(I542*H542,2)</f>
        <v>0</v>
      </c>
      <c r="K542" s="226"/>
      <c r="L542" s="44"/>
      <c r="M542" s="227" t="s">
        <v>1</v>
      </c>
      <c r="N542" s="228" t="s">
        <v>41</v>
      </c>
      <c r="O542" s="91"/>
      <c r="P542" s="229">
        <f>O542*H542</f>
        <v>0</v>
      </c>
      <c r="Q542" s="229">
        <v>0</v>
      </c>
      <c r="R542" s="229">
        <f>Q542*H542</f>
        <v>0</v>
      </c>
      <c r="S542" s="229">
        <v>0</v>
      </c>
      <c r="T542" s="230">
        <f>S542*H542</f>
        <v>0</v>
      </c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R542" s="231" t="s">
        <v>131</v>
      </c>
      <c r="AT542" s="231" t="s">
        <v>127</v>
      </c>
      <c r="AU542" s="231" t="s">
        <v>86</v>
      </c>
      <c r="AY542" s="17" t="s">
        <v>125</v>
      </c>
      <c r="BE542" s="232">
        <f>IF(N542="základní",J542,0)</f>
        <v>0</v>
      </c>
      <c r="BF542" s="232">
        <f>IF(N542="snížená",J542,0)</f>
        <v>0</v>
      </c>
      <c r="BG542" s="232">
        <f>IF(N542="zákl. přenesená",J542,0)</f>
        <v>0</v>
      </c>
      <c r="BH542" s="232">
        <f>IF(N542="sníž. přenesená",J542,0)</f>
        <v>0</v>
      </c>
      <c r="BI542" s="232">
        <f>IF(N542="nulová",J542,0)</f>
        <v>0</v>
      </c>
      <c r="BJ542" s="17" t="s">
        <v>84</v>
      </c>
      <c r="BK542" s="232">
        <f>ROUND(I542*H542,2)</f>
        <v>0</v>
      </c>
      <c r="BL542" s="17" t="s">
        <v>131</v>
      </c>
      <c r="BM542" s="231" t="s">
        <v>589</v>
      </c>
    </row>
    <row r="543" s="12" customFormat="1" ht="22.8" customHeight="1">
      <c r="A543" s="12"/>
      <c r="B543" s="203"/>
      <c r="C543" s="204"/>
      <c r="D543" s="205" t="s">
        <v>75</v>
      </c>
      <c r="E543" s="217" t="s">
        <v>590</v>
      </c>
      <c r="F543" s="217" t="s">
        <v>591</v>
      </c>
      <c r="G543" s="204"/>
      <c r="H543" s="204"/>
      <c r="I543" s="207"/>
      <c r="J543" s="218">
        <f>BK543</f>
        <v>0</v>
      </c>
      <c r="K543" s="204"/>
      <c r="L543" s="209"/>
      <c r="M543" s="210"/>
      <c r="N543" s="211"/>
      <c r="O543" s="211"/>
      <c r="P543" s="212">
        <f>SUM(P544:P582)</f>
        <v>0</v>
      </c>
      <c r="Q543" s="211"/>
      <c r="R543" s="212">
        <f>SUM(R544:R582)</f>
        <v>0</v>
      </c>
      <c r="S543" s="211"/>
      <c r="T543" s="213">
        <f>SUM(T544:T582)</f>
        <v>0</v>
      </c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R543" s="214" t="s">
        <v>84</v>
      </c>
      <c r="AT543" s="215" t="s">
        <v>75</v>
      </c>
      <c r="AU543" s="215" t="s">
        <v>84</v>
      </c>
      <c r="AY543" s="214" t="s">
        <v>125</v>
      </c>
      <c r="BK543" s="216">
        <f>SUM(BK544:BK582)</f>
        <v>0</v>
      </c>
    </row>
    <row r="544" s="2" customFormat="1" ht="14.4" customHeight="1">
      <c r="A544" s="38"/>
      <c r="B544" s="39"/>
      <c r="C544" s="219" t="s">
        <v>592</v>
      </c>
      <c r="D544" s="219" t="s">
        <v>127</v>
      </c>
      <c r="E544" s="220" t="s">
        <v>593</v>
      </c>
      <c r="F544" s="221" t="s">
        <v>594</v>
      </c>
      <c r="G544" s="222" t="s">
        <v>231</v>
      </c>
      <c r="H544" s="223">
        <v>118.271</v>
      </c>
      <c r="I544" s="224"/>
      <c r="J544" s="225">
        <f>ROUND(I544*H544,2)</f>
        <v>0</v>
      </c>
      <c r="K544" s="226"/>
      <c r="L544" s="44"/>
      <c r="M544" s="227" t="s">
        <v>1</v>
      </c>
      <c r="N544" s="228" t="s">
        <v>41</v>
      </c>
      <c r="O544" s="91"/>
      <c r="P544" s="229">
        <f>O544*H544</f>
        <v>0</v>
      </c>
      <c r="Q544" s="229">
        <v>0</v>
      </c>
      <c r="R544" s="229">
        <f>Q544*H544</f>
        <v>0</v>
      </c>
      <c r="S544" s="229">
        <v>0</v>
      </c>
      <c r="T544" s="230">
        <f>S544*H544</f>
        <v>0</v>
      </c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R544" s="231" t="s">
        <v>131</v>
      </c>
      <c r="AT544" s="231" t="s">
        <v>127</v>
      </c>
      <c r="AU544" s="231" t="s">
        <v>86</v>
      </c>
      <c r="AY544" s="17" t="s">
        <v>125</v>
      </c>
      <c r="BE544" s="232">
        <f>IF(N544="základní",J544,0)</f>
        <v>0</v>
      </c>
      <c r="BF544" s="232">
        <f>IF(N544="snížená",J544,0)</f>
        <v>0</v>
      </c>
      <c r="BG544" s="232">
        <f>IF(N544="zákl. přenesená",J544,0)</f>
        <v>0</v>
      </c>
      <c r="BH544" s="232">
        <f>IF(N544="sníž. přenesená",J544,0)</f>
        <v>0</v>
      </c>
      <c r="BI544" s="232">
        <f>IF(N544="nulová",J544,0)</f>
        <v>0</v>
      </c>
      <c r="BJ544" s="17" t="s">
        <v>84</v>
      </c>
      <c r="BK544" s="232">
        <f>ROUND(I544*H544,2)</f>
        <v>0</v>
      </c>
      <c r="BL544" s="17" t="s">
        <v>131</v>
      </c>
      <c r="BM544" s="231" t="s">
        <v>595</v>
      </c>
    </row>
    <row r="545" s="13" customFormat="1">
      <c r="A545" s="13"/>
      <c r="B545" s="233"/>
      <c r="C545" s="234"/>
      <c r="D545" s="235" t="s">
        <v>133</v>
      </c>
      <c r="E545" s="236" t="s">
        <v>1</v>
      </c>
      <c r="F545" s="237" t="s">
        <v>596</v>
      </c>
      <c r="G545" s="234"/>
      <c r="H545" s="236" t="s">
        <v>1</v>
      </c>
      <c r="I545" s="238"/>
      <c r="J545" s="234"/>
      <c r="K545" s="234"/>
      <c r="L545" s="239"/>
      <c r="M545" s="240"/>
      <c r="N545" s="241"/>
      <c r="O545" s="241"/>
      <c r="P545" s="241"/>
      <c r="Q545" s="241"/>
      <c r="R545" s="241"/>
      <c r="S545" s="241"/>
      <c r="T545" s="242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3" t="s">
        <v>133</v>
      </c>
      <c r="AU545" s="243" t="s">
        <v>86</v>
      </c>
      <c r="AV545" s="13" t="s">
        <v>84</v>
      </c>
      <c r="AW545" s="13" t="s">
        <v>32</v>
      </c>
      <c r="AX545" s="13" t="s">
        <v>76</v>
      </c>
      <c r="AY545" s="243" t="s">
        <v>125</v>
      </c>
    </row>
    <row r="546" s="13" customFormat="1">
      <c r="A546" s="13"/>
      <c r="B546" s="233"/>
      <c r="C546" s="234"/>
      <c r="D546" s="235" t="s">
        <v>133</v>
      </c>
      <c r="E546" s="236" t="s">
        <v>1</v>
      </c>
      <c r="F546" s="237" t="s">
        <v>597</v>
      </c>
      <c r="G546" s="234"/>
      <c r="H546" s="236" t="s">
        <v>1</v>
      </c>
      <c r="I546" s="238"/>
      <c r="J546" s="234"/>
      <c r="K546" s="234"/>
      <c r="L546" s="239"/>
      <c r="M546" s="240"/>
      <c r="N546" s="241"/>
      <c r="O546" s="241"/>
      <c r="P546" s="241"/>
      <c r="Q546" s="241"/>
      <c r="R546" s="241"/>
      <c r="S546" s="241"/>
      <c r="T546" s="242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3" t="s">
        <v>133</v>
      </c>
      <c r="AU546" s="243" t="s">
        <v>86</v>
      </c>
      <c r="AV546" s="13" t="s">
        <v>84</v>
      </c>
      <c r="AW546" s="13" t="s">
        <v>32</v>
      </c>
      <c r="AX546" s="13" t="s">
        <v>76</v>
      </c>
      <c r="AY546" s="243" t="s">
        <v>125</v>
      </c>
    </row>
    <row r="547" s="13" customFormat="1">
      <c r="A547" s="13"/>
      <c r="B547" s="233"/>
      <c r="C547" s="234"/>
      <c r="D547" s="235" t="s">
        <v>133</v>
      </c>
      <c r="E547" s="236" t="s">
        <v>1</v>
      </c>
      <c r="F547" s="237" t="s">
        <v>598</v>
      </c>
      <c r="G547" s="234"/>
      <c r="H547" s="236" t="s">
        <v>1</v>
      </c>
      <c r="I547" s="238"/>
      <c r="J547" s="234"/>
      <c r="K547" s="234"/>
      <c r="L547" s="239"/>
      <c r="M547" s="240"/>
      <c r="N547" s="241"/>
      <c r="O547" s="241"/>
      <c r="P547" s="241"/>
      <c r="Q547" s="241"/>
      <c r="R547" s="241"/>
      <c r="S547" s="241"/>
      <c r="T547" s="242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3" t="s">
        <v>133</v>
      </c>
      <c r="AU547" s="243" t="s">
        <v>86</v>
      </c>
      <c r="AV547" s="13" t="s">
        <v>84</v>
      </c>
      <c r="AW547" s="13" t="s">
        <v>32</v>
      </c>
      <c r="AX547" s="13" t="s">
        <v>76</v>
      </c>
      <c r="AY547" s="243" t="s">
        <v>125</v>
      </c>
    </row>
    <row r="548" s="14" customFormat="1">
      <c r="A548" s="14"/>
      <c r="B548" s="244"/>
      <c r="C548" s="245"/>
      <c r="D548" s="235" t="s">
        <v>133</v>
      </c>
      <c r="E548" s="246" t="s">
        <v>1</v>
      </c>
      <c r="F548" s="247" t="s">
        <v>599</v>
      </c>
      <c r="G548" s="245"/>
      <c r="H548" s="248">
        <v>117.89400000000001</v>
      </c>
      <c r="I548" s="249"/>
      <c r="J548" s="245"/>
      <c r="K548" s="245"/>
      <c r="L548" s="250"/>
      <c r="M548" s="251"/>
      <c r="N548" s="252"/>
      <c r="O548" s="252"/>
      <c r="P548" s="252"/>
      <c r="Q548" s="252"/>
      <c r="R548" s="252"/>
      <c r="S548" s="252"/>
      <c r="T548" s="253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54" t="s">
        <v>133</v>
      </c>
      <c r="AU548" s="254" t="s">
        <v>86</v>
      </c>
      <c r="AV548" s="14" t="s">
        <v>86</v>
      </c>
      <c r="AW548" s="14" t="s">
        <v>32</v>
      </c>
      <c r="AX548" s="14" t="s">
        <v>76</v>
      </c>
      <c r="AY548" s="254" t="s">
        <v>125</v>
      </c>
    </row>
    <row r="549" s="13" customFormat="1">
      <c r="A549" s="13"/>
      <c r="B549" s="233"/>
      <c r="C549" s="234"/>
      <c r="D549" s="235" t="s">
        <v>133</v>
      </c>
      <c r="E549" s="236" t="s">
        <v>1</v>
      </c>
      <c r="F549" s="237" t="s">
        <v>600</v>
      </c>
      <c r="G549" s="234"/>
      <c r="H549" s="236" t="s">
        <v>1</v>
      </c>
      <c r="I549" s="238"/>
      <c r="J549" s="234"/>
      <c r="K549" s="234"/>
      <c r="L549" s="239"/>
      <c r="M549" s="240"/>
      <c r="N549" s="241"/>
      <c r="O549" s="241"/>
      <c r="P549" s="241"/>
      <c r="Q549" s="241"/>
      <c r="R549" s="241"/>
      <c r="S549" s="241"/>
      <c r="T549" s="242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3" t="s">
        <v>133</v>
      </c>
      <c r="AU549" s="243" t="s">
        <v>86</v>
      </c>
      <c r="AV549" s="13" t="s">
        <v>84</v>
      </c>
      <c r="AW549" s="13" t="s">
        <v>32</v>
      </c>
      <c r="AX549" s="13" t="s">
        <v>76</v>
      </c>
      <c r="AY549" s="243" t="s">
        <v>125</v>
      </c>
    </row>
    <row r="550" s="14" customFormat="1">
      <c r="A550" s="14"/>
      <c r="B550" s="244"/>
      <c r="C550" s="245"/>
      <c r="D550" s="235" t="s">
        <v>133</v>
      </c>
      <c r="E550" s="246" t="s">
        <v>1</v>
      </c>
      <c r="F550" s="247" t="s">
        <v>601</v>
      </c>
      <c r="G550" s="245"/>
      <c r="H550" s="248">
        <v>0.377</v>
      </c>
      <c r="I550" s="249"/>
      <c r="J550" s="245"/>
      <c r="K550" s="245"/>
      <c r="L550" s="250"/>
      <c r="M550" s="251"/>
      <c r="N550" s="252"/>
      <c r="O550" s="252"/>
      <c r="P550" s="252"/>
      <c r="Q550" s="252"/>
      <c r="R550" s="252"/>
      <c r="S550" s="252"/>
      <c r="T550" s="253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54" t="s">
        <v>133</v>
      </c>
      <c r="AU550" s="254" t="s">
        <v>86</v>
      </c>
      <c r="AV550" s="14" t="s">
        <v>86</v>
      </c>
      <c r="AW550" s="14" t="s">
        <v>32</v>
      </c>
      <c r="AX550" s="14" t="s">
        <v>76</v>
      </c>
      <c r="AY550" s="254" t="s">
        <v>125</v>
      </c>
    </row>
    <row r="551" s="15" customFormat="1">
      <c r="A551" s="15"/>
      <c r="B551" s="255"/>
      <c r="C551" s="256"/>
      <c r="D551" s="235" t="s">
        <v>133</v>
      </c>
      <c r="E551" s="257" t="s">
        <v>1</v>
      </c>
      <c r="F551" s="258" t="s">
        <v>140</v>
      </c>
      <c r="G551" s="256"/>
      <c r="H551" s="259">
        <v>118.271</v>
      </c>
      <c r="I551" s="260"/>
      <c r="J551" s="256"/>
      <c r="K551" s="256"/>
      <c r="L551" s="261"/>
      <c r="M551" s="262"/>
      <c r="N551" s="263"/>
      <c r="O551" s="263"/>
      <c r="P551" s="263"/>
      <c r="Q551" s="263"/>
      <c r="R551" s="263"/>
      <c r="S551" s="263"/>
      <c r="T551" s="264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T551" s="265" t="s">
        <v>133</v>
      </c>
      <c r="AU551" s="265" t="s">
        <v>86</v>
      </c>
      <c r="AV551" s="15" t="s">
        <v>131</v>
      </c>
      <c r="AW551" s="15" t="s">
        <v>32</v>
      </c>
      <c r="AX551" s="15" t="s">
        <v>84</v>
      </c>
      <c r="AY551" s="265" t="s">
        <v>125</v>
      </c>
    </row>
    <row r="552" s="2" customFormat="1" ht="14.4" customHeight="1">
      <c r="A552" s="38"/>
      <c r="B552" s="39"/>
      <c r="C552" s="219" t="s">
        <v>602</v>
      </c>
      <c r="D552" s="219" t="s">
        <v>127</v>
      </c>
      <c r="E552" s="220" t="s">
        <v>603</v>
      </c>
      <c r="F552" s="221" t="s">
        <v>604</v>
      </c>
      <c r="G552" s="222" t="s">
        <v>231</v>
      </c>
      <c r="H552" s="223">
        <v>1182.71</v>
      </c>
      <c r="I552" s="224"/>
      <c r="J552" s="225">
        <f>ROUND(I552*H552,2)</f>
        <v>0</v>
      </c>
      <c r="K552" s="226"/>
      <c r="L552" s="44"/>
      <c r="M552" s="227" t="s">
        <v>1</v>
      </c>
      <c r="N552" s="228" t="s">
        <v>41</v>
      </c>
      <c r="O552" s="91"/>
      <c r="P552" s="229">
        <f>O552*H552</f>
        <v>0</v>
      </c>
      <c r="Q552" s="229">
        <v>0</v>
      </c>
      <c r="R552" s="229">
        <f>Q552*H552</f>
        <v>0</v>
      </c>
      <c r="S552" s="229">
        <v>0</v>
      </c>
      <c r="T552" s="230">
        <f>S552*H552</f>
        <v>0</v>
      </c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R552" s="231" t="s">
        <v>131</v>
      </c>
      <c r="AT552" s="231" t="s">
        <v>127</v>
      </c>
      <c r="AU552" s="231" t="s">
        <v>86</v>
      </c>
      <c r="AY552" s="17" t="s">
        <v>125</v>
      </c>
      <c r="BE552" s="232">
        <f>IF(N552="základní",J552,0)</f>
        <v>0</v>
      </c>
      <c r="BF552" s="232">
        <f>IF(N552="snížená",J552,0)</f>
        <v>0</v>
      </c>
      <c r="BG552" s="232">
        <f>IF(N552="zákl. přenesená",J552,0)</f>
        <v>0</v>
      </c>
      <c r="BH552" s="232">
        <f>IF(N552="sníž. přenesená",J552,0)</f>
        <v>0</v>
      </c>
      <c r="BI552" s="232">
        <f>IF(N552="nulová",J552,0)</f>
        <v>0</v>
      </c>
      <c r="BJ552" s="17" t="s">
        <v>84</v>
      </c>
      <c r="BK552" s="232">
        <f>ROUND(I552*H552,2)</f>
        <v>0</v>
      </c>
      <c r="BL552" s="17" t="s">
        <v>131</v>
      </c>
      <c r="BM552" s="231" t="s">
        <v>605</v>
      </c>
    </row>
    <row r="553" s="13" customFormat="1">
      <c r="A553" s="13"/>
      <c r="B553" s="233"/>
      <c r="C553" s="234"/>
      <c r="D553" s="235" t="s">
        <v>133</v>
      </c>
      <c r="E553" s="236" t="s">
        <v>1</v>
      </c>
      <c r="F553" s="237" t="s">
        <v>606</v>
      </c>
      <c r="G553" s="234"/>
      <c r="H553" s="236" t="s">
        <v>1</v>
      </c>
      <c r="I553" s="238"/>
      <c r="J553" s="234"/>
      <c r="K553" s="234"/>
      <c r="L553" s="239"/>
      <c r="M553" s="240"/>
      <c r="N553" s="241"/>
      <c r="O553" s="241"/>
      <c r="P553" s="241"/>
      <c r="Q553" s="241"/>
      <c r="R553" s="241"/>
      <c r="S553" s="241"/>
      <c r="T553" s="242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3" t="s">
        <v>133</v>
      </c>
      <c r="AU553" s="243" t="s">
        <v>86</v>
      </c>
      <c r="AV553" s="13" t="s">
        <v>84</v>
      </c>
      <c r="AW553" s="13" t="s">
        <v>32</v>
      </c>
      <c r="AX553" s="13" t="s">
        <v>76</v>
      </c>
      <c r="AY553" s="243" t="s">
        <v>125</v>
      </c>
    </row>
    <row r="554" s="14" customFormat="1">
      <c r="A554" s="14"/>
      <c r="B554" s="244"/>
      <c r="C554" s="245"/>
      <c r="D554" s="235" t="s">
        <v>133</v>
      </c>
      <c r="E554" s="246" t="s">
        <v>1</v>
      </c>
      <c r="F554" s="247" t="s">
        <v>607</v>
      </c>
      <c r="G554" s="245"/>
      <c r="H554" s="248">
        <v>1182.71</v>
      </c>
      <c r="I554" s="249"/>
      <c r="J554" s="245"/>
      <c r="K554" s="245"/>
      <c r="L554" s="250"/>
      <c r="M554" s="251"/>
      <c r="N554" s="252"/>
      <c r="O554" s="252"/>
      <c r="P554" s="252"/>
      <c r="Q554" s="252"/>
      <c r="R554" s="252"/>
      <c r="S554" s="252"/>
      <c r="T554" s="253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4" t="s">
        <v>133</v>
      </c>
      <c r="AU554" s="254" t="s">
        <v>86</v>
      </c>
      <c r="AV554" s="14" t="s">
        <v>86</v>
      </c>
      <c r="AW554" s="14" t="s">
        <v>32</v>
      </c>
      <c r="AX554" s="14" t="s">
        <v>76</v>
      </c>
      <c r="AY554" s="254" t="s">
        <v>125</v>
      </c>
    </row>
    <row r="555" s="15" customFormat="1">
      <c r="A555" s="15"/>
      <c r="B555" s="255"/>
      <c r="C555" s="256"/>
      <c r="D555" s="235" t="s">
        <v>133</v>
      </c>
      <c r="E555" s="257" t="s">
        <v>1</v>
      </c>
      <c r="F555" s="258" t="s">
        <v>140</v>
      </c>
      <c r="G555" s="256"/>
      <c r="H555" s="259">
        <v>1182.71</v>
      </c>
      <c r="I555" s="260"/>
      <c r="J555" s="256"/>
      <c r="K555" s="256"/>
      <c r="L555" s="261"/>
      <c r="M555" s="262"/>
      <c r="N555" s="263"/>
      <c r="O555" s="263"/>
      <c r="P555" s="263"/>
      <c r="Q555" s="263"/>
      <c r="R555" s="263"/>
      <c r="S555" s="263"/>
      <c r="T555" s="264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T555" s="265" t="s">
        <v>133</v>
      </c>
      <c r="AU555" s="265" t="s">
        <v>86</v>
      </c>
      <c r="AV555" s="15" t="s">
        <v>131</v>
      </c>
      <c r="AW555" s="15" t="s">
        <v>32</v>
      </c>
      <c r="AX555" s="15" t="s">
        <v>84</v>
      </c>
      <c r="AY555" s="265" t="s">
        <v>125</v>
      </c>
    </row>
    <row r="556" s="2" customFormat="1" ht="14.4" customHeight="1">
      <c r="A556" s="38"/>
      <c r="B556" s="39"/>
      <c r="C556" s="219" t="s">
        <v>608</v>
      </c>
      <c r="D556" s="219" t="s">
        <v>127</v>
      </c>
      <c r="E556" s="220" t="s">
        <v>609</v>
      </c>
      <c r="F556" s="221" t="s">
        <v>610</v>
      </c>
      <c r="G556" s="222" t="s">
        <v>231</v>
      </c>
      <c r="H556" s="223">
        <v>203.27099999999999</v>
      </c>
      <c r="I556" s="224"/>
      <c r="J556" s="225">
        <f>ROUND(I556*H556,2)</f>
        <v>0</v>
      </c>
      <c r="K556" s="226"/>
      <c r="L556" s="44"/>
      <c r="M556" s="227" t="s">
        <v>1</v>
      </c>
      <c r="N556" s="228" t="s">
        <v>41</v>
      </c>
      <c r="O556" s="91"/>
      <c r="P556" s="229">
        <f>O556*H556</f>
        <v>0</v>
      </c>
      <c r="Q556" s="229">
        <v>0</v>
      </c>
      <c r="R556" s="229">
        <f>Q556*H556</f>
        <v>0</v>
      </c>
      <c r="S556" s="229">
        <v>0</v>
      </c>
      <c r="T556" s="230">
        <f>S556*H556</f>
        <v>0</v>
      </c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R556" s="231" t="s">
        <v>131</v>
      </c>
      <c r="AT556" s="231" t="s">
        <v>127</v>
      </c>
      <c r="AU556" s="231" t="s">
        <v>86</v>
      </c>
      <c r="AY556" s="17" t="s">
        <v>125</v>
      </c>
      <c r="BE556" s="232">
        <f>IF(N556="základní",J556,0)</f>
        <v>0</v>
      </c>
      <c r="BF556" s="232">
        <f>IF(N556="snížená",J556,0)</f>
        <v>0</v>
      </c>
      <c r="BG556" s="232">
        <f>IF(N556="zákl. přenesená",J556,0)</f>
        <v>0</v>
      </c>
      <c r="BH556" s="232">
        <f>IF(N556="sníž. přenesená",J556,0)</f>
        <v>0</v>
      </c>
      <c r="BI556" s="232">
        <f>IF(N556="nulová",J556,0)</f>
        <v>0</v>
      </c>
      <c r="BJ556" s="17" t="s">
        <v>84</v>
      </c>
      <c r="BK556" s="232">
        <f>ROUND(I556*H556,2)</f>
        <v>0</v>
      </c>
      <c r="BL556" s="17" t="s">
        <v>131</v>
      </c>
      <c r="BM556" s="231" t="s">
        <v>611</v>
      </c>
    </row>
    <row r="557" s="13" customFormat="1">
      <c r="A557" s="13"/>
      <c r="B557" s="233"/>
      <c r="C557" s="234"/>
      <c r="D557" s="235" t="s">
        <v>133</v>
      </c>
      <c r="E557" s="236" t="s">
        <v>1</v>
      </c>
      <c r="F557" s="237" t="s">
        <v>612</v>
      </c>
      <c r="G557" s="234"/>
      <c r="H557" s="236" t="s">
        <v>1</v>
      </c>
      <c r="I557" s="238"/>
      <c r="J557" s="234"/>
      <c r="K557" s="234"/>
      <c r="L557" s="239"/>
      <c r="M557" s="240"/>
      <c r="N557" s="241"/>
      <c r="O557" s="241"/>
      <c r="P557" s="241"/>
      <c r="Q557" s="241"/>
      <c r="R557" s="241"/>
      <c r="S557" s="241"/>
      <c r="T557" s="242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3" t="s">
        <v>133</v>
      </c>
      <c r="AU557" s="243" t="s">
        <v>86</v>
      </c>
      <c r="AV557" s="13" t="s">
        <v>84</v>
      </c>
      <c r="AW557" s="13" t="s">
        <v>32</v>
      </c>
      <c r="AX557" s="13" t="s">
        <v>76</v>
      </c>
      <c r="AY557" s="243" t="s">
        <v>125</v>
      </c>
    </row>
    <row r="558" s="13" customFormat="1">
      <c r="A558" s="13"/>
      <c r="B558" s="233"/>
      <c r="C558" s="234"/>
      <c r="D558" s="235" t="s">
        <v>133</v>
      </c>
      <c r="E558" s="236" t="s">
        <v>1</v>
      </c>
      <c r="F558" s="237" t="s">
        <v>613</v>
      </c>
      <c r="G558" s="234"/>
      <c r="H558" s="236" t="s">
        <v>1</v>
      </c>
      <c r="I558" s="238"/>
      <c r="J558" s="234"/>
      <c r="K558" s="234"/>
      <c r="L558" s="239"/>
      <c r="M558" s="240"/>
      <c r="N558" s="241"/>
      <c r="O558" s="241"/>
      <c r="P558" s="241"/>
      <c r="Q558" s="241"/>
      <c r="R558" s="241"/>
      <c r="S558" s="241"/>
      <c r="T558" s="242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3" t="s">
        <v>133</v>
      </c>
      <c r="AU558" s="243" t="s">
        <v>86</v>
      </c>
      <c r="AV558" s="13" t="s">
        <v>84</v>
      </c>
      <c r="AW558" s="13" t="s">
        <v>32</v>
      </c>
      <c r="AX558" s="13" t="s">
        <v>76</v>
      </c>
      <c r="AY558" s="243" t="s">
        <v>125</v>
      </c>
    </row>
    <row r="559" s="13" customFormat="1">
      <c r="A559" s="13"/>
      <c r="B559" s="233"/>
      <c r="C559" s="234"/>
      <c r="D559" s="235" t="s">
        <v>133</v>
      </c>
      <c r="E559" s="236" t="s">
        <v>1</v>
      </c>
      <c r="F559" s="237" t="s">
        <v>614</v>
      </c>
      <c r="G559" s="234"/>
      <c r="H559" s="236" t="s">
        <v>1</v>
      </c>
      <c r="I559" s="238"/>
      <c r="J559" s="234"/>
      <c r="K559" s="234"/>
      <c r="L559" s="239"/>
      <c r="M559" s="240"/>
      <c r="N559" s="241"/>
      <c r="O559" s="241"/>
      <c r="P559" s="241"/>
      <c r="Q559" s="241"/>
      <c r="R559" s="241"/>
      <c r="S559" s="241"/>
      <c r="T559" s="242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43" t="s">
        <v>133</v>
      </c>
      <c r="AU559" s="243" t="s">
        <v>86</v>
      </c>
      <c r="AV559" s="13" t="s">
        <v>84</v>
      </c>
      <c r="AW559" s="13" t="s">
        <v>32</v>
      </c>
      <c r="AX559" s="13" t="s">
        <v>76</v>
      </c>
      <c r="AY559" s="243" t="s">
        <v>125</v>
      </c>
    </row>
    <row r="560" s="14" customFormat="1">
      <c r="A560" s="14"/>
      <c r="B560" s="244"/>
      <c r="C560" s="245"/>
      <c r="D560" s="235" t="s">
        <v>133</v>
      </c>
      <c r="E560" s="246" t="s">
        <v>1</v>
      </c>
      <c r="F560" s="247" t="s">
        <v>615</v>
      </c>
      <c r="G560" s="245"/>
      <c r="H560" s="248">
        <v>85</v>
      </c>
      <c r="I560" s="249"/>
      <c r="J560" s="245"/>
      <c r="K560" s="245"/>
      <c r="L560" s="250"/>
      <c r="M560" s="251"/>
      <c r="N560" s="252"/>
      <c r="O560" s="252"/>
      <c r="P560" s="252"/>
      <c r="Q560" s="252"/>
      <c r="R560" s="252"/>
      <c r="S560" s="252"/>
      <c r="T560" s="253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54" t="s">
        <v>133</v>
      </c>
      <c r="AU560" s="254" t="s">
        <v>86</v>
      </c>
      <c r="AV560" s="14" t="s">
        <v>86</v>
      </c>
      <c r="AW560" s="14" t="s">
        <v>32</v>
      </c>
      <c r="AX560" s="14" t="s">
        <v>76</v>
      </c>
      <c r="AY560" s="254" t="s">
        <v>125</v>
      </c>
    </row>
    <row r="561" s="13" customFormat="1">
      <c r="A561" s="13"/>
      <c r="B561" s="233"/>
      <c r="C561" s="234"/>
      <c r="D561" s="235" t="s">
        <v>133</v>
      </c>
      <c r="E561" s="236" t="s">
        <v>1</v>
      </c>
      <c r="F561" s="237" t="s">
        <v>597</v>
      </c>
      <c r="G561" s="234"/>
      <c r="H561" s="236" t="s">
        <v>1</v>
      </c>
      <c r="I561" s="238"/>
      <c r="J561" s="234"/>
      <c r="K561" s="234"/>
      <c r="L561" s="239"/>
      <c r="M561" s="240"/>
      <c r="N561" s="241"/>
      <c r="O561" s="241"/>
      <c r="P561" s="241"/>
      <c r="Q561" s="241"/>
      <c r="R561" s="241"/>
      <c r="S561" s="241"/>
      <c r="T561" s="242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3" t="s">
        <v>133</v>
      </c>
      <c r="AU561" s="243" t="s">
        <v>86</v>
      </c>
      <c r="AV561" s="13" t="s">
        <v>84</v>
      </c>
      <c r="AW561" s="13" t="s">
        <v>32</v>
      </c>
      <c r="AX561" s="13" t="s">
        <v>76</v>
      </c>
      <c r="AY561" s="243" t="s">
        <v>125</v>
      </c>
    </row>
    <row r="562" s="13" customFormat="1">
      <c r="A562" s="13"/>
      <c r="B562" s="233"/>
      <c r="C562" s="234"/>
      <c r="D562" s="235" t="s">
        <v>133</v>
      </c>
      <c r="E562" s="236" t="s">
        <v>1</v>
      </c>
      <c r="F562" s="237" t="s">
        <v>598</v>
      </c>
      <c r="G562" s="234"/>
      <c r="H562" s="236" t="s">
        <v>1</v>
      </c>
      <c r="I562" s="238"/>
      <c r="J562" s="234"/>
      <c r="K562" s="234"/>
      <c r="L562" s="239"/>
      <c r="M562" s="240"/>
      <c r="N562" s="241"/>
      <c r="O562" s="241"/>
      <c r="P562" s="241"/>
      <c r="Q562" s="241"/>
      <c r="R562" s="241"/>
      <c r="S562" s="241"/>
      <c r="T562" s="242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3" t="s">
        <v>133</v>
      </c>
      <c r="AU562" s="243" t="s">
        <v>86</v>
      </c>
      <c r="AV562" s="13" t="s">
        <v>84</v>
      </c>
      <c r="AW562" s="13" t="s">
        <v>32</v>
      </c>
      <c r="AX562" s="13" t="s">
        <v>76</v>
      </c>
      <c r="AY562" s="243" t="s">
        <v>125</v>
      </c>
    </row>
    <row r="563" s="14" customFormat="1">
      <c r="A563" s="14"/>
      <c r="B563" s="244"/>
      <c r="C563" s="245"/>
      <c r="D563" s="235" t="s">
        <v>133</v>
      </c>
      <c r="E563" s="246" t="s">
        <v>1</v>
      </c>
      <c r="F563" s="247" t="s">
        <v>599</v>
      </c>
      <c r="G563" s="245"/>
      <c r="H563" s="248">
        <v>117.89400000000001</v>
      </c>
      <c r="I563" s="249"/>
      <c r="J563" s="245"/>
      <c r="K563" s="245"/>
      <c r="L563" s="250"/>
      <c r="M563" s="251"/>
      <c r="N563" s="252"/>
      <c r="O563" s="252"/>
      <c r="P563" s="252"/>
      <c r="Q563" s="252"/>
      <c r="R563" s="252"/>
      <c r="S563" s="252"/>
      <c r="T563" s="253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54" t="s">
        <v>133</v>
      </c>
      <c r="AU563" s="254" t="s">
        <v>86</v>
      </c>
      <c r="AV563" s="14" t="s">
        <v>86</v>
      </c>
      <c r="AW563" s="14" t="s">
        <v>32</v>
      </c>
      <c r="AX563" s="14" t="s">
        <v>76</v>
      </c>
      <c r="AY563" s="254" t="s">
        <v>125</v>
      </c>
    </row>
    <row r="564" s="13" customFormat="1">
      <c r="A564" s="13"/>
      <c r="B564" s="233"/>
      <c r="C564" s="234"/>
      <c r="D564" s="235" t="s">
        <v>133</v>
      </c>
      <c r="E564" s="236" t="s">
        <v>1</v>
      </c>
      <c r="F564" s="237" t="s">
        <v>600</v>
      </c>
      <c r="G564" s="234"/>
      <c r="H564" s="236" t="s">
        <v>1</v>
      </c>
      <c r="I564" s="238"/>
      <c r="J564" s="234"/>
      <c r="K564" s="234"/>
      <c r="L564" s="239"/>
      <c r="M564" s="240"/>
      <c r="N564" s="241"/>
      <c r="O564" s="241"/>
      <c r="P564" s="241"/>
      <c r="Q564" s="241"/>
      <c r="R564" s="241"/>
      <c r="S564" s="241"/>
      <c r="T564" s="242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3" t="s">
        <v>133</v>
      </c>
      <c r="AU564" s="243" t="s">
        <v>86</v>
      </c>
      <c r="AV564" s="13" t="s">
        <v>84</v>
      </c>
      <c r="AW564" s="13" t="s">
        <v>32</v>
      </c>
      <c r="AX564" s="13" t="s">
        <v>76</v>
      </c>
      <c r="AY564" s="243" t="s">
        <v>125</v>
      </c>
    </row>
    <row r="565" s="14" customFormat="1">
      <c r="A565" s="14"/>
      <c r="B565" s="244"/>
      <c r="C565" s="245"/>
      <c r="D565" s="235" t="s">
        <v>133</v>
      </c>
      <c r="E565" s="246" t="s">
        <v>1</v>
      </c>
      <c r="F565" s="247" t="s">
        <v>601</v>
      </c>
      <c r="G565" s="245"/>
      <c r="H565" s="248">
        <v>0.377</v>
      </c>
      <c r="I565" s="249"/>
      <c r="J565" s="245"/>
      <c r="K565" s="245"/>
      <c r="L565" s="250"/>
      <c r="M565" s="251"/>
      <c r="N565" s="252"/>
      <c r="O565" s="252"/>
      <c r="P565" s="252"/>
      <c r="Q565" s="252"/>
      <c r="R565" s="252"/>
      <c r="S565" s="252"/>
      <c r="T565" s="253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54" t="s">
        <v>133</v>
      </c>
      <c r="AU565" s="254" t="s">
        <v>86</v>
      </c>
      <c r="AV565" s="14" t="s">
        <v>86</v>
      </c>
      <c r="AW565" s="14" t="s">
        <v>32</v>
      </c>
      <c r="AX565" s="14" t="s">
        <v>76</v>
      </c>
      <c r="AY565" s="254" t="s">
        <v>125</v>
      </c>
    </row>
    <row r="566" s="15" customFormat="1">
      <c r="A566" s="15"/>
      <c r="B566" s="255"/>
      <c r="C566" s="256"/>
      <c r="D566" s="235" t="s">
        <v>133</v>
      </c>
      <c r="E566" s="257" t="s">
        <v>1</v>
      </c>
      <c r="F566" s="258" t="s">
        <v>140</v>
      </c>
      <c r="G566" s="256"/>
      <c r="H566" s="259">
        <v>203.27099999999999</v>
      </c>
      <c r="I566" s="260"/>
      <c r="J566" s="256"/>
      <c r="K566" s="256"/>
      <c r="L566" s="261"/>
      <c r="M566" s="262"/>
      <c r="N566" s="263"/>
      <c r="O566" s="263"/>
      <c r="P566" s="263"/>
      <c r="Q566" s="263"/>
      <c r="R566" s="263"/>
      <c r="S566" s="263"/>
      <c r="T566" s="264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65" t="s">
        <v>133</v>
      </c>
      <c r="AU566" s="265" t="s">
        <v>86</v>
      </c>
      <c r="AV566" s="15" t="s">
        <v>131</v>
      </c>
      <c r="AW566" s="15" t="s">
        <v>32</v>
      </c>
      <c r="AX566" s="15" t="s">
        <v>84</v>
      </c>
      <c r="AY566" s="265" t="s">
        <v>125</v>
      </c>
    </row>
    <row r="567" s="2" customFormat="1" ht="19.8" customHeight="1">
      <c r="A567" s="38"/>
      <c r="B567" s="39"/>
      <c r="C567" s="219" t="s">
        <v>616</v>
      </c>
      <c r="D567" s="219" t="s">
        <v>127</v>
      </c>
      <c r="E567" s="220" t="s">
        <v>617</v>
      </c>
      <c r="F567" s="221" t="s">
        <v>618</v>
      </c>
      <c r="G567" s="222" t="s">
        <v>231</v>
      </c>
      <c r="H567" s="223">
        <v>203.27099999999999</v>
      </c>
      <c r="I567" s="224"/>
      <c r="J567" s="225">
        <f>ROUND(I567*H567,2)</f>
        <v>0</v>
      </c>
      <c r="K567" s="226"/>
      <c r="L567" s="44"/>
      <c r="M567" s="227" t="s">
        <v>1</v>
      </c>
      <c r="N567" s="228" t="s">
        <v>41</v>
      </c>
      <c r="O567" s="91"/>
      <c r="P567" s="229">
        <f>O567*H567</f>
        <v>0</v>
      </c>
      <c r="Q567" s="229">
        <v>0</v>
      </c>
      <c r="R567" s="229">
        <f>Q567*H567</f>
        <v>0</v>
      </c>
      <c r="S567" s="229">
        <v>0</v>
      </c>
      <c r="T567" s="230">
        <f>S567*H567</f>
        <v>0</v>
      </c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R567" s="231" t="s">
        <v>131</v>
      </c>
      <c r="AT567" s="231" t="s">
        <v>127</v>
      </c>
      <c r="AU567" s="231" t="s">
        <v>86</v>
      </c>
      <c r="AY567" s="17" t="s">
        <v>125</v>
      </c>
      <c r="BE567" s="232">
        <f>IF(N567="základní",J567,0)</f>
        <v>0</v>
      </c>
      <c r="BF567" s="232">
        <f>IF(N567="snížená",J567,0)</f>
        <v>0</v>
      </c>
      <c r="BG567" s="232">
        <f>IF(N567="zákl. přenesená",J567,0)</f>
        <v>0</v>
      </c>
      <c r="BH567" s="232">
        <f>IF(N567="sníž. přenesená",J567,0)</f>
        <v>0</v>
      </c>
      <c r="BI567" s="232">
        <f>IF(N567="nulová",J567,0)</f>
        <v>0</v>
      </c>
      <c r="BJ567" s="17" t="s">
        <v>84</v>
      </c>
      <c r="BK567" s="232">
        <f>ROUND(I567*H567,2)</f>
        <v>0</v>
      </c>
      <c r="BL567" s="17" t="s">
        <v>131</v>
      </c>
      <c r="BM567" s="231" t="s">
        <v>619</v>
      </c>
    </row>
    <row r="568" s="13" customFormat="1">
      <c r="A568" s="13"/>
      <c r="B568" s="233"/>
      <c r="C568" s="234"/>
      <c r="D568" s="235" t="s">
        <v>133</v>
      </c>
      <c r="E568" s="236" t="s">
        <v>1</v>
      </c>
      <c r="F568" s="237" t="s">
        <v>620</v>
      </c>
      <c r="G568" s="234"/>
      <c r="H568" s="236" t="s">
        <v>1</v>
      </c>
      <c r="I568" s="238"/>
      <c r="J568" s="234"/>
      <c r="K568" s="234"/>
      <c r="L568" s="239"/>
      <c r="M568" s="240"/>
      <c r="N568" s="241"/>
      <c r="O568" s="241"/>
      <c r="P568" s="241"/>
      <c r="Q568" s="241"/>
      <c r="R568" s="241"/>
      <c r="S568" s="241"/>
      <c r="T568" s="242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3" t="s">
        <v>133</v>
      </c>
      <c r="AU568" s="243" t="s">
        <v>86</v>
      </c>
      <c r="AV568" s="13" t="s">
        <v>84</v>
      </c>
      <c r="AW568" s="13" t="s">
        <v>32</v>
      </c>
      <c r="AX568" s="13" t="s">
        <v>76</v>
      </c>
      <c r="AY568" s="243" t="s">
        <v>125</v>
      </c>
    </row>
    <row r="569" s="13" customFormat="1">
      <c r="A569" s="13"/>
      <c r="B569" s="233"/>
      <c r="C569" s="234"/>
      <c r="D569" s="235" t="s">
        <v>133</v>
      </c>
      <c r="E569" s="236" t="s">
        <v>1</v>
      </c>
      <c r="F569" s="237" t="s">
        <v>613</v>
      </c>
      <c r="G569" s="234"/>
      <c r="H569" s="236" t="s">
        <v>1</v>
      </c>
      <c r="I569" s="238"/>
      <c r="J569" s="234"/>
      <c r="K569" s="234"/>
      <c r="L569" s="239"/>
      <c r="M569" s="240"/>
      <c r="N569" s="241"/>
      <c r="O569" s="241"/>
      <c r="P569" s="241"/>
      <c r="Q569" s="241"/>
      <c r="R569" s="241"/>
      <c r="S569" s="241"/>
      <c r="T569" s="242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3" t="s">
        <v>133</v>
      </c>
      <c r="AU569" s="243" t="s">
        <v>86</v>
      </c>
      <c r="AV569" s="13" t="s">
        <v>84</v>
      </c>
      <c r="AW569" s="13" t="s">
        <v>32</v>
      </c>
      <c r="AX569" s="13" t="s">
        <v>76</v>
      </c>
      <c r="AY569" s="243" t="s">
        <v>125</v>
      </c>
    </row>
    <row r="570" s="13" customFormat="1">
      <c r="A570" s="13"/>
      <c r="B570" s="233"/>
      <c r="C570" s="234"/>
      <c r="D570" s="235" t="s">
        <v>133</v>
      </c>
      <c r="E570" s="236" t="s">
        <v>1</v>
      </c>
      <c r="F570" s="237" t="s">
        <v>614</v>
      </c>
      <c r="G570" s="234"/>
      <c r="H570" s="236" t="s">
        <v>1</v>
      </c>
      <c r="I570" s="238"/>
      <c r="J570" s="234"/>
      <c r="K570" s="234"/>
      <c r="L570" s="239"/>
      <c r="M570" s="240"/>
      <c r="N570" s="241"/>
      <c r="O570" s="241"/>
      <c r="P570" s="241"/>
      <c r="Q570" s="241"/>
      <c r="R570" s="241"/>
      <c r="S570" s="241"/>
      <c r="T570" s="242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3" t="s">
        <v>133</v>
      </c>
      <c r="AU570" s="243" t="s">
        <v>86</v>
      </c>
      <c r="AV570" s="13" t="s">
        <v>84</v>
      </c>
      <c r="AW570" s="13" t="s">
        <v>32</v>
      </c>
      <c r="AX570" s="13" t="s">
        <v>76</v>
      </c>
      <c r="AY570" s="243" t="s">
        <v>125</v>
      </c>
    </row>
    <row r="571" s="14" customFormat="1">
      <c r="A571" s="14"/>
      <c r="B571" s="244"/>
      <c r="C571" s="245"/>
      <c r="D571" s="235" t="s">
        <v>133</v>
      </c>
      <c r="E571" s="246" t="s">
        <v>1</v>
      </c>
      <c r="F571" s="247" t="s">
        <v>615</v>
      </c>
      <c r="G571" s="245"/>
      <c r="H571" s="248">
        <v>85</v>
      </c>
      <c r="I571" s="249"/>
      <c r="J571" s="245"/>
      <c r="K571" s="245"/>
      <c r="L571" s="250"/>
      <c r="M571" s="251"/>
      <c r="N571" s="252"/>
      <c r="O571" s="252"/>
      <c r="P571" s="252"/>
      <c r="Q571" s="252"/>
      <c r="R571" s="252"/>
      <c r="S571" s="252"/>
      <c r="T571" s="253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54" t="s">
        <v>133</v>
      </c>
      <c r="AU571" s="254" t="s">
        <v>86</v>
      </c>
      <c r="AV571" s="14" t="s">
        <v>86</v>
      </c>
      <c r="AW571" s="14" t="s">
        <v>32</v>
      </c>
      <c r="AX571" s="14" t="s">
        <v>76</v>
      </c>
      <c r="AY571" s="254" t="s">
        <v>125</v>
      </c>
    </row>
    <row r="572" s="13" customFormat="1">
      <c r="A572" s="13"/>
      <c r="B572" s="233"/>
      <c r="C572" s="234"/>
      <c r="D572" s="235" t="s">
        <v>133</v>
      </c>
      <c r="E572" s="236" t="s">
        <v>1</v>
      </c>
      <c r="F572" s="237" t="s">
        <v>597</v>
      </c>
      <c r="G572" s="234"/>
      <c r="H572" s="236" t="s">
        <v>1</v>
      </c>
      <c r="I572" s="238"/>
      <c r="J572" s="234"/>
      <c r="K572" s="234"/>
      <c r="L572" s="239"/>
      <c r="M572" s="240"/>
      <c r="N572" s="241"/>
      <c r="O572" s="241"/>
      <c r="P572" s="241"/>
      <c r="Q572" s="241"/>
      <c r="R572" s="241"/>
      <c r="S572" s="241"/>
      <c r="T572" s="242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3" t="s">
        <v>133</v>
      </c>
      <c r="AU572" s="243" t="s">
        <v>86</v>
      </c>
      <c r="AV572" s="13" t="s">
        <v>84</v>
      </c>
      <c r="AW572" s="13" t="s">
        <v>32</v>
      </c>
      <c r="AX572" s="13" t="s">
        <v>76</v>
      </c>
      <c r="AY572" s="243" t="s">
        <v>125</v>
      </c>
    </row>
    <row r="573" s="13" customFormat="1">
      <c r="A573" s="13"/>
      <c r="B573" s="233"/>
      <c r="C573" s="234"/>
      <c r="D573" s="235" t="s">
        <v>133</v>
      </c>
      <c r="E573" s="236" t="s">
        <v>1</v>
      </c>
      <c r="F573" s="237" t="s">
        <v>598</v>
      </c>
      <c r="G573" s="234"/>
      <c r="H573" s="236" t="s">
        <v>1</v>
      </c>
      <c r="I573" s="238"/>
      <c r="J573" s="234"/>
      <c r="K573" s="234"/>
      <c r="L573" s="239"/>
      <c r="M573" s="240"/>
      <c r="N573" s="241"/>
      <c r="O573" s="241"/>
      <c r="P573" s="241"/>
      <c r="Q573" s="241"/>
      <c r="R573" s="241"/>
      <c r="S573" s="241"/>
      <c r="T573" s="242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3" t="s">
        <v>133</v>
      </c>
      <c r="AU573" s="243" t="s">
        <v>86</v>
      </c>
      <c r="AV573" s="13" t="s">
        <v>84</v>
      </c>
      <c r="AW573" s="13" t="s">
        <v>32</v>
      </c>
      <c r="AX573" s="13" t="s">
        <v>76</v>
      </c>
      <c r="AY573" s="243" t="s">
        <v>125</v>
      </c>
    </row>
    <row r="574" s="14" customFormat="1">
      <c r="A574" s="14"/>
      <c r="B574" s="244"/>
      <c r="C574" s="245"/>
      <c r="D574" s="235" t="s">
        <v>133</v>
      </c>
      <c r="E574" s="246" t="s">
        <v>1</v>
      </c>
      <c r="F574" s="247" t="s">
        <v>599</v>
      </c>
      <c r="G574" s="245"/>
      <c r="H574" s="248">
        <v>117.89400000000001</v>
      </c>
      <c r="I574" s="249"/>
      <c r="J574" s="245"/>
      <c r="K574" s="245"/>
      <c r="L574" s="250"/>
      <c r="M574" s="251"/>
      <c r="N574" s="252"/>
      <c r="O574" s="252"/>
      <c r="P574" s="252"/>
      <c r="Q574" s="252"/>
      <c r="R574" s="252"/>
      <c r="S574" s="252"/>
      <c r="T574" s="253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54" t="s">
        <v>133</v>
      </c>
      <c r="AU574" s="254" t="s">
        <v>86</v>
      </c>
      <c r="AV574" s="14" t="s">
        <v>86</v>
      </c>
      <c r="AW574" s="14" t="s">
        <v>32</v>
      </c>
      <c r="AX574" s="14" t="s">
        <v>76</v>
      </c>
      <c r="AY574" s="254" t="s">
        <v>125</v>
      </c>
    </row>
    <row r="575" s="13" customFormat="1">
      <c r="A575" s="13"/>
      <c r="B575" s="233"/>
      <c r="C575" s="234"/>
      <c r="D575" s="235" t="s">
        <v>133</v>
      </c>
      <c r="E575" s="236" t="s">
        <v>1</v>
      </c>
      <c r="F575" s="237" t="s">
        <v>600</v>
      </c>
      <c r="G575" s="234"/>
      <c r="H575" s="236" t="s">
        <v>1</v>
      </c>
      <c r="I575" s="238"/>
      <c r="J575" s="234"/>
      <c r="K575" s="234"/>
      <c r="L575" s="239"/>
      <c r="M575" s="240"/>
      <c r="N575" s="241"/>
      <c r="O575" s="241"/>
      <c r="P575" s="241"/>
      <c r="Q575" s="241"/>
      <c r="R575" s="241"/>
      <c r="S575" s="241"/>
      <c r="T575" s="242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3" t="s">
        <v>133</v>
      </c>
      <c r="AU575" s="243" t="s">
        <v>86</v>
      </c>
      <c r="AV575" s="13" t="s">
        <v>84</v>
      </c>
      <c r="AW575" s="13" t="s">
        <v>32</v>
      </c>
      <c r="AX575" s="13" t="s">
        <v>76</v>
      </c>
      <c r="AY575" s="243" t="s">
        <v>125</v>
      </c>
    </row>
    <row r="576" s="14" customFormat="1">
      <c r="A576" s="14"/>
      <c r="B576" s="244"/>
      <c r="C576" s="245"/>
      <c r="D576" s="235" t="s">
        <v>133</v>
      </c>
      <c r="E576" s="246" t="s">
        <v>1</v>
      </c>
      <c r="F576" s="247" t="s">
        <v>601</v>
      </c>
      <c r="G576" s="245"/>
      <c r="H576" s="248">
        <v>0.377</v>
      </c>
      <c r="I576" s="249"/>
      <c r="J576" s="245"/>
      <c r="K576" s="245"/>
      <c r="L576" s="250"/>
      <c r="M576" s="251"/>
      <c r="N576" s="252"/>
      <c r="O576" s="252"/>
      <c r="P576" s="252"/>
      <c r="Q576" s="252"/>
      <c r="R576" s="252"/>
      <c r="S576" s="252"/>
      <c r="T576" s="253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54" t="s">
        <v>133</v>
      </c>
      <c r="AU576" s="254" t="s">
        <v>86</v>
      </c>
      <c r="AV576" s="14" t="s">
        <v>86</v>
      </c>
      <c r="AW576" s="14" t="s">
        <v>32</v>
      </c>
      <c r="AX576" s="14" t="s">
        <v>76</v>
      </c>
      <c r="AY576" s="254" t="s">
        <v>125</v>
      </c>
    </row>
    <row r="577" s="15" customFormat="1">
      <c r="A577" s="15"/>
      <c r="B577" s="255"/>
      <c r="C577" s="256"/>
      <c r="D577" s="235" t="s">
        <v>133</v>
      </c>
      <c r="E577" s="257" t="s">
        <v>1</v>
      </c>
      <c r="F577" s="258" t="s">
        <v>140</v>
      </c>
      <c r="G577" s="256"/>
      <c r="H577" s="259">
        <v>203.27099999999999</v>
      </c>
      <c r="I577" s="260"/>
      <c r="J577" s="256"/>
      <c r="K577" s="256"/>
      <c r="L577" s="261"/>
      <c r="M577" s="262"/>
      <c r="N577" s="263"/>
      <c r="O577" s="263"/>
      <c r="P577" s="263"/>
      <c r="Q577" s="263"/>
      <c r="R577" s="263"/>
      <c r="S577" s="263"/>
      <c r="T577" s="264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T577" s="265" t="s">
        <v>133</v>
      </c>
      <c r="AU577" s="265" t="s">
        <v>86</v>
      </c>
      <c r="AV577" s="15" t="s">
        <v>131</v>
      </c>
      <c r="AW577" s="15" t="s">
        <v>32</v>
      </c>
      <c r="AX577" s="15" t="s">
        <v>84</v>
      </c>
      <c r="AY577" s="265" t="s">
        <v>125</v>
      </c>
    </row>
    <row r="578" s="2" customFormat="1" ht="22.2" customHeight="1">
      <c r="A578" s="38"/>
      <c r="B578" s="39"/>
      <c r="C578" s="219" t="s">
        <v>621</v>
      </c>
      <c r="D578" s="219" t="s">
        <v>127</v>
      </c>
      <c r="E578" s="220" t="s">
        <v>622</v>
      </c>
      <c r="F578" s="221" t="s">
        <v>623</v>
      </c>
      <c r="G578" s="222" t="s">
        <v>231</v>
      </c>
      <c r="H578" s="223">
        <v>811.02999999999997</v>
      </c>
      <c r="I578" s="224"/>
      <c r="J578" s="225">
        <f>ROUND(I578*H578,2)</f>
        <v>0</v>
      </c>
      <c r="K578" s="226"/>
      <c r="L578" s="44"/>
      <c r="M578" s="227" t="s">
        <v>1</v>
      </c>
      <c r="N578" s="228" t="s">
        <v>41</v>
      </c>
      <c r="O578" s="91"/>
      <c r="P578" s="229">
        <f>O578*H578</f>
        <v>0</v>
      </c>
      <c r="Q578" s="229">
        <v>0</v>
      </c>
      <c r="R578" s="229">
        <f>Q578*H578</f>
        <v>0</v>
      </c>
      <c r="S578" s="229">
        <v>0</v>
      </c>
      <c r="T578" s="230">
        <f>S578*H578</f>
        <v>0</v>
      </c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R578" s="231" t="s">
        <v>131</v>
      </c>
      <c r="AT578" s="231" t="s">
        <v>127</v>
      </c>
      <c r="AU578" s="231" t="s">
        <v>86</v>
      </c>
      <c r="AY578" s="17" t="s">
        <v>125</v>
      </c>
      <c r="BE578" s="232">
        <f>IF(N578="základní",J578,0)</f>
        <v>0</v>
      </c>
      <c r="BF578" s="232">
        <f>IF(N578="snížená",J578,0)</f>
        <v>0</v>
      </c>
      <c r="BG578" s="232">
        <f>IF(N578="zákl. přenesená",J578,0)</f>
        <v>0</v>
      </c>
      <c r="BH578" s="232">
        <f>IF(N578="sníž. přenesená",J578,0)</f>
        <v>0</v>
      </c>
      <c r="BI578" s="232">
        <f>IF(N578="nulová",J578,0)</f>
        <v>0</v>
      </c>
      <c r="BJ578" s="17" t="s">
        <v>84</v>
      </c>
      <c r="BK578" s="232">
        <f>ROUND(I578*H578,2)</f>
        <v>0</v>
      </c>
      <c r="BL578" s="17" t="s">
        <v>131</v>
      </c>
      <c r="BM578" s="231" t="s">
        <v>624</v>
      </c>
    </row>
    <row r="579" s="13" customFormat="1">
      <c r="A579" s="13"/>
      <c r="B579" s="233"/>
      <c r="C579" s="234"/>
      <c r="D579" s="235" t="s">
        <v>133</v>
      </c>
      <c r="E579" s="236" t="s">
        <v>1</v>
      </c>
      <c r="F579" s="237" t="s">
        <v>625</v>
      </c>
      <c r="G579" s="234"/>
      <c r="H579" s="236" t="s">
        <v>1</v>
      </c>
      <c r="I579" s="238"/>
      <c r="J579" s="234"/>
      <c r="K579" s="234"/>
      <c r="L579" s="239"/>
      <c r="M579" s="240"/>
      <c r="N579" s="241"/>
      <c r="O579" s="241"/>
      <c r="P579" s="241"/>
      <c r="Q579" s="241"/>
      <c r="R579" s="241"/>
      <c r="S579" s="241"/>
      <c r="T579" s="242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43" t="s">
        <v>133</v>
      </c>
      <c r="AU579" s="243" t="s">
        <v>86</v>
      </c>
      <c r="AV579" s="13" t="s">
        <v>84</v>
      </c>
      <c r="AW579" s="13" t="s">
        <v>32</v>
      </c>
      <c r="AX579" s="13" t="s">
        <v>76</v>
      </c>
      <c r="AY579" s="243" t="s">
        <v>125</v>
      </c>
    </row>
    <row r="580" s="13" customFormat="1">
      <c r="A580" s="13"/>
      <c r="B580" s="233"/>
      <c r="C580" s="234"/>
      <c r="D580" s="235" t="s">
        <v>133</v>
      </c>
      <c r="E580" s="236" t="s">
        <v>1</v>
      </c>
      <c r="F580" s="237" t="s">
        <v>207</v>
      </c>
      <c r="G580" s="234"/>
      <c r="H580" s="236" t="s">
        <v>1</v>
      </c>
      <c r="I580" s="238"/>
      <c r="J580" s="234"/>
      <c r="K580" s="234"/>
      <c r="L580" s="239"/>
      <c r="M580" s="240"/>
      <c r="N580" s="241"/>
      <c r="O580" s="241"/>
      <c r="P580" s="241"/>
      <c r="Q580" s="241"/>
      <c r="R580" s="241"/>
      <c r="S580" s="241"/>
      <c r="T580" s="242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3" t="s">
        <v>133</v>
      </c>
      <c r="AU580" s="243" t="s">
        <v>86</v>
      </c>
      <c r="AV580" s="13" t="s">
        <v>84</v>
      </c>
      <c r="AW580" s="13" t="s">
        <v>32</v>
      </c>
      <c r="AX580" s="13" t="s">
        <v>76</v>
      </c>
      <c r="AY580" s="243" t="s">
        <v>125</v>
      </c>
    </row>
    <row r="581" s="14" customFormat="1">
      <c r="A581" s="14"/>
      <c r="B581" s="244"/>
      <c r="C581" s="245"/>
      <c r="D581" s="235" t="s">
        <v>133</v>
      </c>
      <c r="E581" s="246" t="s">
        <v>1</v>
      </c>
      <c r="F581" s="247" t="s">
        <v>626</v>
      </c>
      <c r="G581" s="245"/>
      <c r="H581" s="248">
        <v>811.02999999999997</v>
      </c>
      <c r="I581" s="249"/>
      <c r="J581" s="245"/>
      <c r="K581" s="245"/>
      <c r="L581" s="250"/>
      <c r="M581" s="251"/>
      <c r="N581" s="252"/>
      <c r="O581" s="252"/>
      <c r="P581" s="252"/>
      <c r="Q581" s="252"/>
      <c r="R581" s="252"/>
      <c r="S581" s="252"/>
      <c r="T581" s="253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4" t="s">
        <v>133</v>
      </c>
      <c r="AU581" s="254" t="s">
        <v>86</v>
      </c>
      <c r="AV581" s="14" t="s">
        <v>86</v>
      </c>
      <c r="AW581" s="14" t="s">
        <v>32</v>
      </c>
      <c r="AX581" s="14" t="s">
        <v>76</v>
      </c>
      <c r="AY581" s="254" t="s">
        <v>125</v>
      </c>
    </row>
    <row r="582" s="15" customFormat="1">
      <c r="A582" s="15"/>
      <c r="B582" s="255"/>
      <c r="C582" s="256"/>
      <c r="D582" s="235" t="s">
        <v>133</v>
      </c>
      <c r="E582" s="257" t="s">
        <v>1</v>
      </c>
      <c r="F582" s="258" t="s">
        <v>140</v>
      </c>
      <c r="G582" s="256"/>
      <c r="H582" s="259">
        <v>811.02999999999997</v>
      </c>
      <c r="I582" s="260"/>
      <c r="J582" s="256"/>
      <c r="K582" s="256"/>
      <c r="L582" s="261"/>
      <c r="M582" s="262"/>
      <c r="N582" s="263"/>
      <c r="O582" s="263"/>
      <c r="P582" s="263"/>
      <c r="Q582" s="263"/>
      <c r="R582" s="263"/>
      <c r="S582" s="263"/>
      <c r="T582" s="264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65" t="s">
        <v>133</v>
      </c>
      <c r="AU582" s="265" t="s">
        <v>86</v>
      </c>
      <c r="AV582" s="15" t="s">
        <v>131</v>
      </c>
      <c r="AW582" s="15" t="s">
        <v>32</v>
      </c>
      <c r="AX582" s="15" t="s">
        <v>84</v>
      </c>
      <c r="AY582" s="265" t="s">
        <v>125</v>
      </c>
    </row>
    <row r="583" s="12" customFormat="1" ht="22.8" customHeight="1">
      <c r="A583" s="12"/>
      <c r="B583" s="203"/>
      <c r="C583" s="204"/>
      <c r="D583" s="205" t="s">
        <v>75</v>
      </c>
      <c r="E583" s="217" t="s">
        <v>627</v>
      </c>
      <c r="F583" s="217" t="s">
        <v>628</v>
      </c>
      <c r="G583" s="204"/>
      <c r="H583" s="204"/>
      <c r="I583" s="207"/>
      <c r="J583" s="218">
        <f>BK583</f>
        <v>0</v>
      </c>
      <c r="K583" s="204"/>
      <c r="L583" s="209"/>
      <c r="M583" s="210"/>
      <c r="N583" s="211"/>
      <c r="O583" s="211"/>
      <c r="P583" s="212">
        <f>P584</f>
        <v>0</v>
      </c>
      <c r="Q583" s="211"/>
      <c r="R583" s="212">
        <f>R584</f>
        <v>0</v>
      </c>
      <c r="S583" s="211"/>
      <c r="T583" s="213">
        <f>T584</f>
        <v>0</v>
      </c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R583" s="214" t="s">
        <v>84</v>
      </c>
      <c r="AT583" s="215" t="s">
        <v>75</v>
      </c>
      <c r="AU583" s="215" t="s">
        <v>84</v>
      </c>
      <c r="AY583" s="214" t="s">
        <v>125</v>
      </c>
      <c r="BK583" s="216">
        <f>BK584</f>
        <v>0</v>
      </c>
    </row>
    <row r="584" s="2" customFormat="1" ht="14.4" customHeight="1">
      <c r="A584" s="38"/>
      <c r="B584" s="39"/>
      <c r="C584" s="219" t="s">
        <v>629</v>
      </c>
      <c r="D584" s="219" t="s">
        <v>127</v>
      </c>
      <c r="E584" s="220" t="s">
        <v>630</v>
      </c>
      <c r="F584" s="221" t="s">
        <v>631</v>
      </c>
      <c r="G584" s="222" t="s">
        <v>231</v>
      </c>
      <c r="H584" s="223">
        <v>74.566999999999993</v>
      </c>
      <c r="I584" s="224"/>
      <c r="J584" s="225">
        <f>ROUND(I584*H584,2)</f>
        <v>0</v>
      </c>
      <c r="K584" s="226"/>
      <c r="L584" s="44"/>
      <c r="M584" s="227" t="s">
        <v>1</v>
      </c>
      <c r="N584" s="228" t="s">
        <v>41</v>
      </c>
      <c r="O584" s="91"/>
      <c r="P584" s="229">
        <f>O584*H584</f>
        <v>0</v>
      </c>
      <c r="Q584" s="229">
        <v>0</v>
      </c>
      <c r="R584" s="229">
        <f>Q584*H584</f>
        <v>0</v>
      </c>
      <c r="S584" s="229">
        <v>0</v>
      </c>
      <c r="T584" s="230">
        <f>S584*H584</f>
        <v>0</v>
      </c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R584" s="231" t="s">
        <v>131</v>
      </c>
      <c r="AT584" s="231" t="s">
        <v>127</v>
      </c>
      <c r="AU584" s="231" t="s">
        <v>86</v>
      </c>
      <c r="AY584" s="17" t="s">
        <v>125</v>
      </c>
      <c r="BE584" s="232">
        <f>IF(N584="základní",J584,0)</f>
        <v>0</v>
      </c>
      <c r="BF584" s="232">
        <f>IF(N584="snížená",J584,0)</f>
        <v>0</v>
      </c>
      <c r="BG584" s="232">
        <f>IF(N584="zákl. přenesená",J584,0)</f>
        <v>0</v>
      </c>
      <c r="BH584" s="232">
        <f>IF(N584="sníž. přenesená",J584,0)</f>
        <v>0</v>
      </c>
      <c r="BI584" s="232">
        <f>IF(N584="nulová",J584,0)</f>
        <v>0</v>
      </c>
      <c r="BJ584" s="17" t="s">
        <v>84</v>
      </c>
      <c r="BK584" s="232">
        <f>ROUND(I584*H584,2)</f>
        <v>0</v>
      </c>
      <c r="BL584" s="17" t="s">
        <v>131</v>
      </c>
      <c r="BM584" s="231" t="s">
        <v>632</v>
      </c>
    </row>
    <row r="585" s="12" customFormat="1" ht="25.92" customHeight="1">
      <c r="A585" s="12"/>
      <c r="B585" s="203"/>
      <c r="C585" s="204"/>
      <c r="D585" s="205" t="s">
        <v>75</v>
      </c>
      <c r="E585" s="206" t="s">
        <v>633</v>
      </c>
      <c r="F585" s="206" t="s">
        <v>634</v>
      </c>
      <c r="G585" s="204"/>
      <c r="H585" s="204"/>
      <c r="I585" s="207"/>
      <c r="J585" s="208">
        <f>BK585</f>
        <v>0</v>
      </c>
      <c r="K585" s="204"/>
      <c r="L585" s="209"/>
      <c r="M585" s="210"/>
      <c r="N585" s="211"/>
      <c r="O585" s="211"/>
      <c r="P585" s="212">
        <f>P586+P595</f>
        <v>0</v>
      </c>
      <c r="Q585" s="211"/>
      <c r="R585" s="212">
        <f>R586+R595</f>
        <v>0</v>
      </c>
      <c r="S585" s="211"/>
      <c r="T585" s="213">
        <f>T586+T595</f>
        <v>0</v>
      </c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R585" s="214" t="s">
        <v>160</v>
      </c>
      <c r="AT585" s="215" t="s">
        <v>75</v>
      </c>
      <c r="AU585" s="215" t="s">
        <v>76</v>
      </c>
      <c r="AY585" s="214" t="s">
        <v>125</v>
      </c>
      <c r="BK585" s="216">
        <f>BK586+BK595</f>
        <v>0</v>
      </c>
    </row>
    <row r="586" s="12" customFormat="1" ht="22.8" customHeight="1">
      <c r="A586" s="12"/>
      <c r="B586" s="203"/>
      <c r="C586" s="204"/>
      <c r="D586" s="205" t="s">
        <v>75</v>
      </c>
      <c r="E586" s="217" t="s">
        <v>635</v>
      </c>
      <c r="F586" s="217" t="s">
        <v>636</v>
      </c>
      <c r="G586" s="204"/>
      <c r="H586" s="204"/>
      <c r="I586" s="207"/>
      <c r="J586" s="218">
        <f>BK586</f>
        <v>0</v>
      </c>
      <c r="K586" s="204"/>
      <c r="L586" s="209"/>
      <c r="M586" s="210"/>
      <c r="N586" s="211"/>
      <c r="O586" s="211"/>
      <c r="P586" s="212">
        <f>SUM(P587:P594)</f>
        <v>0</v>
      </c>
      <c r="Q586" s="211"/>
      <c r="R586" s="212">
        <f>SUM(R587:R594)</f>
        <v>0</v>
      </c>
      <c r="S586" s="211"/>
      <c r="T586" s="213">
        <f>SUM(T587:T594)</f>
        <v>0</v>
      </c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R586" s="214" t="s">
        <v>160</v>
      </c>
      <c r="AT586" s="215" t="s">
        <v>75</v>
      </c>
      <c r="AU586" s="215" t="s">
        <v>84</v>
      </c>
      <c r="AY586" s="214" t="s">
        <v>125</v>
      </c>
      <c r="BK586" s="216">
        <f>SUM(BK587:BK594)</f>
        <v>0</v>
      </c>
    </row>
    <row r="587" s="2" customFormat="1" ht="14.4" customHeight="1">
      <c r="A587" s="38"/>
      <c r="B587" s="39"/>
      <c r="C587" s="219" t="s">
        <v>637</v>
      </c>
      <c r="D587" s="219" t="s">
        <v>127</v>
      </c>
      <c r="E587" s="220" t="s">
        <v>638</v>
      </c>
      <c r="F587" s="221" t="s">
        <v>636</v>
      </c>
      <c r="G587" s="222" t="s">
        <v>639</v>
      </c>
      <c r="H587" s="223">
        <v>1</v>
      </c>
      <c r="I587" s="224"/>
      <c r="J587" s="225">
        <f>ROUND(I587*H587,2)</f>
        <v>0</v>
      </c>
      <c r="K587" s="226"/>
      <c r="L587" s="44"/>
      <c r="M587" s="227" t="s">
        <v>1</v>
      </c>
      <c r="N587" s="228" t="s">
        <v>41</v>
      </c>
      <c r="O587" s="91"/>
      <c r="P587" s="229">
        <f>O587*H587</f>
        <v>0</v>
      </c>
      <c r="Q587" s="229">
        <v>0</v>
      </c>
      <c r="R587" s="229">
        <f>Q587*H587</f>
        <v>0</v>
      </c>
      <c r="S587" s="229">
        <v>0</v>
      </c>
      <c r="T587" s="230">
        <f>S587*H587</f>
        <v>0</v>
      </c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R587" s="231" t="s">
        <v>640</v>
      </c>
      <c r="AT587" s="231" t="s">
        <v>127</v>
      </c>
      <c r="AU587" s="231" t="s">
        <v>86</v>
      </c>
      <c r="AY587" s="17" t="s">
        <v>125</v>
      </c>
      <c r="BE587" s="232">
        <f>IF(N587="základní",J587,0)</f>
        <v>0</v>
      </c>
      <c r="BF587" s="232">
        <f>IF(N587="snížená",J587,0)</f>
        <v>0</v>
      </c>
      <c r="BG587" s="232">
        <f>IF(N587="zákl. přenesená",J587,0)</f>
        <v>0</v>
      </c>
      <c r="BH587" s="232">
        <f>IF(N587="sníž. přenesená",J587,0)</f>
        <v>0</v>
      </c>
      <c r="BI587" s="232">
        <f>IF(N587="nulová",J587,0)</f>
        <v>0</v>
      </c>
      <c r="BJ587" s="17" t="s">
        <v>84</v>
      </c>
      <c r="BK587" s="232">
        <f>ROUND(I587*H587,2)</f>
        <v>0</v>
      </c>
      <c r="BL587" s="17" t="s">
        <v>640</v>
      </c>
      <c r="BM587" s="231" t="s">
        <v>641</v>
      </c>
    </row>
    <row r="588" s="13" customFormat="1">
      <c r="A588" s="13"/>
      <c r="B588" s="233"/>
      <c r="C588" s="234"/>
      <c r="D588" s="235" t="s">
        <v>133</v>
      </c>
      <c r="E588" s="236" t="s">
        <v>1</v>
      </c>
      <c r="F588" s="237" t="s">
        <v>642</v>
      </c>
      <c r="G588" s="234"/>
      <c r="H588" s="236" t="s">
        <v>1</v>
      </c>
      <c r="I588" s="238"/>
      <c r="J588" s="234"/>
      <c r="K588" s="234"/>
      <c r="L588" s="239"/>
      <c r="M588" s="240"/>
      <c r="N588" s="241"/>
      <c r="O588" s="241"/>
      <c r="P588" s="241"/>
      <c r="Q588" s="241"/>
      <c r="R588" s="241"/>
      <c r="S588" s="241"/>
      <c r="T588" s="242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3" t="s">
        <v>133</v>
      </c>
      <c r="AU588" s="243" t="s">
        <v>86</v>
      </c>
      <c r="AV588" s="13" t="s">
        <v>84</v>
      </c>
      <c r="AW588" s="13" t="s">
        <v>32</v>
      </c>
      <c r="AX588" s="13" t="s">
        <v>76</v>
      </c>
      <c r="AY588" s="243" t="s">
        <v>125</v>
      </c>
    </row>
    <row r="589" s="13" customFormat="1">
      <c r="A589" s="13"/>
      <c r="B589" s="233"/>
      <c r="C589" s="234"/>
      <c r="D589" s="235" t="s">
        <v>133</v>
      </c>
      <c r="E589" s="236" t="s">
        <v>1</v>
      </c>
      <c r="F589" s="237" t="s">
        <v>643</v>
      </c>
      <c r="G589" s="234"/>
      <c r="H589" s="236" t="s">
        <v>1</v>
      </c>
      <c r="I589" s="238"/>
      <c r="J589" s="234"/>
      <c r="K589" s="234"/>
      <c r="L589" s="239"/>
      <c r="M589" s="240"/>
      <c r="N589" s="241"/>
      <c r="O589" s="241"/>
      <c r="P589" s="241"/>
      <c r="Q589" s="241"/>
      <c r="R589" s="241"/>
      <c r="S589" s="241"/>
      <c r="T589" s="242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3" t="s">
        <v>133</v>
      </c>
      <c r="AU589" s="243" t="s">
        <v>86</v>
      </c>
      <c r="AV589" s="13" t="s">
        <v>84</v>
      </c>
      <c r="AW589" s="13" t="s">
        <v>32</v>
      </c>
      <c r="AX589" s="13" t="s">
        <v>76</v>
      </c>
      <c r="AY589" s="243" t="s">
        <v>125</v>
      </c>
    </row>
    <row r="590" s="13" customFormat="1">
      <c r="A590" s="13"/>
      <c r="B590" s="233"/>
      <c r="C590" s="234"/>
      <c r="D590" s="235" t="s">
        <v>133</v>
      </c>
      <c r="E590" s="236" t="s">
        <v>1</v>
      </c>
      <c r="F590" s="237" t="s">
        <v>644</v>
      </c>
      <c r="G590" s="234"/>
      <c r="H590" s="236" t="s">
        <v>1</v>
      </c>
      <c r="I590" s="238"/>
      <c r="J590" s="234"/>
      <c r="K590" s="234"/>
      <c r="L590" s="239"/>
      <c r="M590" s="240"/>
      <c r="N590" s="241"/>
      <c r="O590" s="241"/>
      <c r="P590" s="241"/>
      <c r="Q590" s="241"/>
      <c r="R590" s="241"/>
      <c r="S590" s="241"/>
      <c r="T590" s="242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3" t="s">
        <v>133</v>
      </c>
      <c r="AU590" s="243" t="s">
        <v>86</v>
      </c>
      <c r="AV590" s="13" t="s">
        <v>84</v>
      </c>
      <c r="AW590" s="13" t="s">
        <v>32</v>
      </c>
      <c r="AX590" s="13" t="s">
        <v>76</v>
      </c>
      <c r="AY590" s="243" t="s">
        <v>125</v>
      </c>
    </row>
    <row r="591" s="13" customFormat="1">
      <c r="A591" s="13"/>
      <c r="B591" s="233"/>
      <c r="C591" s="234"/>
      <c r="D591" s="235" t="s">
        <v>133</v>
      </c>
      <c r="E591" s="236" t="s">
        <v>1</v>
      </c>
      <c r="F591" s="237" t="s">
        <v>645</v>
      </c>
      <c r="G591" s="234"/>
      <c r="H591" s="236" t="s">
        <v>1</v>
      </c>
      <c r="I591" s="238"/>
      <c r="J591" s="234"/>
      <c r="K591" s="234"/>
      <c r="L591" s="239"/>
      <c r="M591" s="240"/>
      <c r="N591" s="241"/>
      <c r="O591" s="241"/>
      <c r="P591" s="241"/>
      <c r="Q591" s="241"/>
      <c r="R591" s="241"/>
      <c r="S591" s="241"/>
      <c r="T591" s="242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3" t="s">
        <v>133</v>
      </c>
      <c r="AU591" s="243" t="s">
        <v>86</v>
      </c>
      <c r="AV591" s="13" t="s">
        <v>84</v>
      </c>
      <c r="AW591" s="13" t="s">
        <v>32</v>
      </c>
      <c r="AX591" s="13" t="s">
        <v>76</v>
      </c>
      <c r="AY591" s="243" t="s">
        <v>125</v>
      </c>
    </row>
    <row r="592" s="13" customFormat="1">
      <c r="A592" s="13"/>
      <c r="B592" s="233"/>
      <c r="C592" s="234"/>
      <c r="D592" s="235" t="s">
        <v>133</v>
      </c>
      <c r="E592" s="236" t="s">
        <v>1</v>
      </c>
      <c r="F592" s="237" t="s">
        <v>646</v>
      </c>
      <c r="G592" s="234"/>
      <c r="H592" s="236" t="s">
        <v>1</v>
      </c>
      <c r="I592" s="238"/>
      <c r="J592" s="234"/>
      <c r="K592" s="234"/>
      <c r="L592" s="239"/>
      <c r="M592" s="240"/>
      <c r="N592" s="241"/>
      <c r="O592" s="241"/>
      <c r="P592" s="241"/>
      <c r="Q592" s="241"/>
      <c r="R592" s="241"/>
      <c r="S592" s="241"/>
      <c r="T592" s="242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3" t="s">
        <v>133</v>
      </c>
      <c r="AU592" s="243" t="s">
        <v>86</v>
      </c>
      <c r="AV592" s="13" t="s">
        <v>84</v>
      </c>
      <c r="AW592" s="13" t="s">
        <v>32</v>
      </c>
      <c r="AX592" s="13" t="s">
        <v>76</v>
      </c>
      <c r="AY592" s="243" t="s">
        <v>125</v>
      </c>
    </row>
    <row r="593" s="14" customFormat="1">
      <c r="A593" s="14"/>
      <c r="B593" s="244"/>
      <c r="C593" s="245"/>
      <c r="D593" s="235" t="s">
        <v>133</v>
      </c>
      <c r="E593" s="246" t="s">
        <v>1</v>
      </c>
      <c r="F593" s="247" t="s">
        <v>84</v>
      </c>
      <c r="G593" s="245"/>
      <c r="H593" s="248">
        <v>1</v>
      </c>
      <c r="I593" s="249"/>
      <c r="J593" s="245"/>
      <c r="K593" s="245"/>
      <c r="L593" s="250"/>
      <c r="M593" s="251"/>
      <c r="N593" s="252"/>
      <c r="O593" s="252"/>
      <c r="P593" s="252"/>
      <c r="Q593" s="252"/>
      <c r="R593" s="252"/>
      <c r="S593" s="252"/>
      <c r="T593" s="253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4" t="s">
        <v>133</v>
      </c>
      <c r="AU593" s="254" t="s">
        <v>86</v>
      </c>
      <c r="AV593" s="14" t="s">
        <v>86</v>
      </c>
      <c r="AW593" s="14" t="s">
        <v>32</v>
      </c>
      <c r="AX593" s="14" t="s">
        <v>76</v>
      </c>
      <c r="AY593" s="254" t="s">
        <v>125</v>
      </c>
    </row>
    <row r="594" s="15" customFormat="1">
      <c r="A594" s="15"/>
      <c r="B594" s="255"/>
      <c r="C594" s="256"/>
      <c r="D594" s="235" t="s">
        <v>133</v>
      </c>
      <c r="E594" s="257" t="s">
        <v>1</v>
      </c>
      <c r="F594" s="258" t="s">
        <v>140</v>
      </c>
      <c r="G594" s="256"/>
      <c r="H594" s="259">
        <v>1</v>
      </c>
      <c r="I594" s="260"/>
      <c r="J594" s="256"/>
      <c r="K594" s="256"/>
      <c r="L594" s="261"/>
      <c r="M594" s="262"/>
      <c r="N594" s="263"/>
      <c r="O594" s="263"/>
      <c r="P594" s="263"/>
      <c r="Q594" s="263"/>
      <c r="R594" s="263"/>
      <c r="S594" s="263"/>
      <c r="T594" s="264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T594" s="265" t="s">
        <v>133</v>
      </c>
      <c r="AU594" s="265" t="s">
        <v>86</v>
      </c>
      <c r="AV594" s="15" t="s">
        <v>131</v>
      </c>
      <c r="AW594" s="15" t="s">
        <v>32</v>
      </c>
      <c r="AX594" s="15" t="s">
        <v>84</v>
      </c>
      <c r="AY594" s="265" t="s">
        <v>125</v>
      </c>
    </row>
    <row r="595" s="12" customFormat="1" ht="22.8" customHeight="1">
      <c r="A595" s="12"/>
      <c r="B595" s="203"/>
      <c r="C595" s="204"/>
      <c r="D595" s="205" t="s">
        <v>75</v>
      </c>
      <c r="E595" s="217" t="s">
        <v>647</v>
      </c>
      <c r="F595" s="217" t="s">
        <v>648</v>
      </c>
      <c r="G595" s="204"/>
      <c r="H595" s="204"/>
      <c r="I595" s="207"/>
      <c r="J595" s="218">
        <f>BK595</f>
        <v>0</v>
      </c>
      <c r="K595" s="204"/>
      <c r="L595" s="209"/>
      <c r="M595" s="210"/>
      <c r="N595" s="211"/>
      <c r="O595" s="211"/>
      <c r="P595" s="212">
        <f>SUM(P596:P600)</f>
        <v>0</v>
      </c>
      <c r="Q595" s="211"/>
      <c r="R595" s="212">
        <f>SUM(R596:R600)</f>
        <v>0</v>
      </c>
      <c r="S595" s="211"/>
      <c r="T595" s="213">
        <f>SUM(T596:T600)</f>
        <v>0</v>
      </c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R595" s="214" t="s">
        <v>160</v>
      </c>
      <c r="AT595" s="215" t="s">
        <v>75</v>
      </c>
      <c r="AU595" s="215" t="s">
        <v>84</v>
      </c>
      <c r="AY595" s="214" t="s">
        <v>125</v>
      </c>
      <c r="BK595" s="216">
        <f>SUM(BK596:BK600)</f>
        <v>0</v>
      </c>
    </row>
    <row r="596" s="2" customFormat="1" ht="14.4" customHeight="1">
      <c r="A596" s="38"/>
      <c r="B596" s="39"/>
      <c r="C596" s="219" t="s">
        <v>649</v>
      </c>
      <c r="D596" s="219" t="s">
        <v>127</v>
      </c>
      <c r="E596" s="220" t="s">
        <v>650</v>
      </c>
      <c r="F596" s="221" t="s">
        <v>648</v>
      </c>
      <c r="G596" s="222" t="s">
        <v>651</v>
      </c>
      <c r="H596" s="223">
        <v>1</v>
      </c>
      <c r="I596" s="224"/>
      <c r="J596" s="225">
        <f>ROUND(I596*H596,2)</f>
        <v>0</v>
      </c>
      <c r="K596" s="226"/>
      <c r="L596" s="44"/>
      <c r="M596" s="227" t="s">
        <v>1</v>
      </c>
      <c r="N596" s="228" t="s">
        <v>41</v>
      </c>
      <c r="O596" s="91"/>
      <c r="P596" s="229">
        <f>O596*H596</f>
        <v>0</v>
      </c>
      <c r="Q596" s="229">
        <v>0</v>
      </c>
      <c r="R596" s="229">
        <f>Q596*H596</f>
        <v>0</v>
      </c>
      <c r="S596" s="229">
        <v>0</v>
      </c>
      <c r="T596" s="230">
        <f>S596*H596</f>
        <v>0</v>
      </c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R596" s="231" t="s">
        <v>640</v>
      </c>
      <c r="AT596" s="231" t="s">
        <v>127</v>
      </c>
      <c r="AU596" s="231" t="s">
        <v>86</v>
      </c>
      <c r="AY596" s="17" t="s">
        <v>125</v>
      </c>
      <c r="BE596" s="232">
        <f>IF(N596="základní",J596,0)</f>
        <v>0</v>
      </c>
      <c r="BF596" s="232">
        <f>IF(N596="snížená",J596,0)</f>
        <v>0</v>
      </c>
      <c r="BG596" s="232">
        <f>IF(N596="zákl. přenesená",J596,0)</f>
        <v>0</v>
      </c>
      <c r="BH596" s="232">
        <f>IF(N596="sníž. přenesená",J596,0)</f>
        <v>0</v>
      </c>
      <c r="BI596" s="232">
        <f>IF(N596="nulová",J596,0)</f>
        <v>0</v>
      </c>
      <c r="BJ596" s="17" t="s">
        <v>84</v>
      </c>
      <c r="BK596" s="232">
        <f>ROUND(I596*H596,2)</f>
        <v>0</v>
      </c>
      <c r="BL596" s="17" t="s">
        <v>640</v>
      </c>
      <c r="BM596" s="231" t="s">
        <v>652</v>
      </c>
    </row>
    <row r="597" s="13" customFormat="1">
      <c r="A597" s="13"/>
      <c r="B597" s="233"/>
      <c r="C597" s="234"/>
      <c r="D597" s="235" t="s">
        <v>133</v>
      </c>
      <c r="E597" s="236" t="s">
        <v>1</v>
      </c>
      <c r="F597" s="237" t="s">
        <v>648</v>
      </c>
      <c r="G597" s="234"/>
      <c r="H597" s="236" t="s">
        <v>1</v>
      </c>
      <c r="I597" s="238"/>
      <c r="J597" s="234"/>
      <c r="K597" s="234"/>
      <c r="L597" s="239"/>
      <c r="M597" s="240"/>
      <c r="N597" s="241"/>
      <c r="O597" s="241"/>
      <c r="P597" s="241"/>
      <c r="Q597" s="241"/>
      <c r="R597" s="241"/>
      <c r="S597" s="241"/>
      <c r="T597" s="242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43" t="s">
        <v>133</v>
      </c>
      <c r="AU597" s="243" t="s">
        <v>86</v>
      </c>
      <c r="AV597" s="13" t="s">
        <v>84</v>
      </c>
      <c r="AW597" s="13" t="s">
        <v>32</v>
      </c>
      <c r="AX597" s="13" t="s">
        <v>76</v>
      </c>
      <c r="AY597" s="243" t="s">
        <v>125</v>
      </c>
    </row>
    <row r="598" s="13" customFormat="1">
      <c r="A598" s="13"/>
      <c r="B598" s="233"/>
      <c r="C598" s="234"/>
      <c r="D598" s="235" t="s">
        <v>133</v>
      </c>
      <c r="E598" s="236" t="s">
        <v>1</v>
      </c>
      <c r="F598" s="237" t="s">
        <v>653</v>
      </c>
      <c r="G598" s="234"/>
      <c r="H598" s="236" t="s">
        <v>1</v>
      </c>
      <c r="I598" s="238"/>
      <c r="J598" s="234"/>
      <c r="K598" s="234"/>
      <c r="L598" s="239"/>
      <c r="M598" s="240"/>
      <c r="N598" s="241"/>
      <c r="O598" s="241"/>
      <c r="P598" s="241"/>
      <c r="Q598" s="241"/>
      <c r="R598" s="241"/>
      <c r="S598" s="241"/>
      <c r="T598" s="242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3" t="s">
        <v>133</v>
      </c>
      <c r="AU598" s="243" t="s">
        <v>86</v>
      </c>
      <c r="AV598" s="13" t="s">
        <v>84</v>
      </c>
      <c r="AW598" s="13" t="s">
        <v>32</v>
      </c>
      <c r="AX598" s="13" t="s">
        <v>76</v>
      </c>
      <c r="AY598" s="243" t="s">
        <v>125</v>
      </c>
    </row>
    <row r="599" s="14" customFormat="1">
      <c r="A599" s="14"/>
      <c r="B599" s="244"/>
      <c r="C599" s="245"/>
      <c r="D599" s="235" t="s">
        <v>133</v>
      </c>
      <c r="E599" s="246" t="s">
        <v>1</v>
      </c>
      <c r="F599" s="247" t="s">
        <v>84</v>
      </c>
      <c r="G599" s="245"/>
      <c r="H599" s="248">
        <v>1</v>
      </c>
      <c r="I599" s="249"/>
      <c r="J599" s="245"/>
      <c r="K599" s="245"/>
      <c r="L599" s="250"/>
      <c r="M599" s="251"/>
      <c r="N599" s="252"/>
      <c r="O599" s="252"/>
      <c r="P599" s="252"/>
      <c r="Q599" s="252"/>
      <c r="R599" s="252"/>
      <c r="S599" s="252"/>
      <c r="T599" s="253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54" t="s">
        <v>133</v>
      </c>
      <c r="AU599" s="254" t="s">
        <v>86</v>
      </c>
      <c r="AV599" s="14" t="s">
        <v>86</v>
      </c>
      <c r="AW599" s="14" t="s">
        <v>32</v>
      </c>
      <c r="AX599" s="14" t="s">
        <v>76</v>
      </c>
      <c r="AY599" s="254" t="s">
        <v>125</v>
      </c>
    </row>
    <row r="600" s="15" customFormat="1">
      <c r="A600" s="15"/>
      <c r="B600" s="255"/>
      <c r="C600" s="256"/>
      <c r="D600" s="235" t="s">
        <v>133</v>
      </c>
      <c r="E600" s="257" t="s">
        <v>1</v>
      </c>
      <c r="F600" s="258" t="s">
        <v>140</v>
      </c>
      <c r="G600" s="256"/>
      <c r="H600" s="259">
        <v>1</v>
      </c>
      <c r="I600" s="260"/>
      <c r="J600" s="256"/>
      <c r="K600" s="256"/>
      <c r="L600" s="261"/>
      <c r="M600" s="277"/>
      <c r="N600" s="278"/>
      <c r="O600" s="278"/>
      <c r="P600" s="278"/>
      <c r="Q600" s="278"/>
      <c r="R600" s="278"/>
      <c r="S600" s="278"/>
      <c r="T600" s="279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T600" s="265" t="s">
        <v>133</v>
      </c>
      <c r="AU600" s="265" t="s">
        <v>86</v>
      </c>
      <c r="AV600" s="15" t="s">
        <v>131</v>
      </c>
      <c r="AW600" s="15" t="s">
        <v>32</v>
      </c>
      <c r="AX600" s="15" t="s">
        <v>84</v>
      </c>
      <c r="AY600" s="265" t="s">
        <v>125</v>
      </c>
    </row>
    <row r="601" s="2" customFormat="1" ht="6.96" customHeight="1">
      <c r="A601" s="38"/>
      <c r="B601" s="66"/>
      <c r="C601" s="67"/>
      <c r="D601" s="67"/>
      <c r="E601" s="67"/>
      <c r="F601" s="67"/>
      <c r="G601" s="67"/>
      <c r="H601" s="67"/>
      <c r="I601" s="67"/>
      <c r="J601" s="67"/>
      <c r="K601" s="67"/>
      <c r="L601" s="44"/>
      <c r="M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</row>
  </sheetData>
  <sheetProtection sheet="1" autoFilter="0" formatColumns="0" formatRows="0" objects="1" scenarios="1" spinCount="100000" saltValue="79n/OFBfUrXgcRN2WJHiC040J8DWYipf/JI3PymeIHiCgDTqak1K0PiJHEUoZqUSfD86Q5YXgXlsVSVHTX4Mzg==" hashValue="tDnquG5X7rG3MmqRcPW4zpDA/FP/7Sx4mjCdefuiMOHfD+iyI7yCLGcltrjYLXDsr3JRih8SQcoMA3+UzoJUXA==" algorithmName="SHA-512" password="CC35"/>
  <autoFilter ref="C127:K600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108.0039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4.4" customHeight="1">
      <c r="B7" s="20"/>
      <c r="E7" s="141" t="str">
        <f>'Rekapitulace stavby'!K6</f>
        <v>Třebestovice - Rekonstrukce části ulice Tovární a Na Návsi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5.6" customHeight="1">
      <c r="A9" s="38"/>
      <c r="B9" s="44"/>
      <c r="C9" s="38"/>
      <c r="D9" s="38"/>
      <c r="E9" s="142" t="s">
        <v>654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15. 12. 2020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4.4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ROUND((SUM(BE120:BE213)),  2)</f>
        <v>0</v>
      </c>
      <c r="G33" s="38"/>
      <c r="H33" s="38"/>
      <c r="I33" s="155">
        <v>0.20999999999999999</v>
      </c>
      <c r="J33" s="154">
        <f>ROUND(((SUM(BE120:BE213))*I33),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ROUND((SUM(BF120:BF213)),  2)</f>
        <v>0</v>
      </c>
      <c r="G34" s="38"/>
      <c r="H34" s="38"/>
      <c r="I34" s="155">
        <v>0.14999999999999999</v>
      </c>
      <c r="J34" s="154">
        <f>ROUND(((SUM(BF120:BF213))*I34),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ROUND((SUM(BG120:BG213)),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ROUND((SUM(BH120:BH213)),  2)</f>
        <v>0</v>
      </c>
      <c r="G36" s="38"/>
      <c r="H36" s="38"/>
      <c r="I36" s="155">
        <v>0.14999999999999999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ROUND((SUM(BI120:BI213)),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4.4" customHeight="1">
      <c r="A85" s="38"/>
      <c r="B85" s="39"/>
      <c r="C85" s="40"/>
      <c r="D85" s="40"/>
      <c r="E85" s="174" t="str">
        <f>E7</f>
        <v>Třebestovice - Rekonstrukce části ulice Tovární a Na Návsi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6" customHeight="1">
      <c r="A87" s="38"/>
      <c r="B87" s="39"/>
      <c r="C87" s="40"/>
      <c r="D87" s="40"/>
      <c r="E87" s="76" t="str">
        <f>E9</f>
        <v>SO 102 - Chodníky- NEUZNATELNÉ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Třebestovice</v>
      </c>
      <c r="G89" s="40"/>
      <c r="H89" s="40"/>
      <c r="I89" s="32" t="s">
        <v>22</v>
      </c>
      <c r="J89" s="79" t="str">
        <f>IF(J12="","",J12)</f>
        <v>15. 12. 2020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6.4" customHeight="1">
      <c r="A91" s="38"/>
      <c r="B91" s="39"/>
      <c r="C91" s="32" t="s">
        <v>24</v>
      </c>
      <c r="D91" s="40"/>
      <c r="E91" s="40"/>
      <c r="F91" s="27" t="str">
        <f>E15</f>
        <v>Obec Třebestovice</v>
      </c>
      <c r="G91" s="40"/>
      <c r="H91" s="40"/>
      <c r="I91" s="32" t="s">
        <v>30</v>
      </c>
      <c r="J91" s="36" t="str">
        <f>E21</f>
        <v>Ing. Jiří Kejval, Jana Hubalová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6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Ing. Antonín Šremer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94</v>
      </c>
      <c r="D94" s="176"/>
      <c r="E94" s="176"/>
      <c r="F94" s="176"/>
      <c r="G94" s="176"/>
      <c r="H94" s="176"/>
      <c r="I94" s="176"/>
      <c r="J94" s="177" t="s">
        <v>95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96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97</v>
      </c>
    </row>
    <row r="97" s="9" customFormat="1" ht="24.96" customHeight="1">
      <c r="A97" s="9"/>
      <c r="B97" s="179"/>
      <c r="C97" s="180"/>
      <c r="D97" s="181" t="s">
        <v>98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99</v>
      </c>
      <c r="E98" s="188"/>
      <c r="F98" s="188"/>
      <c r="G98" s="188"/>
      <c r="H98" s="188"/>
      <c r="I98" s="188"/>
      <c r="J98" s="189">
        <f>J122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102</v>
      </c>
      <c r="E99" s="188"/>
      <c r="F99" s="188"/>
      <c r="G99" s="188"/>
      <c r="H99" s="188"/>
      <c r="I99" s="188"/>
      <c r="J99" s="189">
        <f>J148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104</v>
      </c>
      <c r="E100" s="188"/>
      <c r="F100" s="188"/>
      <c r="G100" s="188"/>
      <c r="H100" s="188"/>
      <c r="I100" s="188"/>
      <c r="J100" s="189">
        <f>J191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110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4.4" customHeight="1">
      <c r="A110" s="38"/>
      <c r="B110" s="39"/>
      <c r="C110" s="40"/>
      <c r="D110" s="40"/>
      <c r="E110" s="174" t="str">
        <f>E7</f>
        <v>Třebestovice - Rekonstrukce části ulice Tovární a Na Návsi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91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5.6" customHeight="1">
      <c r="A112" s="38"/>
      <c r="B112" s="39"/>
      <c r="C112" s="40"/>
      <c r="D112" s="40"/>
      <c r="E112" s="76" t="str">
        <f>E9</f>
        <v>SO 102 - Chodníky- NEUZNATELNÉ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>Třebestovice</v>
      </c>
      <c r="G114" s="40"/>
      <c r="H114" s="40"/>
      <c r="I114" s="32" t="s">
        <v>22</v>
      </c>
      <c r="J114" s="79" t="str">
        <f>IF(J12="","",J12)</f>
        <v>15. 12. 2020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6.4" customHeight="1">
      <c r="A116" s="38"/>
      <c r="B116" s="39"/>
      <c r="C116" s="32" t="s">
        <v>24</v>
      </c>
      <c r="D116" s="40"/>
      <c r="E116" s="40"/>
      <c r="F116" s="27" t="str">
        <f>E15</f>
        <v>Obec Třebestovice</v>
      </c>
      <c r="G116" s="40"/>
      <c r="H116" s="40"/>
      <c r="I116" s="32" t="s">
        <v>30</v>
      </c>
      <c r="J116" s="36" t="str">
        <f>E21</f>
        <v>Ing. Jiří Kejval, Jana Hubalová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6" customHeight="1">
      <c r="A117" s="38"/>
      <c r="B117" s="39"/>
      <c r="C117" s="32" t="s">
        <v>28</v>
      </c>
      <c r="D117" s="40"/>
      <c r="E117" s="40"/>
      <c r="F117" s="27" t="str">
        <f>IF(E18="","",E18)</f>
        <v>Vyplň údaj</v>
      </c>
      <c r="G117" s="40"/>
      <c r="H117" s="40"/>
      <c r="I117" s="32" t="s">
        <v>33</v>
      </c>
      <c r="J117" s="36" t="str">
        <f>E24</f>
        <v>Ing. Antonín Šremer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1"/>
      <c r="B119" s="192"/>
      <c r="C119" s="193" t="s">
        <v>111</v>
      </c>
      <c r="D119" s="194" t="s">
        <v>61</v>
      </c>
      <c r="E119" s="194" t="s">
        <v>57</v>
      </c>
      <c r="F119" s="194" t="s">
        <v>58</v>
      </c>
      <c r="G119" s="194" t="s">
        <v>112</v>
      </c>
      <c r="H119" s="194" t="s">
        <v>113</v>
      </c>
      <c r="I119" s="194" t="s">
        <v>114</v>
      </c>
      <c r="J119" s="195" t="s">
        <v>95</v>
      </c>
      <c r="K119" s="196" t="s">
        <v>115</v>
      </c>
      <c r="L119" s="197"/>
      <c r="M119" s="100" t="s">
        <v>1</v>
      </c>
      <c r="N119" s="101" t="s">
        <v>40</v>
      </c>
      <c r="O119" s="101" t="s">
        <v>116</v>
      </c>
      <c r="P119" s="101" t="s">
        <v>117</v>
      </c>
      <c r="Q119" s="101" t="s">
        <v>118</v>
      </c>
      <c r="R119" s="101" t="s">
        <v>119</v>
      </c>
      <c r="S119" s="101" t="s">
        <v>120</v>
      </c>
      <c r="T119" s="102" t="s">
        <v>121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8"/>
      <c r="B120" s="39"/>
      <c r="C120" s="107" t="s">
        <v>122</v>
      </c>
      <c r="D120" s="40"/>
      <c r="E120" s="40"/>
      <c r="F120" s="40"/>
      <c r="G120" s="40"/>
      <c r="H120" s="40"/>
      <c r="I120" s="40"/>
      <c r="J120" s="198">
        <f>BK120</f>
        <v>0</v>
      </c>
      <c r="K120" s="40"/>
      <c r="L120" s="44"/>
      <c r="M120" s="103"/>
      <c r="N120" s="199"/>
      <c r="O120" s="104"/>
      <c r="P120" s="200">
        <f>P121</f>
        <v>0</v>
      </c>
      <c r="Q120" s="104"/>
      <c r="R120" s="200">
        <f>R121</f>
        <v>34.095500000000001</v>
      </c>
      <c r="S120" s="104"/>
      <c r="T120" s="201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75</v>
      </c>
      <c r="AU120" s="17" t="s">
        <v>97</v>
      </c>
      <c r="BK120" s="202">
        <f>BK121</f>
        <v>0</v>
      </c>
    </row>
    <row r="121" s="12" customFormat="1" ht="25.92" customHeight="1">
      <c r="A121" s="12"/>
      <c r="B121" s="203"/>
      <c r="C121" s="204"/>
      <c r="D121" s="205" t="s">
        <v>75</v>
      </c>
      <c r="E121" s="206" t="s">
        <v>123</v>
      </c>
      <c r="F121" s="206" t="s">
        <v>124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P122+P148+P191</f>
        <v>0</v>
      </c>
      <c r="Q121" s="211"/>
      <c r="R121" s="212">
        <f>R122+R148+R191</f>
        <v>34.095500000000001</v>
      </c>
      <c r="S121" s="211"/>
      <c r="T121" s="213">
        <f>T122+T148+T191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84</v>
      </c>
      <c r="AT121" s="215" t="s">
        <v>75</v>
      </c>
      <c r="AU121" s="215" t="s">
        <v>76</v>
      </c>
      <c r="AY121" s="214" t="s">
        <v>125</v>
      </c>
      <c r="BK121" s="216">
        <f>BK122+BK148+BK191</f>
        <v>0</v>
      </c>
    </row>
    <row r="122" s="12" customFormat="1" ht="22.8" customHeight="1">
      <c r="A122" s="12"/>
      <c r="B122" s="203"/>
      <c r="C122" s="204"/>
      <c r="D122" s="205" t="s">
        <v>75</v>
      </c>
      <c r="E122" s="217" t="s">
        <v>84</v>
      </c>
      <c r="F122" s="217" t="s">
        <v>126</v>
      </c>
      <c r="G122" s="204"/>
      <c r="H122" s="204"/>
      <c r="I122" s="207"/>
      <c r="J122" s="218">
        <f>BK122</f>
        <v>0</v>
      </c>
      <c r="K122" s="204"/>
      <c r="L122" s="209"/>
      <c r="M122" s="210"/>
      <c r="N122" s="211"/>
      <c r="O122" s="211"/>
      <c r="P122" s="212">
        <f>SUM(P123:P147)</f>
        <v>0</v>
      </c>
      <c r="Q122" s="211"/>
      <c r="R122" s="212">
        <f>SUM(R123:R147)</f>
        <v>0</v>
      </c>
      <c r="S122" s="211"/>
      <c r="T122" s="213">
        <f>SUM(T123:T147)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84</v>
      </c>
      <c r="AT122" s="215" t="s">
        <v>75</v>
      </c>
      <c r="AU122" s="215" t="s">
        <v>84</v>
      </c>
      <c r="AY122" s="214" t="s">
        <v>125</v>
      </c>
      <c r="BK122" s="216">
        <f>SUM(BK123:BK147)</f>
        <v>0</v>
      </c>
    </row>
    <row r="123" s="2" customFormat="1" ht="14.4" customHeight="1">
      <c r="A123" s="38"/>
      <c r="B123" s="39"/>
      <c r="C123" s="219" t="s">
        <v>84</v>
      </c>
      <c r="D123" s="219" t="s">
        <v>127</v>
      </c>
      <c r="E123" s="220" t="s">
        <v>655</v>
      </c>
      <c r="F123" s="221" t="s">
        <v>656</v>
      </c>
      <c r="G123" s="222" t="s">
        <v>130</v>
      </c>
      <c r="H123" s="223">
        <v>575.10000000000002</v>
      </c>
      <c r="I123" s="224"/>
      <c r="J123" s="225">
        <f>ROUND(I123*H123,2)</f>
        <v>0</v>
      </c>
      <c r="K123" s="226"/>
      <c r="L123" s="44"/>
      <c r="M123" s="227" t="s">
        <v>1</v>
      </c>
      <c r="N123" s="228" t="s">
        <v>41</v>
      </c>
      <c r="O123" s="91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1" t="s">
        <v>131</v>
      </c>
      <c r="AT123" s="231" t="s">
        <v>127</v>
      </c>
      <c r="AU123" s="231" t="s">
        <v>86</v>
      </c>
      <c r="AY123" s="17" t="s">
        <v>125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7" t="s">
        <v>84</v>
      </c>
      <c r="BK123" s="232">
        <f>ROUND(I123*H123,2)</f>
        <v>0</v>
      </c>
      <c r="BL123" s="17" t="s">
        <v>131</v>
      </c>
      <c r="BM123" s="231" t="s">
        <v>657</v>
      </c>
    </row>
    <row r="124" s="13" customFormat="1">
      <c r="A124" s="13"/>
      <c r="B124" s="233"/>
      <c r="C124" s="234"/>
      <c r="D124" s="235" t="s">
        <v>133</v>
      </c>
      <c r="E124" s="236" t="s">
        <v>1</v>
      </c>
      <c r="F124" s="237" t="s">
        <v>658</v>
      </c>
      <c r="G124" s="234"/>
      <c r="H124" s="236" t="s">
        <v>1</v>
      </c>
      <c r="I124" s="238"/>
      <c r="J124" s="234"/>
      <c r="K124" s="234"/>
      <c r="L124" s="239"/>
      <c r="M124" s="240"/>
      <c r="N124" s="241"/>
      <c r="O124" s="241"/>
      <c r="P124" s="241"/>
      <c r="Q124" s="241"/>
      <c r="R124" s="241"/>
      <c r="S124" s="241"/>
      <c r="T124" s="24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3" t="s">
        <v>133</v>
      </c>
      <c r="AU124" s="243" t="s">
        <v>86</v>
      </c>
      <c r="AV124" s="13" t="s">
        <v>84</v>
      </c>
      <c r="AW124" s="13" t="s">
        <v>32</v>
      </c>
      <c r="AX124" s="13" t="s">
        <v>76</v>
      </c>
      <c r="AY124" s="243" t="s">
        <v>125</v>
      </c>
    </row>
    <row r="125" s="13" customFormat="1">
      <c r="A125" s="13"/>
      <c r="B125" s="233"/>
      <c r="C125" s="234"/>
      <c r="D125" s="235" t="s">
        <v>133</v>
      </c>
      <c r="E125" s="236" t="s">
        <v>1</v>
      </c>
      <c r="F125" s="237" t="s">
        <v>659</v>
      </c>
      <c r="G125" s="234"/>
      <c r="H125" s="236" t="s">
        <v>1</v>
      </c>
      <c r="I125" s="238"/>
      <c r="J125" s="234"/>
      <c r="K125" s="234"/>
      <c r="L125" s="239"/>
      <c r="M125" s="240"/>
      <c r="N125" s="241"/>
      <c r="O125" s="241"/>
      <c r="P125" s="241"/>
      <c r="Q125" s="241"/>
      <c r="R125" s="241"/>
      <c r="S125" s="241"/>
      <c r="T125" s="24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3" t="s">
        <v>133</v>
      </c>
      <c r="AU125" s="243" t="s">
        <v>86</v>
      </c>
      <c r="AV125" s="13" t="s">
        <v>84</v>
      </c>
      <c r="AW125" s="13" t="s">
        <v>32</v>
      </c>
      <c r="AX125" s="13" t="s">
        <v>76</v>
      </c>
      <c r="AY125" s="243" t="s">
        <v>125</v>
      </c>
    </row>
    <row r="126" s="14" customFormat="1">
      <c r="A126" s="14"/>
      <c r="B126" s="244"/>
      <c r="C126" s="245"/>
      <c r="D126" s="235" t="s">
        <v>133</v>
      </c>
      <c r="E126" s="246" t="s">
        <v>1</v>
      </c>
      <c r="F126" s="247" t="s">
        <v>660</v>
      </c>
      <c r="G126" s="245"/>
      <c r="H126" s="248">
        <v>575.10000000000002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133</v>
      </c>
      <c r="AU126" s="254" t="s">
        <v>86</v>
      </c>
      <c r="AV126" s="14" t="s">
        <v>86</v>
      </c>
      <c r="AW126" s="14" t="s">
        <v>32</v>
      </c>
      <c r="AX126" s="14" t="s">
        <v>76</v>
      </c>
      <c r="AY126" s="254" t="s">
        <v>125</v>
      </c>
    </row>
    <row r="127" s="15" customFormat="1">
      <c r="A127" s="15"/>
      <c r="B127" s="255"/>
      <c r="C127" s="256"/>
      <c r="D127" s="235" t="s">
        <v>133</v>
      </c>
      <c r="E127" s="257" t="s">
        <v>1</v>
      </c>
      <c r="F127" s="258" t="s">
        <v>140</v>
      </c>
      <c r="G127" s="256"/>
      <c r="H127" s="259">
        <v>575.10000000000002</v>
      </c>
      <c r="I127" s="260"/>
      <c r="J127" s="256"/>
      <c r="K127" s="256"/>
      <c r="L127" s="261"/>
      <c r="M127" s="262"/>
      <c r="N127" s="263"/>
      <c r="O127" s="263"/>
      <c r="P127" s="263"/>
      <c r="Q127" s="263"/>
      <c r="R127" s="263"/>
      <c r="S127" s="263"/>
      <c r="T127" s="264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5" t="s">
        <v>133</v>
      </c>
      <c r="AU127" s="265" t="s">
        <v>86</v>
      </c>
      <c r="AV127" s="15" t="s">
        <v>131</v>
      </c>
      <c r="AW127" s="15" t="s">
        <v>32</v>
      </c>
      <c r="AX127" s="15" t="s">
        <v>84</v>
      </c>
      <c r="AY127" s="265" t="s">
        <v>125</v>
      </c>
    </row>
    <row r="128" s="2" customFormat="1" ht="14.4" customHeight="1">
      <c r="A128" s="38"/>
      <c r="B128" s="39"/>
      <c r="C128" s="219" t="s">
        <v>86</v>
      </c>
      <c r="D128" s="219" t="s">
        <v>127</v>
      </c>
      <c r="E128" s="220" t="s">
        <v>192</v>
      </c>
      <c r="F128" s="221" t="s">
        <v>193</v>
      </c>
      <c r="G128" s="222" t="s">
        <v>163</v>
      </c>
      <c r="H128" s="223">
        <v>345.06</v>
      </c>
      <c r="I128" s="224"/>
      <c r="J128" s="225">
        <f>ROUND(I128*H128,2)</f>
        <v>0</v>
      </c>
      <c r="K128" s="226"/>
      <c r="L128" s="44"/>
      <c r="M128" s="227" t="s">
        <v>1</v>
      </c>
      <c r="N128" s="228" t="s">
        <v>41</v>
      </c>
      <c r="O128" s="91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131</v>
      </c>
      <c r="AT128" s="231" t="s">
        <v>127</v>
      </c>
      <c r="AU128" s="231" t="s">
        <v>86</v>
      </c>
      <c r="AY128" s="17" t="s">
        <v>125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84</v>
      </c>
      <c r="BK128" s="232">
        <f>ROUND(I128*H128,2)</f>
        <v>0</v>
      </c>
      <c r="BL128" s="17" t="s">
        <v>131</v>
      </c>
      <c r="BM128" s="231" t="s">
        <v>661</v>
      </c>
    </row>
    <row r="129" s="13" customFormat="1">
      <c r="A129" s="13"/>
      <c r="B129" s="233"/>
      <c r="C129" s="234"/>
      <c r="D129" s="235" t="s">
        <v>133</v>
      </c>
      <c r="E129" s="236" t="s">
        <v>1</v>
      </c>
      <c r="F129" s="237" t="s">
        <v>662</v>
      </c>
      <c r="G129" s="234"/>
      <c r="H129" s="236" t="s">
        <v>1</v>
      </c>
      <c r="I129" s="238"/>
      <c r="J129" s="234"/>
      <c r="K129" s="234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133</v>
      </c>
      <c r="AU129" s="243" t="s">
        <v>86</v>
      </c>
      <c r="AV129" s="13" t="s">
        <v>84</v>
      </c>
      <c r="AW129" s="13" t="s">
        <v>32</v>
      </c>
      <c r="AX129" s="13" t="s">
        <v>76</v>
      </c>
      <c r="AY129" s="243" t="s">
        <v>125</v>
      </c>
    </row>
    <row r="130" s="13" customFormat="1">
      <c r="A130" s="13"/>
      <c r="B130" s="233"/>
      <c r="C130" s="234"/>
      <c r="D130" s="235" t="s">
        <v>133</v>
      </c>
      <c r="E130" s="236" t="s">
        <v>1</v>
      </c>
      <c r="F130" s="237" t="s">
        <v>663</v>
      </c>
      <c r="G130" s="234"/>
      <c r="H130" s="236" t="s">
        <v>1</v>
      </c>
      <c r="I130" s="238"/>
      <c r="J130" s="234"/>
      <c r="K130" s="234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133</v>
      </c>
      <c r="AU130" s="243" t="s">
        <v>86</v>
      </c>
      <c r="AV130" s="13" t="s">
        <v>84</v>
      </c>
      <c r="AW130" s="13" t="s">
        <v>32</v>
      </c>
      <c r="AX130" s="13" t="s">
        <v>76</v>
      </c>
      <c r="AY130" s="243" t="s">
        <v>125</v>
      </c>
    </row>
    <row r="131" s="14" customFormat="1">
      <c r="A131" s="14"/>
      <c r="B131" s="244"/>
      <c r="C131" s="245"/>
      <c r="D131" s="235" t="s">
        <v>133</v>
      </c>
      <c r="E131" s="246" t="s">
        <v>1</v>
      </c>
      <c r="F131" s="247" t="s">
        <v>664</v>
      </c>
      <c r="G131" s="245"/>
      <c r="H131" s="248">
        <v>345.06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133</v>
      </c>
      <c r="AU131" s="254" t="s">
        <v>86</v>
      </c>
      <c r="AV131" s="14" t="s">
        <v>86</v>
      </c>
      <c r="AW131" s="14" t="s">
        <v>32</v>
      </c>
      <c r="AX131" s="14" t="s">
        <v>76</v>
      </c>
      <c r="AY131" s="254" t="s">
        <v>125</v>
      </c>
    </row>
    <row r="132" s="15" customFormat="1">
      <c r="A132" s="15"/>
      <c r="B132" s="255"/>
      <c r="C132" s="256"/>
      <c r="D132" s="235" t="s">
        <v>133</v>
      </c>
      <c r="E132" s="257" t="s">
        <v>1</v>
      </c>
      <c r="F132" s="258" t="s">
        <v>140</v>
      </c>
      <c r="G132" s="256"/>
      <c r="H132" s="259">
        <v>345.06</v>
      </c>
      <c r="I132" s="260"/>
      <c r="J132" s="256"/>
      <c r="K132" s="256"/>
      <c r="L132" s="261"/>
      <c r="M132" s="262"/>
      <c r="N132" s="263"/>
      <c r="O132" s="263"/>
      <c r="P132" s="263"/>
      <c r="Q132" s="263"/>
      <c r="R132" s="263"/>
      <c r="S132" s="263"/>
      <c r="T132" s="264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5" t="s">
        <v>133</v>
      </c>
      <c r="AU132" s="265" t="s">
        <v>86</v>
      </c>
      <c r="AV132" s="15" t="s">
        <v>131</v>
      </c>
      <c r="AW132" s="15" t="s">
        <v>32</v>
      </c>
      <c r="AX132" s="15" t="s">
        <v>84</v>
      </c>
      <c r="AY132" s="265" t="s">
        <v>125</v>
      </c>
    </row>
    <row r="133" s="2" customFormat="1" ht="14.4" customHeight="1">
      <c r="A133" s="38"/>
      <c r="B133" s="39"/>
      <c r="C133" s="219" t="s">
        <v>146</v>
      </c>
      <c r="D133" s="219" t="s">
        <v>127</v>
      </c>
      <c r="E133" s="220" t="s">
        <v>223</v>
      </c>
      <c r="F133" s="221" t="s">
        <v>224</v>
      </c>
      <c r="G133" s="222" t="s">
        <v>163</v>
      </c>
      <c r="H133" s="223">
        <v>172.53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41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131</v>
      </c>
      <c r="AT133" s="231" t="s">
        <v>127</v>
      </c>
      <c r="AU133" s="231" t="s">
        <v>86</v>
      </c>
      <c r="AY133" s="17" t="s">
        <v>125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84</v>
      </c>
      <c r="BK133" s="232">
        <f>ROUND(I133*H133,2)</f>
        <v>0</v>
      </c>
      <c r="BL133" s="17" t="s">
        <v>131</v>
      </c>
      <c r="BM133" s="231" t="s">
        <v>665</v>
      </c>
    </row>
    <row r="134" s="13" customFormat="1">
      <c r="A134" s="13"/>
      <c r="B134" s="233"/>
      <c r="C134" s="234"/>
      <c r="D134" s="235" t="s">
        <v>133</v>
      </c>
      <c r="E134" s="236" t="s">
        <v>1</v>
      </c>
      <c r="F134" s="237" t="s">
        <v>666</v>
      </c>
      <c r="G134" s="234"/>
      <c r="H134" s="236" t="s">
        <v>1</v>
      </c>
      <c r="I134" s="238"/>
      <c r="J134" s="234"/>
      <c r="K134" s="234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133</v>
      </c>
      <c r="AU134" s="243" t="s">
        <v>86</v>
      </c>
      <c r="AV134" s="13" t="s">
        <v>84</v>
      </c>
      <c r="AW134" s="13" t="s">
        <v>32</v>
      </c>
      <c r="AX134" s="13" t="s">
        <v>76</v>
      </c>
      <c r="AY134" s="243" t="s">
        <v>125</v>
      </c>
    </row>
    <row r="135" s="13" customFormat="1">
      <c r="A135" s="13"/>
      <c r="B135" s="233"/>
      <c r="C135" s="234"/>
      <c r="D135" s="235" t="s">
        <v>133</v>
      </c>
      <c r="E135" s="236" t="s">
        <v>1</v>
      </c>
      <c r="F135" s="237" t="s">
        <v>667</v>
      </c>
      <c r="G135" s="234"/>
      <c r="H135" s="236" t="s">
        <v>1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133</v>
      </c>
      <c r="AU135" s="243" t="s">
        <v>86</v>
      </c>
      <c r="AV135" s="13" t="s">
        <v>84</v>
      </c>
      <c r="AW135" s="13" t="s">
        <v>32</v>
      </c>
      <c r="AX135" s="13" t="s">
        <v>76</v>
      </c>
      <c r="AY135" s="243" t="s">
        <v>125</v>
      </c>
    </row>
    <row r="136" s="14" customFormat="1">
      <c r="A136" s="14"/>
      <c r="B136" s="244"/>
      <c r="C136" s="245"/>
      <c r="D136" s="235" t="s">
        <v>133</v>
      </c>
      <c r="E136" s="246" t="s">
        <v>1</v>
      </c>
      <c r="F136" s="247" t="s">
        <v>668</v>
      </c>
      <c r="G136" s="245"/>
      <c r="H136" s="248">
        <v>172.53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133</v>
      </c>
      <c r="AU136" s="254" t="s">
        <v>86</v>
      </c>
      <c r="AV136" s="14" t="s">
        <v>86</v>
      </c>
      <c r="AW136" s="14" t="s">
        <v>32</v>
      </c>
      <c r="AX136" s="14" t="s">
        <v>76</v>
      </c>
      <c r="AY136" s="254" t="s">
        <v>125</v>
      </c>
    </row>
    <row r="137" s="15" customFormat="1">
      <c r="A137" s="15"/>
      <c r="B137" s="255"/>
      <c r="C137" s="256"/>
      <c r="D137" s="235" t="s">
        <v>133</v>
      </c>
      <c r="E137" s="257" t="s">
        <v>1</v>
      </c>
      <c r="F137" s="258" t="s">
        <v>140</v>
      </c>
      <c r="G137" s="256"/>
      <c r="H137" s="259">
        <v>172.53</v>
      </c>
      <c r="I137" s="260"/>
      <c r="J137" s="256"/>
      <c r="K137" s="256"/>
      <c r="L137" s="261"/>
      <c r="M137" s="262"/>
      <c r="N137" s="263"/>
      <c r="O137" s="263"/>
      <c r="P137" s="263"/>
      <c r="Q137" s="263"/>
      <c r="R137" s="263"/>
      <c r="S137" s="263"/>
      <c r="T137" s="264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5" t="s">
        <v>133</v>
      </c>
      <c r="AU137" s="265" t="s">
        <v>86</v>
      </c>
      <c r="AV137" s="15" t="s">
        <v>131</v>
      </c>
      <c r="AW137" s="15" t="s">
        <v>32</v>
      </c>
      <c r="AX137" s="15" t="s">
        <v>84</v>
      </c>
      <c r="AY137" s="265" t="s">
        <v>125</v>
      </c>
    </row>
    <row r="138" s="2" customFormat="1" ht="14.4" customHeight="1">
      <c r="A138" s="38"/>
      <c r="B138" s="39"/>
      <c r="C138" s="219" t="s">
        <v>131</v>
      </c>
      <c r="D138" s="219" t="s">
        <v>127</v>
      </c>
      <c r="E138" s="220" t="s">
        <v>244</v>
      </c>
      <c r="F138" s="221" t="s">
        <v>245</v>
      </c>
      <c r="G138" s="222" t="s">
        <v>163</v>
      </c>
      <c r="H138" s="223">
        <v>172.53</v>
      </c>
      <c r="I138" s="224"/>
      <c r="J138" s="225">
        <f>ROUND(I138*H138,2)</f>
        <v>0</v>
      </c>
      <c r="K138" s="226"/>
      <c r="L138" s="44"/>
      <c r="M138" s="227" t="s">
        <v>1</v>
      </c>
      <c r="N138" s="228" t="s">
        <v>41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131</v>
      </c>
      <c r="AT138" s="231" t="s">
        <v>127</v>
      </c>
      <c r="AU138" s="231" t="s">
        <v>86</v>
      </c>
      <c r="AY138" s="17" t="s">
        <v>125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84</v>
      </c>
      <c r="BK138" s="232">
        <f>ROUND(I138*H138,2)</f>
        <v>0</v>
      </c>
      <c r="BL138" s="17" t="s">
        <v>131</v>
      </c>
      <c r="BM138" s="231" t="s">
        <v>669</v>
      </c>
    </row>
    <row r="139" s="13" customFormat="1">
      <c r="A139" s="13"/>
      <c r="B139" s="233"/>
      <c r="C139" s="234"/>
      <c r="D139" s="235" t="s">
        <v>133</v>
      </c>
      <c r="E139" s="236" t="s">
        <v>1</v>
      </c>
      <c r="F139" s="237" t="s">
        <v>670</v>
      </c>
      <c r="G139" s="234"/>
      <c r="H139" s="236" t="s">
        <v>1</v>
      </c>
      <c r="I139" s="238"/>
      <c r="J139" s="234"/>
      <c r="K139" s="234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133</v>
      </c>
      <c r="AU139" s="243" t="s">
        <v>86</v>
      </c>
      <c r="AV139" s="13" t="s">
        <v>84</v>
      </c>
      <c r="AW139" s="13" t="s">
        <v>32</v>
      </c>
      <c r="AX139" s="13" t="s">
        <v>76</v>
      </c>
      <c r="AY139" s="243" t="s">
        <v>125</v>
      </c>
    </row>
    <row r="140" s="13" customFormat="1">
      <c r="A140" s="13"/>
      <c r="B140" s="233"/>
      <c r="C140" s="234"/>
      <c r="D140" s="235" t="s">
        <v>133</v>
      </c>
      <c r="E140" s="236" t="s">
        <v>1</v>
      </c>
      <c r="F140" s="237" t="s">
        <v>671</v>
      </c>
      <c r="G140" s="234"/>
      <c r="H140" s="236" t="s">
        <v>1</v>
      </c>
      <c r="I140" s="238"/>
      <c r="J140" s="234"/>
      <c r="K140" s="234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133</v>
      </c>
      <c r="AU140" s="243" t="s">
        <v>86</v>
      </c>
      <c r="AV140" s="13" t="s">
        <v>84</v>
      </c>
      <c r="AW140" s="13" t="s">
        <v>32</v>
      </c>
      <c r="AX140" s="13" t="s">
        <v>76</v>
      </c>
      <c r="AY140" s="243" t="s">
        <v>125</v>
      </c>
    </row>
    <row r="141" s="14" customFormat="1">
      <c r="A141" s="14"/>
      <c r="B141" s="244"/>
      <c r="C141" s="245"/>
      <c r="D141" s="235" t="s">
        <v>133</v>
      </c>
      <c r="E141" s="246" t="s">
        <v>1</v>
      </c>
      <c r="F141" s="247" t="s">
        <v>668</v>
      </c>
      <c r="G141" s="245"/>
      <c r="H141" s="248">
        <v>172.53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133</v>
      </c>
      <c r="AU141" s="254" t="s">
        <v>86</v>
      </c>
      <c r="AV141" s="14" t="s">
        <v>86</v>
      </c>
      <c r="AW141" s="14" t="s">
        <v>32</v>
      </c>
      <c r="AX141" s="14" t="s">
        <v>76</v>
      </c>
      <c r="AY141" s="254" t="s">
        <v>125</v>
      </c>
    </row>
    <row r="142" s="15" customFormat="1">
      <c r="A142" s="15"/>
      <c r="B142" s="255"/>
      <c r="C142" s="256"/>
      <c r="D142" s="235" t="s">
        <v>133</v>
      </c>
      <c r="E142" s="257" t="s">
        <v>1</v>
      </c>
      <c r="F142" s="258" t="s">
        <v>140</v>
      </c>
      <c r="G142" s="256"/>
      <c r="H142" s="259">
        <v>172.53</v>
      </c>
      <c r="I142" s="260"/>
      <c r="J142" s="256"/>
      <c r="K142" s="256"/>
      <c r="L142" s="261"/>
      <c r="M142" s="262"/>
      <c r="N142" s="263"/>
      <c r="O142" s="263"/>
      <c r="P142" s="263"/>
      <c r="Q142" s="263"/>
      <c r="R142" s="263"/>
      <c r="S142" s="263"/>
      <c r="T142" s="264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5" t="s">
        <v>133</v>
      </c>
      <c r="AU142" s="265" t="s">
        <v>86</v>
      </c>
      <c r="AV142" s="15" t="s">
        <v>131</v>
      </c>
      <c r="AW142" s="15" t="s">
        <v>32</v>
      </c>
      <c r="AX142" s="15" t="s">
        <v>84</v>
      </c>
      <c r="AY142" s="265" t="s">
        <v>125</v>
      </c>
    </row>
    <row r="143" s="2" customFormat="1" ht="14.4" customHeight="1">
      <c r="A143" s="38"/>
      <c r="B143" s="39"/>
      <c r="C143" s="219" t="s">
        <v>160</v>
      </c>
      <c r="D143" s="219" t="s">
        <v>127</v>
      </c>
      <c r="E143" s="220" t="s">
        <v>672</v>
      </c>
      <c r="F143" s="221" t="s">
        <v>673</v>
      </c>
      <c r="G143" s="222" t="s">
        <v>130</v>
      </c>
      <c r="H143" s="223">
        <v>575.10000000000002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41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131</v>
      </c>
      <c r="AT143" s="231" t="s">
        <v>127</v>
      </c>
      <c r="AU143" s="231" t="s">
        <v>86</v>
      </c>
      <c r="AY143" s="17" t="s">
        <v>125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84</v>
      </c>
      <c r="BK143" s="232">
        <f>ROUND(I143*H143,2)</f>
        <v>0</v>
      </c>
      <c r="BL143" s="17" t="s">
        <v>131</v>
      </c>
      <c r="BM143" s="231" t="s">
        <v>674</v>
      </c>
    </row>
    <row r="144" s="13" customFormat="1">
      <c r="A144" s="13"/>
      <c r="B144" s="233"/>
      <c r="C144" s="234"/>
      <c r="D144" s="235" t="s">
        <v>133</v>
      </c>
      <c r="E144" s="236" t="s">
        <v>1</v>
      </c>
      <c r="F144" s="237" t="s">
        <v>675</v>
      </c>
      <c r="G144" s="234"/>
      <c r="H144" s="236" t="s">
        <v>1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133</v>
      </c>
      <c r="AU144" s="243" t="s">
        <v>86</v>
      </c>
      <c r="AV144" s="13" t="s">
        <v>84</v>
      </c>
      <c r="AW144" s="13" t="s">
        <v>32</v>
      </c>
      <c r="AX144" s="13" t="s">
        <v>76</v>
      </c>
      <c r="AY144" s="243" t="s">
        <v>125</v>
      </c>
    </row>
    <row r="145" s="13" customFormat="1">
      <c r="A145" s="13"/>
      <c r="B145" s="233"/>
      <c r="C145" s="234"/>
      <c r="D145" s="235" t="s">
        <v>133</v>
      </c>
      <c r="E145" s="236" t="s">
        <v>1</v>
      </c>
      <c r="F145" s="237" t="s">
        <v>659</v>
      </c>
      <c r="G145" s="234"/>
      <c r="H145" s="236" t="s">
        <v>1</v>
      </c>
      <c r="I145" s="238"/>
      <c r="J145" s="234"/>
      <c r="K145" s="234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133</v>
      </c>
      <c r="AU145" s="243" t="s">
        <v>86</v>
      </c>
      <c r="AV145" s="13" t="s">
        <v>84</v>
      </c>
      <c r="AW145" s="13" t="s">
        <v>32</v>
      </c>
      <c r="AX145" s="13" t="s">
        <v>76</v>
      </c>
      <c r="AY145" s="243" t="s">
        <v>125</v>
      </c>
    </row>
    <row r="146" s="14" customFormat="1">
      <c r="A146" s="14"/>
      <c r="B146" s="244"/>
      <c r="C146" s="245"/>
      <c r="D146" s="235" t="s">
        <v>133</v>
      </c>
      <c r="E146" s="246" t="s">
        <v>1</v>
      </c>
      <c r="F146" s="247" t="s">
        <v>676</v>
      </c>
      <c r="G146" s="245"/>
      <c r="H146" s="248">
        <v>575.10000000000002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133</v>
      </c>
      <c r="AU146" s="254" t="s">
        <v>86</v>
      </c>
      <c r="AV146" s="14" t="s">
        <v>86</v>
      </c>
      <c r="AW146" s="14" t="s">
        <v>32</v>
      </c>
      <c r="AX146" s="14" t="s">
        <v>76</v>
      </c>
      <c r="AY146" s="254" t="s">
        <v>125</v>
      </c>
    </row>
    <row r="147" s="15" customFormat="1">
      <c r="A147" s="15"/>
      <c r="B147" s="255"/>
      <c r="C147" s="256"/>
      <c r="D147" s="235" t="s">
        <v>133</v>
      </c>
      <c r="E147" s="257" t="s">
        <v>1</v>
      </c>
      <c r="F147" s="258" t="s">
        <v>140</v>
      </c>
      <c r="G147" s="256"/>
      <c r="H147" s="259">
        <v>575.10000000000002</v>
      </c>
      <c r="I147" s="260"/>
      <c r="J147" s="256"/>
      <c r="K147" s="256"/>
      <c r="L147" s="261"/>
      <c r="M147" s="262"/>
      <c r="N147" s="263"/>
      <c r="O147" s="263"/>
      <c r="P147" s="263"/>
      <c r="Q147" s="263"/>
      <c r="R147" s="263"/>
      <c r="S147" s="263"/>
      <c r="T147" s="264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5" t="s">
        <v>133</v>
      </c>
      <c r="AU147" s="265" t="s">
        <v>86</v>
      </c>
      <c r="AV147" s="15" t="s">
        <v>131</v>
      </c>
      <c r="AW147" s="15" t="s">
        <v>32</v>
      </c>
      <c r="AX147" s="15" t="s">
        <v>84</v>
      </c>
      <c r="AY147" s="265" t="s">
        <v>125</v>
      </c>
    </row>
    <row r="148" s="12" customFormat="1" ht="22.8" customHeight="1">
      <c r="A148" s="12"/>
      <c r="B148" s="203"/>
      <c r="C148" s="204"/>
      <c r="D148" s="205" t="s">
        <v>75</v>
      </c>
      <c r="E148" s="217" t="s">
        <v>160</v>
      </c>
      <c r="F148" s="217" t="s">
        <v>314</v>
      </c>
      <c r="G148" s="204"/>
      <c r="H148" s="204"/>
      <c r="I148" s="207"/>
      <c r="J148" s="218">
        <f>BK148</f>
        <v>0</v>
      </c>
      <c r="K148" s="204"/>
      <c r="L148" s="209"/>
      <c r="M148" s="210"/>
      <c r="N148" s="211"/>
      <c r="O148" s="211"/>
      <c r="P148" s="212">
        <f>SUM(P149:P190)</f>
        <v>0</v>
      </c>
      <c r="Q148" s="211"/>
      <c r="R148" s="212">
        <f>SUM(R149:R190)</f>
        <v>0</v>
      </c>
      <c r="S148" s="211"/>
      <c r="T148" s="213">
        <f>SUM(T149:T190)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4" t="s">
        <v>84</v>
      </c>
      <c r="AT148" s="215" t="s">
        <v>75</v>
      </c>
      <c r="AU148" s="215" t="s">
        <v>84</v>
      </c>
      <c r="AY148" s="214" t="s">
        <v>125</v>
      </c>
      <c r="BK148" s="216">
        <f>SUM(BK149:BK190)</f>
        <v>0</v>
      </c>
    </row>
    <row r="149" s="2" customFormat="1" ht="14.4" customHeight="1">
      <c r="A149" s="38"/>
      <c r="B149" s="39"/>
      <c r="C149" s="219" t="s">
        <v>167</v>
      </c>
      <c r="D149" s="219" t="s">
        <v>127</v>
      </c>
      <c r="E149" s="220" t="s">
        <v>329</v>
      </c>
      <c r="F149" s="221" t="s">
        <v>330</v>
      </c>
      <c r="G149" s="222" t="s">
        <v>130</v>
      </c>
      <c r="H149" s="223">
        <v>303.01999999999998</v>
      </c>
      <c r="I149" s="224"/>
      <c r="J149" s="225">
        <f>ROUND(I149*H149,2)</f>
        <v>0</v>
      </c>
      <c r="K149" s="226"/>
      <c r="L149" s="44"/>
      <c r="M149" s="227" t="s">
        <v>1</v>
      </c>
      <c r="N149" s="228" t="s">
        <v>41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131</v>
      </c>
      <c r="AT149" s="231" t="s">
        <v>127</v>
      </c>
      <c r="AU149" s="231" t="s">
        <v>86</v>
      </c>
      <c r="AY149" s="17" t="s">
        <v>125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84</v>
      </c>
      <c r="BK149" s="232">
        <f>ROUND(I149*H149,2)</f>
        <v>0</v>
      </c>
      <c r="BL149" s="17" t="s">
        <v>131</v>
      </c>
      <c r="BM149" s="231" t="s">
        <v>677</v>
      </c>
    </row>
    <row r="150" s="13" customFormat="1">
      <c r="A150" s="13"/>
      <c r="B150" s="233"/>
      <c r="C150" s="234"/>
      <c r="D150" s="235" t="s">
        <v>133</v>
      </c>
      <c r="E150" s="236" t="s">
        <v>1</v>
      </c>
      <c r="F150" s="237" t="s">
        <v>678</v>
      </c>
      <c r="G150" s="234"/>
      <c r="H150" s="236" t="s">
        <v>1</v>
      </c>
      <c r="I150" s="238"/>
      <c r="J150" s="234"/>
      <c r="K150" s="234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133</v>
      </c>
      <c r="AU150" s="243" t="s">
        <v>86</v>
      </c>
      <c r="AV150" s="13" t="s">
        <v>84</v>
      </c>
      <c r="AW150" s="13" t="s">
        <v>32</v>
      </c>
      <c r="AX150" s="13" t="s">
        <v>76</v>
      </c>
      <c r="AY150" s="243" t="s">
        <v>125</v>
      </c>
    </row>
    <row r="151" s="13" customFormat="1">
      <c r="A151" s="13"/>
      <c r="B151" s="233"/>
      <c r="C151" s="234"/>
      <c r="D151" s="235" t="s">
        <v>133</v>
      </c>
      <c r="E151" s="236" t="s">
        <v>1</v>
      </c>
      <c r="F151" s="237" t="s">
        <v>679</v>
      </c>
      <c r="G151" s="234"/>
      <c r="H151" s="236" t="s">
        <v>1</v>
      </c>
      <c r="I151" s="238"/>
      <c r="J151" s="234"/>
      <c r="K151" s="234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133</v>
      </c>
      <c r="AU151" s="243" t="s">
        <v>86</v>
      </c>
      <c r="AV151" s="13" t="s">
        <v>84</v>
      </c>
      <c r="AW151" s="13" t="s">
        <v>32</v>
      </c>
      <c r="AX151" s="13" t="s">
        <v>76</v>
      </c>
      <c r="AY151" s="243" t="s">
        <v>125</v>
      </c>
    </row>
    <row r="152" s="14" customFormat="1">
      <c r="A152" s="14"/>
      <c r="B152" s="244"/>
      <c r="C152" s="245"/>
      <c r="D152" s="235" t="s">
        <v>133</v>
      </c>
      <c r="E152" s="246" t="s">
        <v>1</v>
      </c>
      <c r="F152" s="247" t="s">
        <v>680</v>
      </c>
      <c r="G152" s="245"/>
      <c r="H152" s="248">
        <v>303.01999999999998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4" t="s">
        <v>133</v>
      </c>
      <c r="AU152" s="254" t="s">
        <v>86</v>
      </c>
      <c r="AV152" s="14" t="s">
        <v>86</v>
      </c>
      <c r="AW152" s="14" t="s">
        <v>32</v>
      </c>
      <c r="AX152" s="14" t="s">
        <v>76</v>
      </c>
      <c r="AY152" s="254" t="s">
        <v>125</v>
      </c>
    </row>
    <row r="153" s="15" customFormat="1">
      <c r="A153" s="15"/>
      <c r="B153" s="255"/>
      <c r="C153" s="256"/>
      <c r="D153" s="235" t="s">
        <v>133</v>
      </c>
      <c r="E153" s="257" t="s">
        <v>1</v>
      </c>
      <c r="F153" s="258" t="s">
        <v>140</v>
      </c>
      <c r="G153" s="256"/>
      <c r="H153" s="259">
        <v>303.01999999999998</v>
      </c>
      <c r="I153" s="260"/>
      <c r="J153" s="256"/>
      <c r="K153" s="256"/>
      <c r="L153" s="261"/>
      <c r="M153" s="262"/>
      <c r="N153" s="263"/>
      <c r="O153" s="263"/>
      <c r="P153" s="263"/>
      <c r="Q153" s="263"/>
      <c r="R153" s="263"/>
      <c r="S153" s="263"/>
      <c r="T153" s="264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5" t="s">
        <v>133</v>
      </c>
      <c r="AU153" s="265" t="s">
        <v>86</v>
      </c>
      <c r="AV153" s="15" t="s">
        <v>131</v>
      </c>
      <c r="AW153" s="15" t="s">
        <v>32</v>
      </c>
      <c r="AX153" s="15" t="s">
        <v>84</v>
      </c>
      <c r="AY153" s="265" t="s">
        <v>125</v>
      </c>
    </row>
    <row r="154" s="2" customFormat="1" ht="14.4" customHeight="1">
      <c r="A154" s="38"/>
      <c r="B154" s="39"/>
      <c r="C154" s="219" t="s">
        <v>177</v>
      </c>
      <c r="D154" s="219" t="s">
        <v>127</v>
      </c>
      <c r="E154" s="220" t="s">
        <v>681</v>
      </c>
      <c r="F154" s="221" t="s">
        <v>682</v>
      </c>
      <c r="G154" s="222" t="s">
        <v>130</v>
      </c>
      <c r="H154" s="223">
        <v>105.08</v>
      </c>
      <c r="I154" s="224"/>
      <c r="J154" s="225">
        <f>ROUND(I154*H154,2)</f>
        <v>0</v>
      </c>
      <c r="K154" s="226"/>
      <c r="L154" s="44"/>
      <c r="M154" s="227" t="s">
        <v>1</v>
      </c>
      <c r="N154" s="228" t="s">
        <v>41</v>
      </c>
      <c r="O154" s="91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1" t="s">
        <v>131</v>
      </c>
      <c r="AT154" s="231" t="s">
        <v>127</v>
      </c>
      <c r="AU154" s="231" t="s">
        <v>86</v>
      </c>
      <c r="AY154" s="17" t="s">
        <v>125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7" t="s">
        <v>84</v>
      </c>
      <c r="BK154" s="232">
        <f>ROUND(I154*H154,2)</f>
        <v>0</v>
      </c>
      <c r="BL154" s="17" t="s">
        <v>131</v>
      </c>
      <c r="BM154" s="231" t="s">
        <v>683</v>
      </c>
    </row>
    <row r="155" s="13" customFormat="1">
      <c r="A155" s="13"/>
      <c r="B155" s="233"/>
      <c r="C155" s="234"/>
      <c r="D155" s="235" t="s">
        <v>133</v>
      </c>
      <c r="E155" s="236" t="s">
        <v>1</v>
      </c>
      <c r="F155" s="237" t="s">
        <v>684</v>
      </c>
      <c r="G155" s="234"/>
      <c r="H155" s="236" t="s">
        <v>1</v>
      </c>
      <c r="I155" s="238"/>
      <c r="J155" s="234"/>
      <c r="K155" s="234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133</v>
      </c>
      <c r="AU155" s="243" t="s">
        <v>86</v>
      </c>
      <c r="AV155" s="13" t="s">
        <v>84</v>
      </c>
      <c r="AW155" s="13" t="s">
        <v>32</v>
      </c>
      <c r="AX155" s="13" t="s">
        <v>76</v>
      </c>
      <c r="AY155" s="243" t="s">
        <v>125</v>
      </c>
    </row>
    <row r="156" s="13" customFormat="1">
      <c r="A156" s="13"/>
      <c r="B156" s="233"/>
      <c r="C156" s="234"/>
      <c r="D156" s="235" t="s">
        <v>133</v>
      </c>
      <c r="E156" s="236" t="s">
        <v>1</v>
      </c>
      <c r="F156" s="237" t="s">
        <v>659</v>
      </c>
      <c r="G156" s="234"/>
      <c r="H156" s="236" t="s">
        <v>1</v>
      </c>
      <c r="I156" s="238"/>
      <c r="J156" s="234"/>
      <c r="K156" s="234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133</v>
      </c>
      <c r="AU156" s="243" t="s">
        <v>86</v>
      </c>
      <c r="AV156" s="13" t="s">
        <v>84</v>
      </c>
      <c r="AW156" s="13" t="s">
        <v>32</v>
      </c>
      <c r="AX156" s="13" t="s">
        <v>76</v>
      </c>
      <c r="AY156" s="243" t="s">
        <v>125</v>
      </c>
    </row>
    <row r="157" s="14" customFormat="1">
      <c r="A157" s="14"/>
      <c r="B157" s="244"/>
      <c r="C157" s="245"/>
      <c r="D157" s="235" t="s">
        <v>133</v>
      </c>
      <c r="E157" s="246" t="s">
        <v>1</v>
      </c>
      <c r="F157" s="247" t="s">
        <v>685</v>
      </c>
      <c r="G157" s="245"/>
      <c r="H157" s="248">
        <v>105.08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133</v>
      </c>
      <c r="AU157" s="254" t="s">
        <v>86</v>
      </c>
      <c r="AV157" s="14" t="s">
        <v>86</v>
      </c>
      <c r="AW157" s="14" t="s">
        <v>32</v>
      </c>
      <c r="AX157" s="14" t="s">
        <v>76</v>
      </c>
      <c r="AY157" s="254" t="s">
        <v>125</v>
      </c>
    </row>
    <row r="158" s="15" customFormat="1">
      <c r="A158" s="15"/>
      <c r="B158" s="255"/>
      <c r="C158" s="256"/>
      <c r="D158" s="235" t="s">
        <v>133</v>
      </c>
      <c r="E158" s="257" t="s">
        <v>1</v>
      </c>
      <c r="F158" s="258" t="s">
        <v>140</v>
      </c>
      <c r="G158" s="256"/>
      <c r="H158" s="259">
        <v>105.08</v>
      </c>
      <c r="I158" s="260"/>
      <c r="J158" s="256"/>
      <c r="K158" s="256"/>
      <c r="L158" s="261"/>
      <c r="M158" s="262"/>
      <c r="N158" s="263"/>
      <c r="O158" s="263"/>
      <c r="P158" s="263"/>
      <c r="Q158" s="263"/>
      <c r="R158" s="263"/>
      <c r="S158" s="263"/>
      <c r="T158" s="264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5" t="s">
        <v>133</v>
      </c>
      <c r="AU158" s="265" t="s">
        <v>86</v>
      </c>
      <c r="AV158" s="15" t="s">
        <v>131</v>
      </c>
      <c r="AW158" s="15" t="s">
        <v>32</v>
      </c>
      <c r="AX158" s="15" t="s">
        <v>84</v>
      </c>
      <c r="AY158" s="265" t="s">
        <v>125</v>
      </c>
    </row>
    <row r="159" s="2" customFormat="1" ht="14.4" customHeight="1">
      <c r="A159" s="38"/>
      <c r="B159" s="39"/>
      <c r="C159" s="266" t="s">
        <v>191</v>
      </c>
      <c r="D159" s="266" t="s">
        <v>287</v>
      </c>
      <c r="E159" s="267" t="s">
        <v>383</v>
      </c>
      <c r="F159" s="268" t="s">
        <v>686</v>
      </c>
      <c r="G159" s="269" t="s">
        <v>130</v>
      </c>
      <c r="H159" s="270">
        <v>101.598</v>
      </c>
      <c r="I159" s="271"/>
      <c r="J159" s="272">
        <f>ROUND(I159*H159,2)</f>
        <v>0</v>
      </c>
      <c r="K159" s="273"/>
      <c r="L159" s="274"/>
      <c r="M159" s="275" t="s">
        <v>1</v>
      </c>
      <c r="N159" s="276" t="s">
        <v>41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191</v>
      </c>
      <c r="AT159" s="231" t="s">
        <v>287</v>
      </c>
      <c r="AU159" s="231" t="s">
        <v>86</v>
      </c>
      <c r="AY159" s="17" t="s">
        <v>125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84</v>
      </c>
      <c r="BK159" s="232">
        <f>ROUND(I159*H159,2)</f>
        <v>0</v>
      </c>
      <c r="BL159" s="17" t="s">
        <v>131</v>
      </c>
      <c r="BM159" s="231" t="s">
        <v>687</v>
      </c>
    </row>
    <row r="160" s="14" customFormat="1">
      <c r="A160" s="14"/>
      <c r="B160" s="244"/>
      <c r="C160" s="245"/>
      <c r="D160" s="235" t="s">
        <v>133</v>
      </c>
      <c r="E160" s="246" t="s">
        <v>1</v>
      </c>
      <c r="F160" s="247" t="s">
        <v>688</v>
      </c>
      <c r="G160" s="245"/>
      <c r="H160" s="248">
        <v>101.598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133</v>
      </c>
      <c r="AU160" s="254" t="s">
        <v>86</v>
      </c>
      <c r="AV160" s="14" t="s">
        <v>86</v>
      </c>
      <c r="AW160" s="14" t="s">
        <v>32</v>
      </c>
      <c r="AX160" s="14" t="s">
        <v>84</v>
      </c>
      <c r="AY160" s="254" t="s">
        <v>125</v>
      </c>
    </row>
    <row r="161" s="2" customFormat="1" ht="14.4" customHeight="1">
      <c r="A161" s="38"/>
      <c r="B161" s="39"/>
      <c r="C161" s="266" t="s">
        <v>198</v>
      </c>
      <c r="D161" s="266" t="s">
        <v>287</v>
      </c>
      <c r="E161" s="267" t="s">
        <v>689</v>
      </c>
      <c r="F161" s="268" t="s">
        <v>690</v>
      </c>
      <c r="G161" s="269" t="s">
        <v>130</v>
      </c>
      <c r="H161" s="270">
        <v>8.3200000000000003</v>
      </c>
      <c r="I161" s="271"/>
      <c r="J161" s="272">
        <f>ROUND(I161*H161,2)</f>
        <v>0</v>
      </c>
      <c r="K161" s="273"/>
      <c r="L161" s="274"/>
      <c r="M161" s="275" t="s">
        <v>1</v>
      </c>
      <c r="N161" s="276" t="s">
        <v>41</v>
      </c>
      <c r="O161" s="91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191</v>
      </c>
      <c r="AT161" s="231" t="s">
        <v>287</v>
      </c>
      <c r="AU161" s="231" t="s">
        <v>86</v>
      </c>
      <c r="AY161" s="17" t="s">
        <v>125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84</v>
      </c>
      <c r="BK161" s="232">
        <f>ROUND(I161*H161,2)</f>
        <v>0</v>
      </c>
      <c r="BL161" s="17" t="s">
        <v>131</v>
      </c>
      <c r="BM161" s="231" t="s">
        <v>691</v>
      </c>
    </row>
    <row r="162" s="13" customFormat="1">
      <c r="A162" s="13"/>
      <c r="B162" s="233"/>
      <c r="C162" s="234"/>
      <c r="D162" s="235" t="s">
        <v>133</v>
      </c>
      <c r="E162" s="236" t="s">
        <v>1</v>
      </c>
      <c r="F162" s="237" t="s">
        <v>692</v>
      </c>
      <c r="G162" s="234"/>
      <c r="H162" s="236" t="s">
        <v>1</v>
      </c>
      <c r="I162" s="238"/>
      <c r="J162" s="234"/>
      <c r="K162" s="234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133</v>
      </c>
      <c r="AU162" s="243" t="s">
        <v>86</v>
      </c>
      <c r="AV162" s="13" t="s">
        <v>84</v>
      </c>
      <c r="AW162" s="13" t="s">
        <v>32</v>
      </c>
      <c r="AX162" s="13" t="s">
        <v>76</v>
      </c>
      <c r="AY162" s="243" t="s">
        <v>125</v>
      </c>
    </row>
    <row r="163" s="13" customFormat="1">
      <c r="A163" s="13"/>
      <c r="B163" s="233"/>
      <c r="C163" s="234"/>
      <c r="D163" s="235" t="s">
        <v>133</v>
      </c>
      <c r="E163" s="236" t="s">
        <v>1</v>
      </c>
      <c r="F163" s="237" t="s">
        <v>659</v>
      </c>
      <c r="G163" s="234"/>
      <c r="H163" s="236" t="s">
        <v>1</v>
      </c>
      <c r="I163" s="238"/>
      <c r="J163" s="234"/>
      <c r="K163" s="234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133</v>
      </c>
      <c r="AU163" s="243" t="s">
        <v>86</v>
      </c>
      <c r="AV163" s="13" t="s">
        <v>84</v>
      </c>
      <c r="AW163" s="13" t="s">
        <v>32</v>
      </c>
      <c r="AX163" s="13" t="s">
        <v>76</v>
      </c>
      <c r="AY163" s="243" t="s">
        <v>125</v>
      </c>
    </row>
    <row r="164" s="14" customFormat="1">
      <c r="A164" s="14"/>
      <c r="B164" s="244"/>
      <c r="C164" s="245"/>
      <c r="D164" s="235" t="s">
        <v>133</v>
      </c>
      <c r="E164" s="246" t="s">
        <v>1</v>
      </c>
      <c r="F164" s="247" t="s">
        <v>693</v>
      </c>
      <c r="G164" s="245"/>
      <c r="H164" s="248">
        <v>8.3200000000000003</v>
      </c>
      <c r="I164" s="249"/>
      <c r="J164" s="245"/>
      <c r="K164" s="245"/>
      <c r="L164" s="250"/>
      <c r="M164" s="251"/>
      <c r="N164" s="252"/>
      <c r="O164" s="252"/>
      <c r="P164" s="252"/>
      <c r="Q164" s="252"/>
      <c r="R164" s="252"/>
      <c r="S164" s="252"/>
      <c r="T164" s="25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4" t="s">
        <v>133</v>
      </c>
      <c r="AU164" s="254" t="s">
        <v>86</v>
      </c>
      <c r="AV164" s="14" t="s">
        <v>86</v>
      </c>
      <c r="AW164" s="14" t="s">
        <v>32</v>
      </c>
      <c r="AX164" s="14" t="s">
        <v>76</v>
      </c>
      <c r="AY164" s="254" t="s">
        <v>125</v>
      </c>
    </row>
    <row r="165" s="15" customFormat="1">
      <c r="A165" s="15"/>
      <c r="B165" s="255"/>
      <c r="C165" s="256"/>
      <c r="D165" s="235" t="s">
        <v>133</v>
      </c>
      <c r="E165" s="257" t="s">
        <v>1</v>
      </c>
      <c r="F165" s="258" t="s">
        <v>140</v>
      </c>
      <c r="G165" s="256"/>
      <c r="H165" s="259">
        <v>8.3200000000000003</v>
      </c>
      <c r="I165" s="260"/>
      <c r="J165" s="256"/>
      <c r="K165" s="256"/>
      <c r="L165" s="261"/>
      <c r="M165" s="262"/>
      <c r="N165" s="263"/>
      <c r="O165" s="263"/>
      <c r="P165" s="263"/>
      <c r="Q165" s="263"/>
      <c r="R165" s="263"/>
      <c r="S165" s="263"/>
      <c r="T165" s="264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5" t="s">
        <v>133</v>
      </c>
      <c r="AU165" s="265" t="s">
        <v>86</v>
      </c>
      <c r="AV165" s="15" t="s">
        <v>131</v>
      </c>
      <c r="AW165" s="15" t="s">
        <v>32</v>
      </c>
      <c r="AX165" s="15" t="s">
        <v>84</v>
      </c>
      <c r="AY165" s="265" t="s">
        <v>125</v>
      </c>
    </row>
    <row r="166" s="2" customFormat="1" ht="14.4" customHeight="1">
      <c r="A166" s="38"/>
      <c r="B166" s="39"/>
      <c r="C166" s="219" t="s">
        <v>215</v>
      </c>
      <c r="D166" s="219" t="s">
        <v>127</v>
      </c>
      <c r="E166" s="220" t="s">
        <v>694</v>
      </c>
      <c r="F166" s="221" t="s">
        <v>695</v>
      </c>
      <c r="G166" s="222" t="s">
        <v>130</v>
      </c>
      <c r="H166" s="223">
        <v>197.94</v>
      </c>
      <c r="I166" s="224"/>
      <c r="J166" s="225">
        <f>ROUND(I166*H166,2)</f>
        <v>0</v>
      </c>
      <c r="K166" s="226"/>
      <c r="L166" s="44"/>
      <c r="M166" s="227" t="s">
        <v>1</v>
      </c>
      <c r="N166" s="228" t="s">
        <v>41</v>
      </c>
      <c r="O166" s="91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131</v>
      </c>
      <c r="AT166" s="231" t="s">
        <v>127</v>
      </c>
      <c r="AU166" s="231" t="s">
        <v>86</v>
      </c>
      <c r="AY166" s="17" t="s">
        <v>125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84</v>
      </c>
      <c r="BK166" s="232">
        <f>ROUND(I166*H166,2)</f>
        <v>0</v>
      </c>
      <c r="BL166" s="17" t="s">
        <v>131</v>
      </c>
      <c r="BM166" s="231" t="s">
        <v>696</v>
      </c>
    </row>
    <row r="167" s="13" customFormat="1">
      <c r="A167" s="13"/>
      <c r="B167" s="233"/>
      <c r="C167" s="234"/>
      <c r="D167" s="235" t="s">
        <v>133</v>
      </c>
      <c r="E167" s="236" t="s">
        <v>1</v>
      </c>
      <c r="F167" s="237" t="s">
        <v>697</v>
      </c>
      <c r="G167" s="234"/>
      <c r="H167" s="236" t="s">
        <v>1</v>
      </c>
      <c r="I167" s="238"/>
      <c r="J167" s="234"/>
      <c r="K167" s="234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133</v>
      </c>
      <c r="AU167" s="243" t="s">
        <v>86</v>
      </c>
      <c r="AV167" s="13" t="s">
        <v>84</v>
      </c>
      <c r="AW167" s="13" t="s">
        <v>32</v>
      </c>
      <c r="AX167" s="13" t="s">
        <v>76</v>
      </c>
      <c r="AY167" s="243" t="s">
        <v>125</v>
      </c>
    </row>
    <row r="168" s="13" customFormat="1">
      <c r="A168" s="13"/>
      <c r="B168" s="233"/>
      <c r="C168" s="234"/>
      <c r="D168" s="235" t="s">
        <v>133</v>
      </c>
      <c r="E168" s="236" t="s">
        <v>1</v>
      </c>
      <c r="F168" s="237" t="s">
        <v>659</v>
      </c>
      <c r="G168" s="234"/>
      <c r="H168" s="236" t="s">
        <v>1</v>
      </c>
      <c r="I168" s="238"/>
      <c r="J168" s="234"/>
      <c r="K168" s="234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133</v>
      </c>
      <c r="AU168" s="243" t="s">
        <v>86</v>
      </c>
      <c r="AV168" s="13" t="s">
        <v>84</v>
      </c>
      <c r="AW168" s="13" t="s">
        <v>32</v>
      </c>
      <c r="AX168" s="13" t="s">
        <v>76</v>
      </c>
      <c r="AY168" s="243" t="s">
        <v>125</v>
      </c>
    </row>
    <row r="169" s="13" customFormat="1">
      <c r="A169" s="13"/>
      <c r="B169" s="233"/>
      <c r="C169" s="234"/>
      <c r="D169" s="235" t="s">
        <v>133</v>
      </c>
      <c r="E169" s="236" t="s">
        <v>1</v>
      </c>
      <c r="F169" s="237" t="s">
        <v>698</v>
      </c>
      <c r="G169" s="234"/>
      <c r="H169" s="236" t="s">
        <v>1</v>
      </c>
      <c r="I169" s="238"/>
      <c r="J169" s="234"/>
      <c r="K169" s="234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133</v>
      </c>
      <c r="AU169" s="243" t="s">
        <v>86</v>
      </c>
      <c r="AV169" s="13" t="s">
        <v>84</v>
      </c>
      <c r="AW169" s="13" t="s">
        <v>32</v>
      </c>
      <c r="AX169" s="13" t="s">
        <v>76</v>
      </c>
      <c r="AY169" s="243" t="s">
        <v>125</v>
      </c>
    </row>
    <row r="170" s="14" customFormat="1">
      <c r="A170" s="14"/>
      <c r="B170" s="244"/>
      <c r="C170" s="245"/>
      <c r="D170" s="235" t="s">
        <v>133</v>
      </c>
      <c r="E170" s="246" t="s">
        <v>1</v>
      </c>
      <c r="F170" s="247" t="s">
        <v>699</v>
      </c>
      <c r="G170" s="245"/>
      <c r="H170" s="248">
        <v>29.780000000000001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133</v>
      </c>
      <c r="AU170" s="254" t="s">
        <v>86</v>
      </c>
      <c r="AV170" s="14" t="s">
        <v>86</v>
      </c>
      <c r="AW170" s="14" t="s">
        <v>32</v>
      </c>
      <c r="AX170" s="14" t="s">
        <v>76</v>
      </c>
      <c r="AY170" s="254" t="s">
        <v>125</v>
      </c>
    </row>
    <row r="171" s="13" customFormat="1">
      <c r="A171" s="13"/>
      <c r="B171" s="233"/>
      <c r="C171" s="234"/>
      <c r="D171" s="235" t="s">
        <v>133</v>
      </c>
      <c r="E171" s="236" t="s">
        <v>1</v>
      </c>
      <c r="F171" s="237" t="s">
        <v>700</v>
      </c>
      <c r="G171" s="234"/>
      <c r="H171" s="236" t="s">
        <v>1</v>
      </c>
      <c r="I171" s="238"/>
      <c r="J171" s="234"/>
      <c r="K171" s="234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133</v>
      </c>
      <c r="AU171" s="243" t="s">
        <v>86</v>
      </c>
      <c r="AV171" s="13" t="s">
        <v>84</v>
      </c>
      <c r="AW171" s="13" t="s">
        <v>32</v>
      </c>
      <c r="AX171" s="13" t="s">
        <v>76</v>
      </c>
      <c r="AY171" s="243" t="s">
        <v>125</v>
      </c>
    </row>
    <row r="172" s="14" customFormat="1">
      <c r="A172" s="14"/>
      <c r="B172" s="244"/>
      <c r="C172" s="245"/>
      <c r="D172" s="235" t="s">
        <v>133</v>
      </c>
      <c r="E172" s="246" t="s">
        <v>1</v>
      </c>
      <c r="F172" s="247" t="s">
        <v>701</v>
      </c>
      <c r="G172" s="245"/>
      <c r="H172" s="248">
        <v>27.370000000000001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133</v>
      </c>
      <c r="AU172" s="254" t="s">
        <v>86</v>
      </c>
      <c r="AV172" s="14" t="s">
        <v>86</v>
      </c>
      <c r="AW172" s="14" t="s">
        <v>32</v>
      </c>
      <c r="AX172" s="14" t="s">
        <v>76</v>
      </c>
      <c r="AY172" s="254" t="s">
        <v>125</v>
      </c>
    </row>
    <row r="173" s="13" customFormat="1">
      <c r="A173" s="13"/>
      <c r="B173" s="233"/>
      <c r="C173" s="234"/>
      <c r="D173" s="235" t="s">
        <v>133</v>
      </c>
      <c r="E173" s="236" t="s">
        <v>1</v>
      </c>
      <c r="F173" s="237" t="s">
        <v>702</v>
      </c>
      <c r="G173" s="234"/>
      <c r="H173" s="236" t="s">
        <v>1</v>
      </c>
      <c r="I173" s="238"/>
      <c r="J173" s="234"/>
      <c r="K173" s="234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133</v>
      </c>
      <c r="AU173" s="243" t="s">
        <v>86</v>
      </c>
      <c r="AV173" s="13" t="s">
        <v>84</v>
      </c>
      <c r="AW173" s="13" t="s">
        <v>32</v>
      </c>
      <c r="AX173" s="13" t="s">
        <v>76</v>
      </c>
      <c r="AY173" s="243" t="s">
        <v>125</v>
      </c>
    </row>
    <row r="174" s="14" customFormat="1">
      <c r="A174" s="14"/>
      <c r="B174" s="244"/>
      <c r="C174" s="245"/>
      <c r="D174" s="235" t="s">
        <v>133</v>
      </c>
      <c r="E174" s="246" t="s">
        <v>1</v>
      </c>
      <c r="F174" s="247" t="s">
        <v>703</v>
      </c>
      <c r="G174" s="245"/>
      <c r="H174" s="248">
        <v>56.710000000000001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133</v>
      </c>
      <c r="AU174" s="254" t="s">
        <v>86</v>
      </c>
      <c r="AV174" s="14" t="s">
        <v>86</v>
      </c>
      <c r="AW174" s="14" t="s">
        <v>32</v>
      </c>
      <c r="AX174" s="14" t="s">
        <v>76</v>
      </c>
      <c r="AY174" s="254" t="s">
        <v>125</v>
      </c>
    </row>
    <row r="175" s="13" customFormat="1">
      <c r="A175" s="13"/>
      <c r="B175" s="233"/>
      <c r="C175" s="234"/>
      <c r="D175" s="235" t="s">
        <v>133</v>
      </c>
      <c r="E175" s="236" t="s">
        <v>1</v>
      </c>
      <c r="F175" s="237" t="s">
        <v>704</v>
      </c>
      <c r="G175" s="234"/>
      <c r="H175" s="236" t="s">
        <v>1</v>
      </c>
      <c r="I175" s="238"/>
      <c r="J175" s="234"/>
      <c r="K175" s="234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133</v>
      </c>
      <c r="AU175" s="243" t="s">
        <v>86</v>
      </c>
      <c r="AV175" s="13" t="s">
        <v>84</v>
      </c>
      <c r="AW175" s="13" t="s">
        <v>32</v>
      </c>
      <c r="AX175" s="13" t="s">
        <v>76</v>
      </c>
      <c r="AY175" s="243" t="s">
        <v>125</v>
      </c>
    </row>
    <row r="176" s="14" customFormat="1">
      <c r="A176" s="14"/>
      <c r="B176" s="244"/>
      <c r="C176" s="245"/>
      <c r="D176" s="235" t="s">
        <v>133</v>
      </c>
      <c r="E176" s="246" t="s">
        <v>1</v>
      </c>
      <c r="F176" s="247" t="s">
        <v>705</v>
      </c>
      <c r="G176" s="245"/>
      <c r="H176" s="248">
        <v>43.049999999999997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133</v>
      </c>
      <c r="AU176" s="254" t="s">
        <v>86</v>
      </c>
      <c r="AV176" s="14" t="s">
        <v>86</v>
      </c>
      <c r="AW176" s="14" t="s">
        <v>32</v>
      </c>
      <c r="AX176" s="14" t="s">
        <v>76</v>
      </c>
      <c r="AY176" s="254" t="s">
        <v>125</v>
      </c>
    </row>
    <row r="177" s="13" customFormat="1">
      <c r="A177" s="13"/>
      <c r="B177" s="233"/>
      <c r="C177" s="234"/>
      <c r="D177" s="235" t="s">
        <v>133</v>
      </c>
      <c r="E177" s="236" t="s">
        <v>1</v>
      </c>
      <c r="F177" s="237" t="s">
        <v>706</v>
      </c>
      <c r="G177" s="234"/>
      <c r="H177" s="236" t="s">
        <v>1</v>
      </c>
      <c r="I177" s="238"/>
      <c r="J177" s="234"/>
      <c r="K177" s="234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133</v>
      </c>
      <c r="AU177" s="243" t="s">
        <v>86</v>
      </c>
      <c r="AV177" s="13" t="s">
        <v>84</v>
      </c>
      <c r="AW177" s="13" t="s">
        <v>32</v>
      </c>
      <c r="AX177" s="13" t="s">
        <v>76</v>
      </c>
      <c r="AY177" s="243" t="s">
        <v>125</v>
      </c>
    </row>
    <row r="178" s="14" customFormat="1">
      <c r="A178" s="14"/>
      <c r="B178" s="244"/>
      <c r="C178" s="245"/>
      <c r="D178" s="235" t="s">
        <v>133</v>
      </c>
      <c r="E178" s="246" t="s">
        <v>1</v>
      </c>
      <c r="F178" s="247" t="s">
        <v>707</v>
      </c>
      <c r="G178" s="245"/>
      <c r="H178" s="248">
        <v>14.859999999999999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4" t="s">
        <v>133</v>
      </c>
      <c r="AU178" s="254" t="s">
        <v>86</v>
      </c>
      <c r="AV178" s="14" t="s">
        <v>86</v>
      </c>
      <c r="AW178" s="14" t="s">
        <v>32</v>
      </c>
      <c r="AX178" s="14" t="s">
        <v>76</v>
      </c>
      <c r="AY178" s="254" t="s">
        <v>125</v>
      </c>
    </row>
    <row r="179" s="13" customFormat="1">
      <c r="A179" s="13"/>
      <c r="B179" s="233"/>
      <c r="C179" s="234"/>
      <c r="D179" s="235" t="s">
        <v>133</v>
      </c>
      <c r="E179" s="236" t="s">
        <v>1</v>
      </c>
      <c r="F179" s="237" t="s">
        <v>708</v>
      </c>
      <c r="G179" s="234"/>
      <c r="H179" s="236" t="s">
        <v>1</v>
      </c>
      <c r="I179" s="238"/>
      <c r="J179" s="234"/>
      <c r="K179" s="234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133</v>
      </c>
      <c r="AU179" s="243" t="s">
        <v>86</v>
      </c>
      <c r="AV179" s="13" t="s">
        <v>84</v>
      </c>
      <c r="AW179" s="13" t="s">
        <v>32</v>
      </c>
      <c r="AX179" s="13" t="s">
        <v>76</v>
      </c>
      <c r="AY179" s="243" t="s">
        <v>125</v>
      </c>
    </row>
    <row r="180" s="14" customFormat="1">
      <c r="A180" s="14"/>
      <c r="B180" s="244"/>
      <c r="C180" s="245"/>
      <c r="D180" s="235" t="s">
        <v>133</v>
      </c>
      <c r="E180" s="246" t="s">
        <v>1</v>
      </c>
      <c r="F180" s="247" t="s">
        <v>709</v>
      </c>
      <c r="G180" s="245"/>
      <c r="H180" s="248">
        <v>9.4199999999999999</v>
      </c>
      <c r="I180" s="249"/>
      <c r="J180" s="245"/>
      <c r="K180" s="245"/>
      <c r="L180" s="250"/>
      <c r="M180" s="251"/>
      <c r="N180" s="252"/>
      <c r="O180" s="252"/>
      <c r="P180" s="252"/>
      <c r="Q180" s="252"/>
      <c r="R180" s="252"/>
      <c r="S180" s="252"/>
      <c r="T180" s="25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4" t="s">
        <v>133</v>
      </c>
      <c r="AU180" s="254" t="s">
        <v>86</v>
      </c>
      <c r="AV180" s="14" t="s">
        <v>86</v>
      </c>
      <c r="AW180" s="14" t="s">
        <v>32</v>
      </c>
      <c r="AX180" s="14" t="s">
        <v>76</v>
      </c>
      <c r="AY180" s="254" t="s">
        <v>125</v>
      </c>
    </row>
    <row r="181" s="13" customFormat="1">
      <c r="A181" s="13"/>
      <c r="B181" s="233"/>
      <c r="C181" s="234"/>
      <c r="D181" s="235" t="s">
        <v>133</v>
      </c>
      <c r="E181" s="236" t="s">
        <v>1</v>
      </c>
      <c r="F181" s="237" t="s">
        <v>710</v>
      </c>
      <c r="G181" s="234"/>
      <c r="H181" s="236" t="s">
        <v>1</v>
      </c>
      <c r="I181" s="238"/>
      <c r="J181" s="234"/>
      <c r="K181" s="234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133</v>
      </c>
      <c r="AU181" s="243" t="s">
        <v>86</v>
      </c>
      <c r="AV181" s="13" t="s">
        <v>84</v>
      </c>
      <c r="AW181" s="13" t="s">
        <v>32</v>
      </c>
      <c r="AX181" s="13" t="s">
        <v>76</v>
      </c>
      <c r="AY181" s="243" t="s">
        <v>125</v>
      </c>
    </row>
    <row r="182" s="14" customFormat="1">
      <c r="A182" s="14"/>
      <c r="B182" s="244"/>
      <c r="C182" s="245"/>
      <c r="D182" s="235" t="s">
        <v>133</v>
      </c>
      <c r="E182" s="246" t="s">
        <v>1</v>
      </c>
      <c r="F182" s="247" t="s">
        <v>711</v>
      </c>
      <c r="G182" s="245"/>
      <c r="H182" s="248">
        <v>16.75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133</v>
      </c>
      <c r="AU182" s="254" t="s">
        <v>86</v>
      </c>
      <c r="AV182" s="14" t="s">
        <v>86</v>
      </c>
      <c r="AW182" s="14" t="s">
        <v>32</v>
      </c>
      <c r="AX182" s="14" t="s">
        <v>76</v>
      </c>
      <c r="AY182" s="254" t="s">
        <v>125</v>
      </c>
    </row>
    <row r="183" s="15" customFormat="1">
      <c r="A183" s="15"/>
      <c r="B183" s="255"/>
      <c r="C183" s="256"/>
      <c r="D183" s="235" t="s">
        <v>133</v>
      </c>
      <c r="E183" s="257" t="s">
        <v>1</v>
      </c>
      <c r="F183" s="258" t="s">
        <v>140</v>
      </c>
      <c r="G183" s="256"/>
      <c r="H183" s="259">
        <v>197.94</v>
      </c>
      <c r="I183" s="260"/>
      <c r="J183" s="256"/>
      <c r="K183" s="256"/>
      <c r="L183" s="261"/>
      <c r="M183" s="262"/>
      <c r="N183" s="263"/>
      <c r="O183" s="263"/>
      <c r="P183" s="263"/>
      <c r="Q183" s="263"/>
      <c r="R183" s="263"/>
      <c r="S183" s="263"/>
      <c r="T183" s="264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5" t="s">
        <v>133</v>
      </c>
      <c r="AU183" s="265" t="s">
        <v>86</v>
      </c>
      <c r="AV183" s="15" t="s">
        <v>131</v>
      </c>
      <c r="AW183" s="15" t="s">
        <v>32</v>
      </c>
      <c r="AX183" s="15" t="s">
        <v>84</v>
      </c>
      <c r="AY183" s="265" t="s">
        <v>125</v>
      </c>
    </row>
    <row r="184" s="2" customFormat="1" ht="14.4" customHeight="1">
      <c r="A184" s="38"/>
      <c r="B184" s="39"/>
      <c r="C184" s="266" t="s">
        <v>222</v>
      </c>
      <c r="D184" s="266" t="s">
        <v>287</v>
      </c>
      <c r="E184" s="267" t="s">
        <v>712</v>
      </c>
      <c r="F184" s="268" t="s">
        <v>713</v>
      </c>
      <c r="G184" s="269" t="s">
        <v>130</v>
      </c>
      <c r="H184" s="270">
        <v>202.58699999999999</v>
      </c>
      <c r="I184" s="271"/>
      <c r="J184" s="272">
        <f>ROUND(I184*H184,2)</f>
        <v>0</v>
      </c>
      <c r="K184" s="273"/>
      <c r="L184" s="274"/>
      <c r="M184" s="275" t="s">
        <v>1</v>
      </c>
      <c r="N184" s="276" t="s">
        <v>41</v>
      </c>
      <c r="O184" s="91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1" t="s">
        <v>191</v>
      </c>
      <c r="AT184" s="231" t="s">
        <v>287</v>
      </c>
      <c r="AU184" s="231" t="s">
        <v>86</v>
      </c>
      <c r="AY184" s="17" t="s">
        <v>125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7" t="s">
        <v>84</v>
      </c>
      <c r="BK184" s="232">
        <f>ROUND(I184*H184,2)</f>
        <v>0</v>
      </c>
      <c r="BL184" s="17" t="s">
        <v>131</v>
      </c>
      <c r="BM184" s="231" t="s">
        <v>714</v>
      </c>
    </row>
    <row r="185" s="14" customFormat="1">
      <c r="A185" s="14"/>
      <c r="B185" s="244"/>
      <c r="C185" s="245"/>
      <c r="D185" s="235" t="s">
        <v>133</v>
      </c>
      <c r="E185" s="246" t="s">
        <v>1</v>
      </c>
      <c r="F185" s="247" t="s">
        <v>715</v>
      </c>
      <c r="G185" s="245"/>
      <c r="H185" s="248">
        <v>202.58699999999999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133</v>
      </c>
      <c r="AU185" s="254" t="s">
        <v>86</v>
      </c>
      <c r="AV185" s="14" t="s">
        <v>86</v>
      </c>
      <c r="AW185" s="14" t="s">
        <v>32</v>
      </c>
      <c r="AX185" s="14" t="s">
        <v>84</v>
      </c>
      <c r="AY185" s="254" t="s">
        <v>125</v>
      </c>
    </row>
    <row r="186" s="2" customFormat="1" ht="14.4" customHeight="1">
      <c r="A186" s="38"/>
      <c r="B186" s="39"/>
      <c r="C186" s="266" t="s">
        <v>228</v>
      </c>
      <c r="D186" s="266" t="s">
        <v>287</v>
      </c>
      <c r="E186" s="267" t="s">
        <v>716</v>
      </c>
      <c r="F186" s="268" t="s">
        <v>717</v>
      </c>
      <c r="G186" s="269" t="s">
        <v>130</v>
      </c>
      <c r="H186" s="270">
        <v>4</v>
      </c>
      <c r="I186" s="271"/>
      <c r="J186" s="272">
        <f>ROUND(I186*H186,2)</f>
        <v>0</v>
      </c>
      <c r="K186" s="273"/>
      <c r="L186" s="274"/>
      <c r="M186" s="275" t="s">
        <v>1</v>
      </c>
      <c r="N186" s="276" t="s">
        <v>41</v>
      </c>
      <c r="O186" s="91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1" t="s">
        <v>191</v>
      </c>
      <c r="AT186" s="231" t="s">
        <v>287</v>
      </c>
      <c r="AU186" s="231" t="s">
        <v>86</v>
      </c>
      <c r="AY186" s="17" t="s">
        <v>125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7" t="s">
        <v>84</v>
      </c>
      <c r="BK186" s="232">
        <f>ROUND(I186*H186,2)</f>
        <v>0</v>
      </c>
      <c r="BL186" s="17" t="s">
        <v>131</v>
      </c>
      <c r="BM186" s="231" t="s">
        <v>718</v>
      </c>
    </row>
    <row r="187" s="13" customFormat="1">
      <c r="A187" s="13"/>
      <c r="B187" s="233"/>
      <c r="C187" s="234"/>
      <c r="D187" s="235" t="s">
        <v>133</v>
      </c>
      <c r="E187" s="236" t="s">
        <v>1</v>
      </c>
      <c r="F187" s="237" t="s">
        <v>719</v>
      </c>
      <c r="G187" s="234"/>
      <c r="H187" s="236" t="s">
        <v>1</v>
      </c>
      <c r="I187" s="238"/>
      <c r="J187" s="234"/>
      <c r="K187" s="234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133</v>
      </c>
      <c r="AU187" s="243" t="s">
        <v>86</v>
      </c>
      <c r="AV187" s="13" t="s">
        <v>84</v>
      </c>
      <c r="AW187" s="13" t="s">
        <v>32</v>
      </c>
      <c r="AX187" s="13" t="s">
        <v>76</v>
      </c>
      <c r="AY187" s="243" t="s">
        <v>125</v>
      </c>
    </row>
    <row r="188" s="13" customFormat="1">
      <c r="A188" s="13"/>
      <c r="B188" s="233"/>
      <c r="C188" s="234"/>
      <c r="D188" s="235" t="s">
        <v>133</v>
      </c>
      <c r="E188" s="236" t="s">
        <v>1</v>
      </c>
      <c r="F188" s="237" t="s">
        <v>659</v>
      </c>
      <c r="G188" s="234"/>
      <c r="H188" s="236" t="s">
        <v>1</v>
      </c>
      <c r="I188" s="238"/>
      <c r="J188" s="234"/>
      <c r="K188" s="234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133</v>
      </c>
      <c r="AU188" s="243" t="s">
        <v>86</v>
      </c>
      <c r="AV188" s="13" t="s">
        <v>84</v>
      </c>
      <c r="AW188" s="13" t="s">
        <v>32</v>
      </c>
      <c r="AX188" s="13" t="s">
        <v>76</v>
      </c>
      <c r="AY188" s="243" t="s">
        <v>125</v>
      </c>
    </row>
    <row r="189" s="14" customFormat="1">
      <c r="A189" s="14"/>
      <c r="B189" s="244"/>
      <c r="C189" s="245"/>
      <c r="D189" s="235" t="s">
        <v>133</v>
      </c>
      <c r="E189" s="246" t="s">
        <v>1</v>
      </c>
      <c r="F189" s="247" t="s">
        <v>720</v>
      </c>
      <c r="G189" s="245"/>
      <c r="H189" s="248">
        <v>4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133</v>
      </c>
      <c r="AU189" s="254" t="s">
        <v>86</v>
      </c>
      <c r="AV189" s="14" t="s">
        <v>86</v>
      </c>
      <c r="AW189" s="14" t="s">
        <v>32</v>
      </c>
      <c r="AX189" s="14" t="s">
        <v>76</v>
      </c>
      <c r="AY189" s="254" t="s">
        <v>125</v>
      </c>
    </row>
    <row r="190" s="15" customFormat="1">
      <c r="A190" s="15"/>
      <c r="B190" s="255"/>
      <c r="C190" s="256"/>
      <c r="D190" s="235" t="s">
        <v>133</v>
      </c>
      <c r="E190" s="257" t="s">
        <v>1</v>
      </c>
      <c r="F190" s="258" t="s">
        <v>140</v>
      </c>
      <c r="G190" s="256"/>
      <c r="H190" s="259">
        <v>4</v>
      </c>
      <c r="I190" s="260"/>
      <c r="J190" s="256"/>
      <c r="K190" s="256"/>
      <c r="L190" s="261"/>
      <c r="M190" s="262"/>
      <c r="N190" s="263"/>
      <c r="O190" s="263"/>
      <c r="P190" s="263"/>
      <c r="Q190" s="263"/>
      <c r="R190" s="263"/>
      <c r="S190" s="263"/>
      <c r="T190" s="264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5" t="s">
        <v>133</v>
      </c>
      <c r="AU190" s="265" t="s">
        <v>86</v>
      </c>
      <c r="AV190" s="15" t="s">
        <v>131</v>
      </c>
      <c r="AW190" s="15" t="s">
        <v>32</v>
      </c>
      <c r="AX190" s="15" t="s">
        <v>84</v>
      </c>
      <c r="AY190" s="265" t="s">
        <v>125</v>
      </c>
    </row>
    <row r="191" s="12" customFormat="1" ht="22.8" customHeight="1">
      <c r="A191" s="12"/>
      <c r="B191" s="203"/>
      <c r="C191" s="204"/>
      <c r="D191" s="205" t="s">
        <v>75</v>
      </c>
      <c r="E191" s="217" t="s">
        <v>198</v>
      </c>
      <c r="F191" s="217" t="s">
        <v>496</v>
      </c>
      <c r="G191" s="204"/>
      <c r="H191" s="204"/>
      <c r="I191" s="207"/>
      <c r="J191" s="218">
        <f>BK191</f>
        <v>0</v>
      </c>
      <c r="K191" s="204"/>
      <c r="L191" s="209"/>
      <c r="M191" s="210"/>
      <c r="N191" s="211"/>
      <c r="O191" s="211"/>
      <c r="P191" s="212">
        <f>SUM(P192:P213)</f>
        <v>0</v>
      </c>
      <c r="Q191" s="211"/>
      <c r="R191" s="212">
        <f>SUM(R192:R213)</f>
        <v>34.095500000000001</v>
      </c>
      <c r="S191" s="211"/>
      <c r="T191" s="213">
        <f>SUM(T192:T213)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4" t="s">
        <v>84</v>
      </c>
      <c r="AT191" s="215" t="s">
        <v>75</v>
      </c>
      <c r="AU191" s="215" t="s">
        <v>84</v>
      </c>
      <c r="AY191" s="214" t="s">
        <v>125</v>
      </c>
      <c r="BK191" s="216">
        <f>SUM(BK192:BK213)</f>
        <v>0</v>
      </c>
    </row>
    <row r="192" s="2" customFormat="1" ht="14.4" customHeight="1">
      <c r="A192" s="38"/>
      <c r="B192" s="39"/>
      <c r="C192" s="219" t="s">
        <v>243</v>
      </c>
      <c r="D192" s="219" t="s">
        <v>127</v>
      </c>
      <c r="E192" s="220" t="s">
        <v>721</v>
      </c>
      <c r="F192" s="221" t="s">
        <v>722</v>
      </c>
      <c r="G192" s="222" t="s">
        <v>155</v>
      </c>
      <c r="H192" s="223">
        <v>179.44999999999999</v>
      </c>
      <c r="I192" s="224"/>
      <c r="J192" s="225">
        <f>ROUND(I192*H192,2)</f>
        <v>0</v>
      </c>
      <c r="K192" s="226"/>
      <c r="L192" s="44"/>
      <c r="M192" s="227" t="s">
        <v>1</v>
      </c>
      <c r="N192" s="228" t="s">
        <v>41</v>
      </c>
      <c r="O192" s="91"/>
      <c r="P192" s="229">
        <f>O192*H192</f>
        <v>0</v>
      </c>
      <c r="Q192" s="229">
        <v>0.1295</v>
      </c>
      <c r="R192" s="229">
        <f>Q192*H192</f>
        <v>23.238775</v>
      </c>
      <c r="S192" s="229">
        <v>0</v>
      </c>
      <c r="T192" s="23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1" t="s">
        <v>131</v>
      </c>
      <c r="AT192" s="231" t="s">
        <v>127</v>
      </c>
      <c r="AU192" s="231" t="s">
        <v>86</v>
      </c>
      <c r="AY192" s="17" t="s">
        <v>125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7" t="s">
        <v>84</v>
      </c>
      <c r="BK192" s="232">
        <f>ROUND(I192*H192,2)</f>
        <v>0</v>
      </c>
      <c r="BL192" s="17" t="s">
        <v>131</v>
      </c>
      <c r="BM192" s="231" t="s">
        <v>723</v>
      </c>
    </row>
    <row r="193" s="13" customFormat="1">
      <c r="A193" s="13"/>
      <c r="B193" s="233"/>
      <c r="C193" s="234"/>
      <c r="D193" s="235" t="s">
        <v>133</v>
      </c>
      <c r="E193" s="236" t="s">
        <v>1</v>
      </c>
      <c r="F193" s="237" t="s">
        <v>724</v>
      </c>
      <c r="G193" s="234"/>
      <c r="H193" s="236" t="s">
        <v>1</v>
      </c>
      <c r="I193" s="238"/>
      <c r="J193" s="234"/>
      <c r="K193" s="234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133</v>
      </c>
      <c r="AU193" s="243" t="s">
        <v>86</v>
      </c>
      <c r="AV193" s="13" t="s">
        <v>84</v>
      </c>
      <c r="AW193" s="13" t="s">
        <v>32</v>
      </c>
      <c r="AX193" s="13" t="s">
        <v>76</v>
      </c>
      <c r="AY193" s="243" t="s">
        <v>125</v>
      </c>
    </row>
    <row r="194" s="13" customFormat="1">
      <c r="A194" s="13"/>
      <c r="B194" s="233"/>
      <c r="C194" s="234"/>
      <c r="D194" s="235" t="s">
        <v>133</v>
      </c>
      <c r="E194" s="236" t="s">
        <v>1</v>
      </c>
      <c r="F194" s="237" t="s">
        <v>725</v>
      </c>
      <c r="G194" s="234"/>
      <c r="H194" s="236" t="s">
        <v>1</v>
      </c>
      <c r="I194" s="238"/>
      <c r="J194" s="234"/>
      <c r="K194" s="234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133</v>
      </c>
      <c r="AU194" s="243" t="s">
        <v>86</v>
      </c>
      <c r="AV194" s="13" t="s">
        <v>84</v>
      </c>
      <c r="AW194" s="13" t="s">
        <v>32</v>
      </c>
      <c r="AX194" s="13" t="s">
        <v>76</v>
      </c>
      <c r="AY194" s="243" t="s">
        <v>125</v>
      </c>
    </row>
    <row r="195" s="14" customFormat="1">
      <c r="A195" s="14"/>
      <c r="B195" s="244"/>
      <c r="C195" s="245"/>
      <c r="D195" s="235" t="s">
        <v>133</v>
      </c>
      <c r="E195" s="246" t="s">
        <v>1</v>
      </c>
      <c r="F195" s="247" t="s">
        <v>726</v>
      </c>
      <c r="G195" s="245"/>
      <c r="H195" s="248">
        <v>91.450000000000003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133</v>
      </c>
      <c r="AU195" s="254" t="s">
        <v>86</v>
      </c>
      <c r="AV195" s="14" t="s">
        <v>86</v>
      </c>
      <c r="AW195" s="14" t="s">
        <v>32</v>
      </c>
      <c r="AX195" s="14" t="s">
        <v>76</v>
      </c>
      <c r="AY195" s="254" t="s">
        <v>125</v>
      </c>
    </row>
    <row r="196" s="13" customFormat="1">
      <c r="A196" s="13"/>
      <c r="B196" s="233"/>
      <c r="C196" s="234"/>
      <c r="D196" s="235" t="s">
        <v>133</v>
      </c>
      <c r="E196" s="236" t="s">
        <v>1</v>
      </c>
      <c r="F196" s="237" t="s">
        <v>697</v>
      </c>
      <c r="G196" s="234"/>
      <c r="H196" s="236" t="s">
        <v>1</v>
      </c>
      <c r="I196" s="238"/>
      <c r="J196" s="234"/>
      <c r="K196" s="234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133</v>
      </c>
      <c r="AU196" s="243" t="s">
        <v>86</v>
      </c>
      <c r="AV196" s="13" t="s">
        <v>84</v>
      </c>
      <c r="AW196" s="13" t="s">
        <v>32</v>
      </c>
      <c r="AX196" s="13" t="s">
        <v>76</v>
      </c>
      <c r="AY196" s="243" t="s">
        <v>125</v>
      </c>
    </row>
    <row r="197" s="13" customFormat="1">
      <c r="A197" s="13"/>
      <c r="B197" s="233"/>
      <c r="C197" s="234"/>
      <c r="D197" s="235" t="s">
        <v>133</v>
      </c>
      <c r="E197" s="236" t="s">
        <v>1</v>
      </c>
      <c r="F197" s="237" t="s">
        <v>698</v>
      </c>
      <c r="G197" s="234"/>
      <c r="H197" s="236" t="s">
        <v>1</v>
      </c>
      <c r="I197" s="238"/>
      <c r="J197" s="234"/>
      <c r="K197" s="234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133</v>
      </c>
      <c r="AU197" s="243" t="s">
        <v>86</v>
      </c>
      <c r="AV197" s="13" t="s">
        <v>84</v>
      </c>
      <c r="AW197" s="13" t="s">
        <v>32</v>
      </c>
      <c r="AX197" s="13" t="s">
        <v>76</v>
      </c>
      <c r="AY197" s="243" t="s">
        <v>125</v>
      </c>
    </row>
    <row r="198" s="14" customFormat="1">
      <c r="A198" s="14"/>
      <c r="B198" s="244"/>
      <c r="C198" s="245"/>
      <c r="D198" s="235" t="s">
        <v>133</v>
      </c>
      <c r="E198" s="246" t="s">
        <v>1</v>
      </c>
      <c r="F198" s="247" t="s">
        <v>727</v>
      </c>
      <c r="G198" s="245"/>
      <c r="H198" s="248">
        <v>9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133</v>
      </c>
      <c r="AU198" s="254" t="s">
        <v>86</v>
      </c>
      <c r="AV198" s="14" t="s">
        <v>86</v>
      </c>
      <c r="AW198" s="14" t="s">
        <v>32</v>
      </c>
      <c r="AX198" s="14" t="s">
        <v>76</v>
      </c>
      <c r="AY198" s="254" t="s">
        <v>125</v>
      </c>
    </row>
    <row r="199" s="13" customFormat="1">
      <c r="A199" s="13"/>
      <c r="B199" s="233"/>
      <c r="C199" s="234"/>
      <c r="D199" s="235" t="s">
        <v>133</v>
      </c>
      <c r="E199" s="236" t="s">
        <v>1</v>
      </c>
      <c r="F199" s="237" t="s">
        <v>700</v>
      </c>
      <c r="G199" s="234"/>
      <c r="H199" s="236" t="s">
        <v>1</v>
      </c>
      <c r="I199" s="238"/>
      <c r="J199" s="234"/>
      <c r="K199" s="234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133</v>
      </c>
      <c r="AU199" s="243" t="s">
        <v>86</v>
      </c>
      <c r="AV199" s="13" t="s">
        <v>84</v>
      </c>
      <c r="AW199" s="13" t="s">
        <v>32</v>
      </c>
      <c r="AX199" s="13" t="s">
        <v>76</v>
      </c>
      <c r="AY199" s="243" t="s">
        <v>125</v>
      </c>
    </row>
    <row r="200" s="14" customFormat="1">
      <c r="A200" s="14"/>
      <c r="B200" s="244"/>
      <c r="C200" s="245"/>
      <c r="D200" s="235" t="s">
        <v>133</v>
      </c>
      <c r="E200" s="246" t="s">
        <v>1</v>
      </c>
      <c r="F200" s="247" t="s">
        <v>728</v>
      </c>
      <c r="G200" s="245"/>
      <c r="H200" s="248">
        <v>18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133</v>
      </c>
      <c r="AU200" s="254" t="s">
        <v>86</v>
      </c>
      <c r="AV200" s="14" t="s">
        <v>86</v>
      </c>
      <c r="AW200" s="14" t="s">
        <v>32</v>
      </c>
      <c r="AX200" s="14" t="s">
        <v>76</v>
      </c>
      <c r="AY200" s="254" t="s">
        <v>125</v>
      </c>
    </row>
    <row r="201" s="13" customFormat="1">
      <c r="A201" s="13"/>
      <c r="B201" s="233"/>
      <c r="C201" s="234"/>
      <c r="D201" s="235" t="s">
        <v>133</v>
      </c>
      <c r="E201" s="236" t="s">
        <v>1</v>
      </c>
      <c r="F201" s="237" t="s">
        <v>702</v>
      </c>
      <c r="G201" s="234"/>
      <c r="H201" s="236" t="s">
        <v>1</v>
      </c>
      <c r="I201" s="238"/>
      <c r="J201" s="234"/>
      <c r="K201" s="234"/>
      <c r="L201" s="239"/>
      <c r="M201" s="240"/>
      <c r="N201" s="241"/>
      <c r="O201" s="241"/>
      <c r="P201" s="241"/>
      <c r="Q201" s="241"/>
      <c r="R201" s="241"/>
      <c r="S201" s="241"/>
      <c r="T201" s="24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3" t="s">
        <v>133</v>
      </c>
      <c r="AU201" s="243" t="s">
        <v>86</v>
      </c>
      <c r="AV201" s="13" t="s">
        <v>84</v>
      </c>
      <c r="AW201" s="13" t="s">
        <v>32</v>
      </c>
      <c r="AX201" s="13" t="s">
        <v>76</v>
      </c>
      <c r="AY201" s="243" t="s">
        <v>125</v>
      </c>
    </row>
    <row r="202" s="14" customFormat="1">
      <c r="A202" s="14"/>
      <c r="B202" s="244"/>
      <c r="C202" s="245"/>
      <c r="D202" s="235" t="s">
        <v>133</v>
      </c>
      <c r="E202" s="246" t="s">
        <v>1</v>
      </c>
      <c r="F202" s="247" t="s">
        <v>728</v>
      </c>
      <c r="G202" s="245"/>
      <c r="H202" s="248">
        <v>18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133</v>
      </c>
      <c r="AU202" s="254" t="s">
        <v>86</v>
      </c>
      <c r="AV202" s="14" t="s">
        <v>86</v>
      </c>
      <c r="AW202" s="14" t="s">
        <v>32</v>
      </c>
      <c r="AX202" s="14" t="s">
        <v>76</v>
      </c>
      <c r="AY202" s="254" t="s">
        <v>125</v>
      </c>
    </row>
    <row r="203" s="13" customFormat="1">
      <c r="A203" s="13"/>
      <c r="B203" s="233"/>
      <c r="C203" s="234"/>
      <c r="D203" s="235" t="s">
        <v>133</v>
      </c>
      <c r="E203" s="236" t="s">
        <v>1</v>
      </c>
      <c r="F203" s="237" t="s">
        <v>704</v>
      </c>
      <c r="G203" s="234"/>
      <c r="H203" s="236" t="s">
        <v>1</v>
      </c>
      <c r="I203" s="238"/>
      <c r="J203" s="234"/>
      <c r="K203" s="234"/>
      <c r="L203" s="239"/>
      <c r="M203" s="240"/>
      <c r="N203" s="241"/>
      <c r="O203" s="241"/>
      <c r="P203" s="241"/>
      <c r="Q203" s="241"/>
      <c r="R203" s="241"/>
      <c r="S203" s="241"/>
      <c r="T203" s="24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3" t="s">
        <v>133</v>
      </c>
      <c r="AU203" s="243" t="s">
        <v>86</v>
      </c>
      <c r="AV203" s="13" t="s">
        <v>84</v>
      </c>
      <c r="AW203" s="13" t="s">
        <v>32</v>
      </c>
      <c r="AX203" s="13" t="s">
        <v>76</v>
      </c>
      <c r="AY203" s="243" t="s">
        <v>125</v>
      </c>
    </row>
    <row r="204" s="14" customFormat="1">
      <c r="A204" s="14"/>
      <c r="B204" s="244"/>
      <c r="C204" s="245"/>
      <c r="D204" s="235" t="s">
        <v>133</v>
      </c>
      <c r="E204" s="246" t="s">
        <v>1</v>
      </c>
      <c r="F204" s="247" t="s">
        <v>728</v>
      </c>
      <c r="G204" s="245"/>
      <c r="H204" s="248">
        <v>18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4" t="s">
        <v>133</v>
      </c>
      <c r="AU204" s="254" t="s">
        <v>86</v>
      </c>
      <c r="AV204" s="14" t="s">
        <v>86</v>
      </c>
      <c r="AW204" s="14" t="s">
        <v>32</v>
      </c>
      <c r="AX204" s="14" t="s">
        <v>76</v>
      </c>
      <c r="AY204" s="254" t="s">
        <v>125</v>
      </c>
    </row>
    <row r="205" s="13" customFormat="1">
      <c r="A205" s="13"/>
      <c r="B205" s="233"/>
      <c r="C205" s="234"/>
      <c r="D205" s="235" t="s">
        <v>133</v>
      </c>
      <c r="E205" s="236" t="s">
        <v>1</v>
      </c>
      <c r="F205" s="237" t="s">
        <v>706</v>
      </c>
      <c r="G205" s="234"/>
      <c r="H205" s="236" t="s">
        <v>1</v>
      </c>
      <c r="I205" s="238"/>
      <c r="J205" s="234"/>
      <c r="K205" s="234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133</v>
      </c>
      <c r="AU205" s="243" t="s">
        <v>86</v>
      </c>
      <c r="AV205" s="13" t="s">
        <v>84</v>
      </c>
      <c r="AW205" s="13" t="s">
        <v>32</v>
      </c>
      <c r="AX205" s="13" t="s">
        <v>76</v>
      </c>
      <c r="AY205" s="243" t="s">
        <v>125</v>
      </c>
    </row>
    <row r="206" s="14" customFormat="1">
      <c r="A206" s="14"/>
      <c r="B206" s="244"/>
      <c r="C206" s="245"/>
      <c r="D206" s="235" t="s">
        <v>133</v>
      </c>
      <c r="E206" s="246" t="s">
        <v>1</v>
      </c>
      <c r="F206" s="247" t="s">
        <v>729</v>
      </c>
      <c r="G206" s="245"/>
      <c r="H206" s="248">
        <v>8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133</v>
      </c>
      <c r="AU206" s="254" t="s">
        <v>86</v>
      </c>
      <c r="AV206" s="14" t="s">
        <v>86</v>
      </c>
      <c r="AW206" s="14" t="s">
        <v>32</v>
      </c>
      <c r="AX206" s="14" t="s">
        <v>76</v>
      </c>
      <c r="AY206" s="254" t="s">
        <v>125</v>
      </c>
    </row>
    <row r="207" s="13" customFormat="1">
      <c r="A207" s="13"/>
      <c r="B207" s="233"/>
      <c r="C207" s="234"/>
      <c r="D207" s="235" t="s">
        <v>133</v>
      </c>
      <c r="E207" s="236" t="s">
        <v>1</v>
      </c>
      <c r="F207" s="237" t="s">
        <v>708</v>
      </c>
      <c r="G207" s="234"/>
      <c r="H207" s="236" t="s">
        <v>1</v>
      </c>
      <c r="I207" s="238"/>
      <c r="J207" s="234"/>
      <c r="K207" s="234"/>
      <c r="L207" s="239"/>
      <c r="M207" s="240"/>
      <c r="N207" s="241"/>
      <c r="O207" s="241"/>
      <c r="P207" s="241"/>
      <c r="Q207" s="241"/>
      <c r="R207" s="241"/>
      <c r="S207" s="241"/>
      <c r="T207" s="24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3" t="s">
        <v>133</v>
      </c>
      <c r="AU207" s="243" t="s">
        <v>86</v>
      </c>
      <c r="AV207" s="13" t="s">
        <v>84</v>
      </c>
      <c r="AW207" s="13" t="s">
        <v>32</v>
      </c>
      <c r="AX207" s="13" t="s">
        <v>76</v>
      </c>
      <c r="AY207" s="243" t="s">
        <v>125</v>
      </c>
    </row>
    <row r="208" s="14" customFormat="1">
      <c r="A208" s="14"/>
      <c r="B208" s="244"/>
      <c r="C208" s="245"/>
      <c r="D208" s="235" t="s">
        <v>133</v>
      </c>
      <c r="E208" s="246" t="s">
        <v>1</v>
      </c>
      <c r="F208" s="247" t="s">
        <v>729</v>
      </c>
      <c r="G208" s="245"/>
      <c r="H208" s="248">
        <v>8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133</v>
      </c>
      <c r="AU208" s="254" t="s">
        <v>86</v>
      </c>
      <c r="AV208" s="14" t="s">
        <v>86</v>
      </c>
      <c r="AW208" s="14" t="s">
        <v>32</v>
      </c>
      <c r="AX208" s="14" t="s">
        <v>76</v>
      </c>
      <c r="AY208" s="254" t="s">
        <v>125</v>
      </c>
    </row>
    <row r="209" s="13" customFormat="1">
      <c r="A209" s="13"/>
      <c r="B209" s="233"/>
      <c r="C209" s="234"/>
      <c r="D209" s="235" t="s">
        <v>133</v>
      </c>
      <c r="E209" s="236" t="s">
        <v>1</v>
      </c>
      <c r="F209" s="237" t="s">
        <v>710</v>
      </c>
      <c r="G209" s="234"/>
      <c r="H209" s="236" t="s">
        <v>1</v>
      </c>
      <c r="I209" s="238"/>
      <c r="J209" s="234"/>
      <c r="K209" s="234"/>
      <c r="L209" s="239"/>
      <c r="M209" s="240"/>
      <c r="N209" s="241"/>
      <c r="O209" s="241"/>
      <c r="P209" s="241"/>
      <c r="Q209" s="241"/>
      <c r="R209" s="241"/>
      <c r="S209" s="241"/>
      <c r="T209" s="24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3" t="s">
        <v>133</v>
      </c>
      <c r="AU209" s="243" t="s">
        <v>86</v>
      </c>
      <c r="AV209" s="13" t="s">
        <v>84</v>
      </c>
      <c r="AW209" s="13" t="s">
        <v>32</v>
      </c>
      <c r="AX209" s="13" t="s">
        <v>76</v>
      </c>
      <c r="AY209" s="243" t="s">
        <v>125</v>
      </c>
    </row>
    <row r="210" s="14" customFormat="1">
      <c r="A210" s="14"/>
      <c r="B210" s="244"/>
      <c r="C210" s="245"/>
      <c r="D210" s="235" t="s">
        <v>133</v>
      </c>
      <c r="E210" s="246" t="s">
        <v>1</v>
      </c>
      <c r="F210" s="247" t="s">
        <v>727</v>
      </c>
      <c r="G210" s="245"/>
      <c r="H210" s="248">
        <v>9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4" t="s">
        <v>133</v>
      </c>
      <c r="AU210" s="254" t="s">
        <v>86</v>
      </c>
      <c r="AV210" s="14" t="s">
        <v>86</v>
      </c>
      <c r="AW210" s="14" t="s">
        <v>32</v>
      </c>
      <c r="AX210" s="14" t="s">
        <v>76</v>
      </c>
      <c r="AY210" s="254" t="s">
        <v>125</v>
      </c>
    </row>
    <row r="211" s="15" customFormat="1">
      <c r="A211" s="15"/>
      <c r="B211" s="255"/>
      <c r="C211" s="256"/>
      <c r="D211" s="235" t="s">
        <v>133</v>
      </c>
      <c r="E211" s="257" t="s">
        <v>1</v>
      </c>
      <c r="F211" s="258" t="s">
        <v>140</v>
      </c>
      <c r="G211" s="256"/>
      <c r="H211" s="259">
        <v>179.44999999999999</v>
      </c>
      <c r="I211" s="260"/>
      <c r="J211" s="256"/>
      <c r="K211" s="256"/>
      <c r="L211" s="261"/>
      <c r="M211" s="262"/>
      <c r="N211" s="263"/>
      <c r="O211" s="263"/>
      <c r="P211" s="263"/>
      <c r="Q211" s="263"/>
      <c r="R211" s="263"/>
      <c r="S211" s="263"/>
      <c r="T211" s="264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5" t="s">
        <v>133</v>
      </c>
      <c r="AU211" s="265" t="s">
        <v>86</v>
      </c>
      <c r="AV211" s="15" t="s">
        <v>131</v>
      </c>
      <c r="AW211" s="15" t="s">
        <v>32</v>
      </c>
      <c r="AX211" s="15" t="s">
        <v>84</v>
      </c>
      <c r="AY211" s="265" t="s">
        <v>125</v>
      </c>
    </row>
    <row r="212" s="2" customFormat="1" ht="14.4" customHeight="1">
      <c r="A212" s="38"/>
      <c r="B212" s="39"/>
      <c r="C212" s="266" t="s">
        <v>249</v>
      </c>
      <c r="D212" s="266" t="s">
        <v>287</v>
      </c>
      <c r="E212" s="267" t="s">
        <v>558</v>
      </c>
      <c r="F212" s="268" t="s">
        <v>559</v>
      </c>
      <c r="G212" s="269" t="s">
        <v>155</v>
      </c>
      <c r="H212" s="270">
        <v>197.39500000000001</v>
      </c>
      <c r="I212" s="271"/>
      <c r="J212" s="272">
        <f>ROUND(I212*H212,2)</f>
        <v>0</v>
      </c>
      <c r="K212" s="273"/>
      <c r="L212" s="274"/>
      <c r="M212" s="275" t="s">
        <v>1</v>
      </c>
      <c r="N212" s="276" t="s">
        <v>41</v>
      </c>
      <c r="O212" s="91"/>
      <c r="P212" s="229">
        <f>O212*H212</f>
        <v>0</v>
      </c>
      <c r="Q212" s="229">
        <v>0.055</v>
      </c>
      <c r="R212" s="229">
        <f>Q212*H212</f>
        <v>10.856725000000001</v>
      </c>
      <c r="S212" s="229">
        <v>0</v>
      </c>
      <c r="T212" s="23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1" t="s">
        <v>191</v>
      </c>
      <c r="AT212" s="231" t="s">
        <v>287</v>
      </c>
      <c r="AU212" s="231" t="s">
        <v>86</v>
      </c>
      <c r="AY212" s="17" t="s">
        <v>125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7" t="s">
        <v>84</v>
      </c>
      <c r="BK212" s="232">
        <f>ROUND(I212*H212,2)</f>
        <v>0</v>
      </c>
      <c r="BL212" s="17" t="s">
        <v>131</v>
      </c>
      <c r="BM212" s="231" t="s">
        <v>730</v>
      </c>
    </row>
    <row r="213" s="14" customFormat="1">
      <c r="A213" s="14"/>
      <c r="B213" s="244"/>
      <c r="C213" s="245"/>
      <c r="D213" s="235" t="s">
        <v>133</v>
      </c>
      <c r="E213" s="245"/>
      <c r="F213" s="247" t="s">
        <v>731</v>
      </c>
      <c r="G213" s="245"/>
      <c r="H213" s="248">
        <v>197.39500000000001</v>
      </c>
      <c r="I213" s="249"/>
      <c r="J213" s="245"/>
      <c r="K213" s="245"/>
      <c r="L213" s="250"/>
      <c r="M213" s="280"/>
      <c r="N213" s="281"/>
      <c r="O213" s="281"/>
      <c r="P213" s="281"/>
      <c r="Q213" s="281"/>
      <c r="R213" s="281"/>
      <c r="S213" s="281"/>
      <c r="T213" s="28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4" t="s">
        <v>133</v>
      </c>
      <c r="AU213" s="254" t="s">
        <v>86</v>
      </c>
      <c r="AV213" s="14" t="s">
        <v>86</v>
      </c>
      <c r="AW213" s="14" t="s">
        <v>4</v>
      </c>
      <c r="AX213" s="14" t="s">
        <v>84</v>
      </c>
      <c r="AY213" s="254" t="s">
        <v>125</v>
      </c>
    </row>
    <row r="214" s="2" customFormat="1" ht="6.96" customHeight="1">
      <c r="A214" s="38"/>
      <c r="B214" s="66"/>
      <c r="C214" s="67"/>
      <c r="D214" s="67"/>
      <c r="E214" s="67"/>
      <c r="F214" s="67"/>
      <c r="G214" s="67"/>
      <c r="H214" s="67"/>
      <c r="I214" s="67"/>
      <c r="J214" s="67"/>
      <c r="K214" s="67"/>
      <c r="L214" s="44"/>
      <c r="M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</row>
  </sheetData>
  <sheetProtection sheet="1" autoFilter="0" formatColumns="0" formatRows="0" objects="1" scenarios="1" spinCount="100000" saltValue="6Xpu46F2/AYV/g8RT3IK6RMZ2RFQDjE+JoQXYTKZ7Zz+Rm/K/D5dGuviUX5J+I0+YqmDZ4hYOEfnQjHnPPLT4A==" hashValue="rJUa795Plf7+8Ks8FZzDKWM/DlaebJgxRxx73h6BG8THB02aultLH0adPR3OvhHimjkL5twEv8k5tX47hQBuSw==" algorithmName="SHA-512" password="CC35"/>
  <autoFilter ref="C119:K213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srema</dc:creator>
  <cp:lastModifiedBy>srema</cp:lastModifiedBy>
  <dcterms:created xsi:type="dcterms:W3CDTF">2021-10-20T11:58:20Z</dcterms:created>
  <dcterms:modified xsi:type="dcterms:W3CDTF">2021-10-20T11:58:26Z</dcterms:modified>
</cp:coreProperties>
</file>