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calcChain.xml" ContentType="application/vnd.openxmlformats-officedocument.spreadsheetml.calcChain+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mc:AlternateContent xmlns:mc="http://schemas.openxmlformats.org/markup-compatibility/2006">
    <mc:Choice Requires="x15">
      <x15ac:absPath xmlns:x15ac="http://schemas.microsoft.com/office/spreadsheetml/2010/11/ac" url="Z:\projekty\TS Hradec Králové\Stavební úpravy chodníků v ul. Baarova\Pdf\"/>
    </mc:Choice>
  </mc:AlternateContent>
  <bookViews>
    <workbookView xWindow="0" yWindow="0" windowWidth="0" windowHeight="0"/>
  </bookViews>
  <sheets>
    <sheet name="Rekapitulace" sheetId="4" r:id="rId1"/>
    <sheet name="SO 134.1" sheetId="2" r:id="rId2"/>
    <sheet name="VRN" sheetId="3" r:id="rId3"/>
  </sheets>
  <calcPr/>
</workbook>
</file>

<file path=xl/calcChain.xml><?xml version="1.0" encoding="utf-8"?>
<calcChain xmlns="http://schemas.openxmlformats.org/spreadsheetml/2006/main">
  <c i="4" l="1" r="E11"/>
  <c r="D11"/>
  <c r="C11"/>
  <c r="E10"/>
  <c r="D10"/>
  <c r="C10"/>
  <c r="C7"/>
  <c r="C6"/>
  <c i="3" r="I3"/>
  <c r="I70"/>
  <c r="O79"/>
  <c r="I79"/>
  <c r="O75"/>
  <c r="I75"/>
  <c r="O71"/>
  <c r="I71"/>
  <c r="I61"/>
  <c r="O66"/>
  <c r="I66"/>
  <c r="O62"/>
  <c r="I62"/>
  <c r="I48"/>
  <c r="O57"/>
  <c r="I57"/>
  <c r="O53"/>
  <c r="I53"/>
  <c r="O49"/>
  <c r="I49"/>
  <c r="I35"/>
  <c r="O44"/>
  <c r="I44"/>
  <c r="O40"/>
  <c r="I40"/>
  <c r="O36"/>
  <c r="I36"/>
  <c r="I30"/>
  <c r="O31"/>
  <c r="I31"/>
  <c r="I21"/>
  <c r="O26"/>
  <c r="I26"/>
  <c r="O22"/>
  <c r="I22"/>
  <c r="I8"/>
  <c r="O17"/>
  <c r="I17"/>
  <c r="O13"/>
  <c r="I13"/>
  <c r="O9"/>
  <c r="I9"/>
  <c i="2" r="I3"/>
  <c r="I241"/>
  <c r="O242"/>
  <c r="I242"/>
  <c r="I236"/>
  <c r="O237"/>
  <c r="I237"/>
  <c r="I231"/>
  <c r="O232"/>
  <c r="I232"/>
  <c r="I222"/>
  <c r="O227"/>
  <c r="I227"/>
  <c r="O223"/>
  <c r="I223"/>
  <c r="I213"/>
  <c r="O218"/>
  <c r="I218"/>
  <c r="O214"/>
  <c r="I214"/>
  <c r="I196"/>
  <c r="O209"/>
  <c r="I209"/>
  <c r="O205"/>
  <c r="I205"/>
  <c r="O201"/>
  <c r="I201"/>
  <c r="O197"/>
  <c r="I197"/>
  <c r="I191"/>
  <c r="O192"/>
  <c r="I192"/>
  <c r="I186"/>
  <c r="O187"/>
  <c r="I187"/>
  <c r="I181"/>
  <c r="O182"/>
  <c r="I182"/>
  <c r="I176"/>
  <c r="O177"/>
  <c r="I177"/>
  <c r="I163"/>
  <c r="O172"/>
  <c r="I172"/>
  <c r="O168"/>
  <c r="I168"/>
  <c r="O164"/>
  <c r="I164"/>
  <c r="I154"/>
  <c r="O159"/>
  <c r="I159"/>
  <c r="O155"/>
  <c r="I155"/>
  <c r="I145"/>
  <c r="O150"/>
  <c r="I150"/>
  <c r="O146"/>
  <c r="I146"/>
  <c r="I136"/>
  <c r="O141"/>
  <c r="I141"/>
  <c r="O137"/>
  <c r="I137"/>
  <c r="I131"/>
  <c r="O132"/>
  <c r="I132"/>
  <c r="I126"/>
  <c r="O127"/>
  <c r="I127"/>
  <c r="I121"/>
  <c r="O122"/>
  <c r="I122"/>
  <c r="I116"/>
  <c r="O117"/>
  <c r="I117"/>
  <c r="I87"/>
  <c r="O112"/>
  <c r="I112"/>
  <c r="O108"/>
  <c r="I108"/>
  <c r="O104"/>
  <c r="I104"/>
  <c r="O100"/>
  <c r="I100"/>
  <c r="O96"/>
  <c r="I96"/>
  <c r="O92"/>
  <c r="I92"/>
  <c r="O88"/>
  <c r="I88"/>
  <c r="I82"/>
  <c r="O83"/>
  <c r="I83"/>
  <c r="I77"/>
  <c r="O78"/>
  <c r="I78"/>
  <c r="I72"/>
  <c r="O73"/>
  <c r="I73"/>
  <c r="I67"/>
  <c r="O68"/>
  <c r="I68"/>
  <c r="I62"/>
  <c r="O63"/>
  <c r="I63"/>
  <c r="I57"/>
  <c r="O58"/>
  <c r="I58"/>
  <c r="I44"/>
  <c r="O53"/>
  <c r="I53"/>
  <c r="O49"/>
  <c r="I49"/>
  <c r="O45"/>
  <c r="I45"/>
  <c r="I35"/>
  <c r="O40"/>
  <c r="I40"/>
  <c r="O36"/>
  <c r="I36"/>
  <c r="I30"/>
  <c r="O31"/>
  <c r="I31"/>
  <c r="I13"/>
  <c r="O26"/>
  <c r="I26"/>
  <c r="O22"/>
  <c r="I22"/>
  <c r="O18"/>
  <c r="I18"/>
  <c r="O14"/>
  <c r="I14"/>
  <c r="I8"/>
  <c r="O9"/>
  <c r="I9"/>
</calcChain>
</file>

<file path=xl/sharedStrings.xml><?xml version="1.0" encoding="utf-8"?>
<sst xmlns="http://schemas.openxmlformats.org/spreadsheetml/2006/main">
  <si>
    <t>EstiCon</t>
  </si>
  <si>
    <t xml:space="preserve">Firma: </t>
  </si>
  <si>
    <t>Rekapitulace ceny</t>
  </si>
  <si>
    <t>Stavba: 24.110.E_rev.1 - Stavební úpravy chodníků v ul. Baarova</t>
  </si>
  <si>
    <t>Celková cena bez DPH:</t>
  </si>
  <si>
    <t>Celková cena s DPH:</t>
  </si>
  <si>
    <t>Objekt</t>
  </si>
  <si>
    <t>Popis</t>
  </si>
  <si>
    <t>Cena bez DPH</t>
  </si>
  <si>
    <t>DPH</t>
  </si>
  <si>
    <t>Cena s DPH</t>
  </si>
  <si>
    <t>SO 134.1</t>
  </si>
  <si>
    <t>Chodník od ul. V Lipkách po ul. Gebauerova</t>
  </si>
  <si>
    <t>VRN</t>
  </si>
  <si>
    <t>VEDLEJŠÍ A OSTATNÍ ROZPOČTOVÉ NÁKLADY</t>
  </si>
  <si>
    <t>Soupis prací objektu</t>
  </si>
  <si>
    <t>S</t>
  </si>
  <si>
    <t>Stavba:</t>
  </si>
  <si>
    <t>24.110.E_rev.1</t>
  </si>
  <si>
    <t>Stavební úpravy chodníků v ul. Baarova</t>
  </si>
  <si>
    <t>O</t>
  </si>
  <si>
    <t>Rozpočet:</t>
  </si>
  <si>
    <t>Typ</t>
  </si>
  <si>
    <t>Poř. číslo</t>
  </si>
  <si>
    <t>Kód položky</t>
  </si>
  <si>
    <t>Varianta</t>
  </si>
  <si>
    <t>Název Položky</t>
  </si>
  <si>
    <t>MJ</t>
  </si>
  <si>
    <t>Množství</t>
  </si>
  <si>
    <t>Cena</t>
  </si>
  <si>
    <t>Cenová soustava</t>
  </si>
  <si>
    <t>Jednotková</t>
  </si>
  <si>
    <t>Celkem</t>
  </si>
  <si>
    <t>SD</t>
  </si>
  <si>
    <t>0</t>
  </si>
  <si>
    <t>Všeobecné konstrukce a práce</t>
  </si>
  <si>
    <t>P</t>
  </si>
  <si>
    <t>02971</t>
  </si>
  <si>
    <t/>
  </si>
  <si>
    <t>HUTNĚNÍ - OSTAT POŽADAVKY - GEOTECHNICKÝ MONITORING NA POVRCHU</t>
  </si>
  <si>
    <t>KPL</t>
  </si>
  <si>
    <t>2024_OTSKP ~ 2024_OTSKP</t>
  </si>
  <si>
    <t>PP</t>
  </si>
  <si>
    <t>STATICKÉ HUTNÍCÍ ZKOUŠKY (ZAPOČÍTÁVAJÍ SE POUZE ZKOUŠKY PROKAZUJÍCÍ POŽADOVANÉ VLASTNOSTI PLÁNĚ)</t>
  </si>
  <si>
    <t>VV</t>
  </si>
  <si>
    <t>STATICKÉ HUTNÍCÍ ZKOUŠKY 2 = 2,000 [A]_x000d_
Celkové množství = 2,000</t>
  </si>
  <si>
    <t>TS</t>
  </si>
  <si>
    <t>zahrnuje veškeré náklady spojené s objednatelem požadovanými pracemi</t>
  </si>
  <si>
    <t>0141</t>
  </si>
  <si>
    <t>SKLÁDKOVNÉ</t>
  </si>
  <si>
    <t>014101</t>
  </si>
  <si>
    <t>HOR</t>
  </si>
  <si>
    <t>POPLATKY ZA SKLÁDKU - VÝKOPÁVKY A ODKOPÁVKY</t>
  </si>
  <si>
    <t>M3</t>
  </si>
  <si>
    <t>POLOŽKA 12393.HOR 240,737 = 240,737 [B]_x000d_
POLOŽKA 13293.HOR 39,176 = 39,176 [A]_x000d_
Celkové množství = 279,913</t>
  </si>
  <si>
    <t>zahrnuje veškeré poplatky provozovateli skládky související s uložením odpadu na skládce.</t>
  </si>
  <si>
    <t>014102</t>
  </si>
  <si>
    <t>ASF</t>
  </si>
  <si>
    <t>POPLATKY ZA SKLÁDKU - ŽIVICE (VČETNĚ VYBOURANÝCH PODKLADŮ)</t>
  </si>
  <si>
    <t>T</t>
  </si>
  <si>
    <t>asfalt 0,12*1,2*21,5 = 3,096 [A]_x000d_
Celkové množství = 3,096</t>
  </si>
  <si>
    <t>BET</t>
  </si>
  <si>
    <t>POPLATKY ZA SKLÁDKU - BETON VČETNĚ PODKLADŮ</t>
  </si>
  <si>
    <t>POLOŽKA 96687 ( ULIČNÍ VPUSTI ) 1.000 * 0,45 = 0,450 [G]_x000d_
Dlažba 2*0,1*(845,56+27,53) = 174,618 [A]_x000d_
Obrubník 2,2*0,15*53,27*0,25 = 4,395 [B]_x000d_
Celkové množství = 179,463</t>
  </si>
  <si>
    <t>KAM</t>
  </si>
  <si>
    <t>POPLATKY ZA SKLÁDKU - KAMENIVO</t>
  </si>
  <si>
    <t>POLOŽKA 11332.KAM 1,8*(0,15*36,0+0,3*845,56+0,3*21,5+0,3*27,53) = 492,799 [A]_x000d_
Celkové množství = 492,799</t>
  </si>
  <si>
    <t>1133</t>
  </si>
  <si>
    <t>ODSTRANĚNÍ PODKLADŮ</t>
  </si>
  <si>
    <t>11332</t>
  </si>
  <si>
    <t>ODSTRANĚNÍ PODKLADŮ ZPEVNĚNÝCH PLOCH Z KAMENIVA NESTMELENÉHO</t>
  </si>
  <si>
    <t>ODSTRANĚNÍ ŠTĚRKU 0,15*36,04 = 5,406 [A]_x000d_
Celkové množství = 5,406</t>
  </si>
  <si>
    <t>Položka zahrnuje veškerou manipulaci s vybouranou sutí a s vybouranými hmotami vč. uložení na skládku. Nezahrnuje poplatek za skládku, který se vykazuje v položce 0141** (s výjimkou malého množství bouraného materiálu, kde je možné poplatek zahrnout do jednotkové ceny bourání – tento fakt musí být uveden v doplňujícím textu k položce).</t>
  </si>
  <si>
    <t>1134</t>
  </si>
  <si>
    <t>ODSTRANĚNÍ KRYTŮ I S PODKLADEM</t>
  </si>
  <si>
    <t>11343</t>
  </si>
  <si>
    <t>ODSTRAN KRYTU ZPEVNĚNÝCH PLOCH S ASFALT POJIVEM VČET PODKLADU</t>
  </si>
  <si>
    <t>Odstranění asfaltu 0,12*21,5 = 2,580 [A]_x000d_
Odstranění podkladu 0,3*21,5 = 6,450 [B]_x000d_
Celkové množství = 9,030</t>
  </si>
  <si>
    <t>11348</t>
  </si>
  <si>
    <t>ODSTRANĚNÍ KRYTU ZPEVNĚNÝCH PLOCH Z DLAŽDIC VČETNĚ PODKLADU</t>
  </si>
  <si>
    <t>Odstranění betonové dlažby 0,12 * (845,56+27,53) = 104,771 [A]_x000d_
Odstranění podkladu 0,30 * (845,56+27,53) = 261,927 [B]_x000d_
Celkové množství = 366,698</t>
  </si>
  <si>
    <t>1135</t>
  </si>
  <si>
    <t>VYTRHÁNÍ OBRUB</t>
  </si>
  <si>
    <t>11352</t>
  </si>
  <si>
    <t>ODSTRANĚNÍ CHODNÍKOVÝCH A SILNIČNÍCH OBRUBNÍKŮ BETONOVÝCH</t>
  </si>
  <si>
    <t>M</t>
  </si>
  <si>
    <t>Betonové obrubníky 53,27 = 53,270 [B]_x000d_
Celkové množství = 53,270</t>
  </si>
  <si>
    <t>11354</t>
  </si>
  <si>
    <t>ODSTRANĚNÍ OBRUB Z KRAJNÍKŮ</t>
  </si>
  <si>
    <t>uloženo bez poplatku na skládce TS HK</t>
  </si>
  <si>
    <t>KEMENNÉ KRAJNÍKY 306,79+13 = 319,790 [A]_x000d_
Celkové množství = 319,790</t>
  </si>
  <si>
    <t>11356</t>
  </si>
  <si>
    <t>ODSTRANĚNÍ OBRUB Z DLAŽEBNÍCH KOSTEK DVOJITÝCH</t>
  </si>
  <si>
    <t>odstranění dvojlinky 67,72+13*0,22 = 70,580 [A]_x000d_
Celkové množství = 70,580</t>
  </si>
  <si>
    <t>1137</t>
  </si>
  <si>
    <t>FRÉZOVÁNÍ</t>
  </si>
  <si>
    <t>113764</t>
  </si>
  <si>
    <t>SPR</t>
  </si>
  <si>
    <t>FRÉZOVÁNÍ DRÁŽKY PRŮŘEZU DO 400MM2 V ASFALTOVÉ VOZOVCE</t>
  </si>
  <si>
    <t>Napojovací spára 31.320 = 31,320 [A]_x000d_
Celkové množství = 31,320</t>
  </si>
  <si>
    <t>Položka zahrnuje veškerou manipulaci s vybouranou sutí a s vybouranými hmotami vč. uložení na skládku.</t>
  </si>
  <si>
    <t>121</t>
  </si>
  <si>
    <t>ORNICE</t>
  </si>
  <si>
    <t>121101</t>
  </si>
  <si>
    <t>ORN</t>
  </si>
  <si>
    <t>SEJMUTÍ ORNICE NEBO LESNÍ PŮDY S ODVOZEM DO 1KM</t>
  </si>
  <si>
    <t>SEJMUTÍ ORNICE 0,15 * 10,8 = 1,620 [A]_x000d_
Celkové množství = 1,620</t>
  </si>
  <si>
    <t>položka zahrnuje sejmutí ornice bez ohledu na tloušťku vrstvy a její vodorovnou dopravu
nezahrnuje uložení na trvalou skládku</t>
  </si>
  <si>
    <t>123</t>
  </si>
  <si>
    <t>ODKOPÁVKY</t>
  </si>
  <si>
    <t>12383</t>
  </si>
  <si>
    <t>ODKOP PRO SPOD STAVBU SILNIC A ŽELEZNIC TŘ. II</t>
  </si>
  <si>
    <t>VÝKOPY PRO sanace 0,15*(980,99+27,53) = 151,278 [A]_x000d_
Odkop spodní stavby 0,1*(867,06+27,53) = 89,459 [B]_x000d_
 = 240,737</t>
  </si>
  <si>
    <t>položka zahrnuje:
- vodorovná a svislá doprava, přemístění, přeložení, manipulace s výkopkem
- kompletní provedení vykopávky nezapažené i zapažené
- ošetření výkopiště po celou dobu práce v něm vč. klimatických opatření
- ztížení vykopávek v blízkosti podzemního vedení, konstrukcí a objektů vč. jejich dočasného zajištění
- ztížení pod vodou, v okolí výbušnin, ve stísněných prostorech a pod.
- těžení po vrstvách, pásech a po jiných nutných částech (figurách)
- čerpání vody vč. čerpacích jímek, potrubí a pohotovostní čerpací soupravy (viz ustanovení k pol. 1151,2)
- potřebné snížení hladiny podzemní vody
- těžení a rozpojování jednotlivých balvanů
- vytahování a nošení výkopku
- svahování a přesvah. svahů do konečného tvaru, výměna hornin v podloží a v pláni znehodnocené klimatickými vlivy
- eventuelně nutné druhotné rozpojení odstřelené horniny
- ruční vykopávky, odstranění kořenů a napadávek
- pažení, vzepření a rozepření vč. přepažování (vyjma štětových stěn)
- úpravu, ochranu a očištění dna, základové spáry, stěn a svahů
- zhutnění podloží, případně i svahů vč. svahování
- zřízení stupňů v podloží a lavic na svazích, není-li pro tyto práce zřízena samostatná položka
- udržování výkopiště a jeho ochrana proti vodě
- odvedení nebo obvedení vody v okolí výkopiště a ve výkopišti
- třídění výkopku
- veškeré pomocné konstrukce umožňující provedení vykopávky (příjezdy, sjezdy, nájezdy, lešení, podpěr. konstr., přemostění, zpevněné plochy, zakrytí a pod.)
- nezahrnuje uložení zeminy (na skládku, do násypu) ani poplatky za skládku, vykazují se v položce č.0141**</t>
  </si>
  <si>
    <t>129</t>
  </si>
  <si>
    <t>ČIŠTĚNÍ NÁNOSŮ A USAZENIN</t>
  </si>
  <si>
    <t>12980</t>
  </si>
  <si>
    <t>ČIŠTĚNÍ ULIČNÍCH VPUSTÍ</t>
  </si>
  <si>
    <t>KUS</t>
  </si>
  <si>
    <t>VČETNĚ EKOLOGICKÉ LIKVIDACE</t>
  </si>
  <si>
    <t>PROČIŠTĚNÍ UV 5+1 = 6,000 [A]_x000d_
Celkové množství = 6,000</t>
  </si>
  <si>
    <t xml:space="preserve">Součástí položky je vodorovná a svislá doprava, přemístění, přeložení, manipulace s materiálem a uložení na skládku.
 Nezahrnuje poplatek za skládku, který se vykazuje v položce 0141** (s výjimkou malého množství  materiálu, kde je možné poplatek zahrnout do jednotkové ceny položky – tento fakt musí být uveden v doplňujícím textu k položce)</t>
  </si>
  <si>
    <t>132</t>
  </si>
  <si>
    <t>VÝKOPY - RÝHY</t>
  </si>
  <si>
    <t>13283</t>
  </si>
  <si>
    <t>HLOUBENÍ RÝH ŠÍŘ DO 2M PAŽ I NEPAŽ TŘ. II</t>
  </si>
  <si>
    <t xml:space="preserve">Pro obruby a palisády 0,09*(183,64+123,15+14+36,72+13) = 33,346 [A]_x000d_
Odvodnění 0,8 * 0,8 * 1,75 * 1  + 1 * 1,5 * 1,5 = 3,370 [B]_x000d_
Celkové množství = 36,716</t>
  </si>
  <si>
    <t>položka zahrnuje:
- vodorovná a svislá doprava, přemístění, přeložení, manipulace s výkopkem
- kompletní provedení vykopávky nezapažené i zapažené
- ošetření výkopiště po celou dobu práce v něm vč. klimatických opatření
- ztížení vykopávek v blízkosti podzemního vedení, konstrukcí a objektů vč. jejich dočasného zajištění
- ztížení pod vodou, v okolí výbušnin, ve stísněných prostorech a pod.
- těžení po vrstvách, pásech a po jiných nutných částech (figurách)
- čerpání vody vč. čerpacích jímek, potrubí a pohotovostní čerpací soupravy (viz ustanovení k pol. 1151,2)
- potřebné snížení hladiny podzemní vody
- těžení a rozpojování jednotlivých balvanů
- vytahování a nošení výkopku
- svahování a přesvah. svahů do konečného tvaru, výměna hornin v podloží a v pláni znehodnocené klimatickými vlivy
- eventuelně nutné druhotné rozpojení odstřelené horniny
- ruční vykopávky, odstranění kořenů a napadávek
- pažení, vzepření a rozepření vč. přepažování (vyjma štětových stěn)
- úpravu, ochranu a očištění dna, základové spáry, stěn a svahů
- odvedení nebo obvedení vody v okolí výkopiště a ve výkopišti
- třídění výkopku
- veškeré pomocné konstrukce umožňující provedení vykopávky (příjezdy, sjezdy, nájezdy, lešení, podpěr. konstr., přemostění, zpevněné plochy, zakrytí a pod.)
- nezahrnuje uložení zeminy (na skládku, do násypu) ani poplatky za skládku, vykazují se v položce č.0141**</t>
  </si>
  <si>
    <t>175</t>
  </si>
  <si>
    <t>OBSYPY</t>
  </si>
  <si>
    <t>17581</t>
  </si>
  <si>
    <t>OBSYP POTRUBÍ A OBJEKTŮ Z NAKUPOVANÝCH MATERIÁLŮ - PÍSEK</t>
  </si>
  <si>
    <t>odvodnění 0,2*0,2*1*1,5+1*1*1 = 1,060 [A]_x000d_
Celkové množství = 1,060</t>
  </si>
  <si>
    <t xml:space="preserve">položka zahrnuje:
- kompletní provedení zemní konstrukce včetně nákupu a dopravy materiálu dle zadávací dokumentace
- úprava  ukládaného  materiálu  vlhčením,  tříděním,  promícháním  nebo  vysoušením,  příp. jiné úpravy za účelem zlepšení jeho  mech. vlastností
- hutnění i různé míry hutnění 
- ošetření úložiště po celou dobu práce v něm vč. klimatických opatření
- ztížení v okolí vedení, konstrukcí a objektů a jejich dočasné zajištění
- ztížení provádění vč. hutnění ve ztížených podmínkách a stísněných prostorech
- ztížené ukládání sypaniny pod vodu
- ukládání po vrstvách a po jiných nutných částech (figurách) vč. dosypávek
- spouštění a nošení materiálu
- výměna částí zemní konstrukce znehodnocené klimatickými vlivy
- ruční hutnění a výplň jam a prohlubní v podloží
- úprava, očištění, ochrana a zhutnění podloží
- svahování, hutnění a uzavírání povrchů svahů
- zřízení lavic na svazích
- udržování úložiště a jeho ochrana proti vodě
- odvedení nebo obvedení vody v okolí úložiště a v úložišti
- veškeré  pomocné konstrukce umožňující provedení  zemní konstrukce  (příjezdy,  sjezdy,  nájezdy, lešení, podpěrné konstrukce, přemostění, zpevněné plochy, zakrytí a pod.)
- zemina vytlačená potrubím o DN do 180mm se od kubatury obsypů neodečítá</t>
  </si>
  <si>
    <t>18</t>
  </si>
  <si>
    <t>OHUMUSOVÁNÍ A OSETÍ</t>
  </si>
  <si>
    <t>18214</t>
  </si>
  <si>
    <t>ÚPRAVA POVRCHŮ SROVNÁNÍM ÚZEMÍ V TL DO 0,25M</t>
  </si>
  <si>
    <t>M2</t>
  </si>
  <si>
    <t>Ohumusování a osetí 10.800 = 10,800 [A]</t>
  </si>
  <si>
    <t>položka zahrnuje srovnání výškových rozdílů terénu</t>
  </si>
  <si>
    <t>18232</t>
  </si>
  <si>
    <t>ROZPROSTŘENÍ ORNICE V ROVINĚ V TL DO 0,15M</t>
  </si>
  <si>
    <t>Ohumusování a osetí 10.800 = 10,800 [A]_x000d_
Celkové množství = 10,800</t>
  </si>
  <si>
    <t>položka zahrnuje:
nutné přemístění ornice z dočasných skládek vzdálených do 50m
rozprostření ornice v předepsané tloušťce v rovině a ve svahu do 1:5</t>
  </si>
  <si>
    <t>18241</t>
  </si>
  <si>
    <t>ZALOŽENÍ TRÁVNÍKU RUČNÍM VÝSEVEM</t>
  </si>
  <si>
    <t>ohumusování a osetí 10,8 = 10,800 [A]_x000d_
Celkové množství = 10,800</t>
  </si>
  <si>
    <t>Zahrnuje dodání předepsané travní směsi, její výsev na ornici, zalévání, první pokosení, to vše bez ohledu na sklon terénu</t>
  </si>
  <si>
    <t>18247</t>
  </si>
  <si>
    <t>OŠETŘOVÁNÍ TRÁVNÍKU</t>
  </si>
  <si>
    <t>Zahrnuje pokosení se shrabáním, naložení shrabků na dopravní prostředek, s odvozem a se složením, to vše bez ohledu na sklon terénu
zahrnuje nutné zalití a hnojení</t>
  </si>
  <si>
    <t>18331</t>
  </si>
  <si>
    <t>SADOVNICKÉ OBDĚLÁNÍ PŮDY</t>
  </si>
  <si>
    <t>položka zahrnuje strojové obdělání nejsvrchnější vrstvy půdy původního horizontu nebo nově rozprostřené vrchní vrstvy půdy, dále zahrnuje urovnání pozemku, zejména základní výškové úpravy terénu tak, aby povrch podkladu byl bez prohlubní a výstupků</t>
  </si>
  <si>
    <t>18351</t>
  </si>
  <si>
    <t>CHEMICKÉ ODPLEVELENÍ</t>
  </si>
  <si>
    <t>položka zahrnuje celoplošný postřik a chemickou likvidace nežádoucích rostlin nebo jejích částí a zabránění jejich dalšímu růstu na urovnaném volném terénu</t>
  </si>
  <si>
    <t>18600</t>
  </si>
  <si>
    <t>ZALÉVÁNÍ VODOU</t>
  </si>
  <si>
    <t>Zálivka trávníku vodou (20 l/m2, opakovat 4 x)</t>
  </si>
  <si>
    <t xml:space="preserve">Ohumusování a osetí 0,02 * 4 *  10.800 = 0,864 [A]</t>
  </si>
  <si>
    <t>položka zahrnuje veškerý materiál, výrobky a polotovary, včetně mimostaveništní a vnitrostaveništní dopravy (rovněž přesuny), včetně naložení a složení, případně s uložením</t>
  </si>
  <si>
    <t>181</t>
  </si>
  <si>
    <t>ÚPRAVA PLÁNĚ</t>
  </si>
  <si>
    <t>18120</t>
  </si>
  <si>
    <t>ÚPRAVA PLÁNĚ SE ZHUTNĚNÍM V HORNINĚ TŘ. II</t>
  </si>
  <si>
    <t>hutnění pláně 980,99+27,53 = 1008,520 [A]_x000d_
Odvodnění 1,5*1 + 0,8 * 0,8 * 1 = 2,140 [C]_x000d_
Celkové množství = 1010,660</t>
  </si>
  <si>
    <t>položka zahrnuje úpravu pláně včetně vyrovnání výškových rozdílů. Míru zhutnění určuje projekt.</t>
  </si>
  <si>
    <t>184</t>
  </si>
  <si>
    <t>STROMY A KEŘE</t>
  </si>
  <si>
    <t>18481</t>
  </si>
  <si>
    <t>OCHRANA STROMŮ BEDNĚNÍM</t>
  </si>
  <si>
    <t>3,15 = 3,150 [A]</t>
  </si>
  <si>
    <t>Položka zahrnuje:
- veškerý materiál, výrobky a polotovary, včetně mimostaveništní a vnitrostaveništní dopravy (rovněž přesuny), včetně naložení a složení, případně s uložením
Položka nezahrnuje:
- x</t>
  </si>
  <si>
    <t>214</t>
  </si>
  <si>
    <t>SANAČNÍ A KONSOLIDAČNÍ VRSTVY</t>
  </si>
  <si>
    <t>21450</t>
  </si>
  <si>
    <t>SANAČNÍ VRSTVY Z KAMENIVA</t>
  </si>
  <si>
    <t>fr. 0-32mm</t>
  </si>
  <si>
    <t>SANACE ŠD tl. 150mm 0,15*(980,99+27,53) = 151,278 [A]_x000d_
SANACE ŠD pod obr. 27,61+1,2 = 28,810 [B]_x000d_
Celkové množství = 180,088</t>
  </si>
  <si>
    <t>položka zahrnuje dodávku předepsaného kameniva, mimostaveništní a vnitrostaveništní dopravu a jeho uložení
není-li v zadávací dokumentaci uvedeno jinak, jedná se o nakupovaný materiál</t>
  </si>
  <si>
    <t>561</t>
  </si>
  <si>
    <t>STMELENÉ PODKLADY</t>
  </si>
  <si>
    <t>56143</t>
  </si>
  <si>
    <t>KAMENIVO ZPEVNĚNÉ CEMENTEM TL. DO 150MM</t>
  </si>
  <si>
    <t>SC C8/10</t>
  </si>
  <si>
    <t>Chodník tl. 120mm 873,05+2,14+15,64+8,15+27,53 = 926,510 [A]_x000d_
Sjezdy tl. 120mm 69,57+12,44 = 82,010 [B]_x000d_
Celkové množství = 1008,520</t>
  </si>
  <si>
    <t>- dodání směsi v požadované kvalitě
- očištění podkladu
- uložení směsi dle předepsaného technologického předpisu a zhutnění vrstvy v předepsané tloušťce
- zřízení vrstvy bez rozlišení šířky, pokládání vrstvy po etapách, včetně pracovních spar a spojů
- úpravu napojení, ukončení
- úpravu dilatačních spar včetně předepsané výztuže
- nezahrnuje postřiky, nátěry
- nezahrnuje úpravu povrchu krytu</t>
  </si>
  <si>
    <t>5633</t>
  </si>
  <si>
    <t>PODKLADY - ŠTĚRKODRTI</t>
  </si>
  <si>
    <t>56334</t>
  </si>
  <si>
    <t>200</t>
  </si>
  <si>
    <t>VOZOVKOVÉ VRSTVY ZE ŠTĚRKODRTI TL. DO 200MM</t>
  </si>
  <si>
    <t>Chodník 873,05+2,14+15,64+8,15+27,53 = 926,510 [A]_x000d_
Celkové množství = 926,510</t>
  </si>
  <si>
    <t>- dodání kameniva předepsané kvality a zrnitosti
- rozprostření a zhutnění vrstvy v předepsané tloušťce
- zřízení vrstvy bez rozlišení šířky, pokládání vrstvy po etapách
- nezahrnuje postřiky, nátěry</t>
  </si>
  <si>
    <t>56335</t>
  </si>
  <si>
    <t>VOZOVKOVÉ VRSTVY ZE ŠTĚRKODRTI TL. DO 250MM</t>
  </si>
  <si>
    <t>Sjezd 69,57+12,44 = 82,010 [B]_x000d_
Celkové množství = 82,010</t>
  </si>
  <si>
    <t>572</t>
  </si>
  <si>
    <t>POSTŘIKY A NÁTĚRY</t>
  </si>
  <si>
    <t>572121</t>
  </si>
  <si>
    <t>INFILTRAČNÍ POSTŘIK ASFALTOVÝ DO 1,0KG/M2</t>
  </si>
  <si>
    <t>8,15 = 8,150 [A]_x000d_
Celkové množství = 8,150</t>
  </si>
  <si>
    <t>- dodání všech předepsaných materiálů pro postřiky v předepsaném množství
- provedení dle předepsaného technologického předpisu
- zřízení vrstvy bez rozlišení šířky, pokládání vrstvy po etapách
- úpravu napojení, ukončení</t>
  </si>
  <si>
    <t>572211</t>
  </si>
  <si>
    <t>SPOJOVACÍ POSTŘIK Z ASFALTU DO 0,5KG/M2</t>
  </si>
  <si>
    <t>Vozovka 8,15 = 8,150 [A]_x000d_
Celkové množství = 8,150</t>
  </si>
  <si>
    <t>574</t>
  </si>
  <si>
    <t>ŽIVICE</t>
  </si>
  <si>
    <t>574A34</t>
  </si>
  <si>
    <t>ASFALTOVÝ BETON PRO OBRUSNÉ VRSTVY ACO 11+, 11S TL. 40MM</t>
  </si>
  <si>
    <t>ACO 11+ 50/70</t>
  </si>
  <si>
    <t>Chodník 8,15 = 8,150 [A]_x000d_
Celkové množství = 8,150</t>
  </si>
  <si>
    <t>- dodání směsi v požadované kvalitě
- očištění podkladu
- uložení směsi dle předepsaného technologického předpisu, zhutnění vrstvy v předepsané tloušťce
- zřízení vrstvy bez rozlišení šířky, pokládání vrstvy po etapách, včetně pracovních spar a spojů
- úpravu napojení, ukončení podél obrubníků, dilatačních zařízení, odvodňovacích proužků, odvodňovačů, vpustí, šachet a pod.
- nezahrnuje postřiky, nátěry
- nezahrnuje těsnění podél obrubníků, dilatačních zařízení, odvodňovacích proužků, odvodňovačů, vpustí, šachet a pod.</t>
  </si>
  <si>
    <t>574E56</t>
  </si>
  <si>
    <t>ASFALTOVÝ BETON PRO PODKLADNÍ VRSTVY ACP 16+, 16S TL. 60MM</t>
  </si>
  <si>
    <t>ACP 16+ 50/70</t>
  </si>
  <si>
    <t>5826</t>
  </si>
  <si>
    <t>ZÁMKOVÉ DLAŽBY</t>
  </si>
  <si>
    <t>582618</t>
  </si>
  <si>
    <t>VL8</t>
  </si>
  <si>
    <t>KRYTY Z BETON DLAŽDIC - UMĚLÁ VODÍCÍ LINIE TL. 80MM</t>
  </si>
  <si>
    <t>včetně užití dlažby bez fazet v minimální šíři 250mm či hladké desky o rozměru 250x250mm podél všech slepeckých prvků (varovných a signálních pásů a umělých vodících liniích) dle NV 163/2002 Sb., ve znění nařízení vlády č. 312/2005 Sb. a nařízení vlády č. 215/2016 Sb. a TN TZÚS 12.03.04-06.</t>
  </si>
  <si>
    <t>UMĚLÁ VODÍCÍ LINIE 15,64 = 15,640 [A]_x000d_
Celkové množství = 15,640</t>
  </si>
  <si>
    <t xml:space="preserve">- dodání dlažebního materiálu v požadované kvalitě, dodání materiálu pro předepsané  lože v tloušťce předepsané dokumentací a pro předepsanou výplň spar
- očištění podkladu
- uložení dlažby dle předepsaného technologického předpisu včetně předepsané podkladní vrstvy a předepsané výplně spar
- zřízení vrstvy bez rozlišení šířky, pokládání vrstvy po etapách 
- úpravu napojení, ukončení podél obrubníků, dilatačních zařízení, odvodňovacích proužků, odvodňovačů, vpustí, šachet a pod., nestanoví-li zadávací dokumentace jinak
- nezahrnuje postřiky, nátěry
- nezahrnuje těsnění podél obrubníků, dilatačních zařízení, odvodňovacích proužků, odvodňovačů, vpustí, šachet a pod.</t>
  </si>
  <si>
    <t>58261B</t>
  </si>
  <si>
    <t>B8n</t>
  </si>
  <si>
    <t>KRYTY Z BETON DLAŽDIC SE ZÁMKEM BAREV RELIÉF TL 80MM DO LOŽE Z KAM</t>
  </si>
  <si>
    <t>Chodník 2,14+3,31 = 5,450 [A]_x000d_
Sjezdy 12,44 = 12,440 [B]_x000d_
Celkové množství = 17,890</t>
  </si>
  <si>
    <t>582612</t>
  </si>
  <si>
    <t>Š8F</t>
  </si>
  <si>
    <t>KRYTY Z BETON DLAŽDIC SE ZÁMKEM ŠEDÝCH TL 80MM DO LOŽE Z KAM - BEZ FAZET</t>
  </si>
  <si>
    <t>Chodník 873,05+24,22 = 897,270 [A]_x000d_
Sjezd 69,57 = 69,570 [B]_x000d_
Celkové množství = 966,840</t>
  </si>
  <si>
    <t>587</t>
  </si>
  <si>
    <t>PŘEDLÁŽDĚNÍ</t>
  </si>
  <si>
    <t>587205</t>
  </si>
  <si>
    <t>PŘEDLÁŽDĚNÍ KRYTU Z BETONOVÝCH DLAŽDIC</t>
  </si>
  <si>
    <t>VČETNĚ ÚPRAVY PODKLADU</t>
  </si>
  <si>
    <t>PŘEDLÁŽDĚNÍ 8,48+3 = 11,480 [A]_x000d_
Celkové množství = 11,480</t>
  </si>
  <si>
    <t>- pod pojmem *předláždění* se rozumí rozebrání stávající dlažby a pokládka dlažby ze stávajícího dlažebního materiálu (bez dodávky nového)
- zahrnuje nezbytnou manipulaci s tímto materiálem (nakládání, doprava, složení, očištění)
- dodání a rozprostření materiálu pro lože a jeho tloušťku předepsanou dokumentací a pro předepsanou výplň spar
- eventuelní doplnění plochy s použitím nového materiálu se vykazuje v položce č.582</t>
  </si>
  <si>
    <t>711</t>
  </si>
  <si>
    <t>IZOLACE PROTI VODĚ A VLHKOSTI</t>
  </si>
  <si>
    <t>711116</t>
  </si>
  <si>
    <t>NOP</t>
  </si>
  <si>
    <t xml:space="preserve">IZOLACE BĚŽN KONSTR PROTI ZEM VLHK Z MĚ  PVC - NOPOVÁ FÓLIE</t>
  </si>
  <si>
    <t>materiál HDPE s nakašírovanou netkanou geotextilií na nopech, nopy výšky 8 mm, plošná hmotnost 450 g/m2</t>
  </si>
  <si>
    <t>NOPOVÁ FOLIE 185,7+9 = 194,700 [A]_x000d_
Celkové množství = 194,700</t>
  </si>
  <si>
    <t xml:space="preserve">položka zahrnuje:
- dodání  předepsaného izolačního materiálu
- očištění a ošetření podkladu, zadávací dokumentace může zahrnout i případné vyspravení
- zřízení izolace jako kompletního povlaku, případně komplet. soustavy nebo systému podle příslušného  technolog. předpisu
- zřízení izolace i jednotlivých vrstev po etapách, včetně pracovních spár a spojů
- úprava u okrajů, rohů, hran, dilatačních i pracovních spojů, kotev, obrubníků, dilatačních zařízení, odvodnění, otvorů, neizolovaných míst a pod.
- zajištění odvodnění povrchu izolace, včetně odvodnění nejnižších míst, pokud dokumentace pro zadání stavby nestanoví jinak
- ochrana izolace do doby zřízení definitivní ochranné vrstvy nebo konstrukce
- úprava, očištění a ošetření prostoru kolem izolace
- provedení požadovaných zkoušek
- nezahrnuje ochranné vrstvy, např. geotextilii</t>
  </si>
  <si>
    <t>87</t>
  </si>
  <si>
    <t>POTRUBÍ - PLAST</t>
  </si>
  <si>
    <t>87434</t>
  </si>
  <si>
    <t>POTRUBÍ Z TRUB PLASTOVÝCH ODPADNÍCH DN DO 200MM</t>
  </si>
  <si>
    <t>KG SN10</t>
  </si>
  <si>
    <t>DN200 1,5 = 1,500 [A]_x000d_
Celkové množství = 1,500</t>
  </si>
  <si>
    <t xml:space="preserve">položky pro zhotovení potrubí platí bez ohledu na sklon
zahrnuje:
- výrobní dokumentaci (včetně technologického předpisu)
- dodání veškerého trubního a pomocného materiálu  (trouby,  trubky,  tvarovky,  spojovací a těsnící  materiál a pod.), podpěrných, závěsných a upevňovacích prvků, včetně potřebných úprav
- úprava a příprava podkladu a podpěr, očištění a ošetření podkladu a podpěr
- zřízení plně funkčního potrubí, kompletní soustavy, podle příslušného technologického předpisu
- zřízení potrubí i jednotlivých částí po etapách, včetně pracovních spar a spojů, pracovního zaslepení konců a pod.
- úprava prostupů, průchodů  šachtami a komorami, okolí podpěr a vyústění, zaústění, napojení, vyvedení a upevnění odpad. výustí
- ochrana potrubí nátěrem (vč. úpravy povrchu), případně izolací, nejsou-li tyto práce předmětem jiné položky
- úprava, očištění a ošetření prostoru kolem potrubí
- položky platí pro práce prováděné v prostoru zapaženém i nezapaženém a i v kolektorech, chráničkách
- položky zahrnují i práce spojené s nutnými obtoky, převáděním a čerpáním vody
nezahrnuje zkoušky vodotěsnosti a televizní prohlídku</t>
  </si>
  <si>
    <t>897</t>
  </si>
  <si>
    <t>ULIČNÍ VPUSTI</t>
  </si>
  <si>
    <t>89712</t>
  </si>
  <si>
    <t>VPUSŤ KANALIZAČNÍ ULIČNÍ KOMPLETNÍ Z BETONOVÝCH DÍLCŮ</t>
  </si>
  <si>
    <t>ULIČNÍ VPUSŤ 1 = 1,000 [A]_x000d_
Celkové množství = 1,000</t>
  </si>
  <si>
    <t xml:space="preserve">položka zahrnuje:
- dodávku a osazení předepsaných dílů včetně mříže
- výplň, těsnění  a tmelení spar a spojů,
- opatření  povrchů  betonu  izolací  proti zemní vlhkosti v částech, kde přijdou do styku se zeminou nebo kamenivem,
- předepsané podkladní konstrukce</t>
  </si>
  <si>
    <t>899</t>
  </si>
  <si>
    <t>OSTATNÍ KONSTRUKCE NA TRUBNÍM VEDENÍ</t>
  </si>
  <si>
    <t>89921</t>
  </si>
  <si>
    <t>VÝŠKOVÁ ÚPRAVA POKLOPŮ</t>
  </si>
  <si>
    <t>POKLOPY / ŠACHTY 3 = 3,000 [A]_x000d_
Celkové množství = 3,000</t>
  </si>
  <si>
    <t>- položka výškové úpravy zahrnuje všechny nutné práce a materiály pro zvýšení nebo snížení zařízení (včetně nutné úpravy stávajícího povrchu vozovky nebo chodníku).</t>
  </si>
  <si>
    <t>89923</t>
  </si>
  <si>
    <t>VÝŠKOVÁ ÚPRAVA KRYCÍCH HRNCŮ</t>
  </si>
  <si>
    <t>ÚPRAVA ŠOUPAT 6 = 6,000 [A]_x000d_
Celkové množství = 6,000</t>
  </si>
  <si>
    <t>89944</t>
  </si>
  <si>
    <t>VÝŘEZ, VÝSEK, ÚTES NA POTRUBÍ DN DO 200MM</t>
  </si>
  <si>
    <t>napojení UV 1 = 1,000 [A]_x000d_
Celkové množství = 1,000</t>
  </si>
  <si>
    <t>- zahrnují zejména náklady na osekání trub na útesy, na vysekání otvorů pro zaústění, na obetonování útesu. U výřezu a výseku náklady na ohlášení uzavírání vody, uzavření a otevření šoupat, vypuštění a napuštění vody, odvzdušnění potrubí a pod.</t>
  </si>
  <si>
    <t>89922</t>
  </si>
  <si>
    <t>VÝŠKOVÁ ÚPRAVA MŘÍŽÍ</t>
  </si>
  <si>
    <t>UV 5 = 5,000 [A]_x000d_
Celkové množství = 5,000</t>
  </si>
  <si>
    <t>917</t>
  </si>
  <si>
    <t>OBRUBY A ZPOMALOVACÍ PRAHY A POLŠTÁŘE</t>
  </si>
  <si>
    <t>917212</t>
  </si>
  <si>
    <t>ZÁHONOVÉ OBRUBY Z BETONOVÝCH OBRUBNÍKŮ ŠÍŘ 80MM</t>
  </si>
  <si>
    <t>CHODNÍKOVÝ 1000/80/250 29,64 = 29,640 [A]_x000d_
Celkové množství = 29,640</t>
  </si>
  <si>
    <t>Položka zahrnuje:
dodání a pokládku betonových obrubníků o rozměrech předepsaných zadávací dokumentací
betonové lože i boční betonovou opěrku.</t>
  </si>
  <si>
    <t>917224</t>
  </si>
  <si>
    <t>SILNIČNÍ A CHODNÍKOVÉ OBRUBY Z BETONOVÝCH OBRUBNÍKŮ ŠÍŘ 150MM</t>
  </si>
  <si>
    <t>Obrubník betonový do C20/25 XF3</t>
  </si>
  <si>
    <t>SILNIČNÍ 1000/150/250 183,64+123,15-14-36,72+13-5 = 264,070 [A]_x000d_
PŘECHODOVÝ 1000/150/150-250 14+2 = 16,000 [B]_x000d_
NÁJEZDOVÝ 1000/150/150 36,72+3 = 39,720 [C]_x000d_
Celkové množství = 319,790</t>
  </si>
  <si>
    <t>919</t>
  </si>
  <si>
    <t>Ostatní práce - ŘEZÁNÍ</t>
  </si>
  <si>
    <t>919111</t>
  </si>
  <si>
    <t>ŘEZÁNÍ ASFALTOVÉHO KRYTU VOZOVEK TL DO 50MM</t>
  </si>
  <si>
    <t>položka zahrnuje řezání vozovkové vrstvy v předepsané tloušťce, včetně spotřeby vody</t>
  </si>
  <si>
    <t>919112</t>
  </si>
  <si>
    <t>ŘEZÁNÍ ASFALTOVÉHO KRYTU VOZOVEK TL DO 100MM</t>
  </si>
  <si>
    <t>93</t>
  </si>
  <si>
    <t>Dokončovací práce</t>
  </si>
  <si>
    <t>935812</t>
  </si>
  <si>
    <t>ŽLABY A RIGOLY DLÁŽDĚNÉ Z KOSTEK DROBNÝCH DO BETONU TL 100MM</t>
  </si>
  <si>
    <t>do C20/25nXF3 + M25</t>
  </si>
  <si>
    <t>dvojlinka 67,72+13*0,22 = 70,580 [A]_x000d_
Celkové množství = 70,580</t>
  </si>
  <si>
    <t>položka zahrnuje:
- dodání a uložení předepsaného dlažebního materiálu v požadované kvalitě do předepsaného tvaru a v předepsané šířce
- dodání a rozprostření lože z předepsaného materiálu v předepsané tloušťce a šířce
- úpravu napojení a ukončení
- vnitrostaveništní i mimostaveništní dopravu
- měří se vydlážděná plocha.</t>
  </si>
  <si>
    <t>931</t>
  </si>
  <si>
    <t>Dilatační zařízení</t>
  </si>
  <si>
    <t>931314</t>
  </si>
  <si>
    <t>TĚSNĚNÍ DILATAČ SPAR ASF ZÁLIVKOU PRŮŘ DO 400MM2</t>
  </si>
  <si>
    <t>NAPOJOVACÍ SPÁRA</t>
  </si>
  <si>
    <t>ZAŘÍZNUTÍ A ZALITÍ NAPOJOVACÍ SPÁRY 31,32 = 31,320 [A]_x000d_
Celkové množství = 31,320</t>
  </si>
  <si>
    <t>položka zahrnuje dodávku a osazení předepsaného materiálu, očištění ploch spáry před úpravou, očištění okolí spáry po úpravě
nezahrnuje těsnící profil</t>
  </si>
  <si>
    <t>96</t>
  </si>
  <si>
    <t>BOURÁNÍ</t>
  </si>
  <si>
    <t>96687</t>
  </si>
  <si>
    <t>TKM</t>
  </si>
  <si>
    <t>VYBOURÁNÍ ULIČNÍCH VPUSTÍ KOMPLETNÍCH S ODVOZEM NA TRVALOU SKLÁDKU</t>
  </si>
  <si>
    <t>STÁVAJÍCÍ VPUSTI 1 = 1,000 [A]_x000d_
Celkové množství = 1,000</t>
  </si>
  <si>
    <t>položka zahrnuje:
- kompletní bourací práce včetně nezbytného rozsahu zemních prací,
- veškerou manipulaci s vybouranou sutí a hmotami včetně uložení na skládku,
- veškeré další práce plynoucí z technologického předpisu a z platných předpisů,
nezahrnuje poplatek za skládku, který se vykazuje v položce 0141** (s výjimkou malého množství bouraného materiálu, kde je možné poplatek zahrnout do jednotkové ceny bourání – tento fakt musí být uveden v doplňujícím textu k položce)</t>
  </si>
  <si>
    <t>03710</t>
  </si>
  <si>
    <t>DIO A DIR - PROVEDENÍ OPATŘENÍ - DOČASNÉ DOPRAVNÍ ZNAČENÍ</t>
  </si>
  <si>
    <t>Zajištění opatření DIR včetně provozu a nájmu dočasné světelné signalizace</t>
  </si>
  <si>
    <t>POMOC PRÁCE ZAJIŠŤ NEBO ZŘÍZ OBJÍŽĎKY A PŘÍSTUP CESTY 1 = 1,000 [A]_x000d_
Celkové množství = 1,000</t>
  </si>
  <si>
    <t>zahrnuje objednatelem povolené náklady na požadovaná zařízení zhotovitele</t>
  </si>
  <si>
    <t>A</t>
  </si>
  <si>
    <t>DIO A DIR - POMOC PRÁCE ZAJIŠŤ NEBO ZŘÍZ OBJÍŽĎKY A PŘÍSTUP CESTY - ÚDRŽBA OBJÍZDNÉ TRASY</t>
  </si>
  <si>
    <t>měsíc</t>
  </si>
  <si>
    <t>ÚDRŽBA OBJÍZDNÉ TRASY 3 = 3,000 [A]_x000d_
Celkové množství = 3,000</t>
  </si>
  <si>
    <t>03720</t>
  </si>
  <si>
    <t>DIO A DIR - POMOC PRÁCE ZAJIŠŤ NEBO ZŘÍZ REGULACI A OCHRANU DOPRAVY</t>
  </si>
  <si>
    <t xml:space="preserve">Úhrnná částka musí obsahovat veškeré náklady na dočasné úpravy a regulaci dopravy (i pěší) na staveništi a nezbytné značení a opatření vyplývající z požadavků BOZP na staveništi vč. provizorních lávek, nájezdů, ap.    
Trasy pro pěší v souladu s vyhl. č. 398/2009 Sb., o obecných technických požadavcích zabezpečujících bezbariérové užívání staveb.       
Po dobu realizace stavby zajištěn přístup k objektům pro složky IZS.</t>
  </si>
  <si>
    <t>DIO A DIR - POMOC PRÁCE ZAJIŠŤ NEBO ZŘÍZ REGULACI A OCHRANU DOPRAVY 1 = 1,000 [A]_x000d_
Celkové množství = 1,000</t>
  </si>
  <si>
    <t>027</t>
  </si>
  <si>
    <t>Pomocné práce zřizující nebo zajišťující</t>
  </si>
  <si>
    <t>02710</t>
  </si>
  <si>
    <t>DIO A DIR - POMOC PRÁCE ZŘÍZ NEBO ZAJIŠŤ OBJÍŽĎKY A PŘÍSTUP CESTY - PROJEDNÁNÍ OPATŘENÍ</t>
  </si>
  <si>
    <t>PROJEDNÁNÍ 1 = 1,000 [A]</t>
  </si>
  <si>
    <t>zahrnuje veškeré náklady spojené s objednatelem požadovanými zařízeními</t>
  </si>
  <si>
    <t>02730</t>
  </si>
  <si>
    <t>POMOC PRÁCE ZŘÍZ NEBO ZAJIŠŤ OCHRANU INŽENÝRSKÝCH SÍTÍ + VYTYČENÍ</t>
  </si>
  <si>
    <t xml:space="preserve">Zajištění inženýrských sítí před zahájením stavebních prací a během realizace stavby dle požadavku správců.    
Nutné vytyčení všech podzemních sítí s protokolárním zápisem příslušných správců.    
Přesnou polohu podzemních vedení ověřit ručně kopanými sondami. Přechody nutno ochránit.</t>
  </si>
  <si>
    <t>SÍTĚ 1 = 1,000 [A]_x000d_
Celkové množství = 1,000</t>
  </si>
  <si>
    <t>028</t>
  </si>
  <si>
    <t>Průzkumné práce</t>
  </si>
  <si>
    <t>02811</t>
  </si>
  <si>
    <t>PASPORT - PRŮZKUMNÉ PRÁCE GEOTECHNICKÉ NA POVRCHU</t>
  </si>
  <si>
    <t>Zajištění a zdokumentování stávajícího stavu zástavby a objektů, které mohou být dotčeny stavbou před započetím, v průběhu a na konci stavebních prací</t>
  </si>
  <si>
    <t>PASPORT 1 = 1,000 [A]_x000d_
Celkové množství = 1,000</t>
  </si>
  <si>
    <t>029</t>
  </si>
  <si>
    <t>OSTATNÍ POŽADAVKY</t>
  </si>
  <si>
    <t>02910</t>
  </si>
  <si>
    <t>OSTATNÍ POŽADAVKY - ZEMĚMĚŘIČSKÁ MĚŘENÍ</t>
  </si>
  <si>
    <t xml:space="preserve">Veškerá zaměření nutná k realizaci díla (např. vytyčení stavby, potřebná zaměření a geodetické práce v průběhu výstavby, obvod staveniště apod.) a k uvedení stavby do užívání a řádnému předání dokončeného díla. Včetně ochrany vytyčovacích bodů.      
3x tištěná + 1xCD</t>
  </si>
  <si>
    <t>GEOMETRICKÝ PLÁN 1 = 1,000 [A]</t>
  </si>
  <si>
    <t>zahrnuje veškeré náklady spojené s objednatelem požadovanými pracemi, 
- pro stanovení orientační investorské ceny určete jednotkovou cenu jako 1% odhadované ceny stavby</t>
  </si>
  <si>
    <t>02911</t>
  </si>
  <si>
    <t>OSTATNÍ POŽADAVKY - GEODETICKÉ ZAMĚŘENÍ</t>
  </si>
  <si>
    <t>Zaměření vrstev pro určení kubatur konstrukčních vrstev a celkových plošných a délkových výměr.</t>
  </si>
  <si>
    <t>GEODETICKÉ PRÁCE 1 = 1,000 [A]_x000d_
Celkové množství = 1,000</t>
  </si>
  <si>
    <t>02960</t>
  </si>
  <si>
    <t>BOZP - OSTATNÍ POŽADAVKY</t>
  </si>
  <si>
    <t>náklady na zajištění a udržování staveniště v soulasu s požadavky nářízení týkajících se zajištění bezpečnosti na staveništi (BOZP a PO), jako i náklady na pořízení a udržování OPPP
NÁKLADY NA OCHRANY PŘEDEPSANOU PLÁNEM BOZP</t>
  </si>
  <si>
    <t>BOZP 1 = 1,000 [A]_x000d_
Celkové množství = 1,000</t>
  </si>
  <si>
    <t>zahrnuje veškeré náklady spojené s objednatelem požadovaným dozorem</t>
  </si>
  <si>
    <t>0294</t>
  </si>
  <si>
    <t>Vypracování dokumentace</t>
  </si>
  <si>
    <t>02943</t>
  </si>
  <si>
    <t>RDS / VDS - OSTATNÍ POŽADAVKY - VYPRACOVÁNÍ RDS / VDS</t>
  </si>
  <si>
    <t xml:space="preserve">dokumentace bude požadovaná  (počet výtisků, paré a CD v el. podobě dle SOD) objednatelem včetně dokumentace v elektronické podobě 1x CD     
cena za vypracování - RDS (realizační dokumentace stavby). Realizční dokumentace bude zpracována na všechny trvalé stavební objekty.</t>
  </si>
  <si>
    <t>VYPRACOVÁNÍ RDS / VDS 1 = 1,000 [A]_x000d_
Celkové množství = 1,000</t>
  </si>
  <si>
    <t>02944</t>
  </si>
  <si>
    <t>DSPS - OSTAT POŽADAVKY - DOKUMENTACE SKUTEČ PROVEDENÍ V DIGIT FORMĚ</t>
  </si>
  <si>
    <t xml:space="preserve">Dokumentace skutečného provedení stavby.    
Výkresy a související písemnosti zhotovené stavby potřebné pro evidenci pozemní komunikace.    
Výkresy odchylek a změn stavby oproti DSP+PDPS.    
Ověření podpisem odpovědného zástupce zhotovitele a správce stavby.    
Zadavatel poskytne dokumentaci v otevřeném formátu *.dwg</t>
  </si>
  <si>
    <t>DOKUMENTACE SKUTEČ PROVEDENÍ V DIGIT FORMĚ 1 = 1,000 [A]_x000d_
Celkové množství = 1,000</t>
  </si>
  <si>
    <t>02946</t>
  </si>
  <si>
    <t>OSTAT POŽADAVKY - FOTODOKUMENTACE</t>
  </si>
  <si>
    <t>Fotodokumentace stavby 1x měsíčně sada barevných fotografií v tištěné i elektronické formě 3x závěrečná fotodokumentace v albu s popisem v tištěné i elektronické formě Jednou měsíčně zajištění jedné sady barevných fotografií v tištěné formě i na DVD dokumentující postup výstavby. Sadu uspořádat do alba s popisy, stručně určujícími místo, čas a předmět fotografie. Pro převzetí stavby zajistit zvláštní sadu z průběhu celé stavby ve 3 vyhotoveních včetně uložení na  DVD.</t>
  </si>
  <si>
    <t>FOTODOKUMENTACE 1 = 1,000 [A]_x000d_
Celkové množství = 1,000</t>
  </si>
  <si>
    <t>položka zahrnuje:
- fotodokumentaci zadavatelem požadovaného děje a konstrukcí v požadovaných časových intervalech
- zadavatelem specifikované výstupy (fotografie v papírovém a digitálním formátu) v požadovaném počtu</t>
  </si>
  <si>
    <t>031</t>
  </si>
  <si>
    <t>Zařízení staveniště</t>
  </si>
  <si>
    <t>03100</t>
  </si>
  <si>
    <t>ZAŘÍZENÍ STAVENIŠTĚ - ZŘÍZENÍ, PROVOZ, DEMONTÁŽ</t>
  </si>
  <si>
    <t>ZAŘÍZENÍ STAVENIŠTĚ 1 = 1,000 [A]_x000d_
Celkové množství = 1,000</t>
  </si>
  <si>
    <t>zahrnuje objednatelem povolené náklady na pořízení (event. pronájem), provozování, udržování a likvidaci zhotovitelova zařízení</t>
  </si>
  <si>
    <t>03170</t>
  </si>
  <si>
    <t>ZAŘÍZENÍ STAVENIŠTĚ - KOMUNIKACE A ZPEV PLOCHY</t>
  </si>
  <si>
    <t>KOMUNIKACE V RÁMCI STAVENIŠTĚ A KOMUNIKACE VYBUDOVANÉ PRO ZAJIŠTĚNÍ OBSLUŽNOSTI CHODCŮ DLE DIO A PLÁNU BOZP</t>
  </si>
  <si>
    <t>ZAŘÍZENÍ STAVENIŠTĚ - CESTY 1 = 1,000 [A]_x000d_
Celkové množství = 1,000</t>
  </si>
  <si>
    <t>916</t>
  </si>
  <si>
    <t>DOPRAVNÍ ZAŘÍZENÍ</t>
  </si>
  <si>
    <t>916811</t>
  </si>
  <si>
    <t>ODDĚL OPLOCENÍ S PODSTAVCI DRÁTĚNNÉ - DOD A MONTÁŽ</t>
  </si>
  <si>
    <t>ODDĚL OPLOCENÍ S PODSTAVCI DRÁTĚNNÉ 60 = 60,000 [A]_x000d_
Celkové množství = 60,000</t>
  </si>
  <si>
    <t>položka zahrnuje:
- dodání zařízení v předepsaném provedení včetně jejich osazení
- údržbu po celou dobu trvání funkce, náhradu zničených nebo ztracených kusů, nutnou opravu poškozených částí</t>
  </si>
  <si>
    <t>916813</t>
  </si>
  <si>
    <t>ODDĚL OPLOCENÍ S PODSTAVCI DRÁTĚNNÉ - DEMONTÁŽ</t>
  </si>
  <si>
    <t>ODDĚL OPLOCENÍ S PODSTAVCI DRÁTĚNNÉ 60.000 = 60,000 [A]_x000d_
Celkové množství = 60,000</t>
  </si>
  <si>
    <t>Položka zahrnuje odstranění, demontáž a odklizení zařízení s odvozem na předepsané místo</t>
  </si>
  <si>
    <t>916819</t>
  </si>
  <si>
    <t>ODDĚL OPLOCENÍ S PODSTAVCI DRÁTĚNNÉ - NÁJEMNÉ</t>
  </si>
  <si>
    <t>MDEN</t>
  </si>
  <si>
    <t>ODDĚL OPLOCENÍ S PODSTAVCI DRÁTĚNNÉ 1,5 * 30 * 60.000 = 2700,000 [A]_x000d_
Celkové množství = 2700,000</t>
  </si>
  <si>
    <t>položka zahrnuje sazbu za pronájem zařízení. Počet měrných jednotek se určí jako součin délky zařízení a počtu dní použití.</t>
  </si>
</sst>
</file>

<file path=xl/styles.xml><?xml version="1.0" encoding="utf-8"?>
<styleSheet xmlns="http://schemas.openxmlformats.org/spreadsheetml/2006/main">
  <numFmts count="2">
    <numFmt numFmtId="165" formatCode="# ### ### ### ##0.00"/>
    <numFmt numFmtId="164" formatCode="# ### ### ### ##0.000"/>
  </numFmts>
  <fonts count="10">
    <font>
      <sz val="11"/>
      <name val="Calibri"/>
      <family val="2"/>
      <scheme val="minor"/>
    </font>
    <font>
      <sz val="11"/>
      <color rgb="FFD9D9D9"/>
      <name val="Calibri"/>
      <scheme val="minor"/>
    </font>
    <font>
      <sz val="10"/>
      <color rgb="FF000000"/>
      <name val="Arial"/>
    </font>
    <font>
      <b/>
      <sz val="16"/>
      <color rgb="FF000000"/>
      <name val="Arial"/>
    </font>
    <font>
      <b/>
      <sz val="10"/>
      <color rgb="FF000000"/>
      <name val="Arial"/>
    </font>
    <font>
      <sz val="10"/>
      <color rgb="FFFFFFFF"/>
      <name val="Arial"/>
    </font>
    <font>
      <b/>
      <sz val="11"/>
      <color rgb="FF000000"/>
      <name val="Arial"/>
    </font>
    <font>
      <b/>
      <sz val="11"/>
      <name val="Calibri"/>
      <scheme val="minor"/>
    </font>
    <font>
      <i/>
      <sz val="11"/>
      <name val="Calibri"/>
      <scheme val="minor"/>
    </font>
    <font>
      <i/>
      <sz val="10"/>
      <color rgb="FF000000"/>
      <name val="Arial"/>
    </font>
  </fonts>
  <fills count="5">
    <fill>
      <patternFill patternType="none"/>
    </fill>
    <fill>
      <patternFill patternType="gray125"/>
    </fill>
    <fill>
      <patternFill patternType="solid">
        <fgColor rgb="FFD9D9D9"/>
      </patternFill>
    </fill>
    <fill>
      <patternFill patternType="solid">
        <fgColor rgb="FF41A5BD"/>
      </patternFill>
    </fill>
    <fill>
      <patternFill patternType="solid">
        <fgColor rgb="FFADD8E6"/>
      </patternFill>
    </fill>
  </fills>
  <borders count="19">
    <border/>
    <border>
      <left style="thin"/>
      <right style="thin"/>
      <top style="thin"/>
      <bottom style="thin"/>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right style="thin">
        <color rgb="FF000000"/>
      </right>
      <top style="thin">
        <color rgb="FF000000"/>
      </top>
      <bottom style="thin">
        <color rgb="FF000000"/>
      </bottom>
    </border>
    <border>
      <left style="thin"/>
      <top style="thin"/>
      <bottom style="thin"/>
    </border>
    <border>
      <left style="thin">
        <color rgb="FF000000"/>
      </left>
      <right style="thin"/>
      <top style="thin"/>
      <bottom style="thin"/>
    </border>
    <border>
      <left style="thin"/>
      <right style="thin">
        <color rgb="FF000000"/>
      </right>
      <top style="thin"/>
      <bottom style="thin"/>
    </border>
    <border>
      <left style="thin"/>
      <top style="thin"/>
    </border>
    <border>
      <left style="thin"/>
      <right style="thin"/>
      <top style="thin"/>
    </border>
    <border>
      <left style="thin">
        <color rgb="FF000000"/>
      </left>
      <top style="thin"/>
    </border>
    <border>
      <top style="thin"/>
    </border>
    <border>
      <right style="thin">
        <color rgb="FF000000"/>
      </right>
      <top style="thin"/>
    </border>
    <border>
      <left style="thin">
        <color rgb="FF000000"/>
      </left>
      <bottom style="thin">
        <color rgb="FF000000"/>
      </bottom>
    </border>
    <border>
      <bottom style="thin">
        <color rgb="FF000000"/>
      </bottom>
    </border>
    <border>
      <right style="thin">
        <color rgb="FF000000"/>
      </right>
      <bottom style="thin">
        <color rgb="FF000000"/>
      </bottom>
    </border>
  </borders>
  <cellStyleXfs count="14">
    <xf numFmtId="0" fontId="0" fillId="0" borderId="0"/>
    <xf numFmtId="0" fontId="2" fillId="0" borderId="0">
      <alignment horizontal="left" vertical="center" wrapText="1"/>
    </xf>
    <xf numFmtId="0" fontId="3" fillId="0" borderId="0">
      <alignment horizontal="left" vertical="center" wrapText="1"/>
    </xf>
    <xf numFmtId="0" fontId="4" fillId="0" borderId="0">
      <alignment horizontal="right" vertical="center" wrapText="1"/>
    </xf>
    <xf numFmtId="0" fontId="5" fillId="0" borderId="0">
      <alignment horizontal="center" vertical="center" wrapText="1"/>
    </xf>
    <xf numFmtId="0" fontId="4" fillId="0" borderId="0">
      <alignment horizontal="left" vertical="center" wrapText="1"/>
    </xf>
    <xf numFmtId="0" fontId="6" fillId="0" borderId="0">
      <alignment horizontal="left" vertical="center" wrapText="1"/>
    </xf>
    <xf numFmtId="0" fontId="6" fillId="0" borderId="0">
      <alignment horizontal="left" vertical="center" wrapText="1"/>
    </xf>
    <xf numFmtId="0" fontId="4" fillId="0" borderId="0">
      <alignment horizontal="left" vertical="center" wrapText="1"/>
    </xf>
    <xf numFmtId="0" fontId="4" fillId="0" borderId="0">
      <alignment horizontal="left" vertical="center" wrapText="1"/>
    </xf>
    <xf numFmtId="0" fontId="4" fillId="0" borderId="0">
      <alignment horizontal="right" vertical="center" wrapText="1"/>
    </xf>
    <xf numFmtId="0" fontId="2" fillId="0" borderId="0">
      <alignment horizontal="left" vertical="center" wrapText="1"/>
    </xf>
    <xf numFmtId="0" fontId="2" fillId="0" borderId="0">
      <alignment horizontal="right" vertical="center" wrapText="1"/>
    </xf>
    <xf numFmtId="0" fontId="9" fillId="0" borderId="0">
      <alignment horizontal="left" vertical="center" wrapText="1"/>
    </xf>
  </cellStyleXfs>
  <cellXfs count="52">
    <xf numFmtId="0" fontId="0" fillId="0" borderId="0" xfId="0"/>
    <xf numFmtId="0" fontId="1" fillId="2" borderId="0" xfId="0" applyFont="1" applyFill="1"/>
    <xf numFmtId="0" fontId="2" fillId="2" borderId="0" xfId="1" applyFill="1">
      <alignment horizontal="left" vertical="center" wrapText="1"/>
    </xf>
    <xf numFmtId="0" fontId="0" fillId="2" borderId="0" xfId="0" applyFill="1"/>
    <xf numFmtId="0" fontId="3" fillId="2" borderId="0" xfId="2" applyFill="1">
      <alignment horizontal="left" vertical="center" wrapText="1"/>
    </xf>
    <xf numFmtId="0" fontId="4" fillId="2" borderId="0" xfId="3" applyFill="1">
      <alignment horizontal="right" vertical="center" wrapText="1"/>
    </xf>
    <xf numFmtId="165" fontId="4" fillId="2" borderId="0" xfId="3" applyNumberFormat="1" applyFill="1">
      <alignment horizontal="right" vertical="center" wrapText="1"/>
    </xf>
    <xf numFmtId="0" fontId="5" fillId="3" borderId="1" xfId="4" applyFill="1" applyBorder="1">
      <alignment horizontal="center" vertical="center" wrapText="1"/>
    </xf>
    <xf numFmtId="49" fontId="4" fillId="0" borderId="1" xfId="5" applyNumberFormat="1" applyBorder="1">
      <alignment horizontal="left" vertical="center" wrapText="1"/>
    </xf>
    <xf numFmtId="0" fontId="4" fillId="0" borderId="1" xfId="5" applyBorder="1">
      <alignment horizontal="left" vertical="center" wrapText="1"/>
    </xf>
    <xf numFmtId="165" fontId="4" fillId="0" borderId="1" xfId="5" applyNumberFormat="1" applyBorder="1">
      <alignment horizontal="left" vertical="center" wrapText="1"/>
    </xf>
    <xf numFmtId="0" fontId="0" fillId="2" borderId="2" xfId="0" applyFill="1" applyBorder="1"/>
    <xf numFmtId="0" fontId="0" fillId="2" borderId="3" xfId="0" applyFill="1" applyBorder="1"/>
    <xf numFmtId="0" fontId="2" fillId="2" borderId="3" xfId="1" applyFill="1" applyBorder="1">
      <alignment horizontal="left" vertical="center" wrapText="1"/>
    </xf>
    <xf numFmtId="0" fontId="0" fillId="2" borderId="4" xfId="0" applyFill="1" applyBorder="1"/>
    <xf numFmtId="0" fontId="0" fillId="2" borderId="5" xfId="0" applyFill="1" applyBorder="1"/>
    <xf numFmtId="0" fontId="0" fillId="2" borderId="0" xfId="0" applyFill="1" applyBorder="1"/>
    <xf numFmtId="0" fontId="3" fillId="2" borderId="0" xfId="2" applyFill="1" applyBorder="1">
      <alignment horizontal="left" vertical="center" wrapText="1"/>
    </xf>
    <xf numFmtId="0" fontId="0" fillId="2" borderId="6" xfId="0" applyFill="1" applyBorder="1"/>
    <xf numFmtId="0" fontId="6" fillId="2" borderId="5" xfId="6" applyFill="1" applyBorder="1">
      <alignment horizontal="left" vertical="center" wrapText="1"/>
    </xf>
    <xf numFmtId="0" fontId="6" fillId="2" borderId="0" xfId="6" applyFill="1" applyBorder="1" applyAlignment="1">
      <alignment horizontal="right" vertical="center" wrapText="1"/>
    </xf>
    <xf numFmtId="0" fontId="0" fillId="2" borderId="0" xfId="0" applyFill="1" applyBorder="1" applyAlignment="1">
      <alignment horizontal="right"/>
    </xf>
    <xf numFmtId="0" fontId="6" fillId="2" borderId="0" xfId="6" applyFill="1" applyBorder="1">
      <alignment horizontal="left" vertical="center" wrapText="1"/>
    </xf>
    <xf numFmtId="0" fontId="0" fillId="2" borderId="7" xfId="0" applyFill="1" applyBorder="1" applyAlignment="1">
      <alignment horizontal="center"/>
    </xf>
    <xf numFmtId="165" fontId="0" fillId="2" borderId="7" xfId="0" applyNumberFormat="1" applyFill="1" applyBorder="1" applyAlignment="1">
      <alignment horizontal="center"/>
    </xf>
    <xf numFmtId="0" fontId="5" fillId="3" borderId="8" xfId="4" applyFill="1" applyBorder="1">
      <alignment horizontal="center" vertical="center" wrapText="1"/>
    </xf>
    <xf numFmtId="0" fontId="5" fillId="3" borderId="9" xfId="4" applyFill="1" applyBorder="1">
      <alignment horizontal="center" vertical="center" wrapText="1"/>
    </xf>
    <xf numFmtId="0" fontId="5" fillId="3" borderId="10" xfId="4" applyFill="1" applyBorder="1">
      <alignment horizontal="center" vertical="center" wrapText="1"/>
    </xf>
    <xf numFmtId="0" fontId="5" fillId="3" borderId="11" xfId="4" applyFill="1" applyBorder="1">
      <alignment horizontal="center" vertical="center" wrapText="1"/>
    </xf>
    <xf numFmtId="0" fontId="5" fillId="3" borderId="12" xfId="4" applyFill="1" applyBorder="1">
      <alignment horizontal="center" vertical="center" wrapText="1"/>
    </xf>
    <xf numFmtId="0" fontId="7" fillId="2" borderId="7" xfId="0" applyFont="1" applyFill="1" applyBorder="1"/>
    <xf numFmtId="0" fontId="7" fillId="2" borderId="13" xfId="0" applyFont="1" applyFill="1" applyBorder="1"/>
    <xf numFmtId="0" fontId="7" fillId="2" borderId="7" xfId="0" applyFont="1" applyFill="1" applyBorder="1" applyAlignment="1">
      <alignment horizontal="right"/>
    </xf>
    <xf numFmtId="0" fontId="7" fillId="2" borderId="14" xfId="0" applyFont="1" applyFill="1" applyBorder="1"/>
    <xf numFmtId="165" fontId="7" fillId="2" borderId="7" xfId="0" applyNumberFormat="1" applyFont="1" applyFill="1" applyBorder="1" applyAlignment="1">
      <alignment horizontal="center"/>
    </xf>
    <xf numFmtId="0" fontId="0" fillId="2" borderId="15" xfId="0" applyFill="1" applyBorder="1"/>
    <xf numFmtId="0" fontId="0" fillId="0" borderId="7" xfId="0" applyBorder="1"/>
    <xf numFmtId="0" fontId="0" fillId="0" borderId="7" xfId="0" applyBorder="1" applyAlignment="1">
      <alignment horizontal="right"/>
    </xf>
    <xf numFmtId="0" fontId="0" fillId="0" borderId="7" xfId="0" applyBorder="1" applyAlignment="1">
      <alignment wrapText="1"/>
    </xf>
    <xf numFmtId="0" fontId="0" fillId="0" borderId="7" xfId="0" applyBorder="1" applyAlignment="1">
      <alignment horizontal="center"/>
    </xf>
    <xf numFmtId="164" fontId="0" fillId="0" borderId="7" xfId="0" applyNumberFormat="1" applyBorder="1" applyAlignment="1">
      <alignment horizontal="center"/>
    </xf>
    <xf numFmtId="165" fontId="0" fillId="4" borderId="7" xfId="0" applyNumberFormat="1" applyFill="1" applyBorder="1" applyAlignment="1" applyProtection="1">
      <alignment horizontal="center"/>
      <protection locked="0"/>
    </xf>
    <xf numFmtId="165" fontId="0" fillId="0" borderId="7" xfId="0" applyNumberFormat="1" applyBorder="1" applyAlignment="1">
      <alignment horizontal="center"/>
    </xf>
    <xf numFmtId="165" fontId="0" fillId="0" borderId="0" xfId="0" applyNumberFormat="1"/>
    <xf numFmtId="0" fontId="0" fillId="0" borderId="5" xfId="0" applyBorder="1"/>
    <xf numFmtId="0" fontId="0" fillId="0" borderId="0" xfId="0" applyBorder="1"/>
    <xf numFmtId="0" fontId="0" fillId="0" borderId="6" xfId="0" applyBorder="1"/>
    <xf numFmtId="0" fontId="8" fillId="0" borderId="7" xfId="0" applyFont="1" applyBorder="1" applyAlignment="1">
      <alignment wrapText="1"/>
    </xf>
    <xf numFmtId="0" fontId="0" fillId="0" borderId="0" xfId="0" applyBorder="1" applyAlignment="1">
      <alignment wrapText="1"/>
    </xf>
    <xf numFmtId="0" fontId="0" fillId="0" borderId="16" xfId="0" applyBorder="1"/>
    <xf numFmtId="0" fontId="0" fillId="0" borderId="17" xfId="0" applyBorder="1"/>
    <xf numFmtId="0" fontId="0" fillId="0" borderId="18" xfId="0" applyBorder="1"/>
  </cellXfs>
  <cellStyles count="14">
    <cellStyle name="Normal" xfId="0" builtinId="0"/>
    <cellStyle name="NormalStyle" xfId="1"/>
    <cellStyle name="NadpisRekapitulaceSoupisPraciStyle" xfId="2"/>
    <cellStyle name="RekapitulaceCenyStyle" xfId="3"/>
    <cellStyle name="NadpisySloupcuStyle" xfId="4"/>
    <cellStyle name="NormalBoldStyle" xfId="5"/>
    <cellStyle name="StavbaRozpocetHeaderStyle" xfId="6"/>
    <cellStyle name="NadpisStrukturyStyle" xfId="7"/>
    <cellStyle name="StavebniDilStyle" xfId="8"/>
    <cellStyle name="NormalBoldLeftStyle" xfId="9"/>
    <cellStyle name="NormalBoldRightStyle" xfId="10"/>
    <cellStyle name="NormalLeftStyle" xfId="11"/>
    <cellStyle name="NormalRightStyle" xfId="12"/>
    <cellStyle name="PolDoplnInfoStyle" xfId="13"/>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theme" Target="theme/theme1.xml" /><Relationship Id="rId6" Type="http://schemas.openxmlformats.org/officeDocument/2006/relationships/calcChain" Target="calcChain.xml" /><Relationship Id="rId7" Type="http://schemas.openxmlformats.org/officeDocument/2006/relationships/sharedStrings" Target="sharedStrings.xml" /></Relationships>
</file>

<file path=xl/drawings/_rels/drawing1.xml.rels>&#65279;<?xml version="1.0" encoding="utf-8"?><Relationships xmlns="http://schemas.openxmlformats.org/package/2006/relationships"><Relationship Id="rId1" Type="http://schemas.openxmlformats.org/officeDocument/2006/relationships/image" Target="../media/image1.png" /></Relationships>
</file>

<file path=xl/drawings/_rels/drawing2.xml.rels>&#65279;<?xml version="1.0" encoding="utf-8"?><Relationships xmlns="http://schemas.openxmlformats.org/package/2006/relationships"><Relationship Id="rId1" Type="http://schemas.openxmlformats.org/officeDocument/2006/relationships/image" Target="../media/image1.png" /></Relationships>
</file>

<file path=xl/drawings/_rels/drawing3.xml.rels>&#65279;<?xml version="1.0" encoding="utf-8"?><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61950" cy="361950"/>
    <xdr:pic>
      <xdr:nvPicPr>
        <xdr:cNvPr id="2" name="Picture 1"/>
        <xdr:cNvPicPr>
          <a:picLocks noChangeAspect="1"/>
        </xdr:cNvPicPr>
      </xdr:nvPicPr>
      <xdr:blipFill>
        <a:blip xmlns:r="http://schemas.openxmlformats.org/officeDocument/2006/relationships" r:embed="rId1"/>
        <a:stretch>
          <a:fillRect/>
        </a:stretch>
      </xdr:blipFill>
      <xdr:spPr>
        <a:prstGeom prst="rect"/>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0</xdr:row>
      <xdr:rowOff>0</xdr:rowOff>
    </xdr:from>
    <xdr:ext cx="361950" cy="361950"/>
    <xdr:pic>
      <xdr:nvPicPr>
        <xdr:cNvPr id="2" name="Picture 1"/>
        <xdr:cNvPicPr>
          <a:picLocks noChangeAspect="1"/>
        </xdr:cNvPicPr>
      </xdr:nvPicPr>
      <xdr:blipFill>
        <a:blip xmlns:r="http://schemas.openxmlformats.org/officeDocument/2006/relationships" r:embed="rId1"/>
        <a:stretch>
          <a:fillRect/>
        </a:stretch>
      </xdr:blipFill>
      <xdr:spPr>
        <a:prstGeom prst="rect"/>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0</xdr:row>
      <xdr:rowOff>0</xdr:rowOff>
    </xdr:from>
    <xdr:ext cx="361950" cy="361950"/>
    <xdr:pic>
      <xdr:nvPicPr>
        <xdr:cNvPr id="2" name="Picture 1"/>
        <xdr:cNvPicPr>
          <a:picLocks noChangeAspect="1"/>
        </xdr:cNvPicPr>
      </xdr:nvPicPr>
      <xdr:blipFill>
        <a:blip xmlns:r="http://schemas.openxmlformats.org/officeDocument/2006/relationships" r:embed="rId1"/>
        <a:stretch>
          <a:fillRect/>
        </a:stretch>
      </xdr:blipFill>
      <xdr:spPr>
        <a:prstGeom prst="rect"/>
      </xdr:spPr>
    </xdr:pic>
    <xdr:clientData/>
  </xdr:oneCellAnchor>
</xdr:wsDr>
</file>

<file path=xl/theme/theme1.xml><?xml version="1.0" encoding="utf-8"?>
<a:theme xmlns:a="http://schemas.openxmlformats.org/drawingml/2006/main" name="Office Theme">
  <a:themeElements>
    <a:clrScheme name="Office">
      <a:dk1>
        <a:sysClr val="windowText"/>
      </a:dk1>
      <a:lt1>
        <a:sysClr val="window"/>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drawing" Target="../drawings/drawing1.xml" /></Relationships>
</file>

<file path=xl/worksheets/_rels/sheet2.xml.rels>&#65279;<?xml version="1.0" encoding="utf-8"?><Relationships xmlns="http://schemas.openxmlformats.org/package/2006/relationships"><Relationship Id="rId1" Type="http://schemas.openxmlformats.org/officeDocument/2006/relationships/drawing" Target="../drawings/drawing2.xml" /></Relationships>
</file>

<file path=xl/worksheets/_rels/sheet3.xml.rels>&#65279;<?xml version="1.0" encoding="utf-8"?><Relationships xmlns="http://schemas.openxmlformats.org/package/2006/relationships"><Relationship Id="rId1" Type="http://schemas.openxmlformats.org/officeDocument/2006/relationships/drawing" Target="../drawings/drawing3.xml" /></Relationships>
</file>

<file path=xl/worksheets/sheet1.xml><?xml version="1.0" encoding="utf-8"?>
<worksheet xmlns:r="http://schemas.openxmlformats.org/officeDocument/2006/relationships" xmlns="http://schemas.openxmlformats.org/spreadsheetml/2006/main">
  <sheetPr>
    <pageSetUpPr fitToPage="1"/>
  </sheetPr>
  <sheetViews>
    <sheetView tabSelected="1" workbookViewId="0"/>
  </sheetViews>
  <sheetFormatPr defaultRowHeight="15"/>
  <cols>
    <col min="1" max="1" width="32.42578" customWidth="1"/>
    <col min="2" max="2" width="32.42578" customWidth="1"/>
    <col min="3" max="3" width="19.42578" customWidth="1"/>
    <col min="4" max="4" width="19.42578" customWidth="1"/>
    <col min="5" max="5" width="19.42578" customWidth="1"/>
  </cols>
  <sheetData>
    <row r="1">
      <c r="A1" s="1" t="s">
        <v>0</v>
      </c>
      <c r="B1" s="2" t="s">
        <v>1</v>
      </c>
      <c r="C1" s="3"/>
      <c r="D1" s="3"/>
      <c r="E1" s="3"/>
    </row>
    <row r="2">
      <c r="A2" s="1"/>
      <c r="B2" s="4" t="s">
        <v>2</v>
      </c>
      <c r="C2" s="3"/>
      <c r="D2" s="3"/>
      <c r="E2" s="3"/>
    </row>
    <row r="3">
      <c r="A3" s="3"/>
      <c r="B3" s="3"/>
      <c r="C3" s="3"/>
      <c r="D3" s="3"/>
      <c r="E3" s="3"/>
    </row>
    <row r="4" ht="20.25">
      <c r="A4" s="3"/>
      <c r="B4" s="4" t="s">
        <v>3</v>
      </c>
      <c r="C4" s="3"/>
      <c r="D4" s="3"/>
      <c r="E4" s="3"/>
    </row>
    <row r="5">
      <c r="A5" s="3"/>
      <c r="B5" s="3"/>
      <c r="C5" s="3"/>
      <c r="D5" s="3"/>
      <c r="E5" s="3"/>
    </row>
    <row r="6">
      <c r="A6" s="3"/>
      <c r="B6" s="5" t="s">
        <v>4</v>
      </c>
      <c r="C6" s="6">
        <f>SUM(C10:C11)</f>
        <v>0</v>
      </c>
      <c r="D6" s="3"/>
      <c r="E6" s="3"/>
    </row>
    <row r="7">
      <c r="A7" s="3"/>
      <c r="B7" s="5" t="s">
        <v>5</v>
      </c>
      <c r="C7" s="6">
        <f>SUM(E10:E11)</f>
        <v>0</v>
      </c>
      <c r="D7" s="3"/>
      <c r="E7" s="3"/>
    </row>
    <row r="8">
      <c r="A8" s="3"/>
      <c r="B8" s="3"/>
      <c r="C8" s="3"/>
      <c r="D8" s="3"/>
      <c r="E8" s="3"/>
    </row>
    <row r="9">
      <c r="A9" s="7" t="s">
        <v>6</v>
      </c>
      <c r="B9" s="7" t="s">
        <v>7</v>
      </c>
      <c r="C9" s="7" t="s">
        <v>8</v>
      </c>
      <c r="D9" s="7" t="s">
        <v>9</v>
      </c>
      <c r="E9" s="7" t="s">
        <v>10</v>
      </c>
    </row>
    <row r="10" ht="25.5">
      <c r="A10" s="8" t="s">
        <v>11</v>
      </c>
      <c r="B10" s="9" t="s">
        <v>12</v>
      </c>
      <c r="C10" s="10">
        <f>'SO 134.1'!I3</f>
        <v>0</v>
      </c>
      <c r="D10" s="10">
        <f>SUMIFS('SO 134.1'!O:O,'SO 134.1'!A:A,"P")</f>
        <v>0</v>
      </c>
      <c r="E10" s="10">
        <f>C10+D10</f>
        <v>0</v>
      </c>
    </row>
    <row r="11" ht="25.5">
      <c r="A11" s="8" t="s">
        <v>13</v>
      </c>
      <c r="B11" s="9" t="s">
        <v>14</v>
      </c>
      <c r="C11" s="10">
        <f>VRN!I3</f>
        <v>0</v>
      </c>
      <c r="D11" s="10">
        <f>SUMIFS(VRN!O:O,VRN!A:A,"P")</f>
        <v>0</v>
      </c>
      <c r="E11" s="10">
        <f>C11+D11</f>
        <v>0</v>
      </c>
    </row>
  </sheetData>
  <mergeCells count="2">
    <mergeCell ref="B2:B3"/>
    <mergeCell ref="B4:E4"/>
  </mergeCells>
  <pageSetup fitToHeight="0"/>
  <drawing r:id="rId1"/>
</worksheet>
</file>

<file path=xl/worksheets/sheet2.xml><?xml version="1.0" encoding="utf-8"?>
<worksheet xmlns:r="http://schemas.openxmlformats.org/officeDocument/2006/relationships" xmlns="http://schemas.openxmlformats.org/spreadsheetml/2006/main">
  <sheetPr>
    <pageSetUpPr fitToPage="1"/>
  </sheetPr>
  <sheetViews>
    <sheetView workbookViewId="0"/>
  </sheetViews>
  <sheetFormatPr defaultRowHeight="15"/>
  <cols>
    <col min="1" max="1" width="9.140625" hidden="1"/>
    <col min="2" max="2" width="16.14063" customWidth="1"/>
    <col min="3" max="3" width="9.710938" customWidth="1"/>
    <col min="4" max="4" width="13" customWidth="1"/>
    <col min="5" max="5" width="64.85547" customWidth="1"/>
    <col min="6" max="6" width="13" customWidth="1"/>
    <col min="7" max="7" width="16.14063" customWidth="1"/>
    <col min="8" max="8" width="16.14063" customWidth="1"/>
    <col min="9" max="9" width="16.14063" customWidth="1"/>
    <col min="10" max="10" width="24.28516" bestFit="1" customWidth="1"/>
    <col min="15" max="15" width="9.140625" hidden="1"/>
    <col min="16" max="16" width="9.140625" hidden="1"/>
  </cols>
  <sheetData>
    <row r="1">
      <c r="A1" s="1" t="s">
        <v>0</v>
      </c>
      <c r="B1" s="11"/>
      <c r="C1" s="12"/>
      <c r="D1" s="12"/>
      <c r="E1" s="13" t="s">
        <v>1</v>
      </c>
      <c r="F1" s="12"/>
      <c r="G1" s="12"/>
      <c r="H1" s="12"/>
      <c r="I1" s="12"/>
      <c r="J1" s="14"/>
      <c r="P1">
        <v>3</v>
      </c>
    </row>
    <row r="2" ht="20.25">
      <c r="A2" s="1"/>
      <c r="B2" s="15"/>
      <c r="C2" s="16"/>
      <c r="D2" s="16"/>
      <c r="E2" s="17" t="s">
        <v>15</v>
      </c>
      <c r="F2" s="16"/>
      <c r="G2" s="16"/>
      <c r="H2" s="16"/>
      <c r="I2" s="16"/>
      <c r="J2" s="18"/>
    </row>
    <row r="3">
      <c r="A3" s="3" t="s">
        <v>16</v>
      </c>
      <c r="B3" s="19" t="s">
        <v>17</v>
      </c>
      <c r="C3" s="20" t="s">
        <v>18</v>
      </c>
      <c r="D3" s="21"/>
      <c r="E3" s="22" t="s">
        <v>19</v>
      </c>
      <c r="F3" s="16"/>
      <c r="G3" s="16"/>
      <c r="H3" s="23" t="s">
        <v>11</v>
      </c>
      <c r="I3" s="24">
        <f>SUMIFS(I8:I245,A8:A245,"SD")</f>
        <v>0</v>
      </c>
      <c r="J3" s="18"/>
      <c r="O3">
        <v>0</v>
      </c>
      <c r="P3">
        <v>2</v>
      </c>
    </row>
    <row r="4">
      <c r="A4" s="3" t="s">
        <v>20</v>
      </c>
      <c r="B4" s="19" t="s">
        <v>21</v>
      </c>
      <c r="C4" s="20" t="s">
        <v>11</v>
      </c>
      <c r="D4" s="21"/>
      <c r="E4" s="22" t="s">
        <v>12</v>
      </c>
      <c r="F4" s="16"/>
      <c r="G4" s="16"/>
      <c r="H4" s="16"/>
      <c r="I4" s="16"/>
      <c r="J4" s="18"/>
      <c r="O4">
        <v>0.14999999999999999</v>
      </c>
      <c r="P4">
        <v>2</v>
      </c>
    </row>
    <row r="5">
      <c r="A5" s="25" t="s">
        <v>22</v>
      </c>
      <c r="B5" s="26" t="s">
        <v>23</v>
      </c>
      <c r="C5" s="7" t="s">
        <v>24</v>
      </c>
      <c r="D5" s="7" t="s">
        <v>25</v>
      </c>
      <c r="E5" s="7" t="s">
        <v>26</v>
      </c>
      <c r="F5" s="7" t="s">
        <v>27</v>
      </c>
      <c r="G5" s="7" t="s">
        <v>28</v>
      </c>
      <c r="H5" s="7" t="s">
        <v>29</v>
      </c>
      <c r="I5" s="7"/>
      <c r="J5" s="27" t="s">
        <v>30</v>
      </c>
      <c r="O5">
        <v>0.20999999999999999</v>
      </c>
    </row>
    <row r="6">
      <c r="A6" s="25"/>
      <c r="B6" s="26"/>
      <c r="C6" s="7"/>
      <c r="D6" s="7"/>
      <c r="E6" s="7"/>
      <c r="F6" s="7"/>
      <c r="G6" s="7"/>
      <c r="H6" s="7" t="s">
        <v>31</v>
      </c>
      <c r="I6" s="7" t="s">
        <v>32</v>
      </c>
      <c r="J6" s="27"/>
    </row>
    <row r="7">
      <c r="A7" s="28">
        <v>0</v>
      </c>
      <c r="B7" s="26">
        <v>1</v>
      </c>
      <c r="C7" s="29">
        <v>2</v>
      </c>
      <c r="D7" s="7">
        <v>3</v>
      </c>
      <c r="E7" s="29">
        <v>4</v>
      </c>
      <c r="F7" s="7">
        <v>5</v>
      </c>
      <c r="G7" s="7">
        <v>6</v>
      </c>
      <c r="H7" s="7">
        <v>7</v>
      </c>
      <c r="I7" s="29">
        <v>8</v>
      </c>
      <c r="J7" s="27">
        <v>9</v>
      </c>
    </row>
    <row r="8">
      <c r="A8" s="30" t="s">
        <v>33</v>
      </c>
      <c r="B8" s="31"/>
      <c r="C8" s="32" t="s">
        <v>34</v>
      </c>
      <c r="D8" s="33"/>
      <c r="E8" s="30" t="s">
        <v>35</v>
      </c>
      <c r="F8" s="33"/>
      <c r="G8" s="33"/>
      <c r="H8" s="33"/>
      <c r="I8" s="34">
        <f>SUMIFS(I9:I12,A9:A12,"P")</f>
        <v>0</v>
      </c>
      <c r="J8" s="35"/>
    </row>
    <row r="9" ht="30">
      <c r="A9" s="36" t="s">
        <v>36</v>
      </c>
      <c r="B9" s="36">
        <v>544</v>
      </c>
      <c r="C9" s="37" t="s">
        <v>37</v>
      </c>
      <c r="D9" s="36" t="s">
        <v>38</v>
      </c>
      <c r="E9" s="38" t="s">
        <v>39</v>
      </c>
      <c r="F9" s="39" t="s">
        <v>40</v>
      </c>
      <c r="G9" s="40">
        <v>2</v>
      </c>
      <c r="H9" s="41">
        <v>0</v>
      </c>
      <c r="I9" s="42">
        <f>ROUND(G9*H9,P4)</f>
        <v>0</v>
      </c>
      <c r="J9" s="39" t="s">
        <v>41</v>
      </c>
      <c r="O9" s="43">
        <f>I9*0.21</f>
        <v>0</v>
      </c>
      <c r="P9">
        <v>3</v>
      </c>
    </row>
    <row r="10" ht="30">
      <c r="A10" s="36" t="s">
        <v>42</v>
      </c>
      <c r="B10" s="44"/>
      <c r="C10" s="45"/>
      <c r="D10" s="45"/>
      <c r="E10" s="38" t="s">
        <v>43</v>
      </c>
      <c r="F10" s="45"/>
      <c r="G10" s="45"/>
      <c r="H10" s="45"/>
      <c r="I10" s="45"/>
      <c r="J10" s="46"/>
    </row>
    <row r="11" ht="30">
      <c r="A11" s="36" t="s">
        <v>44</v>
      </c>
      <c r="B11" s="44"/>
      <c r="C11" s="45"/>
      <c r="D11" s="45"/>
      <c r="E11" s="47" t="s">
        <v>45</v>
      </c>
      <c r="F11" s="45"/>
      <c r="G11" s="45"/>
      <c r="H11" s="45"/>
      <c r="I11" s="45"/>
      <c r="J11" s="46"/>
    </row>
    <row r="12" ht="30">
      <c r="A12" s="36" t="s">
        <v>46</v>
      </c>
      <c r="B12" s="44"/>
      <c r="C12" s="45"/>
      <c r="D12" s="45"/>
      <c r="E12" s="38" t="s">
        <v>47</v>
      </c>
      <c r="F12" s="45"/>
      <c r="G12" s="45"/>
      <c r="H12" s="45"/>
      <c r="I12" s="45"/>
      <c r="J12" s="46"/>
    </row>
    <row r="13">
      <c r="A13" s="30" t="s">
        <v>33</v>
      </c>
      <c r="B13" s="31"/>
      <c r="C13" s="32" t="s">
        <v>48</v>
      </c>
      <c r="D13" s="33"/>
      <c r="E13" s="30" t="s">
        <v>49</v>
      </c>
      <c r="F13" s="33"/>
      <c r="G13" s="33"/>
      <c r="H13" s="33"/>
      <c r="I13" s="34">
        <f>SUMIFS(I14:I29,A14:A29,"P")</f>
        <v>0</v>
      </c>
      <c r="J13" s="35"/>
    </row>
    <row r="14">
      <c r="A14" s="36" t="s">
        <v>36</v>
      </c>
      <c r="B14" s="36">
        <v>4</v>
      </c>
      <c r="C14" s="37" t="s">
        <v>50</v>
      </c>
      <c r="D14" s="36" t="s">
        <v>51</v>
      </c>
      <c r="E14" s="38" t="s">
        <v>52</v>
      </c>
      <c r="F14" s="39" t="s">
        <v>53</v>
      </c>
      <c r="G14" s="40">
        <v>279.91300000000001</v>
      </c>
      <c r="H14" s="41">
        <v>0</v>
      </c>
      <c r="I14" s="42">
        <f>ROUND(G14*H14,P4)</f>
        <v>0</v>
      </c>
      <c r="J14" s="36"/>
      <c r="O14" s="43">
        <f>I14*0.21</f>
        <v>0</v>
      </c>
      <c r="P14">
        <v>3</v>
      </c>
    </row>
    <row r="15">
      <c r="A15" s="36" t="s">
        <v>42</v>
      </c>
      <c r="B15" s="44"/>
      <c r="C15" s="45"/>
      <c r="D15" s="45"/>
      <c r="E15" s="48"/>
      <c r="F15" s="45"/>
      <c r="G15" s="45"/>
      <c r="H15" s="45"/>
      <c r="I15" s="45"/>
      <c r="J15" s="46"/>
    </row>
    <row r="16" ht="45">
      <c r="A16" s="36" t="s">
        <v>44</v>
      </c>
      <c r="B16" s="44"/>
      <c r="C16" s="45"/>
      <c r="D16" s="45"/>
      <c r="E16" s="47" t="s">
        <v>54</v>
      </c>
      <c r="F16" s="45"/>
      <c r="G16" s="45"/>
      <c r="H16" s="45"/>
      <c r="I16" s="45"/>
      <c r="J16" s="46"/>
    </row>
    <row r="17" ht="30">
      <c r="A17" s="36" t="s">
        <v>46</v>
      </c>
      <c r="B17" s="44"/>
      <c r="C17" s="45"/>
      <c r="D17" s="45"/>
      <c r="E17" s="38" t="s">
        <v>55</v>
      </c>
      <c r="F17" s="45"/>
      <c r="G17" s="45"/>
      <c r="H17" s="45"/>
      <c r="I17" s="45"/>
      <c r="J17" s="46"/>
    </row>
    <row r="18">
      <c r="A18" s="36" t="s">
        <v>36</v>
      </c>
      <c r="B18" s="36">
        <v>6</v>
      </c>
      <c r="C18" s="37" t="s">
        <v>56</v>
      </c>
      <c r="D18" s="36" t="s">
        <v>57</v>
      </c>
      <c r="E18" s="38" t="s">
        <v>58</v>
      </c>
      <c r="F18" s="39" t="s">
        <v>59</v>
      </c>
      <c r="G18" s="40">
        <v>3.0960000000000001</v>
      </c>
      <c r="H18" s="41">
        <v>0</v>
      </c>
      <c r="I18" s="42">
        <f>ROUND(G18*H18,P4)</f>
        <v>0</v>
      </c>
      <c r="J18" s="36"/>
      <c r="O18" s="43">
        <f>I18*0.21</f>
        <v>0</v>
      </c>
      <c r="P18">
        <v>3</v>
      </c>
    </row>
    <row r="19">
      <c r="A19" s="36" t="s">
        <v>42</v>
      </c>
      <c r="B19" s="44"/>
      <c r="C19" s="45"/>
      <c r="D19" s="45"/>
      <c r="E19" s="48"/>
      <c r="F19" s="45"/>
      <c r="G19" s="45"/>
      <c r="H19" s="45"/>
      <c r="I19" s="45"/>
      <c r="J19" s="46"/>
    </row>
    <row r="20" ht="30">
      <c r="A20" s="36" t="s">
        <v>44</v>
      </c>
      <c r="B20" s="44"/>
      <c r="C20" s="45"/>
      <c r="D20" s="45"/>
      <c r="E20" s="47" t="s">
        <v>60</v>
      </c>
      <c r="F20" s="45"/>
      <c r="G20" s="45"/>
      <c r="H20" s="45"/>
      <c r="I20" s="45"/>
      <c r="J20" s="46"/>
    </row>
    <row r="21" ht="30">
      <c r="A21" s="36" t="s">
        <v>46</v>
      </c>
      <c r="B21" s="44"/>
      <c r="C21" s="45"/>
      <c r="D21" s="45"/>
      <c r="E21" s="38" t="s">
        <v>55</v>
      </c>
      <c r="F21" s="45"/>
      <c r="G21" s="45"/>
      <c r="H21" s="45"/>
      <c r="I21" s="45"/>
      <c r="J21" s="46"/>
    </row>
    <row r="22">
      <c r="A22" s="36" t="s">
        <v>36</v>
      </c>
      <c r="B22" s="36">
        <v>7</v>
      </c>
      <c r="C22" s="37" t="s">
        <v>56</v>
      </c>
      <c r="D22" s="36" t="s">
        <v>61</v>
      </c>
      <c r="E22" s="38" t="s">
        <v>62</v>
      </c>
      <c r="F22" s="39" t="s">
        <v>59</v>
      </c>
      <c r="G22" s="40">
        <v>179.46299999999999</v>
      </c>
      <c r="H22" s="41">
        <v>0</v>
      </c>
      <c r="I22" s="42">
        <f>ROUND(G22*H22,P4)</f>
        <v>0</v>
      </c>
      <c r="J22" s="36"/>
      <c r="O22" s="43">
        <f>I22*0.21</f>
        <v>0</v>
      </c>
      <c r="P22">
        <v>3</v>
      </c>
    </row>
    <row r="23">
      <c r="A23" s="36" t="s">
        <v>42</v>
      </c>
      <c r="B23" s="44"/>
      <c r="C23" s="45"/>
      <c r="D23" s="45"/>
      <c r="E23" s="48"/>
      <c r="F23" s="45"/>
      <c r="G23" s="45"/>
      <c r="H23" s="45"/>
      <c r="I23" s="45"/>
      <c r="J23" s="46"/>
    </row>
    <row r="24" ht="60">
      <c r="A24" s="36" t="s">
        <v>44</v>
      </c>
      <c r="B24" s="44"/>
      <c r="C24" s="45"/>
      <c r="D24" s="45"/>
      <c r="E24" s="47" t="s">
        <v>63</v>
      </c>
      <c r="F24" s="45"/>
      <c r="G24" s="45"/>
      <c r="H24" s="45"/>
      <c r="I24" s="45"/>
      <c r="J24" s="46"/>
    </row>
    <row r="25" ht="30">
      <c r="A25" s="36" t="s">
        <v>46</v>
      </c>
      <c r="B25" s="44"/>
      <c r="C25" s="45"/>
      <c r="D25" s="45"/>
      <c r="E25" s="38" t="s">
        <v>55</v>
      </c>
      <c r="F25" s="45"/>
      <c r="G25" s="45"/>
      <c r="H25" s="45"/>
      <c r="I25" s="45"/>
      <c r="J25" s="46"/>
    </row>
    <row r="26">
      <c r="A26" s="36" t="s">
        <v>36</v>
      </c>
      <c r="B26" s="36">
        <v>10</v>
      </c>
      <c r="C26" s="37" t="s">
        <v>56</v>
      </c>
      <c r="D26" s="36" t="s">
        <v>64</v>
      </c>
      <c r="E26" s="38" t="s">
        <v>65</v>
      </c>
      <c r="F26" s="39" t="s">
        <v>59</v>
      </c>
      <c r="G26" s="40">
        <v>492.79899999999998</v>
      </c>
      <c r="H26" s="41">
        <v>0</v>
      </c>
      <c r="I26" s="42">
        <f>ROUND(G26*H26,P4)</f>
        <v>0</v>
      </c>
      <c r="J26" s="36"/>
      <c r="O26" s="43">
        <f>I26*0.21</f>
        <v>0</v>
      </c>
      <c r="P26">
        <v>3</v>
      </c>
    </row>
    <row r="27">
      <c r="A27" s="36" t="s">
        <v>42</v>
      </c>
      <c r="B27" s="44"/>
      <c r="C27" s="45"/>
      <c r="D27" s="45"/>
      <c r="E27" s="48"/>
      <c r="F27" s="45"/>
      <c r="G27" s="45"/>
      <c r="H27" s="45"/>
      <c r="I27" s="45"/>
      <c r="J27" s="46"/>
    </row>
    <row r="28" ht="45">
      <c r="A28" s="36" t="s">
        <v>44</v>
      </c>
      <c r="B28" s="44"/>
      <c r="C28" s="45"/>
      <c r="D28" s="45"/>
      <c r="E28" s="47" t="s">
        <v>66</v>
      </c>
      <c r="F28" s="45"/>
      <c r="G28" s="45"/>
      <c r="H28" s="45"/>
      <c r="I28" s="45"/>
      <c r="J28" s="46"/>
    </row>
    <row r="29" ht="30">
      <c r="A29" s="36" t="s">
        <v>46</v>
      </c>
      <c r="B29" s="44"/>
      <c r="C29" s="45"/>
      <c r="D29" s="45"/>
      <c r="E29" s="38" t="s">
        <v>55</v>
      </c>
      <c r="F29" s="45"/>
      <c r="G29" s="45"/>
      <c r="H29" s="45"/>
      <c r="I29" s="45"/>
      <c r="J29" s="46"/>
    </row>
    <row r="30">
      <c r="A30" s="30" t="s">
        <v>33</v>
      </c>
      <c r="B30" s="31"/>
      <c r="C30" s="32" t="s">
        <v>67</v>
      </c>
      <c r="D30" s="33"/>
      <c r="E30" s="30" t="s">
        <v>68</v>
      </c>
      <c r="F30" s="33"/>
      <c r="G30" s="33"/>
      <c r="H30" s="33"/>
      <c r="I30" s="34">
        <f>SUMIFS(I31:I34,A31:A34,"P")</f>
        <v>0</v>
      </c>
      <c r="J30" s="35"/>
    </row>
    <row r="31" ht="30">
      <c r="A31" s="36" t="s">
        <v>36</v>
      </c>
      <c r="B31" s="36">
        <v>35</v>
      </c>
      <c r="C31" s="37" t="s">
        <v>69</v>
      </c>
      <c r="D31" s="36" t="s">
        <v>64</v>
      </c>
      <c r="E31" s="38" t="s">
        <v>70</v>
      </c>
      <c r="F31" s="39" t="s">
        <v>53</v>
      </c>
      <c r="G31" s="40">
        <v>5.4059999999999997</v>
      </c>
      <c r="H31" s="41">
        <v>0</v>
      </c>
      <c r="I31" s="42">
        <f>ROUND(G31*H31,P4)</f>
        <v>0</v>
      </c>
      <c r="J31" s="39" t="s">
        <v>41</v>
      </c>
      <c r="O31" s="43">
        <f>I31*0.21</f>
        <v>0</v>
      </c>
      <c r="P31">
        <v>3</v>
      </c>
    </row>
    <row r="32">
      <c r="A32" s="36" t="s">
        <v>42</v>
      </c>
      <c r="B32" s="44"/>
      <c r="C32" s="45"/>
      <c r="D32" s="45"/>
      <c r="E32" s="48"/>
      <c r="F32" s="45"/>
      <c r="G32" s="45"/>
      <c r="H32" s="45"/>
      <c r="I32" s="45"/>
      <c r="J32" s="46"/>
    </row>
    <row r="33" ht="30">
      <c r="A33" s="36" t="s">
        <v>44</v>
      </c>
      <c r="B33" s="44"/>
      <c r="C33" s="45"/>
      <c r="D33" s="45"/>
      <c r="E33" s="47" t="s">
        <v>71</v>
      </c>
      <c r="F33" s="45"/>
      <c r="G33" s="45"/>
      <c r="H33" s="45"/>
      <c r="I33" s="45"/>
      <c r="J33" s="46"/>
    </row>
    <row r="34" ht="90">
      <c r="A34" s="36" t="s">
        <v>46</v>
      </c>
      <c r="B34" s="44"/>
      <c r="C34" s="45"/>
      <c r="D34" s="45"/>
      <c r="E34" s="38" t="s">
        <v>72</v>
      </c>
      <c r="F34" s="45"/>
      <c r="G34" s="45"/>
      <c r="H34" s="45"/>
      <c r="I34" s="45"/>
      <c r="J34" s="46"/>
    </row>
    <row r="35">
      <c r="A35" s="30" t="s">
        <v>33</v>
      </c>
      <c r="B35" s="31"/>
      <c r="C35" s="32" t="s">
        <v>73</v>
      </c>
      <c r="D35" s="33"/>
      <c r="E35" s="30" t="s">
        <v>74</v>
      </c>
      <c r="F35" s="33"/>
      <c r="G35" s="33"/>
      <c r="H35" s="33"/>
      <c r="I35" s="34">
        <f>SUMIFS(I36:I43,A36:A43,"P")</f>
        <v>0</v>
      </c>
      <c r="J35" s="35"/>
    </row>
    <row r="36" ht="30">
      <c r="A36" s="36" t="s">
        <v>36</v>
      </c>
      <c r="B36" s="36">
        <v>40</v>
      </c>
      <c r="C36" s="37" t="s">
        <v>75</v>
      </c>
      <c r="D36" s="36" t="s">
        <v>57</v>
      </c>
      <c r="E36" s="38" t="s">
        <v>76</v>
      </c>
      <c r="F36" s="39" t="s">
        <v>53</v>
      </c>
      <c r="G36" s="40">
        <v>9.0299999999999994</v>
      </c>
      <c r="H36" s="41">
        <v>0</v>
      </c>
      <c r="I36" s="42">
        <f>ROUND(G36*H36,P4)</f>
        <v>0</v>
      </c>
      <c r="J36" s="39" t="s">
        <v>41</v>
      </c>
      <c r="O36" s="43">
        <f>I36*0.21</f>
        <v>0</v>
      </c>
      <c r="P36">
        <v>3</v>
      </c>
    </row>
    <row r="37">
      <c r="A37" s="36" t="s">
        <v>42</v>
      </c>
      <c r="B37" s="44"/>
      <c r="C37" s="45"/>
      <c r="D37" s="45"/>
      <c r="E37" s="48"/>
      <c r="F37" s="45"/>
      <c r="G37" s="45"/>
      <c r="H37" s="45"/>
      <c r="I37" s="45"/>
      <c r="J37" s="46"/>
    </row>
    <row r="38" ht="45">
      <c r="A38" s="36" t="s">
        <v>44</v>
      </c>
      <c r="B38" s="44"/>
      <c r="C38" s="45"/>
      <c r="D38" s="45"/>
      <c r="E38" s="47" t="s">
        <v>77</v>
      </c>
      <c r="F38" s="45"/>
      <c r="G38" s="45"/>
      <c r="H38" s="45"/>
      <c r="I38" s="45"/>
      <c r="J38" s="46"/>
    </row>
    <row r="39" ht="90">
      <c r="A39" s="36" t="s">
        <v>46</v>
      </c>
      <c r="B39" s="44"/>
      <c r="C39" s="45"/>
      <c r="D39" s="45"/>
      <c r="E39" s="38" t="s">
        <v>72</v>
      </c>
      <c r="F39" s="45"/>
      <c r="G39" s="45"/>
      <c r="H39" s="45"/>
      <c r="I39" s="45"/>
      <c r="J39" s="46"/>
    </row>
    <row r="40">
      <c r="A40" s="36" t="s">
        <v>36</v>
      </c>
      <c r="B40" s="36">
        <v>51</v>
      </c>
      <c r="C40" s="37" t="s">
        <v>78</v>
      </c>
      <c r="D40" s="36" t="s">
        <v>61</v>
      </c>
      <c r="E40" s="38" t="s">
        <v>79</v>
      </c>
      <c r="F40" s="39" t="s">
        <v>53</v>
      </c>
      <c r="G40" s="40">
        <v>366.69799999999998</v>
      </c>
      <c r="H40" s="41">
        <v>0</v>
      </c>
      <c r="I40" s="42">
        <f>ROUND(G40*H40,P4)</f>
        <v>0</v>
      </c>
      <c r="J40" s="39" t="s">
        <v>41</v>
      </c>
      <c r="O40" s="43">
        <f>I40*0.21</f>
        <v>0</v>
      </c>
      <c r="P40">
        <v>3</v>
      </c>
    </row>
    <row r="41">
      <c r="A41" s="36" t="s">
        <v>42</v>
      </c>
      <c r="B41" s="44"/>
      <c r="C41" s="45"/>
      <c r="D41" s="45"/>
      <c r="E41" s="48"/>
      <c r="F41" s="45"/>
      <c r="G41" s="45"/>
      <c r="H41" s="45"/>
      <c r="I41" s="45"/>
      <c r="J41" s="46"/>
    </row>
    <row r="42" ht="45">
      <c r="A42" s="36" t="s">
        <v>44</v>
      </c>
      <c r="B42" s="44"/>
      <c r="C42" s="45"/>
      <c r="D42" s="45"/>
      <c r="E42" s="47" t="s">
        <v>80</v>
      </c>
      <c r="F42" s="45"/>
      <c r="G42" s="45"/>
      <c r="H42" s="45"/>
      <c r="I42" s="45"/>
      <c r="J42" s="46"/>
    </row>
    <row r="43" ht="90">
      <c r="A43" s="36" t="s">
        <v>46</v>
      </c>
      <c r="B43" s="44"/>
      <c r="C43" s="45"/>
      <c r="D43" s="45"/>
      <c r="E43" s="38" t="s">
        <v>72</v>
      </c>
      <c r="F43" s="45"/>
      <c r="G43" s="45"/>
      <c r="H43" s="45"/>
      <c r="I43" s="45"/>
      <c r="J43" s="46"/>
    </row>
    <row r="44">
      <c r="A44" s="30" t="s">
        <v>33</v>
      </c>
      <c r="B44" s="31"/>
      <c r="C44" s="32" t="s">
        <v>81</v>
      </c>
      <c r="D44" s="33"/>
      <c r="E44" s="30" t="s">
        <v>82</v>
      </c>
      <c r="F44" s="33"/>
      <c r="G44" s="33"/>
      <c r="H44" s="33"/>
      <c r="I44" s="34">
        <f>SUMIFS(I45:I56,A45:A56,"P")</f>
        <v>0</v>
      </c>
      <c r="J44" s="35"/>
    </row>
    <row r="45">
      <c r="A45" s="36" t="s">
        <v>36</v>
      </c>
      <c r="B45" s="36">
        <v>58</v>
      </c>
      <c r="C45" s="37" t="s">
        <v>83</v>
      </c>
      <c r="D45" s="36" t="s">
        <v>64</v>
      </c>
      <c r="E45" s="38" t="s">
        <v>84</v>
      </c>
      <c r="F45" s="39" t="s">
        <v>85</v>
      </c>
      <c r="G45" s="40">
        <v>53.270000000000003</v>
      </c>
      <c r="H45" s="41">
        <v>0</v>
      </c>
      <c r="I45" s="42">
        <f>ROUND(G45*H45,P4)</f>
        <v>0</v>
      </c>
      <c r="J45" s="39" t="s">
        <v>41</v>
      </c>
      <c r="O45" s="43">
        <f>I45*0.21</f>
        <v>0</v>
      </c>
      <c r="P45">
        <v>3</v>
      </c>
    </row>
    <row r="46">
      <c r="A46" s="36" t="s">
        <v>42</v>
      </c>
      <c r="B46" s="44"/>
      <c r="C46" s="45"/>
      <c r="D46" s="45"/>
      <c r="E46" s="48" t="s">
        <v>38</v>
      </c>
      <c r="F46" s="45"/>
      <c r="G46" s="45"/>
      <c r="H46" s="45"/>
      <c r="I46" s="45"/>
      <c r="J46" s="46"/>
    </row>
    <row r="47" ht="30">
      <c r="A47" s="36" t="s">
        <v>44</v>
      </c>
      <c r="B47" s="44"/>
      <c r="C47" s="45"/>
      <c r="D47" s="45"/>
      <c r="E47" s="47" t="s">
        <v>86</v>
      </c>
      <c r="F47" s="45"/>
      <c r="G47" s="45"/>
      <c r="H47" s="45"/>
      <c r="I47" s="45"/>
      <c r="J47" s="46"/>
    </row>
    <row r="48" ht="90">
      <c r="A48" s="36" t="s">
        <v>46</v>
      </c>
      <c r="B48" s="44"/>
      <c r="C48" s="45"/>
      <c r="D48" s="45"/>
      <c r="E48" s="38" t="s">
        <v>72</v>
      </c>
      <c r="F48" s="45"/>
      <c r="G48" s="45"/>
      <c r="H48" s="45"/>
      <c r="I48" s="45"/>
      <c r="J48" s="46"/>
    </row>
    <row r="49">
      <c r="A49" s="36" t="s">
        <v>36</v>
      </c>
      <c r="B49" s="36">
        <v>63</v>
      </c>
      <c r="C49" s="37" t="s">
        <v>87</v>
      </c>
      <c r="D49" s="36" t="s">
        <v>64</v>
      </c>
      <c r="E49" s="38" t="s">
        <v>88</v>
      </c>
      <c r="F49" s="39" t="s">
        <v>85</v>
      </c>
      <c r="G49" s="40">
        <v>319.79000000000002</v>
      </c>
      <c r="H49" s="41">
        <v>0</v>
      </c>
      <c r="I49" s="42">
        <f>ROUND(G49*H49,P4)</f>
        <v>0</v>
      </c>
      <c r="J49" s="39" t="s">
        <v>41</v>
      </c>
      <c r="O49" s="43">
        <f>I49*0.21</f>
        <v>0</v>
      </c>
      <c r="P49">
        <v>3</v>
      </c>
    </row>
    <row r="50">
      <c r="A50" s="36" t="s">
        <v>42</v>
      </c>
      <c r="B50" s="44"/>
      <c r="C50" s="45"/>
      <c r="D50" s="45"/>
      <c r="E50" s="38" t="s">
        <v>89</v>
      </c>
      <c r="F50" s="45"/>
      <c r="G50" s="45"/>
      <c r="H50" s="45"/>
      <c r="I50" s="45"/>
      <c r="J50" s="46"/>
    </row>
    <row r="51" ht="30">
      <c r="A51" s="36" t="s">
        <v>44</v>
      </c>
      <c r="B51" s="44"/>
      <c r="C51" s="45"/>
      <c r="D51" s="45"/>
      <c r="E51" s="47" t="s">
        <v>90</v>
      </c>
      <c r="F51" s="45"/>
      <c r="G51" s="45"/>
      <c r="H51" s="45"/>
      <c r="I51" s="45"/>
      <c r="J51" s="46"/>
    </row>
    <row r="52" ht="90">
      <c r="A52" s="36" t="s">
        <v>46</v>
      </c>
      <c r="B52" s="44"/>
      <c r="C52" s="45"/>
      <c r="D52" s="45"/>
      <c r="E52" s="38" t="s">
        <v>72</v>
      </c>
      <c r="F52" s="45"/>
      <c r="G52" s="45"/>
      <c r="H52" s="45"/>
      <c r="I52" s="45"/>
      <c r="J52" s="46"/>
    </row>
    <row r="53">
      <c r="A53" s="36" t="s">
        <v>36</v>
      </c>
      <c r="B53" s="36">
        <v>542</v>
      </c>
      <c r="C53" s="37" t="s">
        <v>91</v>
      </c>
      <c r="D53" s="36" t="s">
        <v>38</v>
      </c>
      <c r="E53" s="38" t="s">
        <v>92</v>
      </c>
      <c r="F53" s="39" t="s">
        <v>85</v>
      </c>
      <c r="G53" s="40">
        <v>70.579999999999998</v>
      </c>
      <c r="H53" s="41">
        <v>0</v>
      </c>
      <c r="I53" s="42">
        <f>ROUND(G53*H53,P4)</f>
        <v>0</v>
      </c>
      <c r="J53" s="39" t="s">
        <v>41</v>
      </c>
      <c r="O53" s="43">
        <f>I53*0.21</f>
        <v>0</v>
      </c>
      <c r="P53">
        <v>3</v>
      </c>
    </row>
    <row r="54">
      <c r="A54" s="36" t="s">
        <v>42</v>
      </c>
      <c r="B54" s="44"/>
      <c r="C54" s="45"/>
      <c r="D54" s="45"/>
      <c r="E54" s="48" t="s">
        <v>38</v>
      </c>
      <c r="F54" s="45"/>
      <c r="G54" s="45"/>
      <c r="H54" s="45"/>
      <c r="I54" s="45"/>
      <c r="J54" s="46"/>
    </row>
    <row r="55" ht="30">
      <c r="A55" s="36" t="s">
        <v>44</v>
      </c>
      <c r="B55" s="44"/>
      <c r="C55" s="45"/>
      <c r="D55" s="45"/>
      <c r="E55" s="47" t="s">
        <v>93</v>
      </c>
      <c r="F55" s="45"/>
      <c r="G55" s="45"/>
      <c r="H55" s="45"/>
      <c r="I55" s="45"/>
      <c r="J55" s="46"/>
    </row>
    <row r="56" ht="90">
      <c r="A56" s="36" t="s">
        <v>46</v>
      </c>
      <c r="B56" s="44"/>
      <c r="C56" s="45"/>
      <c r="D56" s="45"/>
      <c r="E56" s="38" t="s">
        <v>72</v>
      </c>
      <c r="F56" s="45"/>
      <c r="G56" s="45"/>
      <c r="H56" s="45"/>
      <c r="I56" s="45"/>
      <c r="J56" s="46"/>
    </row>
    <row r="57">
      <c r="A57" s="30" t="s">
        <v>33</v>
      </c>
      <c r="B57" s="31"/>
      <c r="C57" s="32" t="s">
        <v>94</v>
      </c>
      <c r="D57" s="33"/>
      <c r="E57" s="30" t="s">
        <v>95</v>
      </c>
      <c r="F57" s="33"/>
      <c r="G57" s="33"/>
      <c r="H57" s="33"/>
      <c r="I57" s="34">
        <f>SUMIFS(I58:I61,A58:A61,"P")</f>
        <v>0</v>
      </c>
      <c r="J57" s="35"/>
    </row>
    <row r="58">
      <c r="A58" s="36" t="s">
        <v>36</v>
      </c>
      <c r="B58" s="36">
        <v>75</v>
      </c>
      <c r="C58" s="37" t="s">
        <v>96</v>
      </c>
      <c r="D58" s="36" t="s">
        <v>97</v>
      </c>
      <c r="E58" s="38" t="s">
        <v>98</v>
      </c>
      <c r="F58" s="39" t="s">
        <v>85</v>
      </c>
      <c r="G58" s="40">
        <v>31.32</v>
      </c>
      <c r="H58" s="41">
        <v>0</v>
      </c>
      <c r="I58" s="42">
        <f>ROUND(G58*H58,P4)</f>
        <v>0</v>
      </c>
      <c r="J58" s="39" t="s">
        <v>41</v>
      </c>
      <c r="O58" s="43">
        <f>I58*0.21</f>
        <v>0</v>
      </c>
      <c r="P58">
        <v>3</v>
      </c>
    </row>
    <row r="59">
      <c r="A59" s="36" t="s">
        <v>42</v>
      </c>
      <c r="B59" s="44"/>
      <c r="C59" s="45"/>
      <c r="D59" s="45"/>
      <c r="E59" s="48"/>
      <c r="F59" s="45"/>
      <c r="G59" s="45"/>
      <c r="H59" s="45"/>
      <c r="I59" s="45"/>
      <c r="J59" s="46"/>
    </row>
    <row r="60" ht="30">
      <c r="A60" s="36" t="s">
        <v>44</v>
      </c>
      <c r="B60" s="44"/>
      <c r="C60" s="45"/>
      <c r="D60" s="45"/>
      <c r="E60" s="47" t="s">
        <v>99</v>
      </c>
      <c r="F60" s="45"/>
      <c r="G60" s="45"/>
      <c r="H60" s="45"/>
      <c r="I60" s="45"/>
      <c r="J60" s="46"/>
    </row>
    <row r="61" ht="30">
      <c r="A61" s="36" t="s">
        <v>46</v>
      </c>
      <c r="B61" s="44"/>
      <c r="C61" s="45"/>
      <c r="D61" s="45"/>
      <c r="E61" s="38" t="s">
        <v>100</v>
      </c>
      <c r="F61" s="45"/>
      <c r="G61" s="45"/>
      <c r="H61" s="45"/>
      <c r="I61" s="45"/>
      <c r="J61" s="46"/>
    </row>
    <row r="62">
      <c r="A62" s="30" t="s">
        <v>33</v>
      </c>
      <c r="B62" s="31"/>
      <c r="C62" s="32" t="s">
        <v>101</v>
      </c>
      <c r="D62" s="33"/>
      <c r="E62" s="30" t="s">
        <v>102</v>
      </c>
      <c r="F62" s="33"/>
      <c r="G62" s="33"/>
      <c r="H62" s="33"/>
      <c r="I62" s="34">
        <f>SUMIFS(I63:I66,A63:A66,"P")</f>
        <v>0</v>
      </c>
      <c r="J62" s="35"/>
    </row>
    <row r="63">
      <c r="A63" s="36" t="s">
        <v>36</v>
      </c>
      <c r="B63" s="36">
        <v>76</v>
      </c>
      <c r="C63" s="37" t="s">
        <v>103</v>
      </c>
      <c r="D63" s="36" t="s">
        <v>104</v>
      </c>
      <c r="E63" s="38" t="s">
        <v>105</v>
      </c>
      <c r="F63" s="39" t="s">
        <v>53</v>
      </c>
      <c r="G63" s="40">
        <v>1.6200000000000001</v>
      </c>
      <c r="H63" s="41">
        <v>0</v>
      </c>
      <c r="I63" s="42">
        <f>ROUND(G63*H63,P4)</f>
        <v>0</v>
      </c>
      <c r="J63" s="39" t="s">
        <v>41</v>
      </c>
      <c r="O63" s="43">
        <f>I63*0.21</f>
        <v>0</v>
      </c>
      <c r="P63">
        <v>3</v>
      </c>
    </row>
    <row r="64">
      <c r="A64" s="36" t="s">
        <v>42</v>
      </c>
      <c r="B64" s="44"/>
      <c r="C64" s="45"/>
      <c r="D64" s="45"/>
      <c r="E64" s="48" t="s">
        <v>38</v>
      </c>
      <c r="F64" s="45"/>
      <c r="G64" s="45"/>
      <c r="H64" s="45"/>
      <c r="I64" s="45"/>
      <c r="J64" s="46"/>
    </row>
    <row r="65" ht="30">
      <c r="A65" s="36" t="s">
        <v>44</v>
      </c>
      <c r="B65" s="44"/>
      <c r="C65" s="45"/>
      <c r="D65" s="45"/>
      <c r="E65" s="47" t="s">
        <v>106</v>
      </c>
      <c r="F65" s="45"/>
      <c r="G65" s="45"/>
      <c r="H65" s="45"/>
      <c r="I65" s="45"/>
      <c r="J65" s="46"/>
    </row>
    <row r="66" ht="45">
      <c r="A66" s="36" t="s">
        <v>46</v>
      </c>
      <c r="B66" s="44"/>
      <c r="C66" s="45"/>
      <c r="D66" s="45"/>
      <c r="E66" s="38" t="s">
        <v>107</v>
      </c>
      <c r="F66" s="45"/>
      <c r="G66" s="45"/>
      <c r="H66" s="45"/>
      <c r="I66" s="45"/>
      <c r="J66" s="46"/>
    </row>
    <row r="67">
      <c r="A67" s="30" t="s">
        <v>33</v>
      </c>
      <c r="B67" s="31"/>
      <c r="C67" s="32" t="s">
        <v>108</v>
      </c>
      <c r="D67" s="33"/>
      <c r="E67" s="30" t="s">
        <v>109</v>
      </c>
      <c r="F67" s="33"/>
      <c r="G67" s="33"/>
      <c r="H67" s="33"/>
      <c r="I67" s="34">
        <f>SUMIFS(I68:I71,A68:A71,"P")</f>
        <v>0</v>
      </c>
      <c r="J67" s="35"/>
    </row>
    <row r="68">
      <c r="A68" s="36" t="s">
        <v>36</v>
      </c>
      <c r="B68" s="36">
        <v>80</v>
      </c>
      <c r="C68" s="37" t="s">
        <v>110</v>
      </c>
      <c r="D68" s="36" t="s">
        <v>51</v>
      </c>
      <c r="E68" s="38" t="s">
        <v>111</v>
      </c>
      <c r="F68" s="39" t="s">
        <v>53</v>
      </c>
      <c r="G68" s="40">
        <v>240.73699999999999</v>
      </c>
      <c r="H68" s="41">
        <v>0</v>
      </c>
      <c r="I68" s="42">
        <f>ROUND(G68*H68,P4)</f>
        <v>0</v>
      </c>
      <c r="J68" s="39" t="s">
        <v>41</v>
      </c>
      <c r="O68" s="43">
        <f>I68*0.21</f>
        <v>0</v>
      </c>
      <c r="P68">
        <v>3</v>
      </c>
    </row>
    <row r="69">
      <c r="A69" s="36" t="s">
        <v>42</v>
      </c>
      <c r="B69" s="44"/>
      <c r="C69" s="45"/>
      <c r="D69" s="45"/>
      <c r="E69" s="48" t="s">
        <v>38</v>
      </c>
      <c r="F69" s="45"/>
      <c r="G69" s="45"/>
      <c r="H69" s="45"/>
      <c r="I69" s="45"/>
      <c r="J69" s="46"/>
    </row>
    <row r="70" ht="45">
      <c r="A70" s="36" t="s">
        <v>44</v>
      </c>
      <c r="B70" s="44"/>
      <c r="C70" s="45"/>
      <c r="D70" s="45"/>
      <c r="E70" s="47" t="s">
        <v>112</v>
      </c>
      <c r="F70" s="45"/>
      <c r="G70" s="45"/>
      <c r="H70" s="45"/>
      <c r="I70" s="45"/>
      <c r="J70" s="46"/>
    </row>
    <row r="71" ht="409.5">
      <c r="A71" s="36" t="s">
        <v>46</v>
      </c>
      <c r="B71" s="44"/>
      <c r="C71" s="45"/>
      <c r="D71" s="45"/>
      <c r="E71" s="38" t="s">
        <v>113</v>
      </c>
      <c r="F71" s="45"/>
      <c r="G71" s="45"/>
      <c r="H71" s="45"/>
      <c r="I71" s="45"/>
      <c r="J71" s="46"/>
    </row>
    <row r="72">
      <c r="A72" s="30" t="s">
        <v>33</v>
      </c>
      <c r="B72" s="31"/>
      <c r="C72" s="32" t="s">
        <v>114</v>
      </c>
      <c r="D72" s="33"/>
      <c r="E72" s="30" t="s">
        <v>115</v>
      </c>
      <c r="F72" s="33"/>
      <c r="G72" s="33"/>
      <c r="H72" s="33"/>
      <c r="I72" s="34">
        <f>SUMIFS(I73:I76,A73:A76,"P")</f>
        <v>0</v>
      </c>
      <c r="J72" s="35"/>
    </row>
    <row r="73">
      <c r="A73" s="36" t="s">
        <v>36</v>
      </c>
      <c r="B73" s="36">
        <v>91</v>
      </c>
      <c r="C73" s="37" t="s">
        <v>116</v>
      </c>
      <c r="D73" s="36"/>
      <c r="E73" s="38" t="s">
        <v>117</v>
      </c>
      <c r="F73" s="39" t="s">
        <v>118</v>
      </c>
      <c r="G73" s="40">
        <v>6</v>
      </c>
      <c r="H73" s="41">
        <v>0</v>
      </c>
      <c r="I73" s="42">
        <f>ROUND(G73*H73,P4)</f>
        <v>0</v>
      </c>
      <c r="J73" s="39" t="s">
        <v>41</v>
      </c>
      <c r="O73" s="43">
        <f>I73*0.21</f>
        <v>0</v>
      </c>
      <c r="P73">
        <v>3</v>
      </c>
    </row>
    <row r="74">
      <c r="A74" s="36" t="s">
        <v>42</v>
      </c>
      <c r="B74" s="44"/>
      <c r="C74" s="45"/>
      <c r="D74" s="45"/>
      <c r="E74" s="38" t="s">
        <v>119</v>
      </c>
      <c r="F74" s="45"/>
      <c r="G74" s="45"/>
      <c r="H74" s="45"/>
      <c r="I74" s="45"/>
      <c r="J74" s="46"/>
    </row>
    <row r="75" ht="30">
      <c r="A75" s="36" t="s">
        <v>44</v>
      </c>
      <c r="B75" s="44"/>
      <c r="C75" s="45"/>
      <c r="D75" s="45"/>
      <c r="E75" s="47" t="s">
        <v>120</v>
      </c>
      <c r="F75" s="45"/>
      <c r="G75" s="45"/>
      <c r="H75" s="45"/>
      <c r="I75" s="45"/>
      <c r="J75" s="46"/>
    </row>
    <row r="76" ht="90">
      <c r="A76" s="36" t="s">
        <v>46</v>
      </c>
      <c r="B76" s="44"/>
      <c r="C76" s="45"/>
      <c r="D76" s="45"/>
      <c r="E76" s="38" t="s">
        <v>121</v>
      </c>
      <c r="F76" s="45"/>
      <c r="G76" s="45"/>
      <c r="H76" s="45"/>
      <c r="I76" s="45"/>
      <c r="J76" s="46"/>
    </row>
    <row r="77">
      <c r="A77" s="30" t="s">
        <v>33</v>
      </c>
      <c r="B77" s="31"/>
      <c r="C77" s="32" t="s">
        <v>122</v>
      </c>
      <c r="D77" s="33"/>
      <c r="E77" s="30" t="s">
        <v>123</v>
      </c>
      <c r="F77" s="33"/>
      <c r="G77" s="33"/>
      <c r="H77" s="33"/>
      <c r="I77" s="34">
        <f>SUMIFS(I78:I81,A78:A81,"P")</f>
        <v>0</v>
      </c>
      <c r="J77" s="35"/>
    </row>
    <row r="78">
      <c r="A78" s="36" t="s">
        <v>36</v>
      </c>
      <c r="B78" s="36">
        <v>94</v>
      </c>
      <c r="C78" s="37" t="s">
        <v>124</v>
      </c>
      <c r="D78" s="36" t="s">
        <v>51</v>
      </c>
      <c r="E78" s="38" t="s">
        <v>125</v>
      </c>
      <c r="F78" s="39" t="s">
        <v>53</v>
      </c>
      <c r="G78" s="40">
        <v>36.716000000000001</v>
      </c>
      <c r="H78" s="41">
        <v>0</v>
      </c>
      <c r="I78" s="42">
        <f>ROUND(G78*H78,P4)</f>
        <v>0</v>
      </c>
      <c r="J78" s="39" t="s">
        <v>41</v>
      </c>
      <c r="O78" s="43">
        <f>I78*0.21</f>
        <v>0</v>
      </c>
      <c r="P78">
        <v>3</v>
      </c>
    </row>
    <row r="79">
      <c r="A79" s="36" t="s">
        <v>42</v>
      </c>
      <c r="B79" s="44"/>
      <c r="C79" s="45"/>
      <c r="D79" s="45"/>
      <c r="E79" s="48" t="s">
        <v>38</v>
      </c>
      <c r="F79" s="45"/>
      <c r="G79" s="45"/>
      <c r="H79" s="45"/>
      <c r="I79" s="45"/>
      <c r="J79" s="46"/>
    </row>
    <row r="80" ht="45">
      <c r="A80" s="36" t="s">
        <v>44</v>
      </c>
      <c r="B80" s="44"/>
      <c r="C80" s="45"/>
      <c r="D80" s="45"/>
      <c r="E80" s="47" t="s">
        <v>126</v>
      </c>
      <c r="F80" s="45"/>
      <c r="G80" s="45"/>
      <c r="H80" s="45"/>
      <c r="I80" s="45"/>
      <c r="J80" s="46"/>
    </row>
    <row r="81" ht="405">
      <c r="A81" s="36" t="s">
        <v>46</v>
      </c>
      <c r="B81" s="44"/>
      <c r="C81" s="45"/>
      <c r="D81" s="45"/>
      <c r="E81" s="38" t="s">
        <v>127</v>
      </c>
      <c r="F81" s="45"/>
      <c r="G81" s="45"/>
      <c r="H81" s="45"/>
      <c r="I81" s="45"/>
      <c r="J81" s="46"/>
    </row>
    <row r="82">
      <c r="A82" s="30" t="s">
        <v>33</v>
      </c>
      <c r="B82" s="31"/>
      <c r="C82" s="32" t="s">
        <v>128</v>
      </c>
      <c r="D82" s="33"/>
      <c r="E82" s="30" t="s">
        <v>129</v>
      </c>
      <c r="F82" s="33"/>
      <c r="G82" s="33"/>
      <c r="H82" s="33"/>
      <c r="I82" s="34">
        <f>SUMIFS(I83:I86,A83:A86,"P")</f>
        <v>0</v>
      </c>
      <c r="J82" s="35"/>
    </row>
    <row r="83">
      <c r="A83" s="36" t="s">
        <v>36</v>
      </c>
      <c r="B83" s="36">
        <v>106</v>
      </c>
      <c r="C83" s="37" t="s">
        <v>130</v>
      </c>
      <c r="D83" s="36" t="s">
        <v>36</v>
      </c>
      <c r="E83" s="38" t="s">
        <v>131</v>
      </c>
      <c r="F83" s="39" t="s">
        <v>53</v>
      </c>
      <c r="G83" s="40">
        <v>1.0600000000000001</v>
      </c>
      <c r="H83" s="41">
        <v>0</v>
      </c>
      <c r="I83" s="42">
        <f>ROUND(G83*H83,P4)</f>
        <v>0</v>
      </c>
      <c r="J83" s="39" t="s">
        <v>41</v>
      </c>
      <c r="O83" s="43">
        <f>I83*0.21</f>
        <v>0</v>
      </c>
      <c r="P83">
        <v>3</v>
      </c>
    </row>
    <row r="84">
      <c r="A84" s="36" t="s">
        <v>42</v>
      </c>
      <c r="B84" s="44"/>
      <c r="C84" s="45"/>
      <c r="D84" s="45"/>
      <c r="E84" s="48"/>
      <c r="F84" s="45"/>
      <c r="G84" s="45"/>
      <c r="H84" s="45"/>
      <c r="I84" s="45"/>
      <c r="J84" s="46"/>
    </row>
    <row r="85" ht="30">
      <c r="A85" s="36" t="s">
        <v>44</v>
      </c>
      <c r="B85" s="44"/>
      <c r="C85" s="45"/>
      <c r="D85" s="45"/>
      <c r="E85" s="47" t="s">
        <v>132</v>
      </c>
      <c r="F85" s="45"/>
      <c r="G85" s="45"/>
      <c r="H85" s="45"/>
      <c r="I85" s="45"/>
      <c r="J85" s="46"/>
    </row>
    <row r="86" ht="390">
      <c r="A86" s="36" t="s">
        <v>46</v>
      </c>
      <c r="B86" s="44"/>
      <c r="C86" s="45"/>
      <c r="D86" s="45"/>
      <c r="E86" s="38" t="s">
        <v>133</v>
      </c>
      <c r="F86" s="45"/>
      <c r="G86" s="45"/>
      <c r="H86" s="45"/>
      <c r="I86" s="45"/>
      <c r="J86" s="46"/>
    </row>
    <row r="87">
      <c r="A87" s="30" t="s">
        <v>33</v>
      </c>
      <c r="B87" s="31"/>
      <c r="C87" s="32" t="s">
        <v>134</v>
      </c>
      <c r="D87" s="33"/>
      <c r="E87" s="30" t="s">
        <v>135</v>
      </c>
      <c r="F87" s="33"/>
      <c r="G87" s="33"/>
      <c r="H87" s="33"/>
      <c r="I87" s="34">
        <f>SUMIFS(I88:I115,A88:A115,"P")</f>
        <v>0</v>
      </c>
      <c r="J87" s="35"/>
    </row>
    <row r="88">
      <c r="A88" s="36" t="s">
        <v>36</v>
      </c>
      <c r="B88" s="36">
        <v>108</v>
      </c>
      <c r="C88" s="37" t="s">
        <v>136</v>
      </c>
      <c r="D88" s="36" t="s">
        <v>38</v>
      </c>
      <c r="E88" s="38" t="s">
        <v>137</v>
      </c>
      <c r="F88" s="39" t="s">
        <v>138</v>
      </c>
      <c r="G88" s="40">
        <v>10.800000000000001</v>
      </c>
      <c r="H88" s="41">
        <v>0</v>
      </c>
      <c r="I88" s="42">
        <f>ROUND(G88*H88,P4)</f>
        <v>0</v>
      </c>
      <c r="J88" s="39" t="s">
        <v>41</v>
      </c>
      <c r="O88" s="43">
        <f>I88*0.21</f>
        <v>0</v>
      </c>
      <c r="P88">
        <v>3</v>
      </c>
    </row>
    <row r="89">
      <c r="A89" s="36" t="s">
        <v>42</v>
      </c>
      <c r="B89" s="44"/>
      <c r="C89" s="45"/>
      <c r="D89" s="45"/>
      <c r="E89" s="48"/>
      <c r="F89" s="45"/>
      <c r="G89" s="45"/>
      <c r="H89" s="45"/>
      <c r="I89" s="45"/>
      <c r="J89" s="46"/>
    </row>
    <row r="90">
      <c r="A90" s="36" t="s">
        <v>44</v>
      </c>
      <c r="B90" s="44"/>
      <c r="C90" s="45"/>
      <c r="D90" s="45"/>
      <c r="E90" s="47" t="s">
        <v>139</v>
      </c>
      <c r="F90" s="45"/>
      <c r="G90" s="45"/>
      <c r="H90" s="45"/>
      <c r="I90" s="45"/>
      <c r="J90" s="46"/>
    </row>
    <row r="91">
      <c r="A91" s="36" t="s">
        <v>46</v>
      </c>
      <c r="B91" s="44"/>
      <c r="C91" s="45"/>
      <c r="D91" s="45"/>
      <c r="E91" s="38" t="s">
        <v>140</v>
      </c>
      <c r="F91" s="45"/>
      <c r="G91" s="45"/>
      <c r="H91" s="45"/>
      <c r="I91" s="45"/>
      <c r="J91" s="46"/>
    </row>
    <row r="92">
      <c r="A92" s="36" t="s">
        <v>36</v>
      </c>
      <c r="B92" s="36">
        <v>109</v>
      </c>
      <c r="C92" s="37" t="s">
        <v>141</v>
      </c>
      <c r="D92" s="36"/>
      <c r="E92" s="38" t="s">
        <v>142</v>
      </c>
      <c r="F92" s="39" t="s">
        <v>138</v>
      </c>
      <c r="G92" s="40">
        <v>10.800000000000001</v>
      </c>
      <c r="H92" s="41">
        <v>0</v>
      </c>
      <c r="I92" s="42">
        <f>ROUND(G92*H92,P4)</f>
        <v>0</v>
      </c>
      <c r="J92" s="39" t="s">
        <v>41</v>
      </c>
      <c r="O92" s="43">
        <f>I92*0.21</f>
        <v>0</v>
      </c>
      <c r="P92">
        <v>3</v>
      </c>
    </row>
    <row r="93">
      <c r="A93" s="36" t="s">
        <v>42</v>
      </c>
      <c r="B93" s="44"/>
      <c r="C93" s="45"/>
      <c r="D93" s="45"/>
      <c r="E93" s="48"/>
      <c r="F93" s="45"/>
      <c r="G93" s="45"/>
      <c r="H93" s="45"/>
      <c r="I93" s="45"/>
      <c r="J93" s="46"/>
    </row>
    <row r="94" ht="30">
      <c r="A94" s="36" t="s">
        <v>44</v>
      </c>
      <c r="B94" s="44"/>
      <c r="C94" s="45"/>
      <c r="D94" s="45"/>
      <c r="E94" s="47" t="s">
        <v>143</v>
      </c>
      <c r="F94" s="45"/>
      <c r="G94" s="45"/>
      <c r="H94" s="45"/>
      <c r="I94" s="45"/>
      <c r="J94" s="46"/>
    </row>
    <row r="95" ht="45">
      <c r="A95" s="36" t="s">
        <v>46</v>
      </c>
      <c r="B95" s="44"/>
      <c r="C95" s="45"/>
      <c r="D95" s="45"/>
      <c r="E95" s="38" t="s">
        <v>144</v>
      </c>
      <c r="F95" s="45"/>
      <c r="G95" s="45"/>
      <c r="H95" s="45"/>
      <c r="I95" s="45"/>
      <c r="J95" s="46"/>
    </row>
    <row r="96">
      <c r="A96" s="36" t="s">
        <v>36</v>
      </c>
      <c r="B96" s="36">
        <v>110</v>
      </c>
      <c r="C96" s="37" t="s">
        <v>145</v>
      </c>
      <c r="D96" s="36" t="s">
        <v>38</v>
      </c>
      <c r="E96" s="38" t="s">
        <v>146</v>
      </c>
      <c r="F96" s="39" t="s">
        <v>138</v>
      </c>
      <c r="G96" s="40">
        <v>10.800000000000001</v>
      </c>
      <c r="H96" s="41">
        <v>0</v>
      </c>
      <c r="I96" s="42">
        <f>ROUND(G96*H96,P4)</f>
        <v>0</v>
      </c>
      <c r="J96" s="39" t="s">
        <v>41</v>
      </c>
      <c r="O96" s="43">
        <f>I96*0.21</f>
        <v>0</v>
      </c>
      <c r="P96">
        <v>3</v>
      </c>
    </row>
    <row r="97">
      <c r="A97" s="36" t="s">
        <v>42</v>
      </c>
      <c r="B97" s="44"/>
      <c r="C97" s="45"/>
      <c r="D97" s="45"/>
      <c r="E97" s="48"/>
      <c r="F97" s="45"/>
      <c r="G97" s="45"/>
      <c r="H97" s="45"/>
      <c r="I97" s="45"/>
      <c r="J97" s="46"/>
    </row>
    <row r="98" ht="30">
      <c r="A98" s="36" t="s">
        <v>44</v>
      </c>
      <c r="B98" s="44"/>
      <c r="C98" s="45"/>
      <c r="D98" s="45"/>
      <c r="E98" s="47" t="s">
        <v>147</v>
      </c>
      <c r="F98" s="45"/>
      <c r="G98" s="45"/>
      <c r="H98" s="45"/>
      <c r="I98" s="45"/>
      <c r="J98" s="46"/>
    </row>
    <row r="99" ht="30">
      <c r="A99" s="36" t="s">
        <v>46</v>
      </c>
      <c r="B99" s="44"/>
      <c r="C99" s="45"/>
      <c r="D99" s="45"/>
      <c r="E99" s="38" t="s">
        <v>148</v>
      </c>
      <c r="F99" s="45"/>
      <c r="G99" s="45"/>
      <c r="H99" s="45"/>
      <c r="I99" s="45"/>
      <c r="J99" s="46"/>
    </row>
    <row r="100">
      <c r="A100" s="36" t="s">
        <v>36</v>
      </c>
      <c r="B100" s="36">
        <v>111</v>
      </c>
      <c r="C100" s="37" t="s">
        <v>149</v>
      </c>
      <c r="D100" s="36" t="s">
        <v>38</v>
      </c>
      <c r="E100" s="38" t="s">
        <v>150</v>
      </c>
      <c r="F100" s="39" t="s">
        <v>138</v>
      </c>
      <c r="G100" s="40">
        <v>10.800000000000001</v>
      </c>
      <c r="H100" s="41">
        <v>0</v>
      </c>
      <c r="I100" s="42">
        <f>ROUND(G100*H100,P4)</f>
        <v>0</v>
      </c>
      <c r="J100" s="39" t="s">
        <v>41</v>
      </c>
      <c r="O100" s="43">
        <f>I100*0.21</f>
        <v>0</v>
      </c>
      <c r="P100">
        <v>3</v>
      </c>
    </row>
    <row r="101">
      <c r="A101" s="36" t="s">
        <v>42</v>
      </c>
      <c r="B101" s="44"/>
      <c r="C101" s="45"/>
      <c r="D101" s="45"/>
      <c r="E101" s="48"/>
      <c r="F101" s="45"/>
      <c r="G101" s="45"/>
      <c r="H101" s="45"/>
      <c r="I101" s="45"/>
      <c r="J101" s="46"/>
    </row>
    <row r="102">
      <c r="A102" s="36" t="s">
        <v>44</v>
      </c>
      <c r="B102" s="44"/>
      <c r="C102" s="45"/>
      <c r="D102" s="45"/>
      <c r="E102" s="47" t="s">
        <v>139</v>
      </c>
      <c r="F102" s="45"/>
      <c r="G102" s="45"/>
      <c r="H102" s="45"/>
      <c r="I102" s="45"/>
      <c r="J102" s="46"/>
    </row>
    <row r="103" ht="45">
      <c r="A103" s="36" t="s">
        <v>46</v>
      </c>
      <c r="B103" s="44"/>
      <c r="C103" s="45"/>
      <c r="D103" s="45"/>
      <c r="E103" s="38" t="s">
        <v>151</v>
      </c>
      <c r="F103" s="45"/>
      <c r="G103" s="45"/>
      <c r="H103" s="45"/>
      <c r="I103" s="45"/>
      <c r="J103" s="46"/>
    </row>
    <row r="104">
      <c r="A104" s="36" t="s">
        <v>36</v>
      </c>
      <c r="B104" s="36">
        <v>112</v>
      </c>
      <c r="C104" s="37" t="s">
        <v>152</v>
      </c>
      <c r="D104" s="36" t="s">
        <v>38</v>
      </c>
      <c r="E104" s="38" t="s">
        <v>153</v>
      </c>
      <c r="F104" s="39" t="s">
        <v>138</v>
      </c>
      <c r="G104" s="40">
        <v>10.800000000000001</v>
      </c>
      <c r="H104" s="41">
        <v>0</v>
      </c>
      <c r="I104" s="42">
        <f>ROUND(G104*H104,P4)</f>
        <v>0</v>
      </c>
      <c r="J104" s="39" t="s">
        <v>41</v>
      </c>
      <c r="O104" s="43">
        <f>I104*0.21</f>
        <v>0</v>
      </c>
      <c r="P104">
        <v>3</v>
      </c>
    </row>
    <row r="105">
      <c r="A105" s="36" t="s">
        <v>42</v>
      </c>
      <c r="B105" s="44"/>
      <c r="C105" s="45"/>
      <c r="D105" s="45"/>
      <c r="E105" s="48"/>
      <c r="F105" s="45"/>
      <c r="G105" s="45"/>
      <c r="H105" s="45"/>
      <c r="I105" s="45"/>
      <c r="J105" s="46"/>
    </row>
    <row r="106">
      <c r="A106" s="36" t="s">
        <v>44</v>
      </c>
      <c r="B106" s="44"/>
      <c r="C106" s="45"/>
      <c r="D106" s="45"/>
      <c r="E106" s="47" t="s">
        <v>139</v>
      </c>
      <c r="F106" s="45"/>
      <c r="G106" s="45"/>
      <c r="H106" s="45"/>
      <c r="I106" s="45"/>
      <c r="J106" s="46"/>
    </row>
    <row r="107" ht="60">
      <c r="A107" s="36" t="s">
        <v>46</v>
      </c>
      <c r="B107" s="44"/>
      <c r="C107" s="45"/>
      <c r="D107" s="45"/>
      <c r="E107" s="38" t="s">
        <v>154</v>
      </c>
      <c r="F107" s="45"/>
      <c r="G107" s="45"/>
      <c r="H107" s="45"/>
      <c r="I107" s="45"/>
      <c r="J107" s="46"/>
    </row>
    <row r="108">
      <c r="A108" s="36" t="s">
        <v>36</v>
      </c>
      <c r="B108" s="36">
        <v>113</v>
      </c>
      <c r="C108" s="37" t="s">
        <v>155</v>
      </c>
      <c r="D108" s="36" t="s">
        <v>38</v>
      </c>
      <c r="E108" s="38" t="s">
        <v>156</v>
      </c>
      <c r="F108" s="39" t="s">
        <v>138</v>
      </c>
      <c r="G108" s="40">
        <v>10.800000000000001</v>
      </c>
      <c r="H108" s="41">
        <v>0</v>
      </c>
      <c r="I108" s="42">
        <f>ROUND(G108*H108,P4)</f>
        <v>0</v>
      </c>
      <c r="J108" s="39" t="s">
        <v>41</v>
      </c>
      <c r="O108" s="43">
        <f>I108*0.21</f>
        <v>0</v>
      </c>
      <c r="P108">
        <v>3</v>
      </c>
    </row>
    <row r="109">
      <c r="A109" s="36" t="s">
        <v>42</v>
      </c>
      <c r="B109" s="44"/>
      <c r="C109" s="45"/>
      <c r="D109" s="45"/>
      <c r="E109" s="48"/>
      <c r="F109" s="45"/>
      <c r="G109" s="45"/>
      <c r="H109" s="45"/>
      <c r="I109" s="45"/>
      <c r="J109" s="46"/>
    </row>
    <row r="110">
      <c r="A110" s="36" t="s">
        <v>44</v>
      </c>
      <c r="B110" s="44"/>
      <c r="C110" s="45"/>
      <c r="D110" s="45"/>
      <c r="E110" s="47" t="s">
        <v>139</v>
      </c>
      <c r="F110" s="45"/>
      <c r="G110" s="45"/>
      <c r="H110" s="45"/>
      <c r="I110" s="45"/>
      <c r="J110" s="46"/>
    </row>
    <row r="111" ht="45">
      <c r="A111" s="36" t="s">
        <v>46</v>
      </c>
      <c r="B111" s="44"/>
      <c r="C111" s="45"/>
      <c r="D111" s="45"/>
      <c r="E111" s="38" t="s">
        <v>157</v>
      </c>
      <c r="F111" s="45"/>
      <c r="G111" s="45"/>
      <c r="H111" s="45"/>
      <c r="I111" s="45"/>
      <c r="J111" s="46"/>
    </row>
    <row r="112">
      <c r="A112" s="36" t="s">
        <v>36</v>
      </c>
      <c r="B112" s="36">
        <v>114</v>
      </c>
      <c r="C112" s="37" t="s">
        <v>158</v>
      </c>
      <c r="D112" s="36" t="s">
        <v>38</v>
      </c>
      <c r="E112" s="38" t="s">
        <v>159</v>
      </c>
      <c r="F112" s="39" t="s">
        <v>53</v>
      </c>
      <c r="G112" s="40">
        <v>0.86399999999999999</v>
      </c>
      <c r="H112" s="41">
        <v>0</v>
      </c>
      <c r="I112" s="42">
        <f>ROUND(G112*H112,P4)</f>
        <v>0</v>
      </c>
      <c r="J112" s="39" t="s">
        <v>41</v>
      </c>
      <c r="O112" s="43">
        <f>I112*0.21</f>
        <v>0</v>
      </c>
      <c r="P112">
        <v>3</v>
      </c>
    </row>
    <row r="113">
      <c r="A113" s="36" t="s">
        <v>42</v>
      </c>
      <c r="B113" s="44"/>
      <c r="C113" s="45"/>
      <c r="D113" s="45"/>
      <c r="E113" s="38" t="s">
        <v>160</v>
      </c>
      <c r="F113" s="45"/>
      <c r="G113" s="45"/>
      <c r="H113" s="45"/>
      <c r="I113" s="45"/>
      <c r="J113" s="46"/>
    </row>
    <row r="114">
      <c r="A114" s="36" t="s">
        <v>44</v>
      </c>
      <c r="B114" s="44"/>
      <c r="C114" s="45"/>
      <c r="D114" s="45"/>
      <c r="E114" s="47" t="s">
        <v>161</v>
      </c>
      <c r="F114" s="45"/>
      <c r="G114" s="45"/>
      <c r="H114" s="45"/>
      <c r="I114" s="45"/>
      <c r="J114" s="46"/>
    </row>
    <row r="115" ht="45">
      <c r="A115" s="36" t="s">
        <v>46</v>
      </c>
      <c r="B115" s="44"/>
      <c r="C115" s="45"/>
      <c r="D115" s="45"/>
      <c r="E115" s="38" t="s">
        <v>162</v>
      </c>
      <c r="F115" s="45"/>
      <c r="G115" s="45"/>
      <c r="H115" s="45"/>
      <c r="I115" s="45"/>
      <c r="J115" s="46"/>
    </row>
    <row r="116">
      <c r="A116" s="30" t="s">
        <v>33</v>
      </c>
      <c r="B116" s="31"/>
      <c r="C116" s="32" t="s">
        <v>163</v>
      </c>
      <c r="D116" s="33"/>
      <c r="E116" s="30" t="s">
        <v>164</v>
      </c>
      <c r="F116" s="33"/>
      <c r="G116" s="33"/>
      <c r="H116" s="33"/>
      <c r="I116" s="34">
        <f>SUMIFS(I117:I120,A117:A120,"P")</f>
        <v>0</v>
      </c>
      <c r="J116" s="35"/>
    </row>
    <row r="117">
      <c r="A117" s="36" t="s">
        <v>36</v>
      </c>
      <c r="B117" s="36">
        <v>115</v>
      </c>
      <c r="C117" s="37" t="s">
        <v>165</v>
      </c>
      <c r="D117" s="36" t="s">
        <v>38</v>
      </c>
      <c r="E117" s="38" t="s">
        <v>166</v>
      </c>
      <c r="F117" s="39" t="s">
        <v>138</v>
      </c>
      <c r="G117" s="40">
        <v>1010.66</v>
      </c>
      <c r="H117" s="41">
        <v>0</v>
      </c>
      <c r="I117" s="42">
        <f>ROUND(G117*H117,P4)</f>
        <v>0</v>
      </c>
      <c r="J117" s="39" t="s">
        <v>41</v>
      </c>
      <c r="O117" s="43">
        <f>I117*0.21</f>
        <v>0</v>
      </c>
      <c r="P117">
        <v>3</v>
      </c>
    </row>
    <row r="118">
      <c r="A118" s="36" t="s">
        <v>42</v>
      </c>
      <c r="B118" s="44"/>
      <c r="C118" s="45"/>
      <c r="D118" s="45"/>
      <c r="E118" s="48"/>
      <c r="F118" s="45"/>
      <c r="G118" s="45"/>
      <c r="H118" s="45"/>
      <c r="I118" s="45"/>
      <c r="J118" s="46"/>
    </row>
    <row r="119" ht="45">
      <c r="A119" s="36" t="s">
        <v>44</v>
      </c>
      <c r="B119" s="44"/>
      <c r="C119" s="45"/>
      <c r="D119" s="45"/>
      <c r="E119" s="47" t="s">
        <v>167</v>
      </c>
      <c r="F119" s="45"/>
      <c r="G119" s="45"/>
      <c r="H119" s="45"/>
      <c r="I119" s="45"/>
      <c r="J119" s="46"/>
    </row>
    <row r="120" ht="30">
      <c r="A120" s="36" t="s">
        <v>46</v>
      </c>
      <c r="B120" s="44"/>
      <c r="C120" s="45"/>
      <c r="D120" s="45"/>
      <c r="E120" s="38" t="s">
        <v>168</v>
      </c>
      <c r="F120" s="45"/>
      <c r="G120" s="45"/>
      <c r="H120" s="45"/>
      <c r="I120" s="45"/>
      <c r="J120" s="46"/>
    </row>
    <row r="121">
      <c r="A121" s="30" t="s">
        <v>33</v>
      </c>
      <c r="B121" s="31"/>
      <c r="C121" s="32" t="s">
        <v>169</v>
      </c>
      <c r="D121" s="33"/>
      <c r="E121" s="30" t="s">
        <v>170</v>
      </c>
      <c r="F121" s="33"/>
      <c r="G121" s="33"/>
      <c r="H121" s="33"/>
      <c r="I121" s="34">
        <f>SUMIFS(I122:I125,A122:A125,"P")</f>
        <v>0</v>
      </c>
      <c r="J121" s="35"/>
    </row>
    <row r="122">
      <c r="A122" s="36" t="s">
        <v>36</v>
      </c>
      <c r="B122" s="36">
        <v>543</v>
      </c>
      <c r="C122" s="37" t="s">
        <v>171</v>
      </c>
      <c r="D122" s="36" t="s">
        <v>38</v>
      </c>
      <c r="E122" s="38" t="s">
        <v>172</v>
      </c>
      <c r="F122" s="39" t="s">
        <v>138</v>
      </c>
      <c r="G122" s="40">
        <v>3.1499999999999999</v>
      </c>
      <c r="H122" s="41">
        <v>0</v>
      </c>
      <c r="I122" s="42">
        <f>ROUND(G122*H122,P4)</f>
        <v>0</v>
      </c>
      <c r="J122" s="39" t="s">
        <v>41</v>
      </c>
      <c r="O122" s="43">
        <f>I122*0.21</f>
        <v>0</v>
      </c>
      <c r="P122">
        <v>3</v>
      </c>
    </row>
    <row r="123">
      <c r="A123" s="36" t="s">
        <v>42</v>
      </c>
      <c r="B123" s="44"/>
      <c r="C123" s="45"/>
      <c r="D123" s="45"/>
      <c r="E123" s="48" t="s">
        <v>38</v>
      </c>
      <c r="F123" s="45"/>
      <c r="G123" s="45"/>
      <c r="H123" s="45"/>
      <c r="I123" s="45"/>
      <c r="J123" s="46"/>
    </row>
    <row r="124">
      <c r="A124" s="36" t="s">
        <v>44</v>
      </c>
      <c r="B124" s="44"/>
      <c r="C124" s="45"/>
      <c r="D124" s="45"/>
      <c r="E124" s="47" t="s">
        <v>173</v>
      </c>
      <c r="F124" s="45"/>
      <c r="G124" s="45"/>
      <c r="H124" s="45"/>
      <c r="I124" s="45"/>
      <c r="J124" s="46"/>
    </row>
    <row r="125" ht="90">
      <c r="A125" s="36" t="s">
        <v>46</v>
      </c>
      <c r="B125" s="44"/>
      <c r="C125" s="45"/>
      <c r="D125" s="45"/>
      <c r="E125" s="38" t="s">
        <v>174</v>
      </c>
      <c r="F125" s="45"/>
      <c r="G125" s="45"/>
      <c r="H125" s="45"/>
      <c r="I125" s="45"/>
      <c r="J125" s="46"/>
    </row>
    <row r="126">
      <c r="A126" s="30" t="s">
        <v>33</v>
      </c>
      <c r="B126" s="31"/>
      <c r="C126" s="32" t="s">
        <v>175</v>
      </c>
      <c r="D126" s="33"/>
      <c r="E126" s="30" t="s">
        <v>176</v>
      </c>
      <c r="F126" s="33"/>
      <c r="G126" s="33"/>
      <c r="H126" s="33"/>
      <c r="I126" s="34">
        <f>SUMIFS(I127:I130,A127:A130,"P")</f>
        <v>0</v>
      </c>
      <c r="J126" s="35"/>
    </row>
    <row r="127">
      <c r="A127" s="36" t="s">
        <v>36</v>
      </c>
      <c r="B127" s="36">
        <v>125</v>
      </c>
      <c r="C127" s="37" t="s">
        <v>177</v>
      </c>
      <c r="D127" s="36" t="s">
        <v>38</v>
      </c>
      <c r="E127" s="38" t="s">
        <v>178</v>
      </c>
      <c r="F127" s="39" t="s">
        <v>53</v>
      </c>
      <c r="G127" s="40">
        <v>180.08799999999999</v>
      </c>
      <c r="H127" s="41">
        <v>0</v>
      </c>
      <c r="I127" s="42">
        <f>ROUND(G127*H127,P4)</f>
        <v>0</v>
      </c>
      <c r="J127" s="39" t="s">
        <v>41</v>
      </c>
      <c r="O127" s="43">
        <f>I127*0.21</f>
        <v>0</v>
      </c>
      <c r="P127">
        <v>3</v>
      </c>
    </row>
    <row r="128">
      <c r="A128" s="36" t="s">
        <v>42</v>
      </c>
      <c r="B128" s="44"/>
      <c r="C128" s="45"/>
      <c r="D128" s="45"/>
      <c r="E128" s="38" t="s">
        <v>179</v>
      </c>
      <c r="F128" s="45"/>
      <c r="G128" s="45"/>
      <c r="H128" s="45"/>
      <c r="I128" s="45"/>
      <c r="J128" s="46"/>
    </row>
    <row r="129" ht="45">
      <c r="A129" s="36" t="s">
        <v>44</v>
      </c>
      <c r="B129" s="44"/>
      <c r="C129" s="45"/>
      <c r="D129" s="45"/>
      <c r="E129" s="47" t="s">
        <v>180</v>
      </c>
      <c r="F129" s="45"/>
      <c r="G129" s="45"/>
      <c r="H129" s="45"/>
      <c r="I129" s="45"/>
      <c r="J129" s="46"/>
    </row>
    <row r="130" ht="60">
      <c r="A130" s="36" t="s">
        <v>46</v>
      </c>
      <c r="B130" s="44"/>
      <c r="C130" s="45"/>
      <c r="D130" s="45"/>
      <c r="E130" s="38" t="s">
        <v>181</v>
      </c>
      <c r="F130" s="45"/>
      <c r="G130" s="45"/>
      <c r="H130" s="45"/>
      <c r="I130" s="45"/>
      <c r="J130" s="46"/>
    </row>
    <row r="131">
      <c r="A131" s="30" t="s">
        <v>33</v>
      </c>
      <c r="B131" s="31"/>
      <c r="C131" s="32" t="s">
        <v>182</v>
      </c>
      <c r="D131" s="33"/>
      <c r="E131" s="30" t="s">
        <v>183</v>
      </c>
      <c r="F131" s="33"/>
      <c r="G131" s="33"/>
      <c r="H131" s="33"/>
      <c r="I131" s="34">
        <f>SUMIFS(I132:I135,A132:A135,"P")</f>
        <v>0</v>
      </c>
      <c r="J131" s="35"/>
    </row>
    <row r="132">
      <c r="A132" s="36" t="s">
        <v>36</v>
      </c>
      <c r="B132" s="36">
        <v>539</v>
      </c>
      <c r="C132" s="37" t="s">
        <v>184</v>
      </c>
      <c r="D132" s="36" t="s">
        <v>38</v>
      </c>
      <c r="E132" s="38" t="s">
        <v>185</v>
      </c>
      <c r="F132" s="39" t="s">
        <v>138</v>
      </c>
      <c r="G132" s="40">
        <v>1008.52</v>
      </c>
      <c r="H132" s="41">
        <v>0</v>
      </c>
      <c r="I132" s="42">
        <f>ROUND(G132*H132,P4)</f>
        <v>0</v>
      </c>
      <c r="J132" s="39" t="s">
        <v>41</v>
      </c>
      <c r="O132" s="43">
        <f>I132*0.21</f>
        <v>0</v>
      </c>
      <c r="P132">
        <v>3</v>
      </c>
    </row>
    <row r="133">
      <c r="A133" s="36" t="s">
        <v>42</v>
      </c>
      <c r="B133" s="44"/>
      <c r="C133" s="45"/>
      <c r="D133" s="45"/>
      <c r="E133" s="38" t="s">
        <v>186</v>
      </c>
      <c r="F133" s="45"/>
      <c r="G133" s="45"/>
      <c r="H133" s="45"/>
      <c r="I133" s="45"/>
      <c r="J133" s="46"/>
    </row>
    <row r="134" ht="45">
      <c r="A134" s="36" t="s">
        <v>44</v>
      </c>
      <c r="B134" s="44"/>
      <c r="C134" s="45"/>
      <c r="D134" s="45"/>
      <c r="E134" s="47" t="s">
        <v>187</v>
      </c>
      <c r="F134" s="45"/>
      <c r="G134" s="45"/>
      <c r="H134" s="45"/>
      <c r="I134" s="45"/>
      <c r="J134" s="46"/>
    </row>
    <row r="135" ht="150">
      <c r="A135" s="36" t="s">
        <v>46</v>
      </c>
      <c r="B135" s="44"/>
      <c r="C135" s="45"/>
      <c r="D135" s="45"/>
      <c r="E135" s="38" t="s">
        <v>188</v>
      </c>
      <c r="F135" s="45"/>
      <c r="G135" s="45"/>
      <c r="H135" s="45"/>
      <c r="I135" s="45"/>
      <c r="J135" s="46"/>
    </row>
    <row r="136">
      <c r="A136" s="30" t="s">
        <v>33</v>
      </c>
      <c r="B136" s="31"/>
      <c r="C136" s="32" t="s">
        <v>189</v>
      </c>
      <c r="D136" s="33"/>
      <c r="E136" s="30" t="s">
        <v>190</v>
      </c>
      <c r="F136" s="33"/>
      <c r="G136" s="33"/>
      <c r="H136" s="33"/>
      <c r="I136" s="34">
        <f>SUMIFS(I137:I144,A137:A144,"P")</f>
        <v>0</v>
      </c>
      <c r="J136" s="35"/>
    </row>
    <row r="137">
      <c r="A137" s="36" t="s">
        <v>36</v>
      </c>
      <c r="B137" s="36">
        <v>175</v>
      </c>
      <c r="C137" s="37" t="s">
        <v>191</v>
      </c>
      <c r="D137" s="36" t="s">
        <v>192</v>
      </c>
      <c r="E137" s="38" t="s">
        <v>193</v>
      </c>
      <c r="F137" s="39" t="s">
        <v>138</v>
      </c>
      <c r="G137" s="40">
        <v>926.50999999999999</v>
      </c>
      <c r="H137" s="41">
        <v>0</v>
      </c>
      <c r="I137" s="42">
        <f>ROUND(G137*H137,P4)</f>
        <v>0</v>
      </c>
      <c r="J137" s="39" t="s">
        <v>41</v>
      </c>
      <c r="O137" s="43">
        <f>I137*0.21</f>
        <v>0</v>
      </c>
      <c r="P137">
        <v>3</v>
      </c>
    </row>
    <row r="138">
      <c r="A138" s="36" t="s">
        <v>42</v>
      </c>
      <c r="B138" s="44"/>
      <c r="C138" s="45"/>
      <c r="D138" s="45"/>
      <c r="E138" s="48"/>
      <c r="F138" s="45"/>
      <c r="G138" s="45"/>
      <c r="H138" s="45"/>
      <c r="I138" s="45"/>
      <c r="J138" s="46"/>
    </row>
    <row r="139" ht="30">
      <c r="A139" s="36" t="s">
        <v>44</v>
      </c>
      <c r="B139" s="44"/>
      <c r="C139" s="45"/>
      <c r="D139" s="45"/>
      <c r="E139" s="47" t="s">
        <v>194</v>
      </c>
      <c r="F139" s="45"/>
      <c r="G139" s="45"/>
      <c r="H139" s="45"/>
      <c r="I139" s="45"/>
      <c r="J139" s="46"/>
    </row>
    <row r="140" ht="60">
      <c r="A140" s="36" t="s">
        <v>46</v>
      </c>
      <c r="B140" s="44"/>
      <c r="C140" s="45"/>
      <c r="D140" s="45"/>
      <c r="E140" s="38" t="s">
        <v>195</v>
      </c>
      <c r="F140" s="45"/>
      <c r="G140" s="45"/>
      <c r="H140" s="45"/>
      <c r="I140" s="45"/>
      <c r="J140" s="46"/>
    </row>
    <row r="141">
      <c r="A141" s="36" t="s">
        <v>36</v>
      </c>
      <c r="B141" s="36">
        <v>176</v>
      </c>
      <c r="C141" s="37" t="s">
        <v>196</v>
      </c>
      <c r="D141" s="36" t="s">
        <v>38</v>
      </c>
      <c r="E141" s="38" t="s">
        <v>197</v>
      </c>
      <c r="F141" s="39" t="s">
        <v>138</v>
      </c>
      <c r="G141" s="40">
        <v>82.010000000000005</v>
      </c>
      <c r="H141" s="41">
        <v>0</v>
      </c>
      <c r="I141" s="42">
        <f>ROUND(G141*H141,P4)</f>
        <v>0</v>
      </c>
      <c r="J141" s="39" t="s">
        <v>41</v>
      </c>
      <c r="O141" s="43">
        <f>I141*0.21</f>
        <v>0</v>
      </c>
      <c r="P141">
        <v>3</v>
      </c>
    </row>
    <row r="142">
      <c r="A142" s="36" t="s">
        <v>42</v>
      </c>
      <c r="B142" s="44"/>
      <c r="C142" s="45"/>
      <c r="D142" s="45"/>
      <c r="E142" s="48"/>
      <c r="F142" s="45"/>
      <c r="G142" s="45"/>
      <c r="H142" s="45"/>
      <c r="I142" s="45"/>
      <c r="J142" s="46"/>
    </row>
    <row r="143" ht="30">
      <c r="A143" s="36" t="s">
        <v>44</v>
      </c>
      <c r="B143" s="44"/>
      <c r="C143" s="45"/>
      <c r="D143" s="45"/>
      <c r="E143" s="47" t="s">
        <v>198</v>
      </c>
      <c r="F143" s="45"/>
      <c r="G143" s="45"/>
      <c r="H143" s="45"/>
      <c r="I143" s="45"/>
      <c r="J143" s="46"/>
    </row>
    <row r="144" ht="60">
      <c r="A144" s="36" t="s">
        <v>46</v>
      </c>
      <c r="B144" s="44"/>
      <c r="C144" s="45"/>
      <c r="D144" s="45"/>
      <c r="E144" s="38" t="s">
        <v>195</v>
      </c>
      <c r="F144" s="45"/>
      <c r="G144" s="45"/>
      <c r="H144" s="45"/>
      <c r="I144" s="45"/>
      <c r="J144" s="46"/>
    </row>
    <row r="145">
      <c r="A145" s="30" t="s">
        <v>33</v>
      </c>
      <c r="B145" s="31"/>
      <c r="C145" s="32" t="s">
        <v>199</v>
      </c>
      <c r="D145" s="33"/>
      <c r="E145" s="30" t="s">
        <v>200</v>
      </c>
      <c r="F145" s="33"/>
      <c r="G145" s="33"/>
      <c r="H145" s="33"/>
      <c r="I145" s="34">
        <f>SUMIFS(I146:I153,A146:A153,"P")</f>
        <v>0</v>
      </c>
      <c r="J145" s="35"/>
    </row>
    <row r="146">
      <c r="A146" s="36" t="s">
        <v>36</v>
      </c>
      <c r="B146" s="36">
        <v>187</v>
      </c>
      <c r="C146" s="37" t="s">
        <v>201</v>
      </c>
      <c r="D146" s="36" t="s">
        <v>38</v>
      </c>
      <c r="E146" s="38" t="s">
        <v>202</v>
      </c>
      <c r="F146" s="39" t="s">
        <v>138</v>
      </c>
      <c r="G146" s="40">
        <v>8.1500000000000004</v>
      </c>
      <c r="H146" s="41">
        <v>0</v>
      </c>
      <c r="I146" s="42">
        <f>ROUND(G146*H146,P4)</f>
        <v>0</v>
      </c>
      <c r="J146" s="39" t="s">
        <v>41</v>
      </c>
      <c r="O146" s="43">
        <f>I146*0.21</f>
        <v>0</v>
      </c>
      <c r="P146">
        <v>3</v>
      </c>
    </row>
    <row r="147">
      <c r="A147" s="36" t="s">
        <v>42</v>
      </c>
      <c r="B147" s="44"/>
      <c r="C147" s="45"/>
      <c r="D147" s="45"/>
      <c r="E147" s="48"/>
      <c r="F147" s="45"/>
      <c r="G147" s="45"/>
      <c r="H147" s="45"/>
      <c r="I147" s="45"/>
      <c r="J147" s="46"/>
    </row>
    <row r="148" ht="30">
      <c r="A148" s="36" t="s">
        <v>44</v>
      </c>
      <c r="B148" s="44"/>
      <c r="C148" s="45"/>
      <c r="D148" s="45"/>
      <c r="E148" s="47" t="s">
        <v>203</v>
      </c>
      <c r="F148" s="45"/>
      <c r="G148" s="45"/>
      <c r="H148" s="45"/>
      <c r="I148" s="45"/>
      <c r="J148" s="46"/>
    </row>
    <row r="149" ht="75">
      <c r="A149" s="36" t="s">
        <v>46</v>
      </c>
      <c r="B149" s="44"/>
      <c r="C149" s="45"/>
      <c r="D149" s="45"/>
      <c r="E149" s="38" t="s">
        <v>204</v>
      </c>
      <c r="F149" s="45"/>
      <c r="G149" s="45"/>
      <c r="H149" s="45"/>
      <c r="I149" s="45"/>
      <c r="J149" s="46"/>
    </row>
    <row r="150">
      <c r="A150" s="36" t="s">
        <v>36</v>
      </c>
      <c r="B150" s="36">
        <v>188</v>
      </c>
      <c r="C150" s="37" t="s">
        <v>205</v>
      </c>
      <c r="D150" s="36" t="s">
        <v>38</v>
      </c>
      <c r="E150" s="38" t="s">
        <v>206</v>
      </c>
      <c r="F150" s="39" t="s">
        <v>138</v>
      </c>
      <c r="G150" s="40">
        <v>8.1500000000000004</v>
      </c>
      <c r="H150" s="41">
        <v>0</v>
      </c>
      <c r="I150" s="42">
        <f>ROUND(G150*H150,P4)</f>
        <v>0</v>
      </c>
      <c r="J150" s="39" t="s">
        <v>41</v>
      </c>
      <c r="O150" s="43">
        <f>I150*0.21</f>
        <v>0</v>
      </c>
      <c r="P150">
        <v>3</v>
      </c>
    </row>
    <row r="151">
      <c r="A151" s="36" t="s">
        <v>42</v>
      </c>
      <c r="B151" s="44"/>
      <c r="C151" s="45"/>
      <c r="D151" s="45"/>
      <c r="E151" s="48" t="s">
        <v>38</v>
      </c>
      <c r="F151" s="45"/>
      <c r="G151" s="45"/>
      <c r="H151" s="45"/>
      <c r="I151" s="45"/>
      <c r="J151" s="46"/>
    </row>
    <row r="152" ht="30">
      <c r="A152" s="36" t="s">
        <v>44</v>
      </c>
      <c r="B152" s="44"/>
      <c r="C152" s="45"/>
      <c r="D152" s="45"/>
      <c r="E152" s="47" t="s">
        <v>207</v>
      </c>
      <c r="F152" s="45"/>
      <c r="G152" s="45"/>
      <c r="H152" s="45"/>
      <c r="I152" s="45"/>
      <c r="J152" s="46"/>
    </row>
    <row r="153" ht="75">
      <c r="A153" s="36" t="s">
        <v>46</v>
      </c>
      <c r="B153" s="44"/>
      <c r="C153" s="45"/>
      <c r="D153" s="45"/>
      <c r="E153" s="38" t="s">
        <v>204</v>
      </c>
      <c r="F153" s="45"/>
      <c r="G153" s="45"/>
      <c r="H153" s="45"/>
      <c r="I153" s="45"/>
      <c r="J153" s="46"/>
    </row>
    <row r="154">
      <c r="A154" s="30" t="s">
        <v>33</v>
      </c>
      <c r="B154" s="31"/>
      <c r="C154" s="32" t="s">
        <v>208</v>
      </c>
      <c r="D154" s="33"/>
      <c r="E154" s="30" t="s">
        <v>209</v>
      </c>
      <c r="F154" s="33"/>
      <c r="G154" s="33"/>
      <c r="H154" s="33"/>
      <c r="I154" s="34">
        <f>SUMIFS(I155:I162,A155:A162,"P")</f>
        <v>0</v>
      </c>
      <c r="J154" s="35"/>
    </row>
    <row r="155">
      <c r="A155" s="36" t="s">
        <v>36</v>
      </c>
      <c r="B155" s="36">
        <v>192</v>
      </c>
      <c r="C155" s="37" t="s">
        <v>210</v>
      </c>
      <c r="D155" s="36" t="s">
        <v>38</v>
      </c>
      <c r="E155" s="38" t="s">
        <v>211</v>
      </c>
      <c r="F155" s="39" t="s">
        <v>138</v>
      </c>
      <c r="G155" s="40">
        <v>8.1500000000000004</v>
      </c>
      <c r="H155" s="41">
        <v>0</v>
      </c>
      <c r="I155" s="42">
        <f>ROUND(G155*H155,P4)</f>
        <v>0</v>
      </c>
      <c r="J155" s="39" t="s">
        <v>41</v>
      </c>
      <c r="O155" s="43">
        <f>I155*0.21</f>
        <v>0</v>
      </c>
      <c r="P155">
        <v>3</v>
      </c>
    </row>
    <row r="156">
      <c r="A156" s="36" t="s">
        <v>42</v>
      </c>
      <c r="B156" s="44"/>
      <c r="C156" s="45"/>
      <c r="D156" s="45"/>
      <c r="E156" s="38" t="s">
        <v>212</v>
      </c>
      <c r="F156" s="45"/>
      <c r="G156" s="45"/>
      <c r="H156" s="45"/>
      <c r="I156" s="45"/>
      <c r="J156" s="46"/>
    </row>
    <row r="157" ht="30">
      <c r="A157" s="36" t="s">
        <v>44</v>
      </c>
      <c r="B157" s="44"/>
      <c r="C157" s="45"/>
      <c r="D157" s="45"/>
      <c r="E157" s="47" t="s">
        <v>213</v>
      </c>
      <c r="F157" s="45"/>
      <c r="G157" s="45"/>
      <c r="H157" s="45"/>
      <c r="I157" s="45"/>
      <c r="J157" s="46"/>
    </row>
    <row r="158" ht="165">
      <c r="A158" s="36" t="s">
        <v>46</v>
      </c>
      <c r="B158" s="44"/>
      <c r="C158" s="45"/>
      <c r="D158" s="45"/>
      <c r="E158" s="38" t="s">
        <v>214</v>
      </c>
      <c r="F158" s="45"/>
      <c r="G158" s="45"/>
      <c r="H158" s="45"/>
      <c r="I158" s="45"/>
      <c r="J158" s="46"/>
    </row>
    <row r="159">
      <c r="A159" s="36" t="s">
        <v>36</v>
      </c>
      <c r="B159" s="36">
        <v>199</v>
      </c>
      <c r="C159" s="37" t="s">
        <v>215</v>
      </c>
      <c r="D159" s="36" t="s">
        <v>38</v>
      </c>
      <c r="E159" s="38" t="s">
        <v>216</v>
      </c>
      <c r="F159" s="39" t="s">
        <v>138</v>
      </c>
      <c r="G159" s="40">
        <v>8.1500000000000004</v>
      </c>
      <c r="H159" s="41">
        <v>0</v>
      </c>
      <c r="I159" s="42">
        <f>ROUND(G159*H159,P4)</f>
        <v>0</v>
      </c>
      <c r="J159" s="39" t="s">
        <v>41</v>
      </c>
      <c r="O159" s="43">
        <f>I159*0.21</f>
        <v>0</v>
      </c>
      <c r="P159">
        <v>3</v>
      </c>
    </row>
    <row r="160">
      <c r="A160" s="36" t="s">
        <v>42</v>
      </c>
      <c r="B160" s="44"/>
      <c r="C160" s="45"/>
      <c r="D160" s="45"/>
      <c r="E160" s="38" t="s">
        <v>217</v>
      </c>
      <c r="F160" s="45"/>
      <c r="G160" s="45"/>
      <c r="H160" s="45"/>
      <c r="I160" s="45"/>
      <c r="J160" s="46"/>
    </row>
    <row r="161" ht="30">
      <c r="A161" s="36" t="s">
        <v>44</v>
      </c>
      <c r="B161" s="44"/>
      <c r="C161" s="45"/>
      <c r="D161" s="45"/>
      <c r="E161" s="47" t="s">
        <v>213</v>
      </c>
      <c r="F161" s="45"/>
      <c r="G161" s="45"/>
      <c r="H161" s="45"/>
      <c r="I161" s="45"/>
      <c r="J161" s="46"/>
    </row>
    <row r="162" ht="165">
      <c r="A162" s="36" t="s">
        <v>46</v>
      </c>
      <c r="B162" s="44"/>
      <c r="C162" s="45"/>
      <c r="D162" s="45"/>
      <c r="E162" s="38" t="s">
        <v>214</v>
      </c>
      <c r="F162" s="45"/>
      <c r="G162" s="45"/>
      <c r="H162" s="45"/>
      <c r="I162" s="45"/>
      <c r="J162" s="46"/>
    </row>
    <row r="163">
      <c r="A163" s="30" t="s">
        <v>33</v>
      </c>
      <c r="B163" s="31"/>
      <c r="C163" s="32" t="s">
        <v>218</v>
      </c>
      <c r="D163" s="33"/>
      <c r="E163" s="30" t="s">
        <v>219</v>
      </c>
      <c r="F163" s="33"/>
      <c r="G163" s="33"/>
      <c r="H163" s="33"/>
      <c r="I163" s="34">
        <f>SUMIFS(I164:I175,A164:A175,"P")</f>
        <v>0</v>
      </c>
      <c r="J163" s="35"/>
    </row>
    <row r="164">
      <c r="A164" s="36" t="s">
        <v>36</v>
      </c>
      <c r="B164" s="36">
        <v>226</v>
      </c>
      <c r="C164" s="37" t="s">
        <v>220</v>
      </c>
      <c r="D164" s="36" t="s">
        <v>221</v>
      </c>
      <c r="E164" s="38" t="s">
        <v>222</v>
      </c>
      <c r="F164" s="39" t="s">
        <v>138</v>
      </c>
      <c r="G164" s="40">
        <v>15.640000000000001</v>
      </c>
      <c r="H164" s="41">
        <v>0</v>
      </c>
      <c r="I164" s="42">
        <f>ROUND(G164*H164,P4)</f>
        <v>0</v>
      </c>
      <c r="J164" s="39" t="s">
        <v>41</v>
      </c>
      <c r="O164" s="43">
        <f>I164*0.21</f>
        <v>0</v>
      </c>
      <c r="P164">
        <v>3</v>
      </c>
    </row>
    <row r="165" ht="75">
      <c r="A165" s="36" t="s">
        <v>42</v>
      </c>
      <c r="B165" s="44"/>
      <c r="C165" s="45"/>
      <c r="D165" s="45"/>
      <c r="E165" s="38" t="s">
        <v>223</v>
      </c>
      <c r="F165" s="45"/>
      <c r="G165" s="45"/>
      <c r="H165" s="45"/>
      <c r="I165" s="45"/>
      <c r="J165" s="46"/>
    </row>
    <row r="166" ht="30">
      <c r="A166" s="36" t="s">
        <v>44</v>
      </c>
      <c r="B166" s="44"/>
      <c r="C166" s="45"/>
      <c r="D166" s="45"/>
      <c r="E166" s="47" t="s">
        <v>224</v>
      </c>
      <c r="F166" s="45"/>
      <c r="G166" s="45"/>
      <c r="H166" s="45"/>
      <c r="I166" s="45"/>
      <c r="J166" s="46"/>
    </row>
    <row r="167" ht="195">
      <c r="A167" s="36" t="s">
        <v>46</v>
      </c>
      <c r="B167" s="44"/>
      <c r="C167" s="45"/>
      <c r="D167" s="45"/>
      <c r="E167" s="38" t="s">
        <v>225</v>
      </c>
      <c r="F167" s="45"/>
      <c r="G167" s="45"/>
      <c r="H167" s="45"/>
      <c r="I167" s="45"/>
      <c r="J167" s="46"/>
    </row>
    <row r="168" ht="30">
      <c r="A168" s="36" t="s">
        <v>36</v>
      </c>
      <c r="B168" s="36">
        <v>228</v>
      </c>
      <c r="C168" s="37" t="s">
        <v>226</v>
      </c>
      <c r="D168" s="36" t="s">
        <v>227</v>
      </c>
      <c r="E168" s="38" t="s">
        <v>228</v>
      </c>
      <c r="F168" s="39" t="s">
        <v>138</v>
      </c>
      <c r="G168" s="40">
        <v>17.890000000000001</v>
      </c>
      <c r="H168" s="41">
        <v>0</v>
      </c>
      <c r="I168" s="42">
        <f>ROUND(G168*H168,P4)</f>
        <v>0</v>
      </c>
      <c r="J168" s="39" t="s">
        <v>41</v>
      </c>
      <c r="O168" s="43">
        <f>I168*0.21</f>
        <v>0</v>
      </c>
      <c r="P168">
        <v>3</v>
      </c>
    </row>
    <row r="169" ht="75">
      <c r="A169" s="36" t="s">
        <v>42</v>
      </c>
      <c r="B169" s="44"/>
      <c r="C169" s="45"/>
      <c r="D169" s="45"/>
      <c r="E169" s="38" t="s">
        <v>223</v>
      </c>
      <c r="F169" s="45"/>
      <c r="G169" s="45"/>
      <c r="H169" s="45"/>
      <c r="I169" s="45"/>
      <c r="J169" s="46"/>
    </row>
    <row r="170" ht="45">
      <c r="A170" s="36" t="s">
        <v>44</v>
      </c>
      <c r="B170" s="44"/>
      <c r="C170" s="45"/>
      <c r="D170" s="45"/>
      <c r="E170" s="47" t="s">
        <v>229</v>
      </c>
      <c r="F170" s="45"/>
      <c r="G170" s="45"/>
      <c r="H170" s="45"/>
      <c r="I170" s="45"/>
      <c r="J170" s="46"/>
    </row>
    <row r="171" ht="195">
      <c r="A171" s="36" t="s">
        <v>46</v>
      </c>
      <c r="B171" s="44"/>
      <c r="C171" s="45"/>
      <c r="D171" s="45"/>
      <c r="E171" s="38" t="s">
        <v>225</v>
      </c>
      <c r="F171" s="45"/>
      <c r="G171" s="45"/>
      <c r="H171" s="45"/>
      <c r="I171" s="45"/>
      <c r="J171" s="46"/>
    </row>
    <row r="172" ht="30">
      <c r="A172" s="36" t="s">
        <v>36</v>
      </c>
      <c r="B172" s="36">
        <v>532</v>
      </c>
      <c r="C172" s="37" t="s">
        <v>230</v>
      </c>
      <c r="D172" s="36" t="s">
        <v>231</v>
      </c>
      <c r="E172" s="38" t="s">
        <v>232</v>
      </c>
      <c r="F172" s="39" t="s">
        <v>138</v>
      </c>
      <c r="G172" s="40">
        <v>966.84000000000003</v>
      </c>
      <c r="H172" s="41">
        <v>0</v>
      </c>
      <c r="I172" s="42">
        <f>ROUND(G172*H172,P4)</f>
        <v>0</v>
      </c>
      <c r="J172" s="39" t="s">
        <v>41</v>
      </c>
      <c r="O172" s="43">
        <f>I172*0.21</f>
        <v>0</v>
      </c>
      <c r="P172">
        <v>3</v>
      </c>
    </row>
    <row r="173">
      <c r="A173" s="36" t="s">
        <v>42</v>
      </c>
      <c r="B173" s="44"/>
      <c r="C173" s="45"/>
      <c r="D173" s="45"/>
      <c r="E173" s="48" t="s">
        <v>38</v>
      </c>
      <c r="F173" s="45"/>
      <c r="G173" s="45"/>
      <c r="H173" s="45"/>
      <c r="I173" s="45"/>
      <c r="J173" s="46"/>
    </row>
    <row r="174" ht="45">
      <c r="A174" s="36" t="s">
        <v>44</v>
      </c>
      <c r="B174" s="44"/>
      <c r="C174" s="45"/>
      <c r="D174" s="45"/>
      <c r="E174" s="47" t="s">
        <v>233</v>
      </c>
      <c r="F174" s="45"/>
      <c r="G174" s="45"/>
      <c r="H174" s="45"/>
      <c r="I174" s="45"/>
      <c r="J174" s="46"/>
    </row>
    <row r="175" ht="195">
      <c r="A175" s="36" t="s">
        <v>46</v>
      </c>
      <c r="B175" s="44"/>
      <c r="C175" s="45"/>
      <c r="D175" s="45"/>
      <c r="E175" s="38" t="s">
        <v>225</v>
      </c>
      <c r="F175" s="45"/>
      <c r="G175" s="45"/>
      <c r="H175" s="45"/>
      <c r="I175" s="45"/>
      <c r="J175" s="46"/>
    </row>
    <row r="176">
      <c r="A176" s="30" t="s">
        <v>33</v>
      </c>
      <c r="B176" s="31"/>
      <c r="C176" s="32" t="s">
        <v>234</v>
      </c>
      <c r="D176" s="33"/>
      <c r="E176" s="30" t="s">
        <v>235</v>
      </c>
      <c r="F176" s="33"/>
      <c r="G176" s="33"/>
      <c r="H176" s="33"/>
      <c r="I176" s="34">
        <f>SUMIFS(I177:I180,A177:A180,"P")</f>
        <v>0</v>
      </c>
      <c r="J176" s="35"/>
    </row>
    <row r="177">
      <c r="A177" s="36" t="s">
        <v>36</v>
      </c>
      <c r="B177" s="36">
        <v>239</v>
      </c>
      <c r="C177" s="37" t="s">
        <v>236</v>
      </c>
      <c r="D177" s="36" t="s">
        <v>38</v>
      </c>
      <c r="E177" s="38" t="s">
        <v>237</v>
      </c>
      <c r="F177" s="39" t="s">
        <v>138</v>
      </c>
      <c r="G177" s="40">
        <v>11.48</v>
      </c>
      <c r="H177" s="41">
        <v>0</v>
      </c>
      <c r="I177" s="42">
        <f>ROUND(G177*H177,P4)</f>
        <v>0</v>
      </c>
      <c r="J177" s="39" t="s">
        <v>41</v>
      </c>
      <c r="O177" s="43">
        <f>I177*0.21</f>
        <v>0</v>
      </c>
      <c r="P177">
        <v>3</v>
      </c>
    </row>
    <row r="178">
      <c r="A178" s="36" t="s">
        <v>42</v>
      </c>
      <c r="B178" s="44"/>
      <c r="C178" s="45"/>
      <c r="D178" s="45"/>
      <c r="E178" s="38" t="s">
        <v>238</v>
      </c>
      <c r="F178" s="45"/>
      <c r="G178" s="45"/>
      <c r="H178" s="45"/>
      <c r="I178" s="45"/>
      <c r="J178" s="46"/>
    </row>
    <row r="179" ht="30">
      <c r="A179" s="36" t="s">
        <v>44</v>
      </c>
      <c r="B179" s="44"/>
      <c r="C179" s="45"/>
      <c r="D179" s="45"/>
      <c r="E179" s="47" t="s">
        <v>239</v>
      </c>
      <c r="F179" s="45"/>
      <c r="G179" s="45"/>
      <c r="H179" s="45"/>
      <c r="I179" s="45"/>
      <c r="J179" s="46"/>
    </row>
    <row r="180" ht="135">
      <c r="A180" s="36" t="s">
        <v>46</v>
      </c>
      <c r="B180" s="44"/>
      <c r="C180" s="45"/>
      <c r="D180" s="45"/>
      <c r="E180" s="38" t="s">
        <v>240</v>
      </c>
      <c r="F180" s="45"/>
      <c r="G180" s="45"/>
      <c r="H180" s="45"/>
      <c r="I180" s="45"/>
      <c r="J180" s="46"/>
    </row>
    <row r="181">
      <c r="A181" s="30" t="s">
        <v>33</v>
      </c>
      <c r="B181" s="31"/>
      <c r="C181" s="32" t="s">
        <v>241</v>
      </c>
      <c r="D181" s="33"/>
      <c r="E181" s="30" t="s">
        <v>242</v>
      </c>
      <c r="F181" s="33"/>
      <c r="G181" s="33"/>
      <c r="H181" s="33"/>
      <c r="I181" s="34">
        <f>SUMIFS(I182:I185,A182:A185,"P")</f>
        <v>0</v>
      </c>
      <c r="J181" s="35"/>
    </row>
    <row r="182">
      <c r="A182" s="36" t="s">
        <v>36</v>
      </c>
      <c r="B182" s="36">
        <v>249</v>
      </c>
      <c r="C182" s="37" t="s">
        <v>243</v>
      </c>
      <c r="D182" s="36" t="s">
        <v>244</v>
      </c>
      <c r="E182" s="38" t="s">
        <v>245</v>
      </c>
      <c r="F182" s="39" t="s">
        <v>138</v>
      </c>
      <c r="G182" s="40">
        <v>194.69999999999999</v>
      </c>
      <c r="H182" s="41">
        <v>0</v>
      </c>
      <c r="I182" s="42">
        <f>ROUND(G182*H182,P4)</f>
        <v>0</v>
      </c>
      <c r="J182" s="39" t="s">
        <v>41</v>
      </c>
      <c r="O182" s="43">
        <f>I182*0.21</f>
        <v>0</v>
      </c>
      <c r="P182">
        <v>3</v>
      </c>
    </row>
    <row r="183" ht="30">
      <c r="A183" s="36" t="s">
        <v>42</v>
      </c>
      <c r="B183" s="44"/>
      <c r="C183" s="45"/>
      <c r="D183" s="45"/>
      <c r="E183" s="38" t="s">
        <v>246</v>
      </c>
      <c r="F183" s="45"/>
      <c r="G183" s="45"/>
      <c r="H183" s="45"/>
      <c r="I183" s="45"/>
      <c r="J183" s="46"/>
    </row>
    <row r="184" ht="30">
      <c r="A184" s="36" t="s">
        <v>44</v>
      </c>
      <c r="B184" s="44"/>
      <c r="C184" s="45"/>
      <c r="D184" s="45"/>
      <c r="E184" s="47" t="s">
        <v>247</v>
      </c>
      <c r="F184" s="45"/>
      <c r="G184" s="45"/>
      <c r="H184" s="45"/>
      <c r="I184" s="45"/>
      <c r="J184" s="46"/>
    </row>
    <row r="185" ht="270">
      <c r="A185" s="36" t="s">
        <v>46</v>
      </c>
      <c r="B185" s="44"/>
      <c r="C185" s="45"/>
      <c r="D185" s="45"/>
      <c r="E185" s="38" t="s">
        <v>248</v>
      </c>
      <c r="F185" s="45"/>
      <c r="G185" s="45"/>
      <c r="H185" s="45"/>
      <c r="I185" s="45"/>
      <c r="J185" s="46"/>
    </row>
    <row r="186">
      <c r="A186" s="30" t="s">
        <v>33</v>
      </c>
      <c r="B186" s="31"/>
      <c r="C186" s="32" t="s">
        <v>249</v>
      </c>
      <c r="D186" s="33"/>
      <c r="E186" s="30" t="s">
        <v>250</v>
      </c>
      <c r="F186" s="33"/>
      <c r="G186" s="33"/>
      <c r="H186" s="33"/>
      <c r="I186" s="34">
        <f>SUMIFS(I187:I190,A187:A190,"P")</f>
        <v>0</v>
      </c>
      <c r="J186" s="35"/>
    </row>
    <row r="187">
      <c r="A187" s="36" t="s">
        <v>36</v>
      </c>
      <c r="B187" s="36">
        <v>328</v>
      </c>
      <c r="C187" s="37" t="s">
        <v>251</v>
      </c>
      <c r="D187" s="36" t="s">
        <v>38</v>
      </c>
      <c r="E187" s="38" t="s">
        <v>252</v>
      </c>
      <c r="F187" s="39" t="s">
        <v>85</v>
      </c>
      <c r="G187" s="40">
        <v>1.5</v>
      </c>
      <c r="H187" s="41">
        <v>0</v>
      </c>
      <c r="I187" s="42">
        <f>ROUND(G187*H187,P4)</f>
        <v>0</v>
      </c>
      <c r="J187" s="39" t="s">
        <v>41</v>
      </c>
      <c r="O187" s="43">
        <f>I187*0.21</f>
        <v>0</v>
      </c>
      <c r="P187">
        <v>3</v>
      </c>
    </row>
    <row r="188">
      <c r="A188" s="36" t="s">
        <v>42</v>
      </c>
      <c r="B188" s="44"/>
      <c r="C188" s="45"/>
      <c r="D188" s="45"/>
      <c r="E188" s="38" t="s">
        <v>253</v>
      </c>
      <c r="F188" s="45"/>
      <c r="G188" s="45"/>
      <c r="H188" s="45"/>
      <c r="I188" s="45"/>
      <c r="J188" s="46"/>
    </row>
    <row r="189" ht="30">
      <c r="A189" s="36" t="s">
        <v>44</v>
      </c>
      <c r="B189" s="44"/>
      <c r="C189" s="45"/>
      <c r="D189" s="45"/>
      <c r="E189" s="47" t="s">
        <v>254</v>
      </c>
      <c r="F189" s="45"/>
      <c r="G189" s="45"/>
      <c r="H189" s="45"/>
      <c r="I189" s="45"/>
      <c r="J189" s="46"/>
    </row>
    <row r="190" ht="330">
      <c r="A190" s="36" t="s">
        <v>46</v>
      </c>
      <c r="B190" s="44"/>
      <c r="C190" s="45"/>
      <c r="D190" s="45"/>
      <c r="E190" s="38" t="s">
        <v>255</v>
      </c>
      <c r="F190" s="45"/>
      <c r="G190" s="45"/>
      <c r="H190" s="45"/>
      <c r="I190" s="45"/>
      <c r="J190" s="46"/>
    </row>
    <row r="191">
      <c r="A191" s="30" t="s">
        <v>33</v>
      </c>
      <c r="B191" s="31"/>
      <c r="C191" s="32" t="s">
        <v>256</v>
      </c>
      <c r="D191" s="33"/>
      <c r="E191" s="30" t="s">
        <v>257</v>
      </c>
      <c r="F191" s="33"/>
      <c r="G191" s="33"/>
      <c r="H191" s="33"/>
      <c r="I191" s="34">
        <f>SUMIFS(I192:I195,A192:A195,"P")</f>
        <v>0</v>
      </c>
      <c r="J191" s="35"/>
    </row>
    <row r="192">
      <c r="A192" s="36" t="s">
        <v>36</v>
      </c>
      <c r="B192" s="36">
        <v>350</v>
      </c>
      <c r="C192" s="37" t="s">
        <v>258</v>
      </c>
      <c r="D192" s="36" t="s">
        <v>38</v>
      </c>
      <c r="E192" s="38" t="s">
        <v>259</v>
      </c>
      <c r="F192" s="39" t="s">
        <v>118</v>
      </c>
      <c r="G192" s="40">
        <v>1</v>
      </c>
      <c r="H192" s="41">
        <v>0</v>
      </c>
      <c r="I192" s="42">
        <f>ROUND(G192*H192,P4)</f>
        <v>0</v>
      </c>
      <c r="J192" s="39" t="s">
        <v>41</v>
      </c>
      <c r="O192" s="43">
        <f>I192*0.21</f>
        <v>0</v>
      </c>
      <c r="P192">
        <v>3</v>
      </c>
    </row>
    <row r="193">
      <c r="A193" s="36" t="s">
        <v>42</v>
      </c>
      <c r="B193" s="44"/>
      <c r="C193" s="45"/>
      <c r="D193" s="45"/>
      <c r="E193" s="48"/>
      <c r="F193" s="45"/>
      <c r="G193" s="45"/>
      <c r="H193" s="45"/>
      <c r="I193" s="45"/>
      <c r="J193" s="46"/>
    </row>
    <row r="194" ht="30">
      <c r="A194" s="36" t="s">
        <v>44</v>
      </c>
      <c r="B194" s="44"/>
      <c r="C194" s="45"/>
      <c r="D194" s="45"/>
      <c r="E194" s="47" t="s">
        <v>260</v>
      </c>
      <c r="F194" s="45"/>
      <c r="G194" s="45"/>
      <c r="H194" s="45"/>
      <c r="I194" s="45"/>
      <c r="J194" s="46"/>
    </row>
    <row r="195" ht="90">
      <c r="A195" s="36" t="s">
        <v>46</v>
      </c>
      <c r="B195" s="44"/>
      <c r="C195" s="45"/>
      <c r="D195" s="45"/>
      <c r="E195" s="38" t="s">
        <v>261</v>
      </c>
      <c r="F195" s="45"/>
      <c r="G195" s="45"/>
      <c r="H195" s="45"/>
      <c r="I195" s="45"/>
      <c r="J195" s="46"/>
    </row>
    <row r="196">
      <c r="A196" s="30" t="s">
        <v>33</v>
      </c>
      <c r="B196" s="31"/>
      <c r="C196" s="32" t="s">
        <v>262</v>
      </c>
      <c r="D196" s="33"/>
      <c r="E196" s="30" t="s">
        <v>263</v>
      </c>
      <c r="F196" s="33"/>
      <c r="G196" s="33"/>
      <c r="H196" s="33"/>
      <c r="I196" s="34">
        <f>SUMIFS(I197:I212,A197:A212,"P")</f>
        <v>0</v>
      </c>
      <c r="J196" s="35"/>
    </row>
    <row r="197">
      <c r="A197" s="36" t="s">
        <v>36</v>
      </c>
      <c r="B197" s="36">
        <v>353</v>
      </c>
      <c r="C197" s="37" t="s">
        <v>264</v>
      </c>
      <c r="D197" s="36" t="s">
        <v>38</v>
      </c>
      <c r="E197" s="38" t="s">
        <v>265</v>
      </c>
      <c r="F197" s="39" t="s">
        <v>118</v>
      </c>
      <c r="G197" s="40">
        <v>3</v>
      </c>
      <c r="H197" s="41">
        <v>0</v>
      </c>
      <c r="I197" s="42">
        <f>ROUND(G197*H197,P4)</f>
        <v>0</v>
      </c>
      <c r="J197" s="39" t="s">
        <v>41</v>
      </c>
      <c r="O197" s="43">
        <f>I197*0.21</f>
        <v>0</v>
      </c>
      <c r="P197">
        <v>3</v>
      </c>
    </row>
    <row r="198">
      <c r="A198" s="36" t="s">
        <v>42</v>
      </c>
      <c r="B198" s="44"/>
      <c r="C198" s="45"/>
      <c r="D198" s="45"/>
      <c r="E198" s="48"/>
      <c r="F198" s="45"/>
      <c r="G198" s="45"/>
      <c r="H198" s="45"/>
      <c r="I198" s="45"/>
      <c r="J198" s="46"/>
    </row>
    <row r="199" ht="30">
      <c r="A199" s="36" t="s">
        <v>44</v>
      </c>
      <c r="B199" s="44"/>
      <c r="C199" s="45"/>
      <c r="D199" s="45"/>
      <c r="E199" s="47" t="s">
        <v>266</v>
      </c>
      <c r="F199" s="45"/>
      <c r="G199" s="45"/>
      <c r="H199" s="45"/>
      <c r="I199" s="45"/>
      <c r="J199" s="46"/>
    </row>
    <row r="200" ht="45">
      <c r="A200" s="36" t="s">
        <v>46</v>
      </c>
      <c r="B200" s="44"/>
      <c r="C200" s="45"/>
      <c r="D200" s="45"/>
      <c r="E200" s="38" t="s">
        <v>267</v>
      </c>
      <c r="F200" s="45"/>
      <c r="G200" s="45"/>
      <c r="H200" s="45"/>
      <c r="I200" s="45"/>
      <c r="J200" s="46"/>
    </row>
    <row r="201">
      <c r="A201" s="36" t="s">
        <v>36</v>
      </c>
      <c r="B201" s="36">
        <v>354</v>
      </c>
      <c r="C201" s="37" t="s">
        <v>268</v>
      </c>
      <c r="D201" s="36" t="s">
        <v>38</v>
      </c>
      <c r="E201" s="38" t="s">
        <v>269</v>
      </c>
      <c r="F201" s="39" t="s">
        <v>118</v>
      </c>
      <c r="G201" s="40">
        <v>6</v>
      </c>
      <c r="H201" s="41">
        <v>0</v>
      </c>
      <c r="I201" s="42">
        <f>ROUND(G201*H201,P4)</f>
        <v>0</v>
      </c>
      <c r="J201" s="39" t="s">
        <v>41</v>
      </c>
      <c r="O201" s="43">
        <f>I201*0.21</f>
        <v>0</v>
      </c>
      <c r="P201">
        <v>3</v>
      </c>
    </row>
    <row r="202">
      <c r="A202" s="36" t="s">
        <v>42</v>
      </c>
      <c r="B202" s="44"/>
      <c r="C202" s="45"/>
      <c r="D202" s="45"/>
      <c r="E202" s="48"/>
      <c r="F202" s="45"/>
      <c r="G202" s="45"/>
      <c r="H202" s="45"/>
      <c r="I202" s="45"/>
      <c r="J202" s="46"/>
    </row>
    <row r="203" ht="30">
      <c r="A203" s="36" t="s">
        <v>44</v>
      </c>
      <c r="B203" s="44"/>
      <c r="C203" s="45"/>
      <c r="D203" s="45"/>
      <c r="E203" s="47" t="s">
        <v>270</v>
      </c>
      <c r="F203" s="45"/>
      <c r="G203" s="45"/>
      <c r="H203" s="45"/>
      <c r="I203" s="45"/>
      <c r="J203" s="46"/>
    </row>
    <row r="204" ht="45">
      <c r="A204" s="36" t="s">
        <v>46</v>
      </c>
      <c r="B204" s="44"/>
      <c r="C204" s="45"/>
      <c r="D204" s="45"/>
      <c r="E204" s="38" t="s">
        <v>267</v>
      </c>
      <c r="F204" s="45"/>
      <c r="G204" s="45"/>
      <c r="H204" s="45"/>
      <c r="I204" s="45"/>
      <c r="J204" s="46"/>
    </row>
    <row r="205">
      <c r="A205" s="36" t="s">
        <v>36</v>
      </c>
      <c r="B205" s="36">
        <v>364</v>
      </c>
      <c r="C205" s="37" t="s">
        <v>271</v>
      </c>
      <c r="D205" s="36" t="s">
        <v>38</v>
      </c>
      <c r="E205" s="38" t="s">
        <v>272</v>
      </c>
      <c r="F205" s="39" t="s">
        <v>118</v>
      </c>
      <c r="G205" s="40">
        <v>1</v>
      </c>
      <c r="H205" s="41">
        <v>0</v>
      </c>
      <c r="I205" s="42">
        <f>ROUND(G205*H205,P4)</f>
        <v>0</v>
      </c>
      <c r="J205" s="39" t="s">
        <v>41</v>
      </c>
      <c r="O205" s="43">
        <f>I205*0.21</f>
        <v>0</v>
      </c>
      <c r="P205">
        <v>3</v>
      </c>
    </row>
    <row r="206">
      <c r="A206" s="36" t="s">
        <v>42</v>
      </c>
      <c r="B206" s="44"/>
      <c r="C206" s="45"/>
      <c r="D206" s="45"/>
      <c r="E206" s="48"/>
      <c r="F206" s="45"/>
      <c r="G206" s="45"/>
      <c r="H206" s="45"/>
      <c r="I206" s="45"/>
      <c r="J206" s="46"/>
    </row>
    <row r="207" ht="30">
      <c r="A207" s="36" t="s">
        <v>44</v>
      </c>
      <c r="B207" s="44"/>
      <c r="C207" s="45"/>
      <c r="D207" s="45"/>
      <c r="E207" s="47" t="s">
        <v>273</v>
      </c>
      <c r="F207" s="45"/>
      <c r="G207" s="45"/>
      <c r="H207" s="45"/>
      <c r="I207" s="45"/>
      <c r="J207" s="46"/>
    </row>
    <row r="208" ht="60">
      <c r="A208" s="36" t="s">
        <v>46</v>
      </c>
      <c r="B208" s="44"/>
      <c r="C208" s="45"/>
      <c r="D208" s="45"/>
      <c r="E208" s="38" t="s">
        <v>274</v>
      </c>
      <c r="F208" s="45"/>
      <c r="G208" s="45"/>
      <c r="H208" s="45"/>
      <c r="I208" s="45"/>
      <c r="J208" s="46"/>
    </row>
    <row r="209">
      <c r="A209" s="36" t="s">
        <v>36</v>
      </c>
      <c r="B209" s="36">
        <v>489</v>
      </c>
      <c r="C209" s="37" t="s">
        <v>275</v>
      </c>
      <c r="D209" s="36" t="s">
        <v>38</v>
      </c>
      <c r="E209" s="38" t="s">
        <v>276</v>
      </c>
      <c r="F209" s="39" t="s">
        <v>118</v>
      </c>
      <c r="G209" s="40">
        <v>5</v>
      </c>
      <c r="H209" s="41">
        <v>0</v>
      </c>
      <c r="I209" s="42">
        <f>ROUND(G209*H209,P4)</f>
        <v>0</v>
      </c>
      <c r="J209" s="39" t="s">
        <v>41</v>
      </c>
      <c r="O209" s="43">
        <f>I209*0.21</f>
        <v>0</v>
      </c>
      <c r="P209">
        <v>3</v>
      </c>
    </row>
    <row r="210">
      <c r="A210" s="36" t="s">
        <v>42</v>
      </c>
      <c r="B210" s="44"/>
      <c r="C210" s="45"/>
      <c r="D210" s="45"/>
      <c r="E210" s="48" t="s">
        <v>38</v>
      </c>
      <c r="F210" s="45"/>
      <c r="G210" s="45"/>
      <c r="H210" s="45"/>
      <c r="I210" s="45"/>
      <c r="J210" s="46"/>
    </row>
    <row r="211" ht="30">
      <c r="A211" s="36" t="s">
        <v>44</v>
      </c>
      <c r="B211" s="44"/>
      <c r="C211" s="45"/>
      <c r="D211" s="45"/>
      <c r="E211" s="47" t="s">
        <v>277</v>
      </c>
      <c r="F211" s="45"/>
      <c r="G211" s="45"/>
      <c r="H211" s="45"/>
      <c r="I211" s="45"/>
      <c r="J211" s="46"/>
    </row>
    <row r="212" ht="45">
      <c r="A212" s="36" t="s">
        <v>46</v>
      </c>
      <c r="B212" s="44"/>
      <c r="C212" s="45"/>
      <c r="D212" s="45"/>
      <c r="E212" s="38" t="s">
        <v>267</v>
      </c>
      <c r="F212" s="45"/>
      <c r="G212" s="45"/>
      <c r="H212" s="45"/>
      <c r="I212" s="45"/>
      <c r="J212" s="46"/>
    </row>
    <row r="213">
      <c r="A213" s="30" t="s">
        <v>33</v>
      </c>
      <c r="B213" s="31"/>
      <c r="C213" s="32" t="s">
        <v>278</v>
      </c>
      <c r="D213" s="33"/>
      <c r="E213" s="30" t="s">
        <v>279</v>
      </c>
      <c r="F213" s="33"/>
      <c r="G213" s="33"/>
      <c r="H213" s="33"/>
      <c r="I213" s="34">
        <f>SUMIFS(I214:I221,A214:A221,"P")</f>
        <v>0</v>
      </c>
      <c r="J213" s="35"/>
    </row>
    <row r="214">
      <c r="A214" s="36" t="s">
        <v>36</v>
      </c>
      <c r="B214" s="36">
        <v>416</v>
      </c>
      <c r="C214" s="37" t="s">
        <v>280</v>
      </c>
      <c r="D214" s="36" t="s">
        <v>38</v>
      </c>
      <c r="E214" s="38" t="s">
        <v>281</v>
      </c>
      <c r="F214" s="39" t="s">
        <v>85</v>
      </c>
      <c r="G214" s="40">
        <v>29.640000000000001</v>
      </c>
      <c r="H214" s="41">
        <v>0</v>
      </c>
      <c r="I214" s="42">
        <f>ROUND(G214*H214,P4)</f>
        <v>0</v>
      </c>
      <c r="J214" s="39" t="s">
        <v>41</v>
      </c>
      <c r="O214" s="43">
        <f>I214*0.21</f>
        <v>0</v>
      </c>
      <c r="P214">
        <v>3</v>
      </c>
    </row>
    <row r="215">
      <c r="A215" s="36" t="s">
        <v>42</v>
      </c>
      <c r="B215" s="44"/>
      <c r="C215" s="45"/>
      <c r="D215" s="45"/>
      <c r="E215" s="48" t="s">
        <v>38</v>
      </c>
      <c r="F215" s="45"/>
      <c r="G215" s="45"/>
      <c r="H215" s="45"/>
      <c r="I215" s="45"/>
      <c r="J215" s="46"/>
    </row>
    <row r="216" ht="30">
      <c r="A216" s="36" t="s">
        <v>44</v>
      </c>
      <c r="B216" s="44"/>
      <c r="C216" s="45"/>
      <c r="D216" s="45"/>
      <c r="E216" s="47" t="s">
        <v>282</v>
      </c>
      <c r="F216" s="45"/>
      <c r="G216" s="45"/>
      <c r="H216" s="45"/>
      <c r="I216" s="45"/>
      <c r="J216" s="46"/>
    </row>
    <row r="217" ht="60">
      <c r="A217" s="36" t="s">
        <v>46</v>
      </c>
      <c r="B217" s="44"/>
      <c r="C217" s="45"/>
      <c r="D217" s="45"/>
      <c r="E217" s="38" t="s">
        <v>283</v>
      </c>
      <c r="F217" s="45"/>
      <c r="G217" s="45"/>
      <c r="H217" s="45"/>
      <c r="I217" s="45"/>
      <c r="J217" s="46"/>
    </row>
    <row r="218" ht="30">
      <c r="A218" s="36" t="s">
        <v>36</v>
      </c>
      <c r="B218" s="36">
        <v>417</v>
      </c>
      <c r="C218" s="37" t="s">
        <v>284</v>
      </c>
      <c r="D218" s="36" t="s">
        <v>38</v>
      </c>
      <c r="E218" s="38" t="s">
        <v>285</v>
      </c>
      <c r="F218" s="39" t="s">
        <v>85</v>
      </c>
      <c r="G218" s="40">
        <v>319.79000000000002</v>
      </c>
      <c r="H218" s="41">
        <v>0</v>
      </c>
      <c r="I218" s="42">
        <f>ROUND(G218*H218,P4)</f>
        <v>0</v>
      </c>
      <c r="J218" s="39" t="s">
        <v>41</v>
      </c>
      <c r="O218" s="43">
        <f>I218*0.21</f>
        <v>0</v>
      </c>
      <c r="P218">
        <v>3</v>
      </c>
    </row>
    <row r="219">
      <c r="A219" s="36" t="s">
        <v>42</v>
      </c>
      <c r="B219" s="44"/>
      <c r="C219" s="45"/>
      <c r="D219" s="45"/>
      <c r="E219" s="38" t="s">
        <v>286</v>
      </c>
      <c r="F219" s="45"/>
      <c r="G219" s="45"/>
      <c r="H219" s="45"/>
      <c r="I219" s="45"/>
      <c r="J219" s="46"/>
    </row>
    <row r="220" ht="60">
      <c r="A220" s="36" t="s">
        <v>44</v>
      </c>
      <c r="B220" s="44"/>
      <c r="C220" s="45"/>
      <c r="D220" s="45"/>
      <c r="E220" s="47" t="s">
        <v>287</v>
      </c>
      <c r="F220" s="45"/>
      <c r="G220" s="45"/>
      <c r="H220" s="45"/>
      <c r="I220" s="45"/>
      <c r="J220" s="46"/>
    </row>
    <row r="221" ht="60">
      <c r="A221" s="36" t="s">
        <v>46</v>
      </c>
      <c r="B221" s="44"/>
      <c r="C221" s="45"/>
      <c r="D221" s="45"/>
      <c r="E221" s="38" t="s">
        <v>283</v>
      </c>
      <c r="F221" s="45"/>
      <c r="G221" s="45"/>
      <c r="H221" s="45"/>
      <c r="I221" s="45"/>
      <c r="J221" s="46"/>
    </row>
    <row r="222">
      <c r="A222" s="30" t="s">
        <v>33</v>
      </c>
      <c r="B222" s="31"/>
      <c r="C222" s="32" t="s">
        <v>288</v>
      </c>
      <c r="D222" s="33"/>
      <c r="E222" s="30" t="s">
        <v>289</v>
      </c>
      <c r="F222" s="33"/>
      <c r="G222" s="33"/>
      <c r="H222" s="33"/>
      <c r="I222" s="34">
        <f>SUMIFS(I223:I230,A223:A230,"P")</f>
        <v>0</v>
      </c>
      <c r="J222" s="35"/>
    </row>
    <row r="223">
      <c r="A223" s="36" t="s">
        <v>36</v>
      </c>
      <c r="B223" s="36">
        <v>433</v>
      </c>
      <c r="C223" s="37" t="s">
        <v>290</v>
      </c>
      <c r="D223" s="36" t="s">
        <v>97</v>
      </c>
      <c r="E223" s="38" t="s">
        <v>291</v>
      </c>
      <c r="F223" s="39" t="s">
        <v>85</v>
      </c>
      <c r="G223" s="40">
        <v>31.32</v>
      </c>
      <c r="H223" s="41">
        <v>0</v>
      </c>
      <c r="I223" s="42">
        <f>ROUND(G223*H223,P4)</f>
        <v>0</v>
      </c>
      <c r="J223" s="39" t="s">
        <v>41</v>
      </c>
      <c r="O223" s="43">
        <f>I223*0.21</f>
        <v>0</v>
      </c>
      <c r="P223">
        <v>3</v>
      </c>
    </row>
    <row r="224">
      <c r="A224" s="36" t="s">
        <v>42</v>
      </c>
      <c r="B224" s="44"/>
      <c r="C224" s="45"/>
      <c r="D224" s="45"/>
      <c r="E224" s="48"/>
      <c r="F224" s="45"/>
      <c r="G224" s="45"/>
      <c r="H224" s="45"/>
      <c r="I224" s="45"/>
      <c r="J224" s="46"/>
    </row>
    <row r="225" ht="30">
      <c r="A225" s="36" t="s">
        <v>44</v>
      </c>
      <c r="B225" s="44"/>
      <c r="C225" s="45"/>
      <c r="D225" s="45"/>
      <c r="E225" s="47" t="s">
        <v>99</v>
      </c>
      <c r="F225" s="45"/>
      <c r="G225" s="45"/>
      <c r="H225" s="45"/>
      <c r="I225" s="45"/>
      <c r="J225" s="46"/>
    </row>
    <row r="226" ht="30">
      <c r="A226" s="36" t="s">
        <v>46</v>
      </c>
      <c r="B226" s="44"/>
      <c r="C226" s="45"/>
      <c r="D226" s="45"/>
      <c r="E226" s="38" t="s">
        <v>292</v>
      </c>
      <c r="F226" s="45"/>
      <c r="G226" s="45"/>
      <c r="H226" s="45"/>
      <c r="I226" s="45"/>
      <c r="J226" s="46"/>
    </row>
    <row r="227">
      <c r="A227" s="36" t="s">
        <v>36</v>
      </c>
      <c r="B227" s="36">
        <v>434</v>
      </c>
      <c r="C227" s="37" t="s">
        <v>293</v>
      </c>
      <c r="D227" s="36" t="s">
        <v>97</v>
      </c>
      <c r="E227" s="38" t="s">
        <v>294</v>
      </c>
      <c r="F227" s="39" t="s">
        <v>85</v>
      </c>
      <c r="G227" s="40">
        <v>31.32</v>
      </c>
      <c r="H227" s="41">
        <v>0</v>
      </c>
      <c r="I227" s="42">
        <f>ROUND(G227*H227,P4)</f>
        <v>0</v>
      </c>
      <c r="J227" s="39" t="s">
        <v>41</v>
      </c>
      <c r="O227" s="43">
        <f>I227*0.21</f>
        <v>0</v>
      </c>
      <c r="P227">
        <v>3</v>
      </c>
    </row>
    <row r="228">
      <c r="A228" s="36" t="s">
        <v>42</v>
      </c>
      <c r="B228" s="44"/>
      <c r="C228" s="45"/>
      <c r="D228" s="45"/>
      <c r="E228" s="48"/>
      <c r="F228" s="45"/>
      <c r="G228" s="45"/>
      <c r="H228" s="45"/>
      <c r="I228" s="45"/>
      <c r="J228" s="46"/>
    </row>
    <row r="229" ht="30">
      <c r="A229" s="36" t="s">
        <v>44</v>
      </c>
      <c r="B229" s="44"/>
      <c r="C229" s="45"/>
      <c r="D229" s="45"/>
      <c r="E229" s="47" t="s">
        <v>99</v>
      </c>
      <c r="F229" s="45"/>
      <c r="G229" s="45"/>
      <c r="H229" s="45"/>
      <c r="I229" s="45"/>
      <c r="J229" s="46"/>
    </row>
    <row r="230" ht="30">
      <c r="A230" s="36" t="s">
        <v>46</v>
      </c>
      <c r="B230" s="44"/>
      <c r="C230" s="45"/>
      <c r="D230" s="45"/>
      <c r="E230" s="38" t="s">
        <v>292</v>
      </c>
      <c r="F230" s="45"/>
      <c r="G230" s="45"/>
      <c r="H230" s="45"/>
      <c r="I230" s="45"/>
      <c r="J230" s="46"/>
    </row>
    <row r="231">
      <c r="A231" s="30" t="s">
        <v>33</v>
      </c>
      <c r="B231" s="31"/>
      <c r="C231" s="32" t="s">
        <v>295</v>
      </c>
      <c r="D231" s="33"/>
      <c r="E231" s="30" t="s">
        <v>296</v>
      </c>
      <c r="F231" s="33"/>
      <c r="G231" s="33"/>
      <c r="H231" s="33"/>
      <c r="I231" s="34">
        <f>SUMIFS(I232:I235,A232:A235,"P")</f>
        <v>0</v>
      </c>
      <c r="J231" s="35"/>
    </row>
    <row r="232">
      <c r="A232" s="36" t="s">
        <v>36</v>
      </c>
      <c r="B232" s="36">
        <v>538</v>
      </c>
      <c r="C232" s="37" t="s">
        <v>297</v>
      </c>
      <c r="D232" s="36" t="s">
        <v>38</v>
      </c>
      <c r="E232" s="38" t="s">
        <v>298</v>
      </c>
      <c r="F232" s="39" t="s">
        <v>138</v>
      </c>
      <c r="G232" s="40">
        <v>70.579999999999998</v>
      </c>
      <c r="H232" s="41">
        <v>0</v>
      </c>
      <c r="I232" s="42">
        <f>ROUND(G232*H232,P4)</f>
        <v>0</v>
      </c>
      <c r="J232" s="39" t="s">
        <v>41</v>
      </c>
      <c r="O232" s="43">
        <f>I232*0.21</f>
        <v>0</v>
      </c>
      <c r="P232">
        <v>3</v>
      </c>
    </row>
    <row r="233">
      <c r="A233" s="36" t="s">
        <v>42</v>
      </c>
      <c r="B233" s="44"/>
      <c r="C233" s="45"/>
      <c r="D233" s="45"/>
      <c r="E233" s="38" t="s">
        <v>299</v>
      </c>
      <c r="F233" s="45"/>
      <c r="G233" s="45"/>
      <c r="H233" s="45"/>
      <c r="I233" s="45"/>
      <c r="J233" s="46"/>
    </row>
    <row r="234" ht="30">
      <c r="A234" s="36" t="s">
        <v>44</v>
      </c>
      <c r="B234" s="44"/>
      <c r="C234" s="45"/>
      <c r="D234" s="45"/>
      <c r="E234" s="47" t="s">
        <v>300</v>
      </c>
      <c r="F234" s="45"/>
      <c r="G234" s="45"/>
      <c r="H234" s="45"/>
      <c r="I234" s="45"/>
      <c r="J234" s="46"/>
    </row>
    <row r="235" ht="120">
      <c r="A235" s="36" t="s">
        <v>46</v>
      </c>
      <c r="B235" s="44"/>
      <c r="C235" s="45"/>
      <c r="D235" s="45"/>
      <c r="E235" s="38" t="s">
        <v>301</v>
      </c>
      <c r="F235" s="45"/>
      <c r="G235" s="45"/>
      <c r="H235" s="45"/>
      <c r="I235" s="45"/>
      <c r="J235" s="46"/>
    </row>
    <row r="236">
      <c r="A236" s="30" t="s">
        <v>33</v>
      </c>
      <c r="B236" s="31"/>
      <c r="C236" s="32" t="s">
        <v>302</v>
      </c>
      <c r="D236" s="33"/>
      <c r="E236" s="30" t="s">
        <v>303</v>
      </c>
      <c r="F236" s="33"/>
      <c r="G236" s="33"/>
      <c r="H236" s="33"/>
      <c r="I236" s="34">
        <f>SUMIFS(I237:I240,A237:A240,"P")</f>
        <v>0</v>
      </c>
      <c r="J236" s="35"/>
    </row>
    <row r="237">
      <c r="A237" s="36" t="s">
        <v>36</v>
      </c>
      <c r="B237" s="36">
        <v>448</v>
      </c>
      <c r="C237" s="37" t="s">
        <v>304</v>
      </c>
      <c r="D237" s="36" t="s">
        <v>97</v>
      </c>
      <c r="E237" s="38" t="s">
        <v>305</v>
      </c>
      <c r="F237" s="39" t="s">
        <v>85</v>
      </c>
      <c r="G237" s="40">
        <v>31.32</v>
      </c>
      <c r="H237" s="41">
        <v>0</v>
      </c>
      <c r="I237" s="42">
        <f>ROUND(G237*H237,P4)</f>
        <v>0</v>
      </c>
      <c r="J237" s="39" t="s">
        <v>41</v>
      </c>
      <c r="O237" s="43">
        <f>I237*0.21</f>
        <v>0</v>
      </c>
      <c r="P237">
        <v>3</v>
      </c>
    </row>
    <row r="238">
      <c r="A238" s="36" t="s">
        <v>42</v>
      </c>
      <c r="B238" s="44"/>
      <c r="C238" s="45"/>
      <c r="D238" s="45"/>
      <c r="E238" s="38" t="s">
        <v>306</v>
      </c>
      <c r="F238" s="45"/>
      <c r="G238" s="45"/>
      <c r="H238" s="45"/>
      <c r="I238" s="45"/>
      <c r="J238" s="46"/>
    </row>
    <row r="239" ht="30">
      <c r="A239" s="36" t="s">
        <v>44</v>
      </c>
      <c r="B239" s="44"/>
      <c r="C239" s="45"/>
      <c r="D239" s="45"/>
      <c r="E239" s="47" t="s">
        <v>307</v>
      </c>
      <c r="F239" s="45"/>
      <c r="G239" s="45"/>
      <c r="H239" s="45"/>
      <c r="I239" s="45"/>
      <c r="J239" s="46"/>
    </row>
    <row r="240" ht="45">
      <c r="A240" s="36" t="s">
        <v>46</v>
      </c>
      <c r="B240" s="44"/>
      <c r="C240" s="45"/>
      <c r="D240" s="45"/>
      <c r="E240" s="38" t="s">
        <v>308</v>
      </c>
      <c r="F240" s="45"/>
      <c r="G240" s="45"/>
      <c r="H240" s="45"/>
      <c r="I240" s="45"/>
      <c r="J240" s="46"/>
    </row>
    <row r="241">
      <c r="A241" s="30" t="s">
        <v>33</v>
      </c>
      <c r="B241" s="31"/>
      <c r="C241" s="32" t="s">
        <v>309</v>
      </c>
      <c r="D241" s="33"/>
      <c r="E241" s="30" t="s">
        <v>310</v>
      </c>
      <c r="F241" s="33"/>
      <c r="G241" s="33"/>
      <c r="H241" s="33"/>
      <c r="I241" s="34">
        <f>SUMIFS(I242:I245,A242:A245,"P")</f>
        <v>0</v>
      </c>
      <c r="J241" s="35"/>
    </row>
    <row r="242" ht="30">
      <c r="A242" s="36" t="s">
        <v>36</v>
      </c>
      <c r="B242" s="36">
        <v>478</v>
      </c>
      <c r="C242" s="37" t="s">
        <v>311</v>
      </c>
      <c r="D242" s="36" t="s">
        <v>312</v>
      </c>
      <c r="E242" s="38" t="s">
        <v>313</v>
      </c>
      <c r="F242" s="39" t="s">
        <v>118</v>
      </c>
      <c r="G242" s="40">
        <v>1</v>
      </c>
      <c r="H242" s="41">
        <v>0</v>
      </c>
      <c r="I242" s="42">
        <f>ROUND(G242*H242,P4)</f>
        <v>0</v>
      </c>
      <c r="J242" s="39" t="s">
        <v>41</v>
      </c>
      <c r="O242" s="43">
        <f>I242*0.21</f>
        <v>0</v>
      </c>
      <c r="P242">
        <v>3</v>
      </c>
    </row>
    <row r="243">
      <c r="A243" s="36" t="s">
        <v>42</v>
      </c>
      <c r="B243" s="44"/>
      <c r="C243" s="45"/>
      <c r="D243" s="45"/>
      <c r="E243" s="48"/>
      <c r="F243" s="45"/>
      <c r="G243" s="45"/>
      <c r="H243" s="45"/>
      <c r="I243" s="45"/>
      <c r="J243" s="46"/>
    </row>
    <row r="244" ht="30">
      <c r="A244" s="36" t="s">
        <v>44</v>
      </c>
      <c r="B244" s="44"/>
      <c r="C244" s="45"/>
      <c r="D244" s="45"/>
      <c r="E244" s="47" t="s">
        <v>314</v>
      </c>
      <c r="F244" s="45"/>
      <c r="G244" s="45"/>
      <c r="H244" s="45"/>
      <c r="I244" s="45"/>
      <c r="J244" s="46"/>
    </row>
    <row r="245" ht="150">
      <c r="A245" s="36" t="s">
        <v>46</v>
      </c>
      <c r="B245" s="49"/>
      <c r="C245" s="50"/>
      <c r="D245" s="50"/>
      <c r="E245" s="38" t="s">
        <v>315</v>
      </c>
      <c r="F245" s="50"/>
      <c r="G245" s="50"/>
      <c r="H245" s="50"/>
      <c r="I245" s="50"/>
      <c r="J245" s="51"/>
    </row>
  </sheetData>
  <sheetProtection sheet="1" objects="1" scenarios="1" spinCount="100000" saltValue="ePpo7Wxtn5gNcsqiClCzBLKeDnvY9A+k7IPq/UCnbVfrdKBDh71tSPhBGwiqBN6XDimwZVISprMyzGqfm1CacA==" hashValue="MKu1oHx/F+L031S3ssQu2Np7EV/PDwF2YnEtfG6v21EVjJH1D78hQ86g4I9hUJ7gjCofbHFeYlt+Vi/sYI0umg==" algorithmName="SHA-512" password="CFA9"/>
  <mergeCells count="11">
    <mergeCell ref="C3:D3"/>
    <mergeCell ref="C4:D4"/>
    <mergeCell ref="A5:A6"/>
    <mergeCell ref="B5:B6"/>
    <mergeCell ref="C5:C6"/>
    <mergeCell ref="D5:D6"/>
    <mergeCell ref="E5:E6"/>
    <mergeCell ref="F5:F6"/>
    <mergeCell ref="G5:G6"/>
    <mergeCell ref="H5:I5"/>
    <mergeCell ref="J5:J6"/>
  </mergeCells>
  <pageSetup fitToHeight="0"/>
  <drawing r:id="rId1"/>
</worksheet>
</file>

<file path=xl/worksheets/sheet3.xml><?xml version="1.0" encoding="utf-8"?>
<worksheet xmlns:r="http://schemas.openxmlformats.org/officeDocument/2006/relationships" xmlns="http://schemas.openxmlformats.org/spreadsheetml/2006/main">
  <sheetPr>
    <pageSetUpPr fitToPage="1"/>
  </sheetPr>
  <sheetViews>
    <sheetView workbookViewId="0"/>
  </sheetViews>
  <sheetFormatPr defaultRowHeight="15"/>
  <cols>
    <col min="1" max="1" width="9.140625" hidden="1"/>
    <col min="2" max="2" width="16.14063" customWidth="1"/>
    <col min="3" max="3" width="9.710938" customWidth="1"/>
    <col min="4" max="4" width="13" customWidth="1"/>
    <col min="5" max="5" width="64.85547" customWidth="1"/>
    <col min="6" max="6" width="13" customWidth="1"/>
    <col min="7" max="7" width="16.14063" customWidth="1"/>
    <col min="8" max="8" width="16.14063" customWidth="1"/>
    <col min="9" max="9" width="16.14063" customWidth="1"/>
    <col min="10" max="10" width="24.28516" bestFit="1" customWidth="1"/>
    <col min="15" max="15" width="9.140625" hidden="1"/>
    <col min="16" max="16" width="9.140625" hidden="1"/>
  </cols>
  <sheetData>
    <row r="1">
      <c r="A1" s="1" t="s">
        <v>0</v>
      </c>
      <c r="B1" s="11"/>
      <c r="C1" s="12"/>
      <c r="D1" s="12"/>
      <c r="E1" s="13" t="s">
        <v>1</v>
      </c>
      <c r="F1" s="12"/>
      <c r="G1" s="12"/>
      <c r="H1" s="12"/>
      <c r="I1" s="12"/>
      <c r="J1" s="14"/>
      <c r="P1">
        <v>3</v>
      </c>
    </row>
    <row r="2" ht="20.25">
      <c r="A2" s="1"/>
      <c r="B2" s="15"/>
      <c r="C2" s="16"/>
      <c r="D2" s="16"/>
      <c r="E2" s="17" t="s">
        <v>15</v>
      </c>
      <c r="F2" s="16"/>
      <c r="G2" s="16"/>
      <c r="H2" s="16"/>
      <c r="I2" s="16"/>
      <c r="J2" s="18"/>
    </row>
    <row r="3">
      <c r="A3" s="3" t="s">
        <v>16</v>
      </c>
      <c r="B3" s="19" t="s">
        <v>17</v>
      </c>
      <c r="C3" s="20" t="s">
        <v>18</v>
      </c>
      <c r="D3" s="21"/>
      <c r="E3" s="22" t="s">
        <v>19</v>
      </c>
      <c r="F3" s="16"/>
      <c r="G3" s="16"/>
      <c r="H3" s="23" t="s">
        <v>13</v>
      </c>
      <c r="I3" s="24">
        <f>SUMIFS(I8:I82,A8:A82,"SD")</f>
        <v>0</v>
      </c>
      <c r="J3" s="18"/>
      <c r="O3">
        <v>0</v>
      </c>
      <c r="P3">
        <v>2</v>
      </c>
    </row>
    <row r="4">
      <c r="A4" s="3" t="s">
        <v>20</v>
      </c>
      <c r="B4" s="19" t="s">
        <v>21</v>
      </c>
      <c r="C4" s="20" t="s">
        <v>13</v>
      </c>
      <c r="D4" s="21"/>
      <c r="E4" s="22" t="s">
        <v>14</v>
      </c>
      <c r="F4" s="16"/>
      <c r="G4" s="16"/>
      <c r="H4" s="16"/>
      <c r="I4" s="16"/>
      <c r="J4" s="18"/>
      <c r="O4">
        <v>0.14999999999999999</v>
      </c>
      <c r="P4">
        <v>2</v>
      </c>
    </row>
    <row r="5">
      <c r="A5" s="25" t="s">
        <v>22</v>
      </c>
      <c r="B5" s="26" t="s">
        <v>23</v>
      </c>
      <c r="C5" s="7" t="s">
        <v>24</v>
      </c>
      <c r="D5" s="7" t="s">
        <v>25</v>
      </c>
      <c r="E5" s="7" t="s">
        <v>26</v>
      </c>
      <c r="F5" s="7" t="s">
        <v>27</v>
      </c>
      <c r="G5" s="7" t="s">
        <v>28</v>
      </c>
      <c r="H5" s="7" t="s">
        <v>29</v>
      </c>
      <c r="I5" s="7"/>
      <c r="J5" s="27" t="s">
        <v>30</v>
      </c>
      <c r="O5">
        <v>0.20999999999999999</v>
      </c>
    </row>
    <row r="6">
      <c r="A6" s="25"/>
      <c r="B6" s="26"/>
      <c r="C6" s="7"/>
      <c r="D6" s="7"/>
      <c r="E6" s="7"/>
      <c r="F6" s="7"/>
      <c r="G6" s="7"/>
      <c r="H6" s="7" t="s">
        <v>31</v>
      </c>
      <c r="I6" s="7" t="s">
        <v>32</v>
      </c>
      <c r="J6" s="27"/>
    </row>
    <row r="7">
      <c r="A7" s="28">
        <v>0</v>
      </c>
      <c r="B7" s="26">
        <v>1</v>
      </c>
      <c r="C7" s="29">
        <v>2</v>
      </c>
      <c r="D7" s="7">
        <v>3</v>
      </c>
      <c r="E7" s="29">
        <v>4</v>
      </c>
      <c r="F7" s="7">
        <v>5</v>
      </c>
      <c r="G7" s="7">
        <v>6</v>
      </c>
      <c r="H7" s="7">
        <v>7</v>
      </c>
      <c r="I7" s="29">
        <v>8</v>
      </c>
      <c r="J7" s="27">
        <v>9</v>
      </c>
    </row>
    <row r="8">
      <c r="A8" s="30" t="s">
        <v>33</v>
      </c>
      <c r="B8" s="31"/>
      <c r="C8" s="32" t="s">
        <v>34</v>
      </c>
      <c r="D8" s="33"/>
      <c r="E8" s="30" t="s">
        <v>35</v>
      </c>
      <c r="F8" s="33"/>
      <c r="G8" s="33"/>
      <c r="H8" s="33"/>
      <c r="I8" s="34">
        <f>SUMIFS(I9:I20,A9:A20,"P")</f>
        <v>0</v>
      </c>
      <c r="J8" s="35"/>
    </row>
    <row r="9">
      <c r="A9" s="36" t="s">
        <v>36</v>
      </c>
      <c r="B9" s="36">
        <v>1</v>
      </c>
      <c r="C9" s="37" t="s">
        <v>316</v>
      </c>
      <c r="D9" s="36"/>
      <c r="E9" s="38" t="s">
        <v>317</v>
      </c>
      <c r="F9" s="39" t="s">
        <v>40</v>
      </c>
      <c r="G9" s="40">
        <v>1</v>
      </c>
      <c r="H9" s="41">
        <v>0</v>
      </c>
      <c r="I9" s="42">
        <f>ROUND(G9*H9,P4)</f>
        <v>0</v>
      </c>
      <c r="J9" s="36"/>
      <c r="O9" s="43">
        <f>I9*0.21</f>
        <v>0</v>
      </c>
      <c r="P9">
        <v>3</v>
      </c>
    </row>
    <row r="10" ht="30">
      <c r="A10" s="36" t="s">
        <v>42</v>
      </c>
      <c r="B10" s="44"/>
      <c r="C10" s="45"/>
      <c r="D10" s="45"/>
      <c r="E10" s="38" t="s">
        <v>318</v>
      </c>
      <c r="F10" s="45"/>
      <c r="G10" s="45"/>
      <c r="H10" s="45"/>
      <c r="I10" s="45"/>
      <c r="J10" s="46"/>
    </row>
    <row r="11" ht="30">
      <c r="A11" s="36" t="s">
        <v>44</v>
      </c>
      <c r="B11" s="44"/>
      <c r="C11" s="45"/>
      <c r="D11" s="45"/>
      <c r="E11" s="47" t="s">
        <v>319</v>
      </c>
      <c r="F11" s="45"/>
      <c r="G11" s="45"/>
      <c r="H11" s="45"/>
      <c r="I11" s="45"/>
      <c r="J11" s="46"/>
    </row>
    <row r="12" ht="30">
      <c r="A12" s="36" t="s">
        <v>46</v>
      </c>
      <c r="B12" s="44"/>
      <c r="C12" s="45"/>
      <c r="D12" s="45"/>
      <c r="E12" s="38" t="s">
        <v>320</v>
      </c>
      <c r="F12" s="45"/>
      <c r="G12" s="45"/>
      <c r="H12" s="45"/>
      <c r="I12" s="45"/>
      <c r="J12" s="46"/>
    </row>
    <row r="13" ht="30">
      <c r="A13" s="36" t="s">
        <v>36</v>
      </c>
      <c r="B13" s="36">
        <v>2</v>
      </c>
      <c r="C13" s="37" t="s">
        <v>316</v>
      </c>
      <c r="D13" s="36" t="s">
        <v>321</v>
      </c>
      <c r="E13" s="38" t="s">
        <v>322</v>
      </c>
      <c r="F13" s="39" t="s">
        <v>323</v>
      </c>
      <c r="G13" s="40">
        <v>3</v>
      </c>
      <c r="H13" s="41">
        <v>0</v>
      </c>
      <c r="I13" s="42">
        <f>ROUND(G13*H13,P4)</f>
        <v>0</v>
      </c>
      <c r="J13" s="36"/>
      <c r="O13" s="43">
        <f>I13*0.21</f>
        <v>0</v>
      </c>
      <c r="P13">
        <v>3</v>
      </c>
    </row>
    <row r="14">
      <c r="A14" s="36" t="s">
        <v>42</v>
      </c>
      <c r="B14" s="44"/>
      <c r="C14" s="45"/>
      <c r="D14" s="45"/>
      <c r="E14" s="48"/>
      <c r="F14" s="45"/>
      <c r="G14" s="45"/>
      <c r="H14" s="45"/>
      <c r="I14" s="45"/>
      <c r="J14" s="46"/>
    </row>
    <row r="15" ht="30">
      <c r="A15" s="36" t="s">
        <v>44</v>
      </c>
      <c r="B15" s="44"/>
      <c r="C15" s="45"/>
      <c r="D15" s="45"/>
      <c r="E15" s="47" t="s">
        <v>324</v>
      </c>
      <c r="F15" s="45"/>
      <c r="G15" s="45"/>
      <c r="H15" s="45"/>
      <c r="I15" s="45"/>
      <c r="J15" s="46"/>
    </row>
    <row r="16" ht="30">
      <c r="A16" s="36" t="s">
        <v>46</v>
      </c>
      <c r="B16" s="44"/>
      <c r="C16" s="45"/>
      <c r="D16" s="45"/>
      <c r="E16" s="38" t="s">
        <v>320</v>
      </c>
      <c r="F16" s="45"/>
      <c r="G16" s="45"/>
      <c r="H16" s="45"/>
      <c r="I16" s="45"/>
      <c r="J16" s="46"/>
    </row>
    <row r="17" ht="30">
      <c r="A17" s="36" t="s">
        <v>36</v>
      </c>
      <c r="B17" s="36">
        <v>3</v>
      </c>
      <c r="C17" s="37" t="s">
        <v>325</v>
      </c>
      <c r="D17" s="36"/>
      <c r="E17" s="38" t="s">
        <v>326</v>
      </c>
      <c r="F17" s="39" t="s">
        <v>40</v>
      </c>
      <c r="G17" s="40">
        <v>1</v>
      </c>
      <c r="H17" s="41">
        <v>0</v>
      </c>
      <c r="I17" s="42">
        <f>ROUND(G17*H17,P4)</f>
        <v>0</v>
      </c>
      <c r="J17" s="36"/>
      <c r="O17" s="43">
        <f>I17*0.21</f>
        <v>0</v>
      </c>
      <c r="P17">
        <v>3</v>
      </c>
    </row>
    <row r="18" ht="105">
      <c r="A18" s="36" t="s">
        <v>42</v>
      </c>
      <c r="B18" s="44"/>
      <c r="C18" s="45"/>
      <c r="D18" s="45"/>
      <c r="E18" s="38" t="s">
        <v>327</v>
      </c>
      <c r="F18" s="45"/>
      <c r="G18" s="45"/>
      <c r="H18" s="45"/>
      <c r="I18" s="45"/>
      <c r="J18" s="46"/>
    </row>
    <row r="19" ht="45">
      <c r="A19" s="36" t="s">
        <v>44</v>
      </c>
      <c r="B19" s="44"/>
      <c r="C19" s="45"/>
      <c r="D19" s="45"/>
      <c r="E19" s="47" t="s">
        <v>328</v>
      </c>
      <c r="F19" s="45"/>
      <c r="G19" s="45"/>
      <c r="H19" s="45"/>
      <c r="I19" s="45"/>
      <c r="J19" s="46"/>
    </row>
    <row r="20" ht="30">
      <c r="A20" s="36" t="s">
        <v>46</v>
      </c>
      <c r="B20" s="44"/>
      <c r="C20" s="45"/>
      <c r="D20" s="45"/>
      <c r="E20" s="38" t="s">
        <v>320</v>
      </c>
      <c r="F20" s="45"/>
      <c r="G20" s="45"/>
      <c r="H20" s="45"/>
      <c r="I20" s="45"/>
      <c r="J20" s="46"/>
    </row>
    <row r="21">
      <c r="A21" s="30" t="s">
        <v>33</v>
      </c>
      <c r="B21" s="31"/>
      <c r="C21" s="32" t="s">
        <v>329</v>
      </c>
      <c r="D21" s="33"/>
      <c r="E21" s="30" t="s">
        <v>330</v>
      </c>
      <c r="F21" s="33"/>
      <c r="G21" s="33"/>
      <c r="H21" s="33"/>
      <c r="I21" s="34">
        <f>SUMIFS(I22:I29,A22:A29,"P")</f>
        <v>0</v>
      </c>
      <c r="J21" s="35"/>
    </row>
    <row r="22" ht="30">
      <c r="A22" s="36" t="s">
        <v>36</v>
      </c>
      <c r="B22" s="36">
        <v>4</v>
      </c>
      <c r="C22" s="37" t="s">
        <v>331</v>
      </c>
      <c r="D22" s="36"/>
      <c r="E22" s="38" t="s">
        <v>332</v>
      </c>
      <c r="F22" s="39" t="s">
        <v>40</v>
      </c>
      <c r="G22" s="40">
        <v>1</v>
      </c>
      <c r="H22" s="41">
        <v>0</v>
      </c>
      <c r="I22" s="42">
        <f>ROUND(G22*H22,P4)</f>
        <v>0</v>
      </c>
      <c r="J22" s="36"/>
      <c r="O22" s="43">
        <f>I22*0.21</f>
        <v>0</v>
      </c>
      <c r="P22">
        <v>3</v>
      </c>
    </row>
    <row r="23">
      <c r="A23" s="36" t="s">
        <v>42</v>
      </c>
      <c r="B23" s="44"/>
      <c r="C23" s="45"/>
      <c r="D23" s="45"/>
      <c r="E23" s="48"/>
      <c r="F23" s="45"/>
      <c r="G23" s="45"/>
      <c r="H23" s="45"/>
      <c r="I23" s="45"/>
      <c r="J23" s="46"/>
    </row>
    <row r="24">
      <c r="A24" s="36" t="s">
        <v>44</v>
      </c>
      <c r="B24" s="44"/>
      <c r="C24" s="45"/>
      <c r="D24" s="45"/>
      <c r="E24" s="47" t="s">
        <v>333</v>
      </c>
      <c r="F24" s="45"/>
      <c r="G24" s="45"/>
      <c r="H24" s="45"/>
      <c r="I24" s="45"/>
      <c r="J24" s="46"/>
    </row>
    <row r="25" ht="30">
      <c r="A25" s="36" t="s">
        <v>46</v>
      </c>
      <c r="B25" s="44"/>
      <c r="C25" s="45"/>
      <c r="D25" s="45"/>
      <c r="E25" s="38" t="s">
        <v>334</v>
      </c>
      <c r="F25" s="45"/>
      <c r="G25" s="45"/>
      <c r="H25" s="45"/>
      <c r="I25" s="45"/>
      <c r="J25" s="46"/>
    </row>
    <row r="26" ht="30">
      <c r="A26" s="36" t="s">
        <v>36</v>
      </c>
      <c r="B26" s="36">
        <v>5</v>
      </c>
      <c r="C26" s="37" t="s">
        <v>335</v>
      </c>
      <c r="D26" s="36"/>
      <c r="E26" s="38" t="s">
        <v>336</v>
      </c>
      <c r="F26" s="39" t="s">
        <v>40</v>
      </c>
      <c r="G26" s="40">
        <v>1</v>
      </c>
      <c r="H26" s="41">
        <v>0</v>
      </c>
      <c r="I26" s="42">
        <f>ROUND(G26*H26,P4)</f>
        <v>0</v>
      </c>
      <c r="J26" s="36"/>
      <c r="O26" s="43">
        <f>I26*0.21</f>
        <v>0</v>
      </c>
      <c r="P26">
        <v>3</v>
      </c>
    </row>
    <row r="27" ht="90">
      <c r="A27" s="36" t="s">
        <v>42</v>
      </c>
      <c r="B27" s="44"/>
      <c r="C27" s="45"/>
      <c r="D27" s="45"/>
      <c r="E27" s="38" t="s">
        <v>337</v>
      </c>
      <c r="F27" s="45"/>
      <c r="G27" s="45"/>
      <c r="H27" s="45"/>
      <c r="I27" s="45"/>
      <c r="J27" s="46"/>
    </row>
    <row r="28" ht="30">
      <c r="A28" s="36" t="s">
        <v>44</v>
      </c>
      <c r="B28" s="44"/>
      <c r="C28" s="45"/>
      <c r="D28" s="45"/>
      <c r="E28" s="47" t="s">
        <v>338</v>
      </c>
      <c r="F28" s="45"/>
      <c r="G28" s="45"/>
      <c r="H28" s="45"/>
      <c r="I28" s="45"/>
      <c r="J28" s="46"/>
    </row>
    <row r="29" ht="30">
      <c r="A29" s="36" t="s">
        <v>46</v>
      </c>
      <c r="B29" s="44"/>
      <c r="C29" s="45"/>
      <c r="D29" s="45"/>
      <c r="E29" s="38" t="s">
        <v>334</v>
      </c>
      <c r="F29" s="45"/>
      <c r="G29" s="45"/>
      <c r="H29" s="45"/>
      <c r="I29" s="45"/>
      <c r="J29" s="46"/>
    </row>
    <row r="30">
      <c r="A30" s="30" t="s">
        <v>33</v>
      </c>
      <c r="B30" s="31"/>
      <c r="C30" s="32" t="s">
        <v>339</v>
      </c>
      <c r="D30" s="33"/>
      <c r="E30" s="30" t="s">
        <v>340</v>
      </c>
      <c r="F30" s="33"/>
      <c r="G30" s="33"/>
      <c r="H30" s="33"/>
      <c r="I30" s="34">
        <f>SUMIFS(I31:I34,A31:A34,"P")</f>
        <v>0</v>
      </c>
      <c r="J30" s="35"/>
    </row>
    <row r="31">
      <c r="A31" s="36" t="s">
        <v>36</v>
      </c>
      <c r="B31" s="36">
        <v>6</v>
      </c>
      <c r="C31" s="37" t="s">
        <v>341</v>
      </c>
      <c r="D31" s="36"/>
      <c r="E31" s="38" t="s">
        <v>342</v>
      </c>
      <c r="F31" s="39" t="s">
        <v>40</v>
      </c>
      <c r="G31" s="40">
        <v>1</v>
      </c>
      <c r="H31" s="41">
        <v>0</v>
      </c>
      <c r="I31" s="42">
        <f>ROUND(G31*H31,P4)</f>
        <v>0</v>
      </c>
      <c r="J31" s="36"/>
      <c r="O31" s="43">
        <f>I31*0.21</f>
        <v>0</v>
      </c>
      <c r="P31">
        <v>3</v>
      </c>
    </row>
    <row r="32" ht="45">
      <c r="A32" s="36" t="s">
        <v>42</v>
      </c>
      <c r="B32" s="44"/>
      <c r="C32" s="45"/>
      <c r="D32" s="45"/>
      <c r="E32" s="38" t="s">
        <v>343</v>
      </c>
      <c r="F32" s="45"/>
      <c r="G32" s="45"/>
      <c r="H32" s="45"/>
      <c r="I32" s="45"/>
      <c r="J32" s="46"/>
    </row>
    <row r="33" ht="30">
      <c r="A33" s="36" t="s">
        <v>44</v>
      </c>
      <c r="B33" s="44"/>
      <c r="C33" s="45"/>
      <c r="D33" s="45"/>
      <c r="E33" s="47" t="s">
        <v>344</v>
      </c>
      <c r="F33" s="45"/>
      <c r="G33" s="45"/>
      <c r="H33" s="45"/>
      <c r="I33" s="45"/>
      <c r="J33" s="46"/>
    </row>
    <row r="34" ht="30">
      <c r="A34" s="36" t="s">
        <v>46</v>
      </c>
      <c r="B34" s="44"/>
      <c r="C34" s="45"/>
      <c r="D34" s="45"/>
      <c r="E34" s="38" t="s">
        <v>47</v>
      </c>
      <c r="F34" s="45"/>
      <c r="G34" s="45"/>
      <c r="H34" s="45"/>
      <c r="I34" s="45"/>
      <c r="J34" s="46"/>
    </row>
    <row r="35">
      <c r="A35" s="30" t="s">
        <v>33</v>
      </c>
      <c r="B35" s="31"/>
      <c r="C35" s="32" t="s">
        <v>345</v>
      </c>
      <c r="D35" s="33"/>
      <c r="E35" s="30" t="s">
        <v>346</v>
      </c>
      <c r="F35" s="33"/>
      <c r="G35" s="33"/>
      <c r="H35" s="33"/>
      <c r="I35" s="34">
        <f>SUMIFS(I36:I47,A36:A47,"P")</f>
        <v>0</v>
      </c>
      <c r="J35" s="35"/>
    </row>
    <row r="36">
      <c r="A36" s="36" t="s">
        <v>36</v>
      </c>
      <c r="B36" s="36">
        <v>9</v>
      </c>
      <c r="C36" s="37" t="s">
        <v>347</v>
      </c>
      <c r="D36" s="36" t="s">
        <v>38</v>
      </c>
      <c r="E36" s="38" t="s">
        <v>348</v>
      </c>
      <c r="F36" s="39" t="s">
        <v>40</v>
      </c>
      <c r="G36" s="40">
        <v>1</v>
      </c>
      <c r="H36" s="41">
        <v>0</v>
      </c>
      <c r="I36" s="42">
        <f>ROUND(G36*H36,P4)</f>
        <v>0</v>
      </c>
      <c r="J36" s="36"/>
      <c r="O36" s="43">
        <f>I36*0.21</f>
        <v>0</v>
      </c>
      <c r="P36">
        <v>3</v>
      </c>
    </row>
    <row r="37" ht="75">
      <c r="A37" s="36" t="s">
        <v>42</v>
      </c>
      <c r="B37" s="44"/>
      <c r="C37" s="45"/>
      <c r="D37" s="45"/>
      <c r="E37" s="38" t="s">
        <v>349</v>
      </c>
      <c r="F37" s="45"/>
      <c r="G37" s="45"/>
      <c r="H37" s="45"/>
      <c r="I37" s="45"/>
      <c r="J37" s="46"/>
    </row>
    <row r="38">
      <c r="A38" s="36" t="s">
        <v>44</v>
      </c>
      <c r="B38" s="44"/>
      <c r="C38" s="45"/>
      <c r="D38" s="45"/>
      <c r="E38" s="47" t="s">
        <v>350</v>
      </c>
      <c r="F38" s="45"/>
      <c r="G38" s="45"/>
      <c r="H38" s="45"/>
      <c r="I38" s="45"/>
      <c r="J38" s="46"/>
    </row>
    <row r="39" ht="60">
      <c r="A39" s="36" t="s">
        <v>46</v>
      </c>
      <c r="B39" s="44"/>
      <c r="C39" s="45"/>
      <c r="D39" s="45"/>
      <c r="E39" s="38" t="s">
        <v>351</v>
      </c>
      <c r="F39" s="45"/>
      <c r="G39" s="45"/>
      <c r="H39" s="45"/>
      <c r="I39" s="45"/>
      <c r="J39" s="46"/>
    </row>
    <row r="40">
      <c r="A40" s="36" t="s">
        <v>36</v>
      </c>
      <c r="B40" s="36">
        <v>10</v>
      </c>
      <c r="C40" s="37" t="s">
        <v>352</v>
      </c>
      <c r="D40" s="36"/>
      <c r="E40" s="38" t="s">
        <v>353</v>
      </c>
      <c r="F40" s="39" t="s">
        <v>40</v>
      </c>
      <c r="G40" s="40">
        <v>1</v>
      </c>
      <c r="H40" s="41">
        <v>0</v>
      </c>
      <c r="I40" s="42">
        <f>ROUND(G40*H40,P4)</f>
        <v>0</v>
      </c>
      <c r="J40" s="36"/>
      <c r="O40" s="43">
        <f>I40*0.21</f>
        <v>0</v>
      </c>
      <c r="P40">
        <v>3</v>
      </c>
    </row>
    <row r="41" ht="30">
      <c r="A41" s="36" t="s">
        <v>42</v>
      </c>
      <c r="B41" s="44"/>
      <c r="C41" s="45"/>
      <c r="D41" s="45"/>
      <c r="E41" s="38" t="s">
        <v>354</v>
      </c>
      <c r="F41" s="45"/>
      <c r="G41" s="45"/>
      <c r="H41" s="45"/>
      <c r="I41" s="45"/>
      <c r="J41" s="46"/>
    </row>
    <row r="42" ht="30">
      <c r="A42" s="36" t="s">
        <v>44</v>
      </c>
      <c r="B42" s="44"/>
      <c r="C42" s="45"/>
      <c r="D42" s="45"/>
      <c r="E42" s="47" t="s">
        <v>355</v>
      </c>
      <c r="F42" s="45"/>
      <c r="G42" s="45"/>
      <c r="H42" s="45"/>
      <c r="I42" s="45"/>
      <c r="J42" s="46"/>
    </row>
    <row r="43" ht="30">
      <c r="A43" s="36" t="s">
        <v>46</v>
      </c>
      <c r="B43" s="44"/>
      <c r="C43" s="45"/>
      <c r="D43" s="45"/>
      <c r="E43" s="38" t="s">
        <v>47</v>
      </c>
      <c r="F43" s="45"/>
      <c r="G43" s="45"/>
      <c r="H43" s="45"/>
      <c r="I43" s="45"/>
      <c r="J43" s="46"/>
    </row>
    <row r="44">
      <c r="A44" s="36" t="s">
        <v>36</v>
      </c>
      <c r="B44" s="36">
        <v>12</v>
      </c>
      <c r="C44" s="37" t="s">
        <v>356</v>
      </c>
      <c r="D44" s="36"/>
      <c r="E44" s="38" t="s">
        <v>357</v>
      </c>
      <c r="F44" s="39" t="s">
        <v>40</v>
      </c>
      <c r="G44" s="40">
        <v>1</v>
      </c>
      <c r="H44" s="41">
        <v>0</v>
      </c>
      <c r="I44" s="42">
        <f>ROUND(G44*H44,P4)</f>
        <v>0</v>
      </c>
      <c r="J44" s="36"/>
      <c r="O44" s="43">
        <f>I44*0.21</f>
        <v>0</v>
      </c>
      <c r="P44">
        <v>3</v>
      </c>
    </row>
    <row r="45" ht="60">
      <c r="A45" s="36" t="s">
        <v>42</v>
      </c>
      <c r="B45" s="44"/>
      <c r="C45" s="45"/>
      <c r="D45" s="45"/>
      <c r="E45" s="38" t="s">
        <v>358</v>
      </c>
      <c r="F45" s="45"/>
      <c r="G45" s="45"/>
      <c r="H45" s="45"/>
      <c r="I45" s="45"/>
      <c r="J45" s="46"/>
    </row>
    <row r="46" ht="30">
      <c r="A46" s="36" t="s">
        <v>44</v>
      </c>
      <c r="B46" s="44"/>
      <c r="C46" s="45"/>
      <c r="D46" s="45"/>
      <c r="E46" s="47" t="s">
        <v>359</v>
      </c>
      <c r="F46" s="45"/>
      <c r="G46" s="45"/>
      <c r="H46" s="45"/>
      <c r="I46" s="45"/>
      <c r="J46" s="46"/>
    </row>
    <row r="47" ht="30">
      <c r="A47" s="36" t="s">
        <v>46</v>
      </c>
      <c r="B47" s="44"/>
      <c r="C47" s="45"/>
      <c r="D47" s="45"/>
      <c r="E47" s="38" t="s">
        <v>360</v>
      </c>
      <c r="F47" s="45"/>
      <c r="G47" s="45"/>
      <c r="H47" s="45"/>
      <c r="I47" s="45"/>
      <c r="J47" s="46"/>
    </row>
    <row r="48">
      <c r="A48" s="30" t="s">
        <v>33</v>
      </c>
      <c r="B48" s="31"/>
      <c r="C48" s="32" t="s">
        <v>361</v>
      </c>
      <c r="D48" s="33"/>
      <c r="E48" s="30" t="s">
        <v>362</v>
      </c>
      <c r="F48" s="33"/>
      <c r="G48" s="33"/>
      <c r="H48" s="33"/>
      <c r="I48" s="34">
        <f>SUMIFS(I49:I60,A49:A60,"P")</f>
        <v>0</v>
      </c>
      <c r="J48" s="35"/>
    </row>
    <row r="49">
      <c r="A49" s="36" t="s">
        <v>36</v>
      </c>
      <c r="B49" s="36">
        <v>15</v>
      </c>
      <c r="C49" s="37" t="s">
        <v>363</v>
      </c>
      <c r="D49" s="36"/>
      <c r="E49" s="38" t="s">
        <v>364</v>
      </c>
      <c r="F49" s="39" t="s">
        <v>40</v>
      </c>
      <c r="G49" s="40">
        <v>1</v>
      </c>
      <c r="H49" s="41">
        <v>0</v>
      </c>
      <c r="I49" s="42">
        <f>ROUND(G49*H49,P4)</f>
        <v>0</v>
      </c>
      <c r="J49" s="36"/>
      <c r="O49" s="43">
        <f>I49*0.21</f>
        <v>0</v>
      </c>
      <c r="P49">
        <v>3</v>
      </c>
    </row>
    <row r="50" ht="75">
      <c r="A50" s="36" t="s">
        <v>42</v>
      </c>
      <c r="B50" s="44"/>
      <c r="C50" s="45"/>
      <c r="D50" s="45"/>
      <c r="E50" s="38" t="s">
        <v>365</v>
      </c>
      <c r="F50" s="45"/>
      <c r="G50" s="45"/>
      <c r="H50" s="45"/>
      <c r="I50" s="45"/>
      <c r="J50" s="46"/>
    </row>
    <row r="51" ht="30">
      <c r="A51" s="36" t="s">
        <v>44</v>
      </c>
      <c r="B51" s="44"/>
      <c r="C51" s="45"/>
      <c r="D51" s="45"/>
      <c r="E51" s="47" t="s">
        <v>366</v>
      </c>
      <c r="F51" s="45"/>
      <c r="G51" s="45"/>
      <c r="H51" s="45"/>
      <c r="I51" s="45"/>
      <c r="J51" s="46"/>
    </row>
    <row r="52" ht="30">
      <c r="A52" s="36" t="s">
        <v>46</v>
      </c>
      <c r="B52" s="44"/>
      <c r="C52" s="45"/>
      <c r="D52" s="45"/>
      <c r="E52" s="38" t="s">
        <v>47</v>
      </c>
      <c r="F52" s="45"/>
      <c r="G52" s="45"/>
      <c r="H52" s="45"/>
      <c r="I52" s="45"/>
      <c r="J52" s="46"/>
    </row>
    <row r="53" ht="30">
      <c r="A53" s="36" t="s">
        <v>36</v>
      </c>
      <c r="B53" s="36">
        <v>16</v>
      </c>
      <c r="C53" s="37" t="s">
        <v>367</v>
      </c>
      <c r="D53" s="36"/>
      <c r="E53" s="38" t="s">
        <v>368</v>
      </c>
      <c r="F53" s="39" t="s">
        <v>40</v>
      </c>
      <c r="G53" s="40">
        <v>1</v>
      </c>
      <c r="H53" s="41">
        <v>0</v>
      </c>
      <c r="I53" s="42">
        <f>ROUND(G53*H53,P4)</f>
        <v>0</v>
      </c>
      <c r="J53" s="36"/>
      <c r="O53" s="43">
        <f>I53*0.21</f>
        <v>0</v>
      </c>
      <c r="P53">
        <v>3</v>
      </c>
    </row>
    <row r="54" ht="90">
      <c r="A54" s="36" t="s">
        <v>42</v>
      </c>
      <c r="B54" s="44"/>
      <c r="C54" s="45"/>
      <c r="D54" s="45"/>
      <c r="E54" s="38" t="s">
        <v>369</v>
      </c>
      <c r="F54" s="45"/>
      <c r="G54" s="45"/>
      <c r="H54" s="45"/>
      <c r="I54" s="45"/>
      <c r="J54" s="46"/>
    </row>
    <row r="55" ht="30">
      <c r="A55" s="36" t="s">
        <v>44</v>
      </c>
      <c r="B55" s="44"/>
      <c r="C55" s="45"/>
      <c r="D55" s="45"/>
      <c r="E55" s="47" t="s">
        <v>370</v>
      </c>
      <c r="F55" s="45"/>
      <c r="G55" s="45"/>
      <c r="H55" s="45"/>
      <c r="I55" s="45"/>
      <c r="J55" s="46"/>
    </row>
    <row r="56" ht="30">
      <c r="A56" s="36" t="s">
        <v>46</v>
      </c>
      <c r="B56" s="44"/>
      <c r="C56" s="45"/>
      <c r="D56" s="45"/>
      <c r="E56" s="38" t="s">
        <v>47</v>
      </c>
      <c r="F56" s="45"/>
      <c r="G56" s="45"/>
      <c r="H56" s="45"/>
      <c r="I56" s="45"/>
      <c r="J56" s="46"/>
    </row>
    <row r="57">
      <c r="A57" s="36" t="s">
        <v>36</v>
      </c>
      <c r="B57" s="36">
        <v>18</v>
      </c>
      <c r="C57" s="37" t="s">
        <v>371</v>
      </c>
      <c r="D57" s="36"/>
      <c r="E57" s="38" t="s">
        <v>372</v>
      </c>
      <c r="F57" s="39" t="s">
        <v>40</v>
      </c>
      <c r="G57" s="40">
        <v>1</v>
      </c>
      <c r="H57" s="41">
        <v>0</v>
      </c>
      <c r="I57" s="42">
        <f>ROUND(G57*H57,P4)</f>
        <v>0</v>
      </c>
      <c r="J57" s="36"/>
      <c r="O57" s="43">
        <f>I57*0.21</f>
        <v>0</v>
      </c>
      <c r="P57">
        <v>3</v>
      </c>
    </row>
    <row r="58" ht="105">
      <c r="A58" s="36" t="s">
        <v>42</v>
      </c>
      <c r="B58" s="44"/>
      <c r="C58" s="45"/>
      <c r="D58" s="45"/>
      <c r="E58" s="38" t="s">
        <v>373</v>
      </c>
      <c r="F58" s="45"/>
      <c r="G58" s="45"/>
      <c r="H58" s="45"/>
      <c r="I58" s="45"/>
      <c r="J58" s="46"/>
    </row>
    <row r="59" ht="30">
      <c r="A59" s="36" t="s">
        <v>44</v>
      </c>
      <c r="B59" s="44"/>
      <c r="C59" s="45"/>
      <c r="D59" s="45"/>
      <c r="E59" s="47" t="s">
        <v>374</v>
      </c>
      <c r="F59" s="45"/>
      <c r="G59" s="45"/>
      <c r="H59" s="45"/>
      <c r="I59" s="45"/>
      <c r="J59" s="46"/>
    </row>
    <row r="60" ht="75">
      <c r="A60" s="36" t="s">
        <v>46</v>
      </c>
      <c r="B60" s="44"/>
      <c r="C60" s="45"/>
      <c r="D60" s="45"/>
      <c r="E60" s="38" t="s">
        <v>375</v>
      </c>
      <c r="F60" s="45"/>
      <c r="G60" s="45"/>
      <c r="H60" s="45"/>
      <c r="I60" s="45"/>
      <c r="J60" s="46"/>
    </row>
    <row r="61">
      <c r="A61" s="30" t="s">
        <v>33</v>
      </c>
      <c r="B61" s="31"/>
      <c r="C61" s="32" t="s">
        <v>376</v>
      </c>
      <c r="D61" s="33"/>
      <c r="E61" s="30" t="s">
        <v>377</v>
      </c>
      <c r="F61" s="33"/>
      <c r="G61" s="33"/>
      <c r="H61" s="33"/>
      <c r="I61" s="34">
        <f>SUMIFS(I62:I69,A62:A69,"P")</f>
        <v>0</v>
      </c>
      <c r="J61" s="35"/>
    </row>
    <row r="62">
      <c r="A62" s="36" t="s">
        <v>36</v>
      </c>
      <c r="B62" s="36">
        <v>19</v>
      </c>
      <c r="C62" s="37" t="s">
        <v>378</v>
      </c>
      <c r="D62" s="36"/>
      <c r="E62" s="38" t="s">
        <v>379</v>
      </c>
      <c r="F62" s="39" t="s">
        <v>40</v>
      </c>
      <c r="G62" s="40">
        <v>1</v>
      </c>
      <c r="H62" s="41">
        <v>0</v>
      </c>
      <c r="I62" s="42">
        <f>ROUND(G62*H62,P4)</f>
        <v>0</v>
      </c>
      <c r="J62" s="36"/>
      <c r="O62" s="43">
        <f>I62*0.21</f>
        <v>0</v>
      </c>
      <c r="P62">
        <v>3</v>
      </c>
    </row>
    <row r="63">
      <c r="A63" s="36" t="s">
        <v>42</v>
      </c>
      <c r="B63" s="44"/>
      <c r="C63" s="45"/>
      <c r="D63" s="45"/>
      <c r="E63" s="48"/>
      <c r="F63" s="45"/>
      <c r="G63" s="45"/>
      <c r="H63" s="45"/>
      <c r="I63" s="45"/>
      <c r="J63" s="46"/>
    </row>
    <row r="64" ht="30">
      <c r="A64" s="36" t="s">
        <v>44</v>
      </c>
      <c r="B64" s="44"/>
      <c r="C64" s="45"/>
      <c r="D64" s="45"/>
      <c r="E64" s="47" t="s">
        <v>380</v>
      </c>
      <c r="F64" s="45"/>
      <c r="G64" s="45"/>
      <c r="H64" s="45"/>
      <c r="I64" s="45"/>
      <c r="J64" s="46"/>
    </row>
    <row r="65" ht="30">
      <c r="A65" s="36" t="s">
        <v>46</v>
      </c>
      <c r="B65" s="44"/>
      <c r="C65" s="45"/>
      <c r="D65" s="45"/>
      <c r="E65" s="38" t="s">
        <v>381</v>
      </c>
      <c r="F65" s="45"/>
      <c r="G65" s="45"/>
      <c r="H65" s="45"/>
      <c r="I65" s="45"/>
      <c r="J65" s="46"/>
    </row>
    <row r="66">
      <c r="A66" s="36" t="s">
        <v>36</v>
      </c>
      <c r="B66" s="36">
        <v>20</v>
      </c>
      <c r="C66" s="37" t="s">
        <v>382</v>
      </c>
      <c r="D66" s="36"/>
      <c r="E66" s="38" t="s">
        <v>383</v>
      </c>
      <c r="F66" s="39" t="s">
        <v>40</v>
      </c>
      <c r="G66" s="40">
        <v>1</v>
      </c>
      <c r="H66" s="41">
        <v>0</v>
      </c>
      <c r="I66" s="42">
        <f>ROUND(G66*H66,P4)</f>
        <v>0</v>
      </c>
      <c r="J66" s="36"/>
      <c r="O66" s="43">
        <f>I66*0.21</f>
        <v>0</v>
      </c>
      <c r="P66">
        <v>3</v>
      </c>
    </row>
    <row r="67" ht="30">
      <c r="A67" s="36" t="s">
        <v>42</v>
      </c>
      <c r="B67" s="44"/>
      <c r="C67" s="45"/>
      <c r="D67" s="45"/>
      <c r="E67" s="38" t="s">
        <v>384</v>
      </c>
      <c r="F67" s="45"/>
      <c r="G67" s="45"/>
      <c r="H67" s="45"/>
      <c r="I67" s="45"/>
      <c r="J67" s="46"/>
    </row>
    <row r="68" ht="30">
      <c r="A68" s="36" t="s">
        <v>44</v>
      </c>
      <c r="B68" s="44"/>
      <c r="C68" s="45"/>
      <c r="D68" s="45"/>
      <c r="E68" s="47" t="s">
        <v>385</v>
      </c>
      <c r="F68" s="45"/>
      <c r="G68" s="45"/>
      <c r="H68" s="45"/>
      <c r="I68" s="45"/>
      <c r="J68" s="46"/>
    </row>
    <row r="69" ht="30">
      <c r="A69" s="36" t="s">
        <v>46</v>
      </c>
      <c r="B69" s="44"/>
      <c r="C69" s="45"/>
      <c r="D69" s="45"/>
      <c r="E69" s="38" t="s">
        <v>381</v>
      </c>
      <c r="F69" s="45"/>
      <c r="G69" s="45"/>
      <c r="H69" s="45"/>
      <c r="I69" s="45"/>
      <c r="J69" s="46"/>
    </row>
    <row r="70">
      <c r="A70" s="30" t="s">
        <v>33</v>
      </c>
      <c r="B70" s="31"/>
      <c r="C70" s="32" t="s">
        <v>386</v>
      </c>
      <c r="D70" s="33"/>
      <c r="E70" s="30" t="s">
        <v>387</v>
      </c>
      <c r="F70" s="33"/>
      <c r="G70" s="33"/>
      <c r="H70" s="33"/>
      <c r="I70" s="34">
        <f>SUMIFS(I71:I82,A71:A82,"P")</f>
        <v>0</v>
      </c>
      <c r="J70" s="35"/>
    </row>
    <row r="71">
      <c r="A71" s="36" t="s">
        <v>36</v>
      </c>
      <c r="B71" s="36">
        <v>21</v>
      </c>
      <c r="C71" s="37" t="s">
        <v>388</v>
      </c>
      <c r="D71" s="36"/>
      <c r="E71" s="38" t="s">
        <v>389</v>
      </c>
      <c r="F71" s="39" t="s">
        <v>85</v>
      </c>
      <c r="G71" s="40">
        <v>60</v>
      </c>
      <c r="H71" s="41">
        <v>0</v>
      </c>
      <c r="I71" s="42">
        <f>ROUND(G71*H71,P4)</f>
        <v>0</v>
      </c>
      <c r="J71" s="39" t="s">
        <v>41</v>
      </c>
      <c r="O71" s="43">
        <f>I71*0.21</f>
        <v>0</v>
      </c>
      <c r="P71">
        <v>3</v>
      </c>
    </row>
    <row r="72">
      <c r="A72" s="36" t="s">
        <v>42</v>
      </c>
      <c r="B72" s="44"/>
      <c r="C72" s="45"/>
      <c r="D72" s="45"/>
      <c r="E72" s="48"/>
      <c r="F72" s="45"/>
      <c r="G72" s="45"/>
      <c r="H72" s="45"/>
      <c r="I72" s="45"/>
      <c r="J72" s="46"/>
    </row>
    <row r="73" ht="30">
      <c r="A73" s="36" t="s">
        <v>44</v>
      </c>
      <c r="B73" s="44"/>
      <c r="C73" s="45"/>
      <c r="D73" s="45"/>
      <c r="E73" s="47" t="s">
        <v>390</v>
      </c>
      <c r="F73" s="45"/>
      <c r="G73" s="45"/>
      <c r="H73" s="45"/>
      <c r="I73" s="45"/>
      <c r="J73" s="46"/>
    </row>
    <row r="74" ht="60">
      <c r="A74" s="36" t="s">
        <v>46</v>
      </c>
      <c r="B74" s="44"/>
      <c r="C74" s="45"/>
      <c r="D74" s="45"/>
      <c r="E74" s="38" t="s">
        <v>391</v>
      </c>
      <c r="F74" s="45"/>
      <c r="G74" s="45"/>
      <c r="H74" s="45"/>
      <c r="I74" s="45"/>
      <c r="J74" s="46"/>
    </row>
    <row r="75">
      <c r="A75" s="36" t="s">
        <v>36</v>
      </c>
      <c r="B75" s="36">
        <v>22</v>
      </c>
      <c r="C75" s="37" t="s">
        <v>392</v>
      </c>
      <c r="D75" s="36"/>
      <c r="E75" s="38" t="s">
        <v>393</v>
      </c>
      <c r="F75" s="39" t="s">
        <v>85</v>
      </c>
      <c r="G75" s="40">
        <v>60</v>
      </c>
      <c r="H75" s="41">
        <v>0</v>
      </c>
      <c r="I75" s="42">
        <f>ROUND(G75*H75,P4)</f>
        <v>0</v>
      </c>
      <c r="J75" s="39" t="s">
        <v>41</v>
      </c>
      <c r="O75" s="43">
        <f>I75*0.21</f>
        <v>0</v>
      </c>
      <c r="P75">
        <v>3</v>
      </c>
    </row>
    <row r="76">
      <c r="A76" s="36" t="s">
        <v>42</v>
      </c>
      <c r="B76" s="44"/>
      <c r="C76" s="45"/>
      <c r="D76" s="45"/>
      <c r="E76" s="48"/>
      <c r="F76" s="45"/>
      <c r="G76" s="45"/>
      <c r="H76" s="45"/>
      <c r="I76" s="45"/>
      <c r="J76" s="46"/>
    </row>
    <row r="77" ht="30">
      <c r="A77" s="36" t="s">
        <v>44</v>
      </c>
      <c r="B77" s="44"/>
      <c r="C77" s="45"/>
      <c r="D77" s="45"/>
      <c r="E77" s="47" t="s">
        <v>394</v>
      </c>
      <c r="F77" s="45"/>
      <c r="G77" s="45"/>
      <c r="H77" s="45"/>
      <c r="I77" s="45"/>
      <c r="J77" s="46"/>
    </row>
    <row r="78" ht="30">
      <c r="A78" s="36" t="s">
        <v>46</v>
      </c>
      <c r="B78" s="44"/>
      <c r="C78" s="45"/>
      <c r="D78" s="45"/>
      <c r="E78" s="38" t="s">
        <v>395</v>
      </c>
      <c r="F78" s="45"/>
      <c r="G78" s="45"/>
      <c r="H78" s="45"/>
      <c r="I78" s="45"/>
      <c r="J78" s="46"/>
    </row>
    <row r="79">
      <c r="A79" s="36" t="s">
        <v>36</v>
      </c>
      <c r="B79" s="36">
        <v>23</v>
      </c>
      <c r="C79" s="37" t="s">
        <v>396</v>
      </c>
      <c r="D79" s="36" t="s">
        <v>38</v>
      </c>
      <c r="E79" s="38" t="s">
        <v>397</v>
      </c>
      <c r="F79" s="39" t="s">
        <v>398</v>
      </c>
      <c r="G79" s="40">
        <v>5400</v>
      </c>
      <c r="H79" s="41">
        <v>0</v>
      </c>
      <c r="I79" s="42">
        <f>ROUND(G79*H79,P4)</f>
        <v>0</v>
      </c>
      <c r="J79" s="39" t="s">
        <v>41</v>
      </c>
      <c r="O79" s="43">
        <f>I79*0.21</f>
        <v>0</v>
      </c>
      <c r="P79">
        <v>3</v>
      </c>
    </row>
    <row r="80">
      <c r="A80" s="36" t="s">
        <v>42</v>
      </c>
      <c r="B80" s="44"/>
      <c r="C80" s="45"/>
      <c r="D80" s="45"/>
      <c r="E80" s="48"/>
      <c r="F80" s="45"/>
      <c r="G80" s="45"/>
      <c r="H80" s="45"/>
      <c r="I80" s="45"/>
      <c r="J80" s="46"/>
    </row>
    <row r="81" ht="45">
      <c r="A81" s="36" t="s">
        <v>44</v>
      </c>
      <c r="B81" s="44"/>
      <c r="C81" s="45"/>
      <c r="D81" s="45"/>
      <c r="E81" s="47" t="s">
        <v>399</v>
      </c>
      <c r="F81" s="45"/>
      <c r="G81" s="45"/>
      <c r="H81" s="45"/>
      <c r="I81" s="45"/>
      <c r="J81" s="46"/>
    </row>
    <row r="82" ht="30">
      <c r="A82" s="36" t="s">
        <v>46</v>
      </c>
      <c r="B82" s="49"/>
      <c r="C82" s="50"/>
      <c r="D82" s="50"/>
      <c r="E82" s="38" t="s">
        <v>400</v>
      </c>
      <c r="F82" s="50"/>
      <c r="G82" s="50"/>
      <c r="H82" s="50"/>
      <c r="I82" s="50"/>
      <c r="J82" s="51"/>
    </row>
  </sheetData>
  <sheetProtection sheet="1" objects="1" scenarios="1" spinCount="100000" saltValue="GwQPOP94vFV7LKkdpHMVSRiic6PaCiUblm0V5EVaAkSRq9Yocx4dLhoT6AZgNmjFZRDLONurPTW2VKdRbv6NZA==" hashValue="57IB2zsvk1VXqg23ga7ciDEYFOzJVLbzOFUVQU0HMEaz8d+EfCSNmYdwBh3rAcpcOm9dMY6p0knW164qxdyLcA==" algorithmName="SHA-512" password="CFA9"/>
  <mergeCells count="11">
    <mergeCell ref="C3:D3"/>
    <mergeCell ref="C4:D4"/>
    <mergeCell ref="A5:A6"/>
    <mergeCell ref="B5:B6"/>
    <mergeCell ref="C5:C6"/>
    <mergeCell ref="D5:D6"/>
    <mergeCell ref="E5:E6"/>
    <mergeCell ref="F5:F6"/>
    <mergeCell ref="G5:G6"/>
    <mergeCell ref="H5:I5"/>
    <mergeCell ref="J5:J6"/>
  </mergeCells>
  <pageSetup fitToHeight="0"/>
  <drawing r:id="rId1"/>
</worksheet>
</file>

<file path=docProps/app.xml><?xml version="1.0" encoding="utf-8"?>
<Properties xmlns="http://schemas.openxmlformats.org/officeDocument/2006/extended-properties"/>
</file>

<file path=docProps/core.xml><?xml version="1.0" encoding="utf-8"?>
<cp:coreProperties xmlns:dc="http://purl.org/dc/elements/1.1/" xmlns:dcterms="http://purl.org/dc/terms/" xmlns:xsi="http://www.w3.org/2001/XMLSchema-instance" xmlns:cp="http://schemas.openxmlformats.org/package/2006/metadata/core-properties">
  <dc:creator>DESKTOP-C57L0KR\Tomas</dc:creator>
  <cp:lastModifiedBy>DESKTOP-C57L0KR\Tomas</cp:lastModifiedBy>
  <dcterms:created xsi:type="dcterms:W3CDTF">2025-03-07T13:35:45Z</dcterms:created>
  <dcterms:modified xsi:type="dcterms:W3CDTF">2025-03-07T13:35:47Z</dcterms:modified>
</cp:coreProperties>
</file>