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Z:\projekty\TS Hradec Králové\Stavební úpravy chodníků v ul. Baarova\Pdf\"/>
    </mc:Choice>
  </mc:AlternateContent>
  <bookViews>
    <workbookView xWindow="0" yWindow="0" windowWidth="0" windowHeight="0"/>
  </bookViews>
  <sheets>
    <sheet name="Rekapitulace" sheetId="4" r:id="rId1"/>
    <sheet name="SO 134.1" sheetId="2" r:id="rId2"/>
    <sheet name="VRN" sheetId="3" r:id="rId3"/>
  </sheets>
  <calcPr/>
</workbook>
</file>

<file path=xl/calcChain.xml><?xml version="1.0" encoding="utf-8"?>
<calcChain xmlns="http://schemas.openxmlformats.org/spreadsheetml/2006/main">
  <c i="4" l="1" r="E11"/>
  <c r="D11"/>
  <c r="C11"/>
  <c r="E10"/>
  <c r="D10"/>
  <c r="C10"/>
  <c r="C7"/>
  <c r="C6"/>
  <c i="3" r="I3"/>
  <c r="I70"/>
  <c r="O79"/>
  <c r="I79"/>
  <c r="O75"/>
  <c r="I75"/>
  <c r="O71"/>
  <c r="I71"/>
  <c r="I61"/>
  <c r="O66"/>
  <c r="I66"/>
  <c r="O62"/>
  <c r="I62"/>
  <c r="I48"/>
  <c r="O57"/>
  <c r="I57"/>
  <c r="O53"/>
  <c r="I53"/>
  <c r="O49"/>
  <c r="I49"/>
  <c r="I35"/>
  <c r="O44"/>
  <c r="I44"/>
  <c r="O40"/>
  <c r="I40"/>
  <c r="O36"/>
  <c r="I36"/>
  <c r="I30"/>
  <c r="O31"/>
  <c r="I31"/>
  <c r="I21"/>
  <c r="O26"/>
  <c r="I26"/>
  <c r="O22"/>
  <c r="I22"/>
  <c r="I8"/>
  <c r="O17"/>
  <c r="I17"/>
  <c r="O13"/>
  <c r="I13"/>
  <c r="O9"/>
  <c r="I9"/>
  <c i="2" r="I3"/>
  <c r="I241"/>
  <c r="O242"/>
  <c r="I242"/>
  <c r="I236"/>
  <c r="O237"/>
  <c r="I237"/>
  <c r="I231"/>
  <c r="O232"/>
  <c r="I232"/>
  <c r="I222"/>
  <c r="O227"/>
  <c r="I227"/>
  <c r="O223"/>
  <c r="I223"/>
  <c r="I213"/>
  <c r="O218"/>
  <c r="I218"/>
  <c r="O214"/>
  <c r="I214"/>
  <c r="I196"/>
  <c r="O209"/>
  <c r="I209"/>
  <c r="O205"/>
  <c r="I205"/>
  <c r="O201"/>
  <c r="I201"/>
  <c r="O197"/>
  <c r="I197"/>
  <c r="I191"/>
  <c r="O192"/>
  <c r="I192"/>
  <c r="I186"/>
  <c r="O187"/>
  <c r="I187"/>
  <c r="I181"/>
  <c r="O182"/>
  <c r="I182"/>
  <c r="I176"/>
  <c r="O177"/>
  <c r="I177"/>
  <c r="I163"/>
  <c r="O172"/>
  <c r="I172"/>
  <c r="O168"/>
  <c r="I168"/>
  <c r="O164"/>
  <c r="I164"/>
  <c r="I154"/>
  <c r="O159"/>
  <c r="I159"/>
  <c r="O155"/>
  <c r="I155"/>
  <c r="I145"/>
  <c r="O150"/>
  <c r="I150"/>
  <c r="O146"/>
  <c r="I146"/>
  <c r="I136"/>
  <c r="O141"/>
  <c r="I141"/>
  <c r="O137"/>
  <c r="I137"/>
  <c r="I131"/>
  <c r="O132"/>
  <c r="I132"/>
  <c r="I126"/>
  <c r="O127"/>
  <c r="I127"/>
  <c r="I121"/>
  <c r="O122"/>
  <c r="I122"/>
  <c r="I116"/>
  <c r="O117"/>
  <c r="I117"/>
  <c r="I87"/>
  <c r="O112"/>
  <c r="I112"/>
  <c r="O108"/>
  <c r="I108"/>
  <c r="O104"/>
  <c r="I104"/>
  <c r="O100"/>
  <c r="I100"/>
  <c r="O96"/>
  <c r="I96"/>
  <c r="O92"/>
  <c r="I92"/>
  <c r="O88"/>
  <c r="I88"/>
  <c r="I82"/>
  <c r="O83"/>
  <c r="I83"/>
  <c r="I77"/>
  <c r="O78"/>
  <c r="I78"/>
  <c r="I72"/>
  <c r="O73"/>
  <c r="I73"/>
  <c r="I67"/>
  <c r="O68"/>
  <c r="I68"/>
  <c r="I62"/>
  <c r="O63"/>
  <c r="I63"/>
  <c r="I57"/>
  <c r="O58"/>
  <c r="I58"/>
  <c r="I44"/>
  <c r="O53"/>
  <c r="I53"/>
  <c r="O49"/>
  <c r="I49"/>
  <c r="O45"/>
  <c r="I45"/>
  <c r="I35"/>
  <c r="O40"/>
  <c r="I40"/>
  <c r="O36"/>
  <c r="I36"/>
  <c r="I30"/>
  <c r="O31"/>
  <c r="I31"/>
  <c r="I13"/>
  <c r="O26"/>
  <c r="I26"/>
  <c r="O22"/>
  <c r="I22"/>
  <c r="O18"/>
  <c r="I18"/>
  <c r="O14"/>
  <c r="I14"/>
  <c r="I8"/>
  <c r="O9"/>
  <c r="I9"/>
</calcChain>
</file>

<file path=xl/sharedStrings.xml><?xml version="1.0" encoding="utf-8"?>
<sst xmlns="http://schemas.openxmlformats.org/spreadsheetml/2006/main">
  <si>
    <t>EstiCon</t>
  </si>
  <si>
    <t xml:space="preserve">Firma: </t>
  </si>
  <si>
    <t>Rekapitulace ceny</t>
  </si>
  <si>
    <t>Stavba: 24.110.E_rev.1 - Stavební úpravy chodníků v ul. Baarova</t>
  </si>
  <si>
    <t>Celková cena bez DPH:</t>
  </si>
  <si>
    <t>Celková cena s DPH:</t>
  </si>
  <si>
    <t>Objekt</t>
  </si>
  <si>
    <t>Popis</t>
  </si>
  <si>
    <t>Cena bez DPH</t>
  </si>
  <si>
    <t>DPH</t>
  </si>
  <si>
    <t>Cena s DPH</t>
  </si>
  <si>
    <t>SO 134.1</t>
  </si>
  <si>
    <t>Chodník od ul. V Lipkách po ul. Gebauerova</t>
  </si>
  <si>
    <t>VRN</t>
  </si>
  <si>
    <t>VEDLEJŠÍ A OSTATNÍ ROZPOČTOVÉ NÁKLADY</t>
  </si>
  <si>
    <t>Soupis prací objektu</t>
  </si>
  <si>
    <t>S</t>
  </si>
  <si>
    <t>Stavba:</t>
  </si>
  <si>
    <t>24.110.E_rev.1</t>
  </si>
  <si>
    <t>Stavební úpravy chodníků v ul. Baarova</t>
  </si>
  <si>
    <t>O</t>
  </si>
  <si>
    <t>Rozpočet:</t>
  </si>
  <si>
    <t>Typ</t>
  </si>
  <si>
    <t>Poř. číslo</t>
  </si>
  <si>
    <t>Kód položky</t>
  </si>
  <si>
    <t>Varianta</t>
  </si>
  <si>
    <t>Název Položky</t>
  </si>
  <si>
    <t>MJ</t>
  </si>
  <si>
    <t>Množství</t>
  </si>
  <si>
    <t>Cena</t>
  </si>
  <si>
    <t>Cenová soustava</t>
  </si>
  <si>
    <t>Jednotková</t>
  </si>
  <si>
    <t>Celkem</t>
  </si>
  <si>
    <t>SD</t>
  </si>
  <si>
    <t>0</t>
  </si>
  <si>
    <t>Všeobecné konstrukce a práce</t>
  </si>
  <si>
    <t>P</t>
  </si>
  <si>
    <t>02971</t>
  </si>
  <si>
    <t/>
  </si>
  <si>
    <t>HUTNĚNÍ - OSTAT POŽADAVKY - GEOTECHNICKÝ MONITORING NA POVRCHU</t>
  </si>
  <si>
    <t>KPL</t>
  </si>
  <si>
    <t>2024_OTSKP ~ 2024_OTSKP</t>
  </si>
  <si>
    <t>PP</t>
  </si>
  <si>
    <t>STATICKÉ HUTNÍCÍ ZKOUŠKY (ZAPOČÍTÁVAJÍ SE POUZE ZKOUŠKY PROKAZUJÍCÍ POŽADOVANÉ VLASTNOSTI PLÁNĚ)</t>
  </si>
  <si>
    <t>VV</t>
  </si>
  <si>
    <t>STATICKÉ HUTNÍCÍ ZKOUŠKY 2 = 2,000 [A]_x000d_
Celkové množství = 2,000</t>
  </si>
  <si>
    <t>TS</t>
  </si>
  <si>
    <t>zahrnuje veškeré náklady spojené s objednatelem požadovanými pracemi</t>
  </si>
  <si>
    <t>0141</t>
  </si>
  <si>
    <t>SKLÁDKOVNÉ</t>
  </si>
  <si>
    <t>014101</t>
  </si>
  <si>
    <t>HOR</t>
  </si>
  <si>
    <t>POPLATKY ZA SKLÁDKU - VÝKOPÁVKY A ODKOPÁVKY</t>
  </si>
  <si>
    <t>M3</t>
  </si>
  <si>
    <t>POLOŽKA 12393.HOR 240,737 = 240,737 [B]_x000d_
POLOŽKA 13293.HOR 39,176 = 39,176 [A]_x000d_
Celkové množství = 279,913</t>
  </si>
  <si>
    <t>zahrnuje veškeré poplatky provozovateli skládky související s uložením odpadu na skládce.</t>
  </si>
  <si>
    <t>014102</t>
  </si>
  <si>
    <t>ASF</t>
  </si>
  <si>
    <t>POPLATKY ZA SKLÁDKU - ŽIVICE (VČETNĚ VYBOURANÝCH PODKLADŮ)</t>
  </si>
  <si>
    <t>T</t>
  </si>
  <si>
    <t>asfalt 0,12*1,2*21,5 = 3,096 [A]_x000d_
Celkové množství = 3,096</t>
  </si>
  <si>
    <t>BET</t>
  </si>
  <si>
    <t>POPLATKY ZA SKLÁDKU - BETON VČETNĚ PODKLADŮ</t>
  </si>
  <si>
    <t>POLOŽKA 96687 ( ULIČNÍ VPUSTI ) 1.000 * 0,45 = 0,450 [G]_x000d_
Dlažba 2*0,1*(845,56+27,53) = 174,618 [A]_x000d_
Obrubník 2,2*0,15*53,27*0,25 = 4,395 [B]_x000d_
Celkové množství = 179,463</t>
  </si>
  <si>
    <t>KAM</t>
  </si>
  <si>
    <t>POPLATKY ZA SKLÁDKU - KAMENIVO</t>
  </si>
  <si>
    <t>POLOŽKA 11332.KAM 1,8*(0,15*36,0+0,3*845,56+0,3*21,5+0,3*27,53) = 492,799 [A]_x000d_
Celkové množství = 492,799</t>
  </si>
  <si>
    <t>1133</t>
  </si>
  <si>
    <t>ODSTRANĚNÍ PODKLADŮ</t>
  </si>
  <si>
    <t>11332</t>
  </si>
  <si>
    <t>ODSTRANĚNÍ PODKLADŮ ZPEVNĚNÝCH PLOCH Z KAMENIVA NESTMELENÉHO</t>
  </si>
  <si>
    <t>ODSTRANĚNÍ ŠTĚRKU 0,15*36,04 = 5,406 [A]_x000d_
Celkové množství = 5,406</t>
  </si>
  <si>
    <t>Položka zahrnuje veškerou manipulaci s vybouranou sutí a s vybouranými hmotami vč. uložení na skládku. Nezahrnuje poplatek za skládku, který se vykazuje v položce 0141** (s výjimkou malého množství bouraného materiálu, kde je možné poplatek zahrnout do jednotkové ceny bourání – tento fakt musí být uveden v doplňujícím textu k položce).</t>
  </si>
  <si>
    <t>1134</t>
  </si>
  <si>
    <t>ODSTRANĚNÍ KRYTŮ I S PODKLADEM</t>
  </si>
  <si>
    <t>11343</t>
  </si>
  <si>
    <t>ODSTRAN KRYTU ZPEVNĚNÝCH PLOCH S ASFALT POJIVEM VČET PODKLADU</t>
  </si>
  <si>
    <t>Odstranění asfaltu 0,12*21,5 = 2,580 [A]_x000d_
Odstranění podkladu 0,3*21,5 = 6,450 [B]_x000d_
Celkové množství = 9,030</t>
  </si>
  <si>
    <t>11348</t>
  </si>
  <si>
    <t>ODSTRANĚNÍ KRYTU ZPEVNĚNÝCH PLOCH Z DLAŽDIC VČETNĚ PODKLADU</t>
  </si>
  <si>
    <t>Odstranění betonové dlažby 0,12 * (845,56+27,53) = 104,771 [A]_x000d_
Odstranění podkladu 0,30 * (845,56+27,53) = 261,927 [B]_x000d_
Celkové množství = 366,698</t>
  </si>
  <si>
    <t>1135</t>
  </si>
  <si>
    <t>VYTRHÁNÍ OBRUB</t>
  </si>
  <si>
    <t>11352</t>
  </si>
  <si>
    <t>ODSTRANĚNÍ CHODNÍKOVÝCH A SILNIČNÍCH OBRUBNÍKŮ BETONOVÝCH</t>
  </si>
  <si>
    <t>M</t>
  </si>
  <si>
    <t>Betonové obrubníky 53,27 = 53,270 [B]_x000d_
Celkové množství = 53,270</t>
  </si>
  <si>
    <t>11354</t>
  </si>
  <si>
    <t>ODSTRANĚNÍ OBRUB Z KRAJNÍKŮ</t>
  </si>
  <si>
    <t>uloženo bez poplatku na skládce TS HK</t>
  </si>
  <si>
    <t>KEMENNÉ KRAJNÍKY 306,79+13 = 319,790 [A]_x000d_
Celkové množství = 319,790</t>
  </si>
  <si>
    <t>11356</t>
  </si>
  <si>
    <t>ODSTRANĚNÍ OBRUB Z DLAŽEBNÍCH KOSTEK DVOJITÝCH</t>
  </si>
  <si>
    <t>odstranění dvojlinky 67,72+13*0,22 = 70,580 [A]_x000d_
Celkové množství = 70,580</t>
  </si>
  <si>
    <t>1137</t>
  </si>
  <si>
    <t>FRÉZOVÁNÍ</t>
  </si>
  <si>
    <t>113764</t>
  </si>
  <si>
    <t>SPR</t>
  </si>
  <si>
    <t>FRÉZOVÁNÍ DRÁŽKY PRŮŘEZU DO 400MM2 V ASFALTOVÉ VOZOVCE</t>
  </si>
  <si>
    <t>Napojovací spára 31.320 = 31,320 [A]_x000d_
Celkové množství = 31,320</t>
  </si>
  <si>
    <t>Položka zahrnuje veškerou manipulaci s vybouranou sutí a s vybouranými hmotami vč. uložení na skládku.</t>
  </si>
  <si>
    <t>121</t>
  </si>
  <si>
    <t>ORNICE</t>
  </si>
  <si>
    <t>121101</t>
  </si>
  <si>
    <t>ORN</t>
  </si>
  <si>
    <t>SEJMUTÍ ORNICE NEBO LESNÍ PŮDY S ODVOZEM DO 1KM</t>
  </si>
  <si>
    <t>SEJMUTÍ ORNICE 0,15 * 10,8 = 1,620 [A]_x000d_
Celkové množství = 1,620</t>
  </si>
  <si>
    <t>položka zahrnuje sejmutí ornice bez ohledu na tloušťku vrstvy a její vodorovnou dopravu
nezahrnuje uložení na trvalou skládku</t>
  </si>
  <si>
    <t>123</t>
  </si>
  <si>
    <t>ODKOPÁVKY</t>
  </si>
  <si>
    <t>12383</t>
  </si>
  <si>
    <t>ODKOP PRO SPOD STAVBU SILNIC A ŽELEZNIC TŘ. II</t>
  </si>
  <si>
    <t>VÝKOPY PRO sanace 0,15*(980,99+27,53) = 151,278 [A]_x000d_
Odkop spodní stavby 0,1*(867,06+27,53) = 89,459 [B]_x000d_
 = 240,737</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</si>
  <si>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eventuelně nutné druhotné rozpojení odstřelené horniny
- ruční vykopávky, odstranění kořenů a napadávek
- pažení, vzepření a rozepření vč. přepažování (vyjma štětových stěn)
- úpravu, ochranu a očištění dna, základové spáry, stěn a svahů
- zhutnění podloží, případně i svahů vč. svahování
- zřízení stupňů v podloží a lavic na svazích, není-li pro tyto práce zřízena samostatná položka
- udržování výkopiště a jeho ochrana proti vodě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</si>
  <si>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129</t>
  </si>
  <si>
    <t>ČIŠTĚNÍ NÁNOSŮ A USAZENIN</t>
  </si>
  <si>
    <t>12980</t>
  </si>
  <si>
    <t>ČIŠTĚNÍ ULIČNÍCH VPUSTÍ</t>
  </si>
  <si>
    <t>KUS</t>
  </si>
  <si>
    <t>VČETNĚ EKOLOGICKÉ LIKVIDACE</t>
  </si>
  <si>
    <t>PROČIŠTĚNÍ UV 5+1 = 6,000 [A]_x000d_
Celkové množství = 6,000</t>
  </si>
  <si>
    <t xml:space="preserve">Součástí položky je vodorovná a svislá doprava, přemístění, přeložení, manipulace s materiálem a uložení na skládku.
 Nezahrnuje poplatek za skládku, který se vykazuje v položce 0141** (s výjimkou malého množství  materiálu, kde je možné poplatek zahrnout do jednotkové ceny položky – tento fakt musí být uveden v doplňujícím textu k položce)</t>
  </si>
  <si>
    <t>132</t>
  </si>
  <si>
    <t>VÝKOPY - RÝHY</t>
  </si>
  <si>
    <t>13283</t>
  </si>
  <si>
    <t>HLOUBENÍ RÝH ŠÍŘ DO 2M PAŽ I NEPAŽ TŘ. II</t>
  </si>
  <si>
    <t xml:space="preserve">Pro obruby a palisády 0,09*(183,64+123,15+14+36,72+13) = 33,346 [A]_x000d_
Odvodnění 0,8 * 0,8 * 1,75 * 1  + 1 * 1,5 * 1,5 = 3,370 [B]_x000d_
Celkové množství = 36,716</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</si>
  <si>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eventuelně nutné druhotné rozpojení odstřelené horniny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</si>
  <si>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175</t>
  </si>
  <si>
    <t>OBSYPY</t>
  </si>
  <si>
    <t>17581</t>
  </si>
  <si>
    <t>OBSYP POTRUBÍ A OBJEKTŮ Z NAKUPOVANÝCH MATERIÁLŮ - PÍSEK</t>
  </si>
  <si>
    <t>odvodnění 0,2*0,2*1*1,5+1*1*1 = 1,060 [A]_x000d_
Celkové množství = 1,060</t>
  </si>
  <si>
    <t xml:space="preserve">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a výplň jam a prohlubní v podloží
- úprava, očištění, ochrana a zhutnění podloží
- svahování, hutnění a uzavírání povrchů svahů
- zřízení lavic na svazích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 zemina vytlačená potrubím o DN do 180mm se od kubatury obsypů neodečítá</t>
  </si>
  <si>
    <t>18</t>
  </si>
  <si>
    <t>OHUMUSOVÁNÍ A OSETÍ</t>
  </si>
  <si>
    <t>18214</t>
  </si>
  <si>
    <t>ÚPRAVA POVRCHŮ SROVNÁNÍM ÚZEMÍ V TL DO 0,25M</t>
  </si>
  <si>
    <t>M2</t>
  </si>
  <si>
    <t>Ohumusování a osetí 10.800 = 10,800 [A]</t>
  </si>
  <si>
    <t>položka zahrnuje srovnání výškových rozdílů terénu</t>
  </si>
  <si>
    <t>18232</t>
  </si>
  <si>
    <t>ROZPROSTŘENÍ ORNICE V ROVINĚ V TL DO 0,15M</t>
  </si>
  <si>
    <t>Ohumusování a osetí 10.800 = 10,800 [A]_x000d_
Celkové množství = 10,800</t>
  </si>
  <si>
    <t>položka zahrnuje:
nutné přemístění ornice z dočasných skládek vzdálených do 50m
rozprostření ornice v předepsané tloušťce v rovině a ve svahu do 1:5</t>
  </si>
  <si>
    <t>18241</t>
  </si>
  <si>
    <t>ZALOŽENÍ TRÁVNÍKU RUČNÍM VÝSEVEM</t>
  </si>
  <si>
    <t>ohumusování a osetí 10,8 = 10,800 [A]_x000d_
Celkové množství = 10,800</t>
  </si>
  <si>
    <t>Zahrnuje dodání předepsané travní směsi, její výsev na ornici, zalévání, první pokosení, to vše bez ohledu na sklon terénu</t>
  </si>
  <si>
    <t>18247</t>
  </si>
  <si>
    <t>OŠETŘOVÁNÍ TRÁVNÍKU</t>
  </si>
  <si>
    <t>Zahrnuje pokosení se shrabáním, naložení shrabků na dopravní prostředek, s odvozem a se složením, to vše bez ohledu na sklon terénu
zahrnuje nutné zalití a hnojení</t>
  </si>
  <si>
    <t>18331</t>
  </si>
  <si>
    <t>SADOVNICKÉ OBDĚLÁNÍ PŮDY</t>
  </si>
  <si>
    <t>položka zahrnuje strojové obdělání nejsvrchnější vrstvy půdy původního horizontu nebo nově rozprostřené vrchní vrstvy půdy, dále zahrnuje urovnání pozemku, zejména základní výškové úpravy terénu tak, aby povrch podkladu byl bez prohlubní a výstupků</t>
  </si>
  <si>
    <t>18351</t>
  </si>
  <si>
    <t>CHEMICKÉ ODPLEVELENÍ</t>
  </si>
  <si>
    <t>položka zahrnuje celoplošný postřik a chemickou likvidace nežádoucích rostlin nebo jejích částí a zabránění jejich dalšímu růstu na urovnaném volném terénu</t>
  </si>
  <si>
    <t>18600</t>
  </si>
  <si>
    <t>ZALÉVÁNÍ VODOU</t>
  </si>
  <si>
    <t>Zálivka trávníku vodou (20 l/m2, opakovat 4 x)</t>
  </si>
  <si>
    <t xml:space="preserve">Ohumusování a osetí 0,02 * 4 *  10.800 = 0,864 [A]</t>
  </si>
  <si>
    <t>položka zahrnuje veškerý materiál, výrobky a polotovary, včetně mimostaveništní a vnitrostaveništní dopravy (rovněž přesuny), včetně naložení a složení, případně s uložením</t>
  </si>
  <si>
    <t>181</t>
  </si>
  <si>
    <t>ÚPRAVA PLÁNĚ</t>
  </si>
  <si>
    <t>18120</t>
  </si>
  <si>
    <t>ÚPRAVA PLÁNĚ SE ZHUTNĚNÍM V HORNINĚ TŘ. II</t>
  </si>
  <si>
    <t>hutnění pláně 980,99+27,53 = 1008,520 [A]_x000d_
Odvodnění 1,5*1 + 0,8 * 0,8 * 1 = 2,140 [C]_x000d_
Celkové množství = 1010,660</t>
  </si>
  <si>
    <t>položka zahrnuje úpravu pláně včetně vyrovnání výškových rozdílů. Míru zhutnění určuje projekt.</t>
  </si>
  <si>
    <t>184</t>
  </si>
  <si>
    <t>STROMY A KEŘE</t>
  </si>
  <si>
    <t>18481</t>
  </si>
  <si>
    <t>OCHRANA STROMŮ BEDNĚNÍM</t>
  </si>
  <si>
    <t>3,15 = 3,150 [A]</t>
  </si>
  <si>
    <t>Položka zahrnuje:
- veškerý materiál, výrobky a polotovary, včetně mimostaveništní a vnitrostaveništní dopravy (rovněž přesuny), včetně naložení a složení, případně s uložením
Položka nezahrnuje:
- x</t>
  </si>
  <si>
    <t>214</t>
  </si>
  <si>
    <t>SANAČNÍ A KONSOLIDAČNÍ VRSTVY</t>
  </si>
  <si>
    <t>21450</t>
  </si>
  <si>
    <t>SANAČNÍ VRSTVY Z KAMENIVA</t>
  </si>
  <si>
    <t>fr. 0-32mm</t>
  </si>
  <si>
    <t>SANACE ŠD tl. 150mm 0,15*(980,99+27,53) = 151,278 [A]_x000d_
SANACE ŠD pod obr. 27,61+1,2 = 28,810 [B]_x000d_
Celkové množství = 180,088</t>
  </si>
  <si>
    <t>položka zahrnuje dodávku předepsaného kameniva, mimostaveništní a vnitrostaveništní dopravu a jeho uložení
není-li v zadávací dokumentaci uvedeno jinak, jedná se o nakupovaný materiál</t>
  </si>
  <si>
    <t>561</t>
  </si>
  <si>
    <t>STMELENÉ PODKLADY</t>
  </si>
  <si>
    <t>56143</t>
  </si>
  <si>
    <t>KAMENIVO ZPEVNĚNÉ CEMENTEM TL. DO 150MM</t>
  </si>
  <si>
    <t>SC C8/10</t>
  </si>
  <si>
    <t>Chodník tl. 120mm 873,05+2,14+15,64+8,15+27,53 = 926,510 [A]_x000d_
Sjezdy tl. 120mm 69,57+12,44 = 82,010 [B]_x000d_
Celkové množství = 1008,520</t>
  </si>
  <si>
    <t>- dodání směsi v požadované kvalitě
- očištění podkladu
- uložení směsi dle předepsaného technologického předpisu a zhutnění vrstvy v předepsané tloušťce
- zřízení vrstvy bez rozlišení šířky, pokládání vrstvy po etapách, včetně pracovních spar a spojů
- úpravu napojení, ukončení
- úpravu dilatačních spar včetně předepsané výztuže
- nezahrnuje postřiky, nátěry
- nezahrnuje úpravu povrchu krytu</t>
  </si>
  <si>
    <t>5633</t>
  </si>
  <si>
    <t>PODKLADY - ŠTĚRKODRTI</t>
  </si>
  <si>
    <t>56334</t>
  </si>
  <si>
    <t>200</t>
  </si>
  <si>
    <t>VOZOVKOVÉ VRSTVY ZE ŠTĚRKODRTI TL. DO 200MM</t>
  </si>
  <si>
    <t>Chodník 873,05+2,14+15,64+8,15+27,53 = 926,510 [A]_x000d_
Celkové množství = 926,510</t>
  </si>
  <si>
    <t>- dodání kameniva předepsané kvality a zrnitosti
- rozprostření a zhutnění vrstvy v předepsané tloušťce
- zřízení vrstvy bez rozlišení šířky, pokládání vrstvy po etapách
- nezahrnuje postřiky, nátěry</t>
  </si>
  <si>
    <t>56335</t>
  </si>
  <si>
    <t>VOZOVKOVÉ VRSTVY ZE ŠTĚRKODRTI TL. DO 250MM</t>
  </si>
  <si>
    <t>Sjezd 69,57+12,44 = 82,010 [B]_x000d_
Celkové množství = 82,010</t>
  </si>
  <si>
    <t>572</t>
  </si>
  <si>
    <t>POSTŘIKY A NÁTĚRY</t>
  </si>
  <si>
    <t>572121</t>
  </si>
  <si>
    <t>INFILTRAČNÍ POSTŘIK ASFALTOVÝ DO 1,0KG/M2</t>
  </si>
  <si>
    <t>8,15 = 8,150 [A]_x000d_
Celkové množství = 8,150</t>
  </si>
  <si>
    <t>- dodání všech předepsaných materiálů pro postřiky v předepsaném množství
- provedení dle předepsaného technologického předpisu
- zřízení vrstvy bez rozlišení šířky, pokládání vrstvy po etapách
- úpravu napojení, ukončení</t>
  </si>
  <si>
    <t>572211</t>
  </si>
  <si>
    <t>SPOJOVACÍ POSTŘIK Z ASFALTU DO 0,5KG/M2</t>
  </si>
  <si>
    <t>Vozovka 8,15 = 8,150 [A]_x000d_
Celkové množství = 8,150</t>
  </si>
  <si>
    <t>574</t>
  </si>
  <si>
    <t>ŽIVICE</t>
  </si>
  <si>
    <t>574A34</t>
  </si>
  <si>
    <t>ASFALTOVÝ BETON PRO OBRUSNÉ VRSTVY ACO 11+, 11S TL. 40MM</t>
  </si>
  <si>
    <t>ACO 11+ 50/70</t>
  </si>
  <si>
    <t>Chodník 8,15 = 8,150 [A]_x000d_
Celkové množství = 8,150</t>
  </si>
  <si>
    <t>- dodání směsi v požadované kvalitě
- očištění podkladu
- uložení směsi dle předepsaného technologického předpisu, zhutnění vrstvy v předepsané tloušťce
- zřízení vrstvy bez rozlišení šířky, pokládání vrstvy po etapách, včetně pracovních spar a spojů
- úpravu napojení, ukončení podél obrubníků, dilatačních zařízení, odvodňovacích proužků, odvodňovačů, vpustí, šachet a pod.
- nezahrnuje postřiky, nátěry
- nezahrnuje těsnění podél obrubníků, dilatačních zařízení, odvodňovacích proužků, odvodňovačů, vpustí, šachet a pod.</t>
  </si>
  <si>
    <t>574E56</t>
  </si>
  <si>
    <t>ASFALTOVÝ BETON PRO PODKLADNÍ VRSTVY ACP 16+, 16S TL. 60MM</t>
  </si>
  <si>
    <t>ACP 16+ 50/70</t>
  </si>
  <si>
    <t>5826</t>
  </si>
  <si>
    <t>ZÁMKOVÉ DLAŽBY</t>
  </si>
  <si>
    <t>582618</t>
  </si>
  <si>
    <t>VL8</t>
  </si>
  <si>
    <t>KRYTY Z BETON DLAŽDIC - UMĚLÁ VODÍCÍ LINIE TL. 80MM</t>
  </si>
  <si>
    <t>včetně užití dlažby bez fazet v minimální šíři 250mm či hladké desky o rozměru 250x250mm podél všech slepeckých prvků (varovných a signálních pásů a umělých vodících liniích) dle NV 163/2002 Sb., ve znění nařízení vlády č. 312/2005 Sb. a nařízení vlády č. 215/2016 Sb. a TN TZÚS 12.03.04-06.</t>
  </si>
  <si>
    <t>UMĚLÁ VODÍCÍ LINIE 15,64 = 15,640 [A]_x000d_
Celkové množství = 15,640</t>
  </si>
  <si>
    <t xml:space="preserve">-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 nezahrnuje postřiky, nátěry
- nezahrnuje těsnění podél obrubníků, dilatačních zařízení, odvodňovacích proužků, odvodňovačů, vpustí, šachet a pod.</t>
  </si>
  <si>
    <t>58261B</t>
  </si>
  <si>
    <t>B8n</t>
  </si>
  <si>
    <t>KRYTY Z BETON DLAŽDIC SE ZÁMKEM BAREV RELIÉF TL 80MM DO LOŽE Z KAM</t>
  </si>
  <si>
    <t>Chodník 2,14+3,31 = 5,450 [A]_x000d_
Sjezdy 12,44 = 12,440 [B]_x000d_
Celkové množství = 17,890</t>
  </si>
  <si>
    <t>582612</t>
  </si>
  <si>
    <t>Š8F</t>
  </si>
  <si>
    <t>KRYTY Z BETON DLAŽDIC SE ZÁMKEM ŠEDÝCH TL 80MM DO LOŽE Z KAM - BEZ FAZET</t>
  </si>
  <si>
    <t>Chodník 873,05+24,22 = 897,270 [A]_x000d_
Sjezd 69,57 = 69,570 [B]_x000d_
Celkové množství = 966,840</t>
  </si>
  <si>
    <t>587</t>
  </si>
  <si>
    <t>PŘEDLÁŽDĚNÍ</t>
  </si>
  <si>
    <t>587205</t>
  </si>
  <si>
    <t>PŘEDLÁŽDĚNÍ KRYTU Z BETONOVÝCH DLAŽDIC</t>
  </si>
  <si>
    <t>VČETNĚ ÚPRAVY PODKLADU</t>
  </si>
  <si>
    <t>PŘEDLÁŽDĚNÍ 8,48+3 = 11,480 [A]_x000d_
Celkové množství = 11,480</t>
  </si>
  <si>
    <t>- pod pojmem *předláždění* se rozumí rozebrání stávající dlažby a pokládka dlažby ze stávajícího dlažebního materiálu (bez dodávky nového)
- zahrnuje nezbytnou manipulaci s tímto materiálem (nakládání, doprava, složení, očištění)
- dodání a rozprostření materiálu pro lože a jeho tloušťku předepsanou dokumentací a pro předepsanou výplň spar
- eventuelní doplnění plochy s použitím nového materiálu se vykazuje v položce č.582</t>
  </si>
  <si>
    <t>711</t>
  </si>
  <si>
    <t>IZOLACE PROTI VODĚ A VLHKOSTI</t>
  </si>
  <si>
    <t>711116</t>
  </si>
  <si>
    <t>NOP</t>
  </si>
  <si>
    <t xml:space="preserve">IZOLACE BĚŽN KONSTR PROTI ZEM VLHK Z MĚ  PVC - NOPOVÁ FÓLIE</t>
  </si>
  <si>
    <t>materiál HDPE s nakašírovanou netkanou geotextilií na nopech, nopy výšky 8 mm, plošná hmotnost 450 g/m2</t>
  </si>
  <si>
    <t>NOPOVÁ FOLIE 185,7+9 = 194,700 [A]_x000d_
Celkové množství = 194,700</t>
  </si>
  <si>
    <t xml:space="preserve">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 nezahrnuje ochranné vrstvy, např. geotextilii</t>
  </si>
  <si>
    <t>87</t>
  </si>
  <si>
    <t>POTRUBÍ - PLAST</t>
  </si>
  <si>
    <t>87434</t>
  </si>
  <si>
    <t>POTRUBÍ Z TRUB PLASTOVÝCH ODPADNÍCH DN DO 200MM</t>
  </si>
  <si>
    <t>KG SN10</t>
  </si>
  <si>
    <t>DN200 1,5 = 1,500 [A]_x000d_
Celkové množství = 1,500</t>
  </si>
  <si>
    <t xml:space="preserve">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nezahrnuje zkoušky vodotěsnosti a televizní prohlídku</t>
  </si>
  <si>
    <t>897</t>
  </si>
  <si>
    <t>ULIČNÍ VPUSTI</t>
  </si>
  <si>
    <t>89712</t>
  </si>
  <si>
    <t>VPUSŤ KANALIZAČNÍ ULIČNÍ KOMPLETNÍ Z BETONOVÝCH DÍLCŮ</t>
  </si>
  <si>
    <t>ULIČNÍ VPUSŤ 1 = 1,000 [A]_x000d_
Celkové množství = 1,000</t>
  </si>
  <si>
    <t xml:space="preserve">položka zahrnuje:
- dodávku a osazení předepsaných dílů včetně mříže
- výplň, těsnění  a tmelení spar a spojů,
- opatření  povrchů  betonu  izolací  proti zemní vlhkosti v částech, kde přijdou do styku se zeminou nebo kamenivem,
- předepsané podkladní konstrukce</t>
  </si>
  <si>
    <t>899</t>
  </si>
  <si>
    <t>OSTATNÍ KONSTRUKCE NA TRUBNÍM VEDENÍ</t>
  </si>
  <si>
    <t>89921</t>
  </si>
  <si>
    <t>VÝŠKOVÁ ÚPRAVA POKLOPŮ</t>
  </si>
  <si>
    <t>POKLOPY / ŠACHTY 3 = 3,000 [A]_x000d_
Celkové množství = 3,000</t>
  </si>
  <si>
    <t>- položka výškové úpravy zahrnuje všechny nutné práce a materiály pro zvýšení nebo snížení zařízení (včetně nutné úpravy stávajícího povrchu vozovky nebo chodníku).</t>
  </si>
  <si>
    <t>89923</t>
  </si>
  <si>
    <t>VÝŠKOVÁ ÚPRAVA KRYCÍCH HRNCŮ</t>
  </si>
  <si>
    <t>ÚPRAVA ŠOUPAT 6 = 6,000 [A]_x000d_
Celkové množství = 6,000</t>
  </si>
  <si>
    <t>89944</t>
  </si>
  <si>
    <t>VÝŘEZ, VÝSEK, ÚTES NA POTRUBÍ DN DO 200MM</t>
  </si>
  <si>
    <t>napojení UV 1 = 1,000 [A]_x000d_
Celkové množství = 1,000</t>
  </si>
  <si>
    <t>- zahrnují zejména náklady na osekání trub na útesy, na vysekání otvorů pro zaústění, na obetonování útesu. U výřezu a výseku náklady na ohlášení uzavírání vody, uzavření a otevření šoupat, vypuštění a napuštění vody, odvzdušnění potrubí a pod.</t>
  </si>
  <si>
    <t>89922</t>
  </si>
  <si>
    <t>VÝŠKOVÁ ÚPRAVA MŘÍŽÍ</t>
  </si>
  <si>
    <t>UV 5 = 5,000 [A]_x000d_
Celkové množství = 5,000</t>
  </si>
  <si>
    <t>917</t>
  </si>
  <si>
    <t>OBRUBY A ZPOMALOVACÍ PRAHY A POLŠTÁŘE</t>
  </si>
  <si>
    <t>917212</t>
  </si>
  <si>
    <t>ZÁHONOVÉ OBRUBY Z BETONOVÝCH OBRUBNÍKŮ ŠÍŘ 80MM</t>
  </si>
  <si>
    <t>CHODNÍKOVÝ 1000/80/250 29,64 = 29,640 [A]_x000d_
Celkové množství = 29,640</t>
  </si>
  <si>
    <t>Položka zahrnuje:
dodání a pokládku betonových obrubníků o rozměrech předepsaných zadávací dokumentací
betonové lože i boční betonovou opěrku.</t>
  </si>
  <si>
    <t>917224</t>
  </si>
  <si>
    <t>SILNIČNÍ A CHODNÍKOVÉ OBRUBY Z BETONOVÝCH OBRUBNÍKŮ ŠÍŘ 150MM</t>
  </si>
  <si>
    <t>Obrubník betonový do C20/25 XF3</t>
  </si>
  <si>
    <t>SILNIČNÍ 1000/150/250 183,64+123,15-14-36,72+13-5 = 264,070 [A]_x000d_
PŘECHODOVÝ 1000/150/150-250 14+2 = 16,000 [B]_x000d_
NÁJEZDOVÝ 1000/150/150 36,72+3 = 39,720 [C]_x000d_
Celkové množství = 319,790</t>
  </si>
  <si>
    <t>919</t>
  </si>
  <si>
    <t>Ostatní práce - ŘEZÁNÍ</t>
  </si>
  <si>
    <t>919111</t>
  </si>
  <si>
    <t>ŘEZÁNÍ ASFALTOVÉHO KRYTU VOZOVEK TL DO 50MM</t>
  </si>
  <si>
    <t>položka zahrnuje řezání vozovkové vrstvy v předepsané tloušťce, včetně spotřeby vody</t>
  </si>
  <si>
    <t>919112</t>
  </si>
  <si>
    <t>ŘEZÁNÍ ASFALTOVÉHO KRYTU VOZOVEK TL DO 100MM</t>
  </si>
  <si>
    <t>93</t>
  </si>
  <si>
    <t>Dokončovací práce</t>
  </si>
  <si>
    <t>935812</t>
  </si>
  <si>
    <t>ŽLABY A RIGOLY DLÁŽDĚNÉ Z KOSTEK DROBNÝCH DO BETONU TL 100MM</t>
  </si>
  <si>
    <t>do C20/25nXF3 + M25</t>
  </si>
  <si>
    <t>dvojlinka 67,72+13*0,22 = 70,580 [A]_x000d_
Celkové množství = 70,580</t>
  </si>
  <si>
    <t>položka zahrnuje:
- dodání a uložení předepsaného dlažebního materiálu v požadované kvalitě do předepsaného tvaru a v předepsané šířce
- dodání a rozprostření lože z předepsaného materiálu v předepsané tloušťce a šířce
- úpravu napojení a ukončení
- vnitrostaveništní i mimostaveništní dopravu
- měří se vydlážděná plocha.</t>
  </si>
  <si>
    <t>931</t>
  </si>
  <si>
    <t>Dilatační zařízení</t>
  </si>
  <si>
    <t>931314</t>
  </si>
  <si>
    <t>TĚSNĚNÍ DILATAČ SPAR ASF ZÁLIVKOU PRŮŘ DO 400MM2</t>
  </si>
  <si>
    <t>NAPOJOVACÍ SPÁRA</t>
  </si>
  <si>
    <t>ZAŘÍZNUTÍ A ZALITÍ NAPOJOVACÍ SPÁRY 31,32 = 31,320 [A]_x000d_
Celkové množství = 31,320</t>
  </si>
  <si>
    <t>položka zahrnuje dodávku a osazení předepsaného materiálu, očištění ploch spáry před úpravou, očištění okolí spáry po úpravě
nezahrnuje těsnící profil</t>
  </si>
  <si>
    <t>96</t>
  </si>
  <si>
    <t>BOURÁNÍ</t>
  </si>
  <si>
    <t>96687</t>
  </si>
  <si>
    <t>TKM</t>
  </si>
  <si>
    <t>VYBOURÁNÍ ULIČNÍCH VPUSTÍ KOMPLETNÍCH S ODVOZEM NA TRVALOU SKLÁDKU</t>
  </si>
  <si>
    <t>STÁVAJÍCÍ VPUSTI 1 = 1,000 [A]_x000d_
Celkové množství = 1,000</t>
  </si>
  <si>
    <t>položka zahrnuje:
- kompletní bourací práce včetně nezbytného rozsahu zemních prací,
- veškerou manipulaci s vybouranou sutí a hmotami včetně uložení na skládku,
- veškeré další práce plynoucí z technologického předpisu a z platných předpisů,
nezahrnuje poplatek za skládku, který se vykazuje v položce 0141** (s výjimkou malého množství bouraného materiálu, kde je možné poplatek zahrnout do jednotkové ceny bourání – tento fakt musí být uveden v doplňujícím textu k položce)</t>
  </si>
  <si>
    <t>03710</t>
  </si>
  <si>
    <t>DIO A DIR - PROVEDENÍ OPATŘENÍ - DOČASNÉ DOPRAVNÍ ZNAČENÍ</t>
  </si>
  <si>
    <t>Zajištění opatření DIR včetně provozu a nájmu dočasné světelné signalizace</t>
  </si>
  <si>
    <t>POMOC PRÁCE ZAJIŠŤ NEBO ZŘÍZ OBJÍŽĎKY A PŘÍSTUP CESTY 1 = 1,000 [A]_x000d_
Celkové množství = 1,000</t>
  </si>
  <si>
    <t>zahrnuje objednatelem povolené náklady na požadovaná zařízení zhotovitele</t>
  </si>
  <si>
    <t>A</t>
  </si>
  <si>
    <t>DIO A DIR - POMOC PRÁCE ZAJIŠŤ NEBO ZŘÍZ OBJÍŽĎKY A PŘÍSTUP CESTY - ÚDRŽBA OBJÍZDNÉ TRASY</t>
  </si>
  <si>
    <t>měsíc</t>
  </si>
  <si>
    <t>ÚDRŽBA OBJÍZDNÉ TRASY 3 = 3,000 [A]_x000d_
Celkové množství = 3,000</t>
  </si>
  <si>
    <t>03720</t>
  </si>
  <si>
    <t>DIO A DIR - POMOC PRÁCE ZAJIŠŤ NEBO ZŘÍZ REGULACI A OCHRANU DOPRAVY</t>
  </si>
  <si>
    <t xml:space="preserve">Úhrnná částka musí obsahovat veškeré náklady na dočasné úpravy a regulaci dopravy (i pěší) na staveništi a nezbytné značení a opatření vyplývající z požadavků BOZP na staveništi vč. provizorních lávek, nájezdů, ap.    
Trasy pro pěší v souladu s vyhl. č. 398/2009 Sb., o obecných technických požadavcích zabezpečujících bezbariérové užívání staveb.       
Po dobu realizace stavby zajištěn přístup k objektům pro složky IZS.</t>
  </si>
  <si>
    <t>DIO A DIR - POMOC PRÁCE ZAJIŠŤ NEBO ZŘÍZ REGULACI A OCHRANU DOPRAVY 1 = 1,000 [A]_x000d_
Celkové množství = 1,000</t>
  </si>
  <si>
    <t>027</t>
  </si>
  <si>
    <t>Pomocné práce zřizující nebo zajišťující</t>
  </si>
  <si>
    <t>02710</t>
  </si>
  <si>
    <t>DIO A DIR - POMOC PRÁCE ZŘÍZ NEBO ZAJIŠŤ OBJÍŽĎKY A PŘÍSTUP CESTY - PROJEDNÁNÍ OPATŘENÍ</t>
  </si>
  <si>
    <t>PROJEDNÁNÍ 1 = 1,000 [A]</t>
  </si>
  <si>
    <t>zahrnuje veškeré náklady spojené s objednatelem požadovanými zařízeními</t>
  </si>
  <si>
    <t>02730</t>
  </si>
  <si>
    <t>POMOC PRÁCE ZŘÍZ NEBO ZAJIŠŤ OCHRANU INŽENÝRSKÝCH SÍTÍ + VYTYČENÍ</t>
  </si>
  <si>
    <t xml:space="preserve">Zajištění inženýrských sítí před zahájením stavebních prací a během realizace stavby dle požadavku správců.    
Nutné vytyčení všech podzemních sítí s protokolárním zápisem příslušných správců.    
Přesnou polohu podzemních vedení ověřit ručně kopanými sondami. Přechody nutno ochránit.</t>
  </si>
  <si>
    <t>SÍTĚ 1 = 1,000 [A]_x000d_
Celkové množství = 1,000</t>
  </si>
  <si>
    <t>028</t>
  </si>
  <si>
    <t>Průzkumné práce</t>
  </si>
  <si>
    <t>02811</t>
  </si>
  <si>
    <t>PASPORT - PRŮZKUMNÉ PRÁCE GEOTECHNICKÉ NA POVRCHU</t>
  </si>
  <si>
    <t>Zajištění a zdokumentování stávajícího stavu zástavby a objektů, které mohou být dotčeny stavbou před započetím, v průběhu a na konci stavebních prací</t>
  </si>
  <si>
    <t>PASPORT 1 = 1,000 [A]_x000d_
Celkové množství = 1,000</t>
  </si>
  <si>
    <t>029</t>
  </si>
  <si>
    <t>OSTATNÍ POŽADAVKY</t>
  </si>
  <si>
    <t>02910</t>
  </si>
  <si>
    <t>OSTATNÍ POŽADAVKY - ZEMĚMĚŘIČSKÁ MĚŘENÍ</t>
  </si>
  <si>
    <t xml:space="preserve">Veškerá zaměření nutná k realizaci díla (např. vytyčení stavby, potřebná zaměření a geodetické práce v průběhu výstavby, obvod staveniště apod.) a k uvedení stavby do užívání a řádnému předání dokončeného díla. Včetně ochrany vytyčovacích bodů.      
3x tištěná + 1xCD</t>
  </si>
  <si>
    <t>GEOMETRICKÝ PLÁN 1 = 1,000 [A]</t>
  </si>
  <si>
    <t>zahrnuje veškeré náklady spojené s objednatelem požadovanými pracemi, 
- pro stanovení orientační investorské ceny určete jednotkovou cenu jako 1% odhadované ceny stavby</t>
  </si>
  <si>
    <t>02911</t>
  </si>
  <si>
    <t>OSTATNÍ POŽADAVKY - GEODETICKÉ ZAMĚŘENÍ</t>
  </si>
  <si>
    <t>Zaměření vrstev pro určení kubatur konstrukčních vrstev a celkových plošných a délkových výměr.</t>
  </si>
  <si>
    <t>GEODETICKÉ PRÁCE 1 = 1,000 [A]_x000d_
Celkové množství = 1,000</t>
  </si>
  <si>
    <t>02960</t>
  </si>
  <si>
    <t>BOZP - OSTATNÍ POŽADAVKY</t>
  </si>
  <si>
    <t>náklady na zajištění a udržování staveniště v soulasu s požadavky nářízení týkajících se zajištění bezpečnosti na staveništi (BOZP a PO), jako i náklady na pořízení a udržování OPPP
NÁKLADY NA OCHRANY PŘEDEPSANOU PLÁNEM BOZP</t>
  </si>
  <si>
    <t>BOZP 1 = 1,000 [A]_x000d_
Celkové množství = 1,000</t>
  </si>
  <si>
    <t>zahrnuje veškeré náklady spojené s objednatelem požadovaným dozorem</t>
  </si>
  <si>
    <t>0294</t>
  </si>
  <si>
    <t>Vypracování dokumentace</t>
  </si>
  <si>
    <t>02943</t>
  </si>
  <si>
    <t>RDS / VDS - OSTATNÍ POŽADAVKY - VYPRACOVÁNÍ RDS / VDS</t>
  </si>
  <si>
    <t xml:space="preserve">dokumentace bude požadovaná  (počet výtisků, paré a CD v el. podobě dle SOD) objednatelem včetně dokumentace v elektronické podobě 1x CD     
cena za vypracování - RDS (realizační dokumentace stavby). Realizční dokumentace bude zpracována na všechny trvalé stavební objekty.</t>
  </si>
  <si>
    <t>VYPRACOVÁNÍ RDS / VDS 1 = 1,000 [A]_x000d_
Celkové množství = 1,000</t>
  </si>
  <si>
    <t>02944</t>
  </si>
  <si>
    <t>DSPS - OSTAT POŽADAVKY - DOKUMENTACE SKUTEČ PROVEDENÍ V DIGIT FORMĚ</t>
  </si>
  <si>
    <t xml:space="preserve">Dokumentace skutečného provedení stavby.    
Výkresy a související písemnosti zhotovené stavby potřebné pro evidenci pozemní komunikace.    
Výkresy odchylek a změn stavby oproti DSP+PDPS.    
Ověření podpisem odpovědného zástupce zhotovitele a správce stavby.    
Zadavatel poskytne dokumentaci v otevřeném formátu *.dwg</t>
  </si>
  <si>
    <t>DOKUMENTACE SKUTEČ PROVEDENÍ V DIGIT FORMĚ 1 = 1,000 [A]_x000d_
Celkové množství = 1,000</t>
  </si>
  <si>
    <t>02946</t>
  </si>
  <si>
    <t>OSTAT POŽADAVKY - FOTODOKUMENTACE</t>
  </si>
  <si>
    <t>Fotodokumentace stavby 1x měsíčně sada barevných fotografií v tištěné i elektronické formě 3x závěrečná fotodokumentace v albu s popisem v tištěné i elektronické formě Jednou měsíčně zajištění jedné sady barevných fotografií v tištěné formě i na DVD dokumentující postup výstavby. Sadu uspořádat do alba s popisy, stručně určujícími místo, čas a předmět fotografie. Pro převzetí stavby zajistit zvláštní sadu z průběhu celé stavby ve 3 vyhotoveních včetně uložení na  DVD.</t>
  </si>
  <si>
    <t>FOTODOKUMENTACE 1 = 1,000 [A]_x000d_
Celkové množství = 1,000</t>
  </si>
  <si>
    <t>položka zahrnuje:
- fotodokumentaci zadavatelem požadovaného děje a konstrukcí v požadovaných časových intervalech
- zadavatelem specifikované výstupy (fotografie v papírovém a digitálním formátu) v požadovaném počtu</t>
  </si>
  <si>
    <t>031</t>
  </si>
  <si>
    <t>Zařízení staveniště</t>
  </si>
  <si>
    <t>03100</t>
  </si>
  <si>
    <t>ZAŘÍZENÍ STAVENIŠTĚ - ZŘÍZENÍ, PROVOZ, DEMONTÁŽ</t>
  </si>
  <si>
    <t>ZAŘÍZENÍ STAVENIŠTĚ 1 = 1,000 [A]_x000d_
Celkové množství = 1,000</t>
  </si>
  <si>
    <t>zahrnuje objednatelem povolené náklady na pořízení (event. pronájem), provozování, udržování a likvidaci zhotovitelova zařízení</t>
  </si>
  <si>
    <t>03170</t>
  </si>
  <si>
    <t>ZAŘÍZENÍ STAVENIŠTĚ - KOMUNIKACE A ZPEV PLOCHY</t>
  </si>
  <si>
    <t>KOMUNIKACE V RÁMCI STAVENIŠTĚ A KOMUNIKACE VYBUDOVANÉ PRO ZAJIŠTĚNÍ OBSLUŽNOSTI CHODCŮ DLE DIO A PLÁNU BOZP</t>
  </si>
  <si>
    <t>ZAŘÍZENÍ STAVENIŠTĚ - CESTY 1 = 1,000 [A]_x000d_
Celkové množství = 1,000</t>
  </si>
  <si>
    <t>916</t>
  </si>
  <si>
    <t>DOPRAVNÍ ZAŘÍZENÍ</t>
  </si>
  <si>
    <t>916811</t>
  </si>
  <si>
    <t>ODDĚL OPLOCENÍ S PODSTAVCI DRÁTĚNNÉ - DOD A MONTÁŽ</t>
  </si>
  <si>
    <t>ODDĚL OPLOCENÍ S PODSTAVCI DRÁTĚNNÉ 60 = 60,000 [A]_x000d_
Celkové množství = 60,000</t>
  </si>
  <si>
    <t>položka zahrnuje:
- dodání zařízení v předepsaném provedení včetně jejich osazení
- údržbu po celou dobu trvání funkce, náhradu zničených nebo ztracených kusů, nutnou opravu poškozených částí</t>
  </si>
  <si>
    <t>916813</t>
  </si>
  <si>
    <t>ODDĚL OPLOCENÍ S PODSTAVCI DRÁTĚNNÉ - DEMONTÁŽ</t>
  </si>
  <si>
    <t>ODDĚL OPLOCENÍ S PODSTAVCI DRÁTĚNNÉ 60.000 = 60,000 [A]_x000d_
Celkové množství = 60,000</t>
  </si>
  <si>
    <t>Položka zahrnuje odstranění, demontáž a odklizení zařízení s odvozem na předepsané místo</t>
  </si>
  <si>
    <t>916819</t>
  </si>
  <si>
    <t>ODDĚL OPLOCENÍ S PODSTAVCI DRÁTĚNNÉ - NÁJEMNÉ</t>
  </si>
  <si>
    <t>MDEN</t>
  </si>
  <si>
    <t>ODDĚL OPLOCENÍ S PODSTAVCI DRÁTĚNNÉ 1,5 * 30 * 60.000 = 2700,000 [A]_x000d_
Celkové množství = 2700,000</t>
  </si>
  <si>
    <t>položka zahrnuje sazbu za pronájem zařízení. Počet měrných jednotek se určí jako součin délky zařízení a počtu dní použití.</t>
  </si>
</sst>
</file>

<file path=xl/styles.xml><?xml version="1.0" encoding="utf-8"?>
<styleSheet xmlns="http://schemas.openxmlformats.org/spreadsheetml/2006/main">
  <numFmts count="2">
    <numFmt numFmtId="165" formatCode="# ### ### ### ##0.00"/>
    <numFmt numFmtId="164" formatCode="# ### ### ### ##0.000"/>
  </numFmts>
  <fonts count="10">
    <font>
      <sz val="11"/>
      <name val="Calibri"/>
      <family val="2"/>
      <scheme val="minor"/>
    </font>
    <font>
      <sz val="11"/>
      <color rgb="FFD9D9D9"/>
      <name val="Calibri"/>
      <scheme val="minor"/>
    </font>
    <font>
      <sz val="10"/>
      <color rgb="FF000000"/>
      <name val="Arial"/>
    </font>
    <font>
      <b/>
      <sz val="16"/>
      <color rgb="FF000000"/>
      <name val="Arial"/>
    </font>
    <font>
      <b/>
      <sz val="10"/>
      <color rgb="FF000000"/>
      <name val="Arial"/>
    </font>
    <font>
      <sz val="10"/>
      <color rgb="FFFFFFFF"/>
      <name val="Arial"/>
    </font>
    <font>
      <b/>
      <sz val="11"/>
      <color rgb="FF000000"/>
      <name val="Arial"/>
    </font>
    <font>
      <b/>
      <sz val="11"/>
      <name val="Calibri"/>
      <scheme val="minor"/>
    </font>
    <font>
      <i/>
      <sz val="11"/>
      <name val="Calibri"/>
      <scheme val="minor"/>
    </font>
    <font>
      <i/>
      <sz val="10"/>
      <color rgb="FF000000"/>
      <name val="Arial"/>
    </font>
  </fonts>
  <fills count="5">
    <fill>
      <patternFill patternType="none"/>
    </fill>
    <fill>
      <patternFill patternType="gray125"/>
    </fill>
    <fill>
      <patternFill patternType="solid">
        <fgColor rgb="FFD9D9D9"/>
      </patternFill>
    </fill>
    <fill>
      <patternFill patternType="solid">
        <fgColor rgb="FF41A5BD"/>
      </patternFill>
    </fill>
    <fill>
      <patternFill patternType="solid">
        <fgColor rgb="FFADD8E6"/>
      </patternFill>
    </fill>
  </fills>
  <borders count="19">
    <border/>
    <border>
      <left style="thin"/>
      <right style="thin"/>
      <top style="thin"/>
      <bottom style="thin"/>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top style="thin"/>
      <bottom style="thin"/>
    </border>
    <border>
      <left style="thin">
        <color rgb="FF000000"/>
      </left>
      <right style="thin"/>
      <top style="thin"/>
      <bottom style="thin"/>
    </border>
    <border>
      <left style="thin"/>
      <right style="thin">
        <color rgb="FF000000"/>
      </right>
      <top style="thin"/>
      <bottom style="thin"/>
    </border>
    <border>
      <left style="thin"/>
      <top style="thin"/>
    </border>
    <border>
      <left style="thin"/>
      <right style="thin"/>
      <top style="thin"/>
    </border>
    <border>
      <left style="thin">
        <color rgb="FF000000"/>
      </left>
      <top style="thin"/>
    </border>
    <border>
      <top style="thin"/>
    </border>
    <border>
      <right style="thin">
        <color rgb="FF000000"/>
      </right>
      <top style="thin"/>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4">
    <xf numFmtId="0" fontId="0" fillId="0" borderId="0"/>
    <xf numFmtId="0" fontId="2" fillId="0" borderId="0">
      <alignment horizontal="left" vertical="center" wrapText="1"/>
    </xf>
    <xf numFmtId="0" fontId="3" fillId="0" borderId="0">
      <alignment horizontal="left" vertical="center" wrapText="1"/>
    </xf>
    <xf numFmtId="0" fontId="4" fillId="0" borderId="0">
      <alignment horizontal="right" vertical="center" wrapText="1"/>
    </xf>
    <xf numFmtId="0" fontId="5" fillId="0" borderId="0">
      <alignment horizontal="center" vertical="center" wrapText="1"/>
    </xf>
    <xf numFmtId="0" fontId="4" fillId="0" borderId="0">
      <alignment horizontal="left" vertical="center" wrapText="1"/>
    </xf>
    <xf numFmtId="0" fontId="6" fillId="0" borderId="0">
      <alignment horizontal="left" vertical="center" wrapText="1"/>
    </xf>
    <xf numFmtId="0" fontId="6"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right" vertical="center" wrapText="1"/>
    </xf>
    <xf numFmtId="0" fontId="2" fillId="0" borderId="0">
      <alignment horizontal="left" vertical="center" wrapText="1"/>
    </xf>
    <xf numFmtId="0" fontId="2" fillId="0" borderId="0">
      <alignment horizontal="right" vertical="center" wrapText="1"/>
    </xf>
    <xf numFmtId="0" fontId="9" fillId="0" borderId="0">
      <alignment horizontal="left" vertical="center" wrapText="1"/>
    </xf>
  </cellStyleXfs>
  <cellXfs count="52">
    <xf numFmtId="0" fontId="0" fillId="0" borderId="0" xfId="0"/>
    <xf numFmtId="0" fontId="1" fillId="2" borderId="0" xfId="0" applyFont="1" applyFill="1"/>
    <xf numFmtId="0" fontId="2" fillId="2" borderId="0" xfId="1" applyFill="1">
      <alignment horizontal="left" vertical="center" wrapText="1"/>
    </xf>
    <xf numFmtId="0" fontId="0" fillId="2" borderId="0" xfId="0" applyFill="1"/>
    <xf numFmtId="0" fontId="3" fillId="2" borderId="0" xfId="2" applyFill="1">
      <alignment horizontal="left" vertical="center" wrapText="1"/>
    </xf>
    <xf numFmtId="0" fontId="4" fillId="2" borderId="0" xfId="3" applyFill="1">
      <alignment horizontal="right" vertical="center" wrapText="1"/>
    </xf>
    <xf numFmtId="165" fontId="4" fillId="2" borderId="0" xfId="3" applyNumberFormat="1" applyFill="1">
      <alignment horizontal="right" vertical="center" wrapText="1"/>
    </xf>
    <xf numFmtId="0" fontId="5" fillId="3" borderId="1" xfId="4" applyFill="1" applyBorder="1">
      <alignment horizontal="center" vertical="center" wrapText="1"/>
    </xf>
    <xf numFmtId="49" fontId="4" fillId="0" borderId="1" xfId="5" applyNumberFormat="1" applyBorder="1">
      <alignment horizontal="left" vertical="center" wrapText="1"/>
    </xf>
    <xf numFmtId="0" fontId="4" fillId="0" borderId="1" xfId="5" applyBorder="1">
      <alignment horizontal="left" vertical="center" wrapText="1"/>
    </xf>
    <xf numFmtId="165" fontId="4" fillId="0" borderId="1" xfId="5" applyNumberFormat="1" applyBorder="1">
      <alignment horizontal="left" vertical="center" wrapText="1"/>
    </xf>
    <xf numFmtId="0" fontId="0" fillId="2" borderId="2" xfId="0" applyFill="1" applyBorder="1"/>
    <xf numFmtId="0" fontId="0" fillId="2" borderId="3" xfId="0" applyFill="1" applyBorder="1"/>
    <xf numFmtId="0" fontId="2" fillId="2" borderId="3" xfId="1" applyFill="1" applyBorder="1">
      <alignment horizontal="left" vertical="center" wrapText="1"/>
    </xf>
    <xf numFmtId="0" fontId="0" fillId="2" borderId="4" xfId="0" applyFill="1" applyBorder="1"/>
    <xf numFmtId="0" fontId="0" fillId="2" borderId="5" xfId="0" applyFill="1" applyBorder="1"/>
    <xf numFmtId="0" fontId="0" fillId="2" borderId="0" xfId="0" applyFill="1" applyBorder="1"/>
    <xf numFmtId="0" fontId="3" fillId="2" borderId="0" xfId="2" applyFill="1" applyBorder="1">
      <alignment horizontal="left" vertical="center" wrapText="1"/>
    </xf>
    <xf numFmtId="0" fontId="0" fillId="2" borderId="6" xfId="0" applyFill="1" applyBorder="1"/>
    <xf numFmtId="0" fontId="6" fillId="2" borderId="5" xfId="6" applyFill="1" applyBorder="1">
      <alignment horizontal="left" vertical="center" wrapText="1"/>
    </xf>
    <xf numFmtId="0" fontId="6" fillId="2" borderId="0" xfId="6" applyFill="1" applyBorder="1" applyAlignment="1">
      <alignment horizontal="right" vertical="center" wrapText="1"/>
    </xf>
    <xf numFmtId="0" fontId="0" fillId="2" borderId="0" xfId="0" applyFill="1" applyBorder="1" applyAlignment="1">
      <alignment horizontal="right"/>
    </xf>
    <xf numFmtId="0" fontId="6" fillId="2" borderId="0" xfId="6" applyFill="1" applyBorder="1">
      <alignment horizontal="left" vertical="center" wrapText="1"/>
    </xf>
    <xf numFmtId="0" fontId="0" fillId="2" borderId="7" xfId="0" applyFill="1" applyBorder="1" applyAlignment="1">
      <alignment horizontal="center"/>
    </xf>
    <xf numFmtId="165" fontId="0" fillId="2" borderId="7" xfId="0" applyNumberFormat="1" applyFill="1" applyBorder="1" applyAlignment="1">
      <alignment horizontal="center"/>
    </xf>
    <xf numFmtId="0" fontId="5" fillId="3" borderId="8" xfId="4" applyFill="1" applyBorder="1">
      <alignment horizontal="center" vertical="center" wrapText="1"/>
    </xf>
    <xf numFmtId="0" fontId="5" fillId="3" borderId="9" xfId="4" applyFill="1" applyBorder="1">
      <alignment horizontal="center" vertical="center" wrapText="1"/>
    </xf>
    <xf numFmtId="0" fontId="5" fillId="3" borderId="10" xfId="4" applyFill="1" applyBorder="1">
      <alignment horizontal="center" vertical="center" wrapText="1"/>
    </xf>
    <xf numFmtId="0" fontId="5" fillId="3" borderId="11" xfId="4" applyFill="1" applyBorder="1">
      <alignment horizontal="center" vertical="center" wrapText="1"/>
    </xf>
    <xf numFmtId="0" fontId="5" fillId="3" borderId="12" xfId="4" applyFill="1" applyBorder="1">
      <alignment horizontal="center" vertical="center" wrapText="1"/>
    </xf>
    <xf numFmtId="0" fontId="7" fillId="2" borderId="7" xfId="0" applyFont="1" applyFill="1" applyBorder="1"/>
    <xf numFmtId="0" fontId="7" fillId="2" borderId="13" xfId="0" applyFont="1" applyFill="1" applyBorder="1"/>
    <xf numFmtId="0" fontId="7" fillId="2" borderId="7" xfId="0" applyFont="1" applyFill="1" applyBorder="1" applyAlignment="1">
      <alignment horizontal="right"/>
    </xf>
    <xf numFmtId="0" fontId="7" fillId="2" borderId="14" xfId="0" applyFont="1" applyFill="1" applyBorder="1"/>
    <xf numFmtId="165" fontId="7" fillId="2" borderId="7" xfId="0" applyNumberFormat="1" applyFont="1" applyFill="1" applyBorder="1" applyAlignment="1">
      <alignment horizontal="center"/>
    </xf>
    <xf numFmtId="0" fontId="0" fillId="2" borderId="15" xfId="0" applyFill="1" applyBorder="1"/>
    <xf numFmtId="0" fontId="0" fillId="0" borderId="7" xfId="0" applyBorder="1"/>
    <xf numFmtId="0" fontId="0" fillId="0" borderId="7" xfId="0" applyBorder="1" applyAlignment="1">
      <alignment horizontal="right"/>
    </xf>
    <xf numFmtId="0" fontId="0" fillId="0" borderId="7" xfId="0" applyBorder="1" applyAlignment="1">
      <alignment wrapText="1"/>
    </xf>
    <xf numFmtId="0" fontId="0" fillId="0" borderId="7" xfId="0" applyBorder="1" applyAlignment="1">
      <alignment horizontal="center"/>
    </xf>
    <xf numFmtId="164" fontId="0" fillId="0" borderId="7" xfId="0" applyNumberFormat="1" applyBorder="1" applyAlignment="1">
      <alignment horizontal="center"/>
    </xf>
    <xf numFmtId="165" fontId="0" fillId="4" borderId="7" xfId="0" applyNumberFormat="1" applyFill="1" applyBorder="1" applyAlignment="1" applyProtection="1">
      <alignment horizontal="center"/>
      <protection locked="0"/>
    </xf>
    <xf numFmtId="165" fontId="0" fillId="0" borderId="7" xfId="0" applyNumberFormat="1" applyBorder="1" applyAlignment="1">
      <alignment horizontal="center"/>
    </xf>
    <xf numFmtId="165" fontId="0" fillId="0" borderId="0" xfId="0" applyNumberFormat="1"/>
    <xf numFmtId="0" fontId="0" fillId="0" borderId="5" xfId="0" applyBorder="1"/>
    <xf numFmtId="0" fontId="0" fillId="0" borderId="0" xfId="0" applyBorder="1"/>
    <xf numFmtId="0" fontId="0" fillId="0" borderId="6" xfId="0" applyBorder="1"/>
    <xf numFmtId="0" fontId="8" fillId="0" borderId="7" xfId="0" applyFont="1" applyBorder="1" applyAlignment="1">
      <alignment wrapText="1"/>
    </xf>
    <xf numFmtId="0" fontId="0" fillId="0" borderId="0" xfId="0" applyBorder="1" applyAlignment="1">
      <alignment wrapText="1"/>
    </xf>
    <xf numFmtId="0" fontId="0" fillId="0" borderId="16" xfId="0" applyBorder="1"/>
    <xf numFmtId="0" fontId="0" fillId="0" borderId="17" xfId="0" applyBorder="1"/>
    <xf numFmtId="0" fontId="0" fillId="0" borderId="18" xfId="0" applyBorder="1"/>
  </cellXfs>
  <cellStyles count="14">
    <cellStyle name="Normal" xfId="0" builtinId="0"/>
    <cellStyle name="NormalStyle" xfId="1"/>
    <cellStyle name="NadpisRekapitulaceSoupisPraciStyle" xfId="2"/>
    <cellStyle name="RekapitulaceCenyStyle" xfId="3"/>
    <cellStyle name="NadpisySloupcuStyle" xfId="4"/>
    <cellStyle name="NormalBoldStyle" xfId="5"/>
    <cellStyle name="StavbaRozpocetHeaderStyle" xfId="6"/>
    <cellStyle name="NadpisStrukturyStyle" xfId="7"/>
    <cellStyle name="StavebniDilStyle" xfId="8"/>
    <cellStyle name="NormalBoldLeftStyle" xfId="9"/>
    <cellStyle name="NormalBoldRightStyle" xfId="10"/>
    <cellStyle name="NormalLeftStyle" xfId="11"/>
    <cellStyle name="NormalRightStyle" xfId="12"/>
    <cellStyle name="PolDoplnInfoStyle" xfId="13"/>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1950" cy="361950"/>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61950" cy="361950"/>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61950" cy="361950"/>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oneCell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workbookViewId="0"/>
  </sheetViews>
  <sheetFormatPr defaultRowHeight="15"/>
  <cols>
    <col min="1" max="1" width="32.42578" customWidth="1"/>
    <col min="2" max="2" width="32.42578" customWidth="1"/>
    <col min="3" max="3" width="19.42578" customWidth="1"/>
    <col min="4" max="4" width="19.42578" customWidth="1"/>
    <col min="5" max="5" width="19.42578" customWidth="1"/>
  </cols>
  <sheetData>
    <row r="1">
      <c r="A1" s="1" t="s">
        <v>0</v>
      </c>
      <c r="B1" s="2" t="s">
        <v>1</v>
      </c>
      <c r="C1" s="3"/>
      <c r="D1" s="3"/>
      <c r="E1" s="3"/>
    </row>
    <row r="2">
      <c r="A2" s="1"/>
      <c r="B2" s="4" t="s">
        <v>2</v>
      </c>
      <c r="C2" s="3"/>
      <c r="D2" s="3"/>
      <c r="E2" s="3"/>
    </row>
    <row r="3">
      <c r="A3" s="3"/>
      <c r="B3" s="3"/>
      <c r="C3" s="3"/>
      <c r="D3" s="3"/>
      <c r="E3" s="3"/>
    </row>
    <row r="4" ht="20.25">
      <c r="A4" s="3"/>
      <c r="B4" s="4" t="s">
        <v>3</v>
      </c>
      <c r="C4" s="3"/>
      <c r="D4" s="3"/>
      <c r="E4" s="3"/>
    </row>
    <row r="5">
      <c r="A5" s="3"/>
      <c r="B5" s="3"/>
      <c r="C5" s="3"/>
      <c r="D5" s="3"/>
      <c r="E5" s="3"/>
    </row>
    <row r="6">
      <c r="A6" s="3"/>
      <c r="B6" s="5" t="s">
        <v>4</v>
      </c>
      <c r="C6" s="6">
        <f>SUM(C10:C11)</f>
        <v>0</v>
      </c>
      <c r="D6" s="3"/>
      <c r="E6" s="3"/>
    </row>
    <row r="7">
      <c r="A7" s="3"/>
      <c r="B7" s="5" t="s">
        <v>5</v>
      </c>
      <c r="C7" s="6">
        <f>SUM(E10:E11)</f>
        <v>0</v>
      </c>
      <c r="D7" s="3"/>
      <c r="E7" s="3"/>
    </row>
    <row r="8">
      <c r="A8" s="3"/>
      <c r="B8" s="3"/>
      <c r="C8" s="3"/>
      <c r="D8" s="3"/>
      <c r="E8" s="3"/>
    </row>
    <row r="9">
      <c r="A9" s="7" t="s">
        <v>6</v>
      </c>
      <c r="B9" s="7" t="s">
        <v>7</v>
      </c>
      <c r="C9" s="7" t="s">
        <v>8</v>
      </c>
      <c r="D9" s="7" t="s">
        <v>9</v>
      </c>
      <c r="E9" s="7" t="s">
        <v>10</v>
      </c>
    </row>
    <row r="10" ht="25.5">
      <c r="A10" s="8" t="s">
        <v>11</v>
      </c>
      <c r="B10" s="9" t="s">
        <v>12</v>
      </c>
      <c r="C10" s="10">
        <f>'SO 134.1'!I3</f>
        <v>0</v>
      </c>
      <c r="D10" s="10">
        <f>SUMIFS('SO 134.1'!O:O,'SO 134.1'!A:A,"P")</f>
        <v>0</v>
      </c>
      <c r="E10" s="10">
        <f>C10+D10</f>
        <v>0</v>
      </c>
    </row>
    <row r="11" ht="25.5">
      <c r="A11" s="8" t="s">
        <v>13</v>
      </c>
      <c r="B11" s="9" t="s">
        <v>14</v>
      </c>
      <c r="C11" s="10">
        <f>VRN!I3</f>
        <v>0</v>
      </c>
      <c r="D11" s="10">
        <f>SUMIFS(VRN!O:O,VRN!A:A,"P")</f>
        <v>0</v>
      </c>
      <c r="E11" s="10">
        <f>C11+D11</f>
        <v>0</v>
      </c>
    </row>
  </sheetData>
  <mergeCells count="2">
    <mergeCell ref="B2:B3"/>
    <mergeCell ref="B4:E4"/>
  </mergeCells>
  <pageSetup fitToHeight="0"/>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workbookViewId="0"/>
  </sheetViews>
  <sheetFormatPr defaultRowHeight="15"/>
  <cols>
    <col min="1" max="1" width="9.140625" hidden="1"/>
    <col min="2" max="2" width="16.14063" customWidth="1"/>
    <col min="3" max="3" width="9.710938" customWidth="1"/>
    <col min="4" max="4" width="13" customWidth="1"/>
    <col min="5" max="5" width="64.85547" customWidth="1"/>
    <col min="6" max="6" width="13" customWidth="1"/>
    <col min="7" max="7" width="16.14063" customWidth="1"/>
    <col min="8" max="8" width="16.14063" customWidth="1"/>
    <col min="9" max="9" width="16.14063" customWidth="1"/>
    <col min="10" max="10" width="24.28516" bestFit="1" customWidth="1"/>
    <col min="15" max="15" width="9.140625" hidden="1"/>
    <col min="16" max="16" width="9.140625" hidden="1"/>
  </cols>
  <sheetData>
    <row r="1">
      <c r="A1" s="1" t="s">
        <v>0</v>
      </c>
      <c r="B1" s="11"/>
      <c r="C1" s="12"/>
      <c r="D1" s="12"/>
      <c r="E1" s="13" t="s">
        <v>1</v>
      </c>
      <c r="F1" s="12"/>
      <c r="G1" s="12"/>
      <c r="H1" s="12"/>
      <c r="I1" s="12"/>
      <c r="J1" s="14"/>
      <c r="P1">
        <v>3</v>
      </c>
    </row>
    <row r="2" ht="20.25">
      <c r="A2" s="1"/>
      <c r="B2" s="15"/>
      <c r="C2" s="16"/>
      <c r="D2" s="16"/>
      <c r="E2" s="17" t="s">
        <v>15</v>
      </c>
      <c r="F2" s="16"/>
      <c r="G2" s="16"/>
      <c r="H2" s="16"/>
      <c r="I2" s="16"/>
      <c r="J2" s="18"/>
    </row>
    <row r="3">
      <c r="A3" s="3" t="s">
        <v>16</v>
      </c>
      <c r="B3" s="19" t="s">
        <v>17</v>
      </c>
      <c r="C3" s="20" t="s">
        <v>18</v>
      </c>
      <c r="D3" s="21"/>
      <c r="E3" s="22" t="s">
        <v>19</v>
      </c>
      <c r="F3" s="16"/>
      <c r="G3" s="16"/>
      <c r="H3" s="23" t="s">
        <v>11</v>
      </c>
      <c r="I3" s="24">
        <f>SUMIFS(I8:I245,A8:A245,"SD")</f>
        <v>0</v>
      </c>
      <c r="J3" s="18"/>
      <c r="O3">
        <v>0</v>
      </c>
      <c r="P3">
        <v>2</v>
      </c>
    </row>
    <row r="4">
      <c r="A4" s="3" t="s">
        <v>20</v>
      </c>
      <c r="B4" s="19" t="s">
        <v>21</v>
      </c>
      <c r="C4" s="20" t="s">
        <v>11</v>
      </c>
      <c r="D4" s="21"/>
      <c r="E4" s="22" t="s">
        <v>12</v>
      </c>
      <c r="F4" s="16"/>
      <c r="G4" s="16"/>
      <c r="H4" s="16"/>
      <c r="I4" s="16"/>
      <c r="J4" s="18"/>
      <c r="O4">
        <v>0.14999999999999999</v>
      </c>
      <c r="P4">
        <v>2</v>
      </c>
    </row>
    <row r="5">
      <c r="A5" s="25" t="s">
        <v>22</v>
      </c>
      <c r="B5" s="26" t="s">
        <v>23</v>
      </c>
      <c r="C5" s="7" t="s">
        <v>24</v>
      </c>
      <c r="D5" s="7" t="s">
        <v>25</v>
      </c>
      <c r="E5" s="7" t="s">
        <v>26</v>
      </c>
      <c r="F5" s="7" t="s">
        <v>27</v>
      </c>
      <c r="G5" s="7" t="s">
        <v>28</v>
      </c>
      <c r="H5" s="7" t="s">
        <v>29</v>
      </c>
      <c r="I5" s="7"/>
      <c r="J5" s="27" t="s">
        <v>30</v>
      </c>
      <c r="O5">
        <v>0.20999999999999999</v>
      </c>
    </row>
    <row r="6">
      <c r="A6" s="25"/>
      <c r="B6" s="26"/>
      <c r="C6" s="7"/>
      <c r="D6" s="7"/>
      <c r="E6" s="7"/>
      <c r="F6" s="7"/>
      <c r="G6" s="7"/>
      <c r="H6" s="7" t="s">
        <v>31</v>
      </c>
      <c r="I6" s="7" t="s">
        <v>32</v>
      </c>
      <c r="J6" s="27"/>
    </row>
    <row r="7">
      <c r="A7" s="28">
        <v>0</v>
      </c>
      <c r="B7" s="26">
        <v>1</v>
      </c>
      <c r="C7" s="29">
        <v>2</v>
      </c>
      <c r="D7" s="7">
        <v>3</v>
      </c>
      <c r="E7" s="29">
        <v>4</v>
      </c>
      <c r="F7" s="7">
        <v>5</v>
      </c>
      <c r="G7" s="7">
        <v>6</v>
      </c>
      <c r="H7" s="7">
        <v>7</v>
      </c>
      <c r="I7" s="29">
        <v>8</v>
      </c>
      <c r="J7" s="27">
        <v>9</v>
      </c>
    </row>
    <row r="8">
      <c r="A8" s="30" t="s">
        <v>33</v>
      </c>
      <c r="B8" s="31"/>
      <c r="C8" s="32" t="s">
        <v>34</v>
      </c>
      <c r="D8" s="33"/>
      <c r="E8" s="30" t="s">
        <v>35</v>
      </c>
      <c r="F8" s="33"/>
      <c r="G8" s="33"/>
      <c r="H8" s="33"/>
      <c r="I8" s="34">
        <f>SUMIFS(I9:I12,A9:A12,"P")</f>
        <v>0</v>
      </c>
      <c r="J8" s="35"/>
    </row>
    <row r="9" ht="30">
      <c r="A9" s="36" t="s">
        <v>36</v>
      </c>
      <c r="B9" s="36">
        <v>544</v>
      </c>
      <c r="C9" s="37" t="s">
        <v>37</v>
      </c>
      <c r="D9" s="36" t="s">
        <v>38</v>
      </c>
      <c r="E9" s="38" t="s">
        <v>39</v>
      </c>
      <c r="F9" s="39" t="s">
        <v>40</v>
      </c>
      <c r="G9" s="40">
        <v>2</v>
      </c>
      <c r="H9" s="41">
        <v>0</v>
      </c>
      <c r="I9" s="42">
        <f>ROUND(G9*H9,P4)</f>
        <v>0</v>
      </c>
      <c r="J9" s="39" t="s">
        <v>41</v>
      </c>
      <c r="O9" s="43">
        <f>I9*0.21</f>
        <v>0</v>
      </c>
      <c r="P9">
        <v>3</v>
      </c>
    </row>
    <row r="10" ht="30">
      <c r="A10" s="36" t="s">
        <v>42</v>
      </c>
      <c r="B10" s="44"/>
      <c r="C10" s="45"/>
      <c r="D10" s="45"/>
      <c r="E10" s="38" t="s">
        <v>43</v>
      </c>
      <c r="F10" s="45"/>
      <c r="G10" s="45"/>
      <c r="H10" s="45"/>
      <c r="I10" s="45"/>
      <c r="J10" s="46"/>
    </row>
    <row r="11" ht="30">
      <c r="A11" s="36" t="s">
        <v>44</v>
      </c>
      <c r="B11" s="44"/>
      <c r="C11" s="45"/>
      <c r="D11" s="45"/>
      <c r="E11" s="47" t="s">
        <v>45</v>
      </c>
      <c r="F11" s="45"/>
      <c r="G11" s="45"/>
      <c r="H11" s="45"/>
      <c r="I11" s="45"/>
      <c r="J11" s="46"/>
    </row>
    <row r="12" ht="30">
      <c r="A12" s="36" t="s">
        <v>46</v>
      </c>
      <c r="B12" s="44"/>
      <c r="C12" s="45"/>
      <c r="D12" s="45"/>
      <c r="E12" s="38" t="s">
        <v>47</v>
      </c>
      <c r="F12" s="45"/>
      <c r="G12" s="45"/>
      <c r="H12" s="45"/>
      <c r="I12" s="45"/>
      <c r="J12" s="46"/>
    </row>
    <row r="13">
      <c r="A13" s="30" t="s">
        <v>33</v>
      </c>
      <c r="B13" s="31"/>
      <c r="C13" s="32" t="s">
        <v>48</v>
      </c>
      <c r="D13" s="33"/>
      <c r="E13" s="30" t="s">
        <v>49</v>
      </c>
      <c r="F13" s="33"/>
      <c r="G13" s="33"/>
      <c r="H13" s="33"/>
      <c r="I13" s="34">
        <f>SUMIFS(I14:I29,A14:A29,"P")</f>
        <v>0</v>
      </c>
      <c r="J13" s="35"/>
    </row>
    <row r="14">
      <c r="A14" s="36" t="s">
        <v>36</v>
      </c>
      <c r="B14" s="36">
        <v>4</v>
      </c>
      <c r="C14" s="37" t="s">
        <v>50</v>
      </c>
      <c r="D14" s="36" t="s">
        <v>51</v>
      </c>
      <c r="E14" s="38" t="s">
        <v>52</v>
      </c>
      <c r="F14" s="39" t="s">
        <v>53</v>
      </c>
      <c r="G14" s="40">
        <v>279.91300000000001</v>
      </c>
      <c r="H14" s="41">
        <v>0</v>
      </c>
      <c r="I14" s="42">
        <f>ROUND(G14*H14,P4)</f>
        <v>0</v>
      </c>
      <c r="J14" s="36"/>
      <c r="O14" s="43">
        <f>I14*0.21</f>
        <v>0</v>
      </c>
      <c r="P14">
        <v>3</v>
      </c>
    </row>
    <row r="15">
      <c r="A15" s="36" t="s">
        <v>42</v>
      </c>
      <c r="B15" s="44"/>
      <c r="C15" s="45"/>
      <c r="D15" s="45"/>
      <c r="E15" s="48"/>
      <c r="F15" s="45"/>
      <c r="G15" s="45"/>
      <c r="H15" s="45"/>
      <c r="I15" s="45"/>
      <c r="J15" s="46"/>
    </row>
    <row r="16" ht="45">
      <c r="A16" s="36" t="s">
        <v>44</v>
      </c>
      <c r="B16" s="44"/>
      <c r="C16" s="45"/>
      <c r="D16" s="45"/>
      <c r="E16" s="47" t="s">
        <v>54</v>
      </c>
      <c r="F16" s="45"/>
      <c r="G16" s="45"/>
      <c r="H16" s="45"/>
      <c r="I16" s="45"/>
      <c r="J16" s="46"/>
    </row>
    <row r="17" ht="30">
      <c r="A17" s="36" t="s">
        <v>46</v>
      </c>
      <c r="B17" s="44"/>
      <c r="C17" s="45"/>
      <c r="D17" s="45"/>
      <c r="E17" s="38" t="s">
        <v>55</v>
      </c>
      <c r="F17" s="45"/>
      <c r="G17" s="45"/>
      <c r="H17" s="45"/>
      <c r="I17" s="45"/>
      <c r="J17" s="46"/>
    </row>
    <row r="18">
      <c r="A18" s="36" t="s">
        <v>36</v>
      </c>
      <c r="B18" s="36">
        <v>6</v>
      </c>
      <c r="C18" s="37" t="s">
        <v>56</v>
      </c>
      <c r="D18" s="36" t="s">
        <v>57</v>
      </c>
      <c r="E18" s="38" t="s">
        <v>58</v>
      </c>
      <c r="F18" s="39" t="s">
        <v>59</v>
      </c>
      <c r="G18" s="40">
        <v>3.0960000000000001</v>
      </c>
      <c r="H18" s="41">
        <v>0</v>
      </c>
      <c r="I18" s="42">
        <f>ROUND(G18*H18,P4)</f>
        <v>0</v>
      </c>
      <c r="J18" s="36"/>
      <c r="O18" s="43">
        <f>I18*0.21</f>
        <v>0</v>
      </c>
      <c r="P18">
        <v>3</v>
      </c>
    </row>
    <row r="19">
      <c r="A19" s="36" t="s">
        <v>42</v>
      </c>
      <c r="B19" s="44"/>
      <c r="C19" s="45"/>
      <c r="D19" s="45"/>
      <c r="E19" s="48"/>
      <c r="F19" s="45"/>
      <c r="G19" s="45"/>
      <c r="H19" s="45"/>
      <c r="I19" s="45"/>
      <c r="J19" s="46"/>
    </row>
    <row r="20" ht="30">
      <c r="A20" s="36" t="s">
        <v>44</v>
      </c>
      <c r="B20" s="44"/>
      <c r="C20" s="45"/>
      <c r="D20" s="45"/>
      <c r="E20" s="47" t="s">
        <v>60</v>
      </c>
      <c r="F20" s="45"/>
      <c r="G20" s="45"/>
      <c r="H20" s="45"/>
      <c r="I20" s="45"/>
      <c r="J20" s="46"/>
    </row>
    <row r="21" ht="30">
      <c r="A21" s="36" t="s">
        <v>46</v>
      </c>
      <c r="B21" s="44"/>
      <c r="C21" s="45"/>
      <c r="D21" s="45"/>
      <c r="E21" s="38" t="s">
        <v>55</v>
      </c>
      <c r="F21" s="45"/>
      <c r="G21" s="45"/>
      <c r="H21" s="45"/>
      <c r="I21" s="45"/>
      <c r="J21" s="46"/>
    </row>
    <row r="22">
      <c r="A22" s="36" t="s">
        <v>36</v>
      </c>
      <c r="B22" s="36">
        <v>7</v>
      </c>
      <c r="C22" s="37" t="s">
        <v>56</v>
      </c>
      <c r="D22" s="36" t="s">
        <v>61</v>
      </c>
      <c r="E22" s="38" t="s">
        <v>62</v>
      </c>
      <c r="F22" s="39" t="s">
        <v>59</v>
      </c>
      <c r="G22" s="40">
        <v>179.46299999999999</v>
      </c>
      <c r="H22" s="41">
        <v>0</v>
      </c>
      <c r="I22" s="42">
        <f>ROUND(G22*H22,P4)</f>
        <v>0</v>
      </c>
      <c r="J22" s="36"/>
      <c r="O22" s="43">
        <f>I22*0.21</f>
        <v>0</v>
      </c>
      <c r="P22">
        <v>3</v>
      </c>
    </row>
    <row r="23">
      <c r="A23" s="36" t="s">
        <v>42</v>
      </c>
      <c r="B23" s="44"/>
      <c r="C23" s="45"/>
      <c r="D23" s="45"/>
      <c r="E23" s="48"/>
      <c r="F23" s="45"/>
      <c r="G23" s="45"/>
      <c r="H23" s="45"/>
      <c r="I23" s="45"/>
      <c r="J23" s="46"/>
    </row>
    <row r="24" ht="60">
      <c r="A24" s="36" t="s">
        <v>44</v>
      </c>
      <c r="B24" s="44"/>
      <c r="C24" s="45"/>
      <c r="D24" s="45"/>
      <c r="E24" s="47" t="s">
        <v>63</v>
      </c>
      <c r="F24" s="45"/>
      <c r="G24" s="45"/>
      <c r="H24" s="45"/>
      <c r="I24" s="45"/>
      <c r="J24" s="46"/>
    </row>
    <row r="25" ht="30">
      <c r="A25" s="36" t="s">
        <v>46</v>
      </c>
      <c r="B25" s="44"/>
      <c r="C25" s="45"/>
      <c r="D25" s="45"/>
      <c r="E25" s="38" t="s">
        <v>55</v>
      </c>
      <c r="F25" s="45"/>
      <c r="G25" s="45"/>
      <c r="H25" s="45"/>
      <c r="I25" s="45"/>
      <c r="J25" s="46"/>
    </row>
    <row r="26">
      <c r="A26" s="36" t="s">
        <v>36</v>
      </c>
      <c r="B26" s="36">
        <v>10</v>
      </c>
      <c r="C26" s="37" t="s">
        <v>56</v>
      </c>
      <c r="D26" s="36" t="s">
        <v>64</v>
      </c>
      <c r="E26" s="38" t="s">
        <v>65</v>
      </c>
      <c r="F26" s="39" t="s">
        <v>59</v>
      </c>
      <c r="G26" s="40">
        <v>492.79899999999998</v>
      </c>
      <c r="H26" s="41">
        <v>0</v>
      </c>
      <c r="I26" s="42">
        <f>ROUND(G26*H26,P4)</f>
        <v>0</v>
      </c>
      <c r="J26" s="36"/>
      <c r="O26" s="43">
        <f>I26*0.21</f>
        <v>0</v>
      </c>
      <c r="P26">
        <v>3</v>
      </c>
    </row>
    <row r="27">
      <c r="A27" s="36" t="s">
        <v>42</v>
      </c>
      <c r="B27" s="44"/>
      <c r="C27" s="45"/>
      <c r="D27" s="45"/>
      <c r="E27" s="48"/>
      <c r="F27" s="45"/>
      <c r="G27" s="45"/>
      <c r="H27" s="45"/>
      <c r="I27" s="45"/>
      <c r="J27" s="46"/>
    </row>
    <row r="28" ht="45">
      <c r="A28" s="36" t="s">
        <v>44</v>
      </c>
      <c r="B28" s="44"/>
      <c r="C28" s="45"/>
      <c r="D28" s="45"/>
      <c r="E28" s="47" t="s">
        <v>66</v>
      </c>
      <c r="F28" s="45"/>
      <c r="G28" s="45"/>
      <c r="H28" s="45"/>
      <c r="I28" s="45"/>
      <c r="J28" s="46"/>
    </row>
    <row r="29" ht="30">
      <c r="A29" s="36" t="s">
        <v>46</v>
      </c>
      <c r="B29" s="44"/>
      <c r="C29" s="45"/>
      <c r="D29" s="45"/>
      <c r="E29" s="38" t="s">
        <v>55</v>
      </c>
      <c r="F29" s="45"/>
      <c r="G29" s="45"/>
      <c r="H29" s="45"/>
      <c r="I29" s="45"/>
      <c r="J29" s="46"/>
    </row>
    <row r="30">
      <c r="A30" s="30" t="s">
        <v>33</v>
      </c>
      <c r="B30" s="31"/>
      <c r="C30" s="32" t="s">
        <v>67</v>
      </c>
      <c r="D30" s="33"/>
      <c r="E30" s="30" t="s">
        <v>68</v>
      </c>
      <c r="F30" s="33"/>
      <c r="G30" s="33"/>
      <c r="H30" s="33"/>
      <c r="I30" s="34">
        <f>SUMIFS(I31:I34,A31:A34,"P")</f>
        <v>0</v>
      </c>
      <c r="J30" s="35"/>
    </row>
    <row r="31" ht="30">
      <c r="A31" s="36" t="s">
        <v>36</v>
      </c>
      <c r="B31" s="36">
        <v>35</v>
      </c>
      <c r="C31" s="37" t="s">
        <v>69</v>
      </c>
      <c r="D31" s="36" t="s">
        <v>64</v>
      </c>
      <c r="E31" s="38" t="s">
        <v>70</v>
      </c>
      <c r="F31" s="39" t="s">
        <v>53</v>
      </c>
      <c r="G31" s="40">
        <v>5.4059999999999997</v>
      </c>
      <c r="H31" s="41">
        <v>0</v>
      </c>
      <c r="I31" s="42">
        <f>ROUND(G31*H31,P4)</f>
        <v>0</v>
      </c>
      <c r="J31" s="39" t="s">
        <v>41</v>
      </c>
      <c r="O31" s="43">
        <f>I31*0.21</f>
        <v>0</v>
      </c>
      <c r="P31">
        <v>3</v>
      </c>
    </row>
    <row r="32">
      <c r="A32" s="36" t="s">
        <v>42</v>
      </c>
      <c r="B32" s="44"/>
      <c r="C32" s="45"/>
      <c r="D32" s="45"/>
      <c r="E32" s="48"/>
      <c r="F32" s="45"/>
      <c r="G32" s="45"/>
      <c r="H32" s="45"/>
      <c r="I32" s="45"/>
      <c r="J32" s="46"/>
    </row>
    <row r="33" ht="30">
      <c r="A33" s="36" t="s">
        <v>44</v>
      </c>
      <c r="B33" s="44"/>
      <c r="C33" s="45"/>
      <c r="D33" s="45"/>
      <c r="E33" s="47" t="s">
        <v>71</v>
      </c>
      <c r="F33" s="45"/>
      <c r="G33" s="45"/>
      <c r="H33" s="45"/>
      <c r="I33" s="45"/>
      <c r="J33" s="46"/>
    </row>
    <row r="34" ht="90">
      <c r="A34" s="36" t="s">
        <v>46</v>
      </c>
      <c r="B34" s="44"/>
      <c r="C34" s="45"/>
      <c r="D34" s="45"/>
      <c r="E34" s="38" t="s">
        <v>72</v>
      </c>
      <c r="F34" s="45"/>
      <c r="G34" s="45"/>
      <c r="H34" s="45"/>
      <c r="I34" s="45"/>
      <c r="J34" s="46"/>
    </row>
    <row r="35">
      <c r="A35" s="30" t="s">
        <v>33</v>
      </c>
      <c r="B35" s="31"/>
      <c r="C35" s="32" t="s">
        <v>73</v>
      </c>
      <c r="D35" s="33"/>
      <c r="E35" s="30" t="s">
        <v>74</v>
      </c>
      <c r="F35" s="33"/>
      <c r="G35" s="33"/>
      <c r="H35" s="33"/>
      <c r="I35" s="34">
        <f>SUMIFS(I36:I43,A36:A43,"P")</f>
        <v>0</v>
      </c>
      <c r="J35" s="35"/>
    </row>
    <row r="36" ht="30">
      <c r="A36" s="36" t="s">
        <v>36</v>
      </c>
      <c r="B36" s="36">
        <v>40</v>
      </c>
      <c r="C36" s="37" t="s">
        <v>75</v>
      </c>
      <c r="D36" s="36" t="s">
        <v>57</v>
      </c>
      <c r="E36" s="38" t="s">
        <v>76</v>
      </c>
      <c r="F36" s="39" t="s">
        <v>53</v>
      </c>
      <c r="G36" s="40">
        <v>9.0299999999999994</v>
      </c>
      <c r="H36" s="41">
        <v>0</v>
      </c>
      <c r="I36" s="42">
        <f>ROUND(G36*H36,P4)</f>
        <v>0</v>
      </c>
      <c r="J36" s="39" t="s">
        <v>41</v>
      </c>
      <c r="O36" s="43">
        <f>I36*0.21</f>
        <v>0</v>
      </c>
      <c r="P36">
        <v>3</v>
      </c>
    </row>
    <row r="37">
      <c r="A37" s="36" t="s">
        <v>42</v>
      </c>
      <c r="B37" s="44"/>
      <c r="C37" s="45"/>
      <c r="D37" s="45"/>
      <c r="E37" s="48"/>
      <c r="F37" s="45"/>
      <c r="G37" s="45"/>
      <c r="H37" s="45"/>
      <c r="I37" s="45"/>
      <c r="J37" s="46"/>
    </row>
    <row r="38" ht="45">
      <c r="A38" s="36" t="s">
        <v>44</v>
      </c>
      <c r="B38" s="44"/>
      <c r="C38" s="45"/>
      <c r="D38" s="45"/>
      <c r="E38" s="47" t="s">
        <v>77</v>
      </c>
      <c r="F38" s="45"/>
      <c r="G38" s="45"/>
      <c r="H38" s="45"/>
      <c r="I38" s="45"/>
      <c r="J38" s="46"/>
    </row>
    <row r="39" ht="90">
      <c r="A39" s="36" t="s">
        <v>46</v>
      </c>
      <c r="B39" s="44"/>
      <c r="C39" s="45"/>
      <c r="D39" s="45"/>
      <c r="E39" s="38" t="s">
        <v>72</v>
      </c>
      <c r="F39" s="45"/>
      <c r="G39" s="45"/>
      <c r="H39" s="45"/>
      <c r="I39" s="45"/>
      <c r="J39" s="46"/>
    </row>
    <row r="40">
      <c r="A40" s="36" t="s">
        <v>36</v>
      </c>
      <c r="B40" s="36">
        <v>51</v>
      </c>
      <c r="C40" s="37" t="s">
        <v>78</v>
      </c>
      <c r="D40" s="36" t="s">
        <v>61</v>
      </c>
      <c r="E40" s="38" t="s">
        <v>79</v>
      </c>
      <c r="F40" s="39" t="s">
        <v>53</v>
      </c>
      <c r="G40" s="40">
        <v>366.69799999999998</v>
      </c>
      <c r="H40" s="41">
        <v>0</v>
      </c>
      <c r="I40" s="42">
        <f>ROUND(G40*H40,P4)</f>
        <v>0</v>
      </c>
      <c r="J40" s="39" t="s">
        <v>41</v>
      </c>
      <c r="O40" s="43">
        <f>I40*0.21</f>
        <v>0</v>
      </c>
      <c r="P40">
        <v>3</v>
      </c>
    </row>
    <row r="41">
      <c r="A41" s="36" t="s">
        <v>42</v>
      </c>
      <c r="B41" s="44"/>
      <c r="C41" s="45"/>
      <c r="D41" s="45"/>
      <c r="E41" s="48"/>
      <c r="F41" s="45"/>
      <c r="G41" s="45"/>
      <c r="H41" s="45"/>
      <c r="I41" s="45"/>
      <c r="J41" s="46"/>
    </row>
    <row r="42" ht="45">
      <c r="A42" s="36" t="s">
        <v>44</v>
      </c>
      <c r="B42" s="44"/>
      <c r="C42" s="45"/>
      <c r="D42" s="45"/>
      <c r="E42" s="47" t="s">
        <v>80</v>
      </c>
      <c r="F42" s="45"/>
      <c r="G42" s="45"/>
      <c r="H42" s="45"/>
      <c r="I42" s="45"/>
      <c r="J42" s="46"/>
    </row>
    <row r="43" ht="90">
      <c r="A43" s="36" t="s">
        <v>46</v>
      </c>
      <c r="B43" s="44"/>
      <c r="C43" s="45"/>
      <c r="D43" s="45"/>
      <c r="E43" s="38" t="s">
        <v>72</v>
      </c>
      <c r="F43" s="45"/>
      <c r="G43" s="45"/>
      <c r="H43" s="45"/>
      <c r="I43" s="45"/>
      <c r="J43" s="46"/>
    </row>
    <row r="44">
      <c r="A44" s="30" t="s">
        <v>33</v>
      </c>
      <c r="B44" s="31"/>
      <c r="C44" s="32" t="s">
        <v>81</v>
      </c>
      <c r="D44" s="33"/>
      <c r="E44" s="30" t="s">
        <v>82</v>
      </c>
      <c r="F44" s="33"/>
      <c r="G44" s="33"/>
      <c r="H44" s="33"/>
      <c r="I44" s="34">
        <f>SUMIFS(I45:I56,A45:A56,"P")</f>
        <v>0</v>
      </c>
      <c r="J44" s="35"/>
    </row>
    <row r="45">
      <c r="A45" s="36" t="s">
        <v>36</v>
      </c>
      <c r="B45" s="36">
        <v>58</v>
      </c>
      <c r="C45" s="37" t="s">
        <v>83</v>
      </c>
      <c r="D45" s="36" t="s">
        <v>64</v>
      </c>
      <c r="E45" s="38" t="s">
        <v>84</v>
      </c>
      <c r="F45" s="39" t="s">
        <v>85</v>
      </c>
      <c r="G45" s="40">
        <v>53.270000000000003</v>
      </c>
      <c r="H45" s="41">
        <v>0</v>
      </c>
      <c r="I45" s="42">
        <f>ROUND(G45*H45,P4)</f>
        <v>0</v>
      </c>
      <c r="J45" s="39" t="s">
        <v>41</v>
      </c>
      <c r="O45" s="43">
        <f>I45*0.21</f>
        <v>0</v>
      </c>
      <c r="P45">
        <v>3</v>
      </c>
    </row>
    <row r="46">
      <c r="A46" s="36" t="s">
        <v>42</v>
      </c>
      <c r="B46" s="44"/>
      <c r="C46" s="45"/>
      <c r="D46" s="45"/>
      <c r="E46" s="48" t="s">
        <v>38</v>
      </c>
      <c r="F46" s="45"/>
      <c r="G46" s="45"/>
      <c r="H46" s="45"/>
      <c r="I46" s="45"/>
      <c r="J46" s="46"/>
    </row>
    <row r="47" ht="30">
      <c r="A47" s="36" t="s">
        <v>44</v>
      </c>
      <c r="B47" s="44"/>
      <c r="C47" s="45"/>
      <c r="D47" s="45"/>
      <c r="E47" s="47" t="s">
        <v>86</v>
      </c>
      <c r="F47" s="45"/>
      <c r="G47" s="45"/>
      <c r="H47" s="45"/>
      <c r="I47" s="45"/>
      <c r="J47" s="46"/>
    </row>
    <row r="48" ht="90">
      <c r="A48" s="36" t="s">
        <v>46</v>
      </c>
      <c r="B48" s="44"/>
      <c r="C48" s="45"/>
      <c r="D48" s="45"/>
      <c r="E48" s="38" t="s">
        <v>72</v>
      </c>
      <c r="F48" s="45"/>
      <c r="G48" s="45"/>
      <c r="H48" s="45"/>
      <c r="I48" s="45"/>
      <c r="J48" s="46"/>
    </row>
    <row r="49">
      <c r="A49" s="36" t="s">
        <v>36</v>
      </c>
      <c r="B49" s="36">
        <v>63</v>
      </c>
      <c r="C49" s="37" t="s">
        <v>87</v>
      </c>
      <c r="D49" s="36" t="s">
        <v>64</v>
      </c>
      <c r="E49" s="38" t="s">
        <v>88</v>
      </c>
      <c r="F49" s="39" t="s">
        <v>85</v>
      </c>
      <c r="G49" s="40">
        <v>319.79000000000002</v>
      </c>
      <c r="H49" s="41">
        <v>0</v>
      </c>
      <c r="I49" s="42">
        <f>ROUND(G49*H49,P4)</f>
        <v>0</v>
      </c>
      <c r="J49" s="39" t="s">
        <v>41</v>
      </c>
      <c r="O49" s="43">
        <f>I49*0.21</f>
        <v>0</v>
      </c>
      <c r="P49">
        <v>3</v>
      </c>
    </row>
    <row r="50">
      <c r="A50" s="36" t="s">
        <v>42</v>
      </c>
      <c r="B50" s="44"/>
      <c r="C50" s="45"/>
      <c r="D50" s="45"/>
      <c r="E50" s="38" t="s">
        <v>89</v>
      </c>
      <c r="F50" s="45"/>
      <c r="G50" s="45"/>
      <c r="H50" s="45"/>
      <c r="I50" s="45"/>
      <c r="J50" s="46"/>
    </row>
    <row r="51" ht="30">
      <c r="A51" s="36" t="s">
        <v>44</v>
      </c>
      <c r="B51" s="44"/>
      <c r="C51" s="45"/>
      <c r="D51" s="45"/>
      <c r="E51" s="47" t="s">
        <v>90</v>
      </c>
      <c r="F51" s="45"/>
      <c r="G51" s="45"/>
      <c r="H51" s="45"/>
      <c r="I51" s="45"/>
      <c r="J51" s="46"/>
    </row>
    <row r="52" ht="90">
      <c r="A52" s="36" t="s">
        <v>46</v>
      </c>
      <c r="B52" s="44"/>
      <c r="C52" s="45"/>
      <c r="D52" s="45"/>
      <c r="E52" s="38" t="s">
        <v>72</v>
      </c>
      <c r="F52" s="45"/>
      <c r="G52" s="45"/>
      <c r="H52" s="45"/>
      <c r="I52" s="45"/>
      <c r="J52" s="46"/>
    </row>
    <row r="53">
      <c r="A53" s="36" t="s">
        <v>36</v>
      </c>
      <c r="B53" s="36">
        <v>542</v>
      </c>
      <c r="C53" s="37" t="s">
        <v>91</v>
      </c>
      <c r="D53" s="36" t="s">
        <v>38</v>
      </c>
      <c r="E53" s="38" t="s">
        <v>92</v>
      </c>
      <c r="F53" s="39" t="s">
        <v>85</v>
      </c>
      <c r="G53" s="40">
        <v>70.579999999999998</v>
      </c>
      <c r="H53" s="41">
        <v>0</v>
      </c>
      <c r="I53" s="42">
        <f>ROUND(G53*H53,P4)</f>
        <v>0</v>
      </c>
      <c r="J53" s="39" t="s">
        <v>41</v>
      </c>
      <c r="O53" s="43">
        <f>I53*0.21</f>
        <v>0</v>
      </c>
      <c r="P53">
        <v>3</v>
      </c>
    </row>
    <row r="54">
      <c r="A54" s="36" t="s">
        <v>42</v>
      </c>
      <c r="B54" s="44"/>
      <c r="C54" s="45"/>
      <c r="D54" s="45"/>
      <c r="E54" s="48" t="s">
        <v>38</v>
      </c>
      <c r="F54" s="45"/>
      <c r="G54" s="45"/>
      <c r="H54" s="45"/>
      <c r="I54" s="45"/>
      <c r="J54" s="46"/>
    </row>
    <row r="55" ht="30">
      <c r="A55" s="36" t="s">
        <v>44</v>
      </c>
      <c r="B55" s="44"/>
      <c r="C55" s="45"/>
      <c r="D55" s="45"/>
      <c r="E55" s="47" t="s">
        <v>93</v>
      </c>
      <c r="F55" s="45"/>
      <c r="G55" s="45"/>
      <c r="H55" s="45"/>
      <c r="I55" s="45"/>
      <c r="J55" s="46"/>
    </row>
    <row r="56" ht="90">
      <c r="A56" s="36" t="s">
        <v>46</v>
      </c>
      <c r="B56" s="44"/>
      <c r="C56" s="45"/>
      <c r="D56" s="45"/>
      <c r="E56" s="38" t="s">
        <v>72</v>
      </c>
      <c r="F56" s="45"/>
      <c r="G56" s="45"/>
      <c r="H56" s="45"/>
      <c r="I56" s="45"/>
      <c r="J56" s="46"/>
    </row>
    <row r="57">
      <c r="A57" s="30" t="s">
        <v>33</v>
      </c>
      <c r="B57" s="31"/>
      <c r="C57" s="32" t="s">
        <v>94</v>
      </c>
      <c r="D57" s="33"/>
      <c r="E57" s="30" t="s">
        <v>95</v>
      </c>
      <c r="F57" s="33"/>
      <c r="G57" s="33"/>
      <c r="H57" s="33"/>
      <c r="I57" s="34">
        <f>SUMIFS(I58:I61,A58:A61,"P")</f>
        <v>0</v>
      </c>
      <c r="J57" s="35"/>
    </row>
    <row r="58">
      <c r="A58" s="36" t="s">
        <v>36</v>
      </c>
      <c r="B58" s="36">
        <v>75</v>
      </c>
      <c r="C58" s="37" t="s">
        <v>96</v>
      </c>
      <c r="D58" s="36" t="s">
        <v>97</v>
      </c>
      <c r="E58" s="38" t="s">
        <v>98</v>
      </c>
      <c r="F58" s="39" t="s">
        <v>85</v>
      </c>
      <c r="G58" s="40">
        <v>31.32</v>
      </c>
      <c r="H58" s="41">
        <v>0</v>
      </c>
      <c r="I58" s="42">
        <f>ROUND(G58*H58,P4)</f>
        <v>0</v>
      </c>
      <c r="J58" s="39" t="s">
        <v>41</v>
      </c>
      <c r="O58" s="43">
        <f>I58*0.21</f>
        <v>0</v>
      </c>
      <c r="P58">
        <v>3</v>
      </c>
    </row>
    <row r="59">
      <c r="A59" s="36" t="s">
        <v>42</v>
      </c>
      <c r="B59" s="44"/>
      <c r="C59" s="45"/>
      <c r="D59" s="45"/>
      <c r="E59" s="48"/>
      <c r="F59" s="45"/>
      <c r="G59" s="45"/>
      <c r="H59" s="45"/>
      <c r="I59" s="45"/>
      <c r="J59" s="46"/>
    </row>
    <row r="60" ht="30">
      <c r="A60" s="36" t="s">
        <v>44</v>
      </c>
      <c r="B60" s="44"/>
      <c r="C60" s="45"/>
      <c r="D60" s="45"/>
      <c r="E60" s="47" t="s">
        <v>99</v>
      </c>
      <c r="F60" s="45"/>
      <c r="G60" s="45"/>
      <c r="H60" s="45"/>
      <c r="I60" s="45"/>
      <c r="J60" s="46"/>
    </row>
    <row r="61" ht="30">
      <c r="A61" s="36" t="s">
        <v>46</v>
      </c>
      <c r="B61" s="44"/>
      <c r="C61" s="45"/>
      <c r="D61" s="45"/>
      <c r="E61" s="38" t="s">
        <v>100</v>
      </c>
      <c r="F61" s="45"/>
      <c r="G61" s="45"/>
      <c r="H61" s="45"/>
      <c r="I61" s="45"/>
      <c r="J61" s="46"/>
    </row>
    <row r="62">
      <c r="A62" s="30" t="s">
        <v>33</v>
      </c>
      <c r="B62" s="31"/>
      <c r="C62" s="32" t="s">
        <v>101</v>
      </c>
      <c r="D62" s="33"/>
      <c r="E62" s="30" t="s">
        <v>102</v>
      </c>
      <c r="F62" s="33"/>
      <c r="G62" s="33"/>
      <c r="H62" s="33"/>
      <c r="I62" s="34">
        <f>SUMIFS(I63:I66,A63:A66,"P")</f>
        <v>0</v>
      </c>
      <c r="J62" s="35"/>
    </row>
    <row r="63">
      <c r="A63" s="36" t="s">
        <v>36</v>
      </c>
      <c r="B63" s="36">
        <v>76</v>
      </c>
      <c r="C63" s="37" t="s">
        <v>103</v>
      </c>
      <c r="D63" s="36" t="s">
        <v>104</v>
      </c>
      <c r="E63" s="38" t="s">
        <v>105</v>
      </c>
      <c r="F63" s="39" t="s">
        <v>53</v>
      </c>
      <c r="G63" s="40">
        <v>1.6200000000000001</v>
      </c>
      <c r="H63" s="41">
        <v>0</v>
      </c>
      <c r="I63" s="42">
        <f>ROUND(G63*H63,P4)</f>
        <v>0</v>
      </c>
      <c r="J63" s="39" t="s">
        <v>41</v>
      </c>
      <c r="O63" s="43">
        <f>I63*0.21</f>
        <v>0</v>
      </c>
      <c r="P63">
        <v>3</v>
      </c>
    </row>
    <row r="64">
      <c r="A64" s="36" t="s">
        <v>42</v>
      </c>
      <c r="B64" s="44"/>
      <c r="C64" s="45"/>
      <c r="D64" s="45"/>
      <c r="E64" s="48" t="s">
        <v>38</v>
      </c>
      <c r="F64" s="45"/>
      <c r="G64" s="45"/>
      <c r="H64" s="45"/>
      <c r="I64" s="45"/>
      <c r="J64" s="46"/>
    </row>
    <row r="65" ht="30">
      <c r="A65" s="36" t="s">
        <v>44</v>
      </c>
      <c r="B65" s="44"/>
      <c r="C65" s="45"/>
      <c r="D65" s="45"/>
      <c r="E65" s="47" t="s">
        <v>106</v>
      </c>
      <c r="F65" s="45"/>
      <c r="G65" s="45"/>
      <c r="H65" s="45"/>
      <c r="I65" s="45"/>
      <c r="J65" s="46"/>
    </row>
    <row r="66" ht="45">
      <c r="A66" s="36" t="s">
        <v>46</v>
      </c>
      <c r="B66" s="44"/>
      <c r="C66" s="45"/>
      <c r="D66" s="45"/>
      <c r="E66" s="38" t="s">
        <v>107</v>
      </c>
      <c r="F66" s="45"/>
      <c r="G66" s="45"/>
      <c r="H66" s="45"/>
      <c r="I66" s="45"/>
      <c r="J66" s="46"/>
    </row>
    <row r="67">
      <c r="A67" s="30" t="s">
        <v>33</v>
      </c>
      <c r="B67" s="31"/>
      <c r="C67" s="32" t="s">
        <v>108</v>
      </c>
      <c r="D67" s="33"/>
      <c r="E67" s="30" t="s">
        <v>109</v>
      </c>
      <c r="F67" s="33"/>
      <c r="G67" s="33"/>
      <c r="H67" s="33"/>
      <c r="I67" s="34">
        <f>SUMIFS(I68:I71,A68:A71,"P")</f>
        <v>0</v>
      </c>
      <c r="J67" s="35"/>
    </row>
    <row r="68">
      <c r="A68" s="36" t="s">
        <v>36</v>
      </c>
      <c r="B68" s="36">
        <v>80</v>
      </c>
      <c r="C68" s="37" t="s">
        <v>110</v>
      </c>
      <c r="D68" s="36" t="s">
        <v>51</v>
      </c>
      <c r="E68" s="38" t="s">
        <v>111</v>
      </c>
      <c r="F68" s="39" t="s">
        <v>53</v>
      </c>
      <c r="G68" s="40">
        <v>240.73699999999999</v>
      </c>
      <c r="H68" s="41">
        <v>0</v>
      </c>
      <c r="I68" s="42">
        <f>ROUND(G68*H68,P4)</f>
        <v>0</v>
      </c>
      <c r="J68" s="39" t="s">
        <v>41</v>
      </c>
      <c r="O68" s="43">
        <f>I68*0.21</f>
        <v>0</v>
      </c>
      <c r="P68">
        <v>3</v>
      </c>
    </row>
    <row r="69">
      <c r="A69" s="36" t="s">
        <v>42</v>
      </c>
      <c r="B69" s="44"/>
      <c r="C69" s="45"/>
      <c r="D69" s="45"/>
      <c r="E69" s="48" t="s">
        <v>38</v>
      </c>
      <c r="F69" s="45"/>
      <c r="G69" s="45"/>
      <c r="H69" s="45"/>
      <c r="I69" s="45"/>
      <c r="J69" s="46"/>
    </row>
    <row r="70" ht="45">
      <c r="A70" s="36" t="s">
        <v>44</v>
      </c>
      <c r="B70" s="44"/>
      <c r="C70" s="45"/>
      <c r="D70" s="45"/>
      <c r="E70" s="47" t="s">
        <v>112</v>
      </c>
      <c r="F70" s="45"/>
      <c r="G70" s="45"/>
      <c r="H70" s="45"/>
      <c r="I70" s="45"/>
      <c r="J70" s="46"/>
    </row>
    <row r="71" ht="409.5">
      <c r="A71" s="36" t="s">
        <v>46</v>
      </c>
      <c r="B71" s="44"/>
      <c r="C71" s="45"/>
      <c r="D71" s="45"/>
      <c r="E71" s="38" t="s">
        <v>113</v>
      </c>
      <c r="F71" s="45"/>
      <c r="G71" s="45"/>
      <c r="H71" s="45"/>
      <c r="I71" s="45"/>
      <c r="J71" s="46"/>
    </row>
    <row r="72">
      <c r="A72" s="30" t="s">
        <v>33</v>
      </c>
      <c r="B72" s="31"/>
      <c r="C72" s="32" t="s">
        <v>114</v>
      </c>
      <c r="D72" s="33"/>
      <c r="E72" s="30" t="s">
        <v>115</v>
      </c>
      <c r="F72" s="33"/>
      <c r="G72" s="33"/>
      <c r="H72" s="33"/>
      <c r="I72" s="34">
        <f>SUMIFS(I73:I76,A73:A76,"P")</f>
        <v>0</v>
      </c>
      <c r="J72" s="35"/>
    </row>
    <row r="73">
      <c r="A73" s="36" t="s">
        <v>36</v>
      </c>
      <c r="B73" s="36">
        <v>91</v>
      </c>
      <c r="C73" s="37" t="s">
        <v>116</v>
      </c>
      <c r="D73" s="36"/>
      <c r="E73" s="38" t="s">
        <v>117</v>
      </c>
      <c r="F73" s="39" t="s">
        <v>118</v>
      </c>
      <c r="G73" s="40">
        <v>6</v>
      </c>
      <c r="H73" s="41">
        <v>0</v>
      </c>
      <c r="I73" s="42">
        <f>ROUND(G73*H73,P4)</f>
        <v>0</v>
      </c>
      <c r="J73" s="39" t="s">
        <v>41</v>
      </c>
      <c r="O73" s="43">
        <f>I73*0.21</f>
        <v>0</v>
      </c>
      <c r="P73">
        <v>3</v>
      </c>
    </row>
    <row r="74">
      <c r="A74" s="36" t="s">
        <v>42</v>
      </c>
      <c r="B74" s="44"/>
      <c r="C74" s="45"/>
      <c r="D74" s="45"/>
      <c r="E74" s="38" t="s">
        <v>119</v>
      </c>
      <c r="F74" s="45"/>
      <c r="G74" s="45"/>
      <c r="H74" s="45"/>
      <c r="I74" s="45"/>
      <c r="J74" s="46"/>
    </row>
    <row r="75" ht="30">
      <c r="A75" s="36" t="s">
        <v>44</v>
      </c>
      <c r="B75" s="44"/>
      <c r="C75" s="45"/>
      <c r="D75" s="45"/>
      <c r="E75" s="47" t="s">
        <v>120</v>
      </c>
      <c r="F75" s="45"/>
      <c r="G75" s="45"/>
      <c r="H75" s="45"/>
      <c r="I75" s="45"/>
      <c r="J75" s="46"/>
    </row>
    <row r="76" ht="90">
      <c r="A76" s="36" t="s">
        <v>46</v>
      </c>
      <c r="B76" s="44"/>
      <c r="C76" s="45"/>
      <c r="D76" s="45"/>
      <c r="E76" s="38" t="s">
        <v>121</v>
      </c>
      <c r="F76" s="45"/>
      <c r="G76" s="45"/>
      <c r="H76" s="45"/>
      <c r="I76" s="45"/>
      <c r="J76" s="46"/>
    </row>
    <row r="77">
      <c r="A77" s="30" t="s">
        <v>33</v>
      </c>
      <c r="B77" s="31"/>
      <c r="C77" s="32" t="s">
        <v>122</v>
      </c>
      <c r="D77" s="33"/>
      <c r="E77" s="30" t="s">
        <v>123</v>
      </c>
      <c r="F77" s="33"/>
      <c r="G77" s="33"/>
      <c r="H77" s="33"/>
      <c r="I77" s="34">
        <f>SUMIFS(I78:I81,A78:A81,"P")</f>
        <v>0</v>
      </c>
      <c r="J77" s="35"/>
    </row>
    <row r="78">
      <c r="A78" s="36" t="s">
        <v>36</v>
      </c>
      <c r="B78" s="36">
        <v>94</v>
      </c>
      <c r="C78" s="37" t="s">
        <v>124</v>
      </c>
      <c r="D78" s="36" t="s">
        <v>51</v>
      </c>
      <c r="E78" s="38" t="s">
        <v>125</v>
      </c>
      <c r="F78" s="39" t="s">
        <v>53</v>
      </c>
      <c r="G78" s="40">
        <v>36.716000000000001</v>
      </c>
      <c r="H78" s="41">
        <v>0</v>
      </c>
      <c r="I78" s="42">
        <f>ROUND(G78*H78,P4)</f>
        <v>0</v>
      </c>
      <c r="J78" s="39" t="s">
        <v>41</v>
      </c>
      <c r="O78" s="43">
        <f>I78*0.21</f>
        <v>0</v>
      </c>
      <c r="P78">
        <v>3</v>
      </c>
    </row>
    <row r="79">
      <c r="A79" s="36" t="s">
        <v>42</v>
      </c>
      <c r="B79" s="44"/>
      <c r="C79" s="45"/>
      <c r="D79" s="45"/>
      <c r="E79" s="48" t="s">
        <v>38</v>
      </c>
      <c r="F79" s="45"/>
      <c r="G79" s="45"/>
      <c r="H79" s="45"/>
      <c r="I79" s="45"/>
      <c r="J79" s="46"/>
    </row>
    <row r="80" ht="45">
      <c r="A80" s="36" t="s">
        <v>44</v>
      </c>
      <c r="B80" s="44"/>
      <c r="C80" s="45"/>
      <c r="D80" s="45"/>
      <c r="E80" s="47" t="s">
        <v>126</v>
      </c>
      <c r="F80" s="45"/>
      <c r="G80" s="45"/>
      <c r="H80" s="45"/>
      <c r="I80" s="45"/>
      <c r="J80" s="46"/>
    </row>
    <row r="81" ht="405">
      <c r="A81" s="36" t="s">
        <v>46</v>
      </c>
      <c r="B81" s="44"/>
      <c r="C81" s="45"/>
      <c r="D81" s="45"/>
      <c r="E81" s="38" t="s">
        <v>127</v>
      </c>
      <c r="F81" s="45"/>
      <c r="G81" s="45"/>
      <c r="H81" s="45"/>
      <c r="I81" s="45"/>
      <c r="J81" s="46"/>
    </row>
    <row r="82">
      <c r="A82" s="30" t="s">
        <v>33</v>
      </c>
      <c r="B82" s="31"/>
      <c r="C82" s="32" t="s">
        <v>128</v>
      </c>
      <c r="D82" s="33"/>
      <c r="E82" s="30" t="s">
        <v>129</v>
      </c>
      <c r="F82" s="33"/>
      <c r="G82" s="33"/>
      <c r="H82" s="33"/>
      <c r="I82" s="34">
        <f>SUMIFS(I83:I86,A83:A86,"P")</f>
        <v>0</v>
      </c>
      <c r="J82" s="35"/>
    </row>
    <row r="83">
      <c r="A83" s="36" t="s">
        <v>36</v>
      </c>
      <c r="B83" s="36">
        <v>106</v>
      </c>
      <c r="C83" s="37" t="s">
        <v>130</v>
      </c>
      <c r="D83" s="36" t="s">
        <v>36</v>
      </c>
      <c r="E83" s="38" t="s">
        <v>131</v>
      </c>
      <c r="F83" s="39" t="s">
        <v>53</v>
      </c>
      <c r="G83" s="40">
        <v>1.0600000000000001</v>
      </c>
      <c r="H83" s="41">
        <v>0</v>
      </c>
      <c r="I83" s="42">
        <f>ROUND(G83*H83,P4)</f>
        <v>0</v>
      </c>
      <c r="J83" s="39" t="s">
        <v>41</v>
      </c>
      <c r="O83" s="43">
        <f>I83*0.21</f>
        <v>0</v>
      </c>
      <c r="P83">
        <v>3</v>
      </c>
    </row>
    <row r="84">
      <c r="A84" s="36" t="s">
        <v>42</v>
      </c>
      <c r="B84" s="44"/>
      <c r="C84" s="45"/>
      <c r="D84" s="45"/>
      <c r="E84" s="48"/>
      <c r="F84" s="45"/>
      <c r="G84" s="45"/>
      <c r="H84" s="45"/>
      <c r="I84" s="45"/>
      <c r="J84" s="46"/>
    </row>
    <row r="85" ht="30">
      <c r="A85" s="36" t="s">
        <v>44</v>
      </c>
      <c r="B85" s="44"/>
      <c r="C85" s="45"/>
      <c r="D85" s="45"/>
      <c r="E85" s="47" t="s">
        <v>132</v>
      </c>
      <c r="F85" s="45"/>
      <c r="G85" s="45"/>
      <c r="H85" s="45"/>
      <c r="I85" s="45"/>
      <c r="J85" s="46"/>
    </row>
    <row r="86" ht="390">
      <c r="A86" s="36" t="s">
        <v>46</v>
      </c>
      <c r="B86" s="44"/>
      <c r="C86" s="45"/>
      <c r="D86" s="45"/>
      <c r="E86" s="38" t="s">
        <v>133</v>
      </c>
      <c r="F86" s="45"/>
      <c r="G86" s="45"/>
      <c r="H86" s="45"/>
      <c r="I86" s="45"/>
      <c r="J86" s="46"/>
    </row>
    <row r="87">
      <c r="A87" s="30" t="s">
        <v>33</v>
      </c>
      <c r="B87" s="31"/>
      <c r="C87" s="32" t="s">
        <v>134</v>
      </c>
      <c r="D87" s="33"/>
      <c r="E87" s="30" t="s">
        <v>135</v>
      </c>
      <c r="F87" s="33"/>
      <c r="G87" s="33"/>
      <c r="H87" s="33"/>
      <c r="I87" s="34">
        <f>SUMIFS(I88:I115,A88:A115,"P")</f>
        <v>0</v>
      </c>
      <c r="J87" s="35"/>
    </row>
    <row r="88">
      <c r="A88" s="36" t="s">
        <v>36</v>
      </c>
      <c r="B88" s="36">
        <v>108</v>
      </c>
      <c r="C88" s="37" t="s">
        <v>136</v>
      </c>
      <c r="D88" s="36" t="s">
        <v>38</v>
      </c>
      <c r="E88" s="38" t="s">
        <v>137</v>
      </c>
      <c r="F88" s="39" t="s">
        <v>138</v>
      </c>
      <c r="G88" s="40">
        <v>10.800000000000001</v>
      </c>
      <c r="H88" s="41">
        <v>0</v>
      </c>
      <c r="I88" s="42">
        <f>ROUND(G88*H88,P4)</f>
        <v>0</v>
      </c>
      <c r="J88" s="39" t="s">
        <v>41</v>
      </c>
      <c r="O88" s="43">
        <f>I88*0.21</f>
        <v>0</v>
      </c>
      <c r="P88">
        <v>3</v>
      </c>
    </row>
    <row r="89">
      <c r="A89" s="36" t="s">
        <v>42</v>
      </c>
      <c r="B89" s="44"/>
      <c r="C89" s="45"/>
      <c r="D89" s="45"/>
      <c r="E89" s="48"/>
      <c r="F89" s="45"/>
      <c r="G89" s="45"/>
      <c r="H89" s="45"/>
      <c r="I89" s="45"/>
      <c r="J89" s="46"/>
    </row>
    <row r="90">
      <c r="A90" s="36" t="s">
        <v>44</v>
      </c>
      <c r="B90" s="44"/>
      <c r="C90" s="45"/>
      <c r="D90" s="45"/>
      <c r="E90" s="47" t="s">
        <v>139</v>
      </c>
      <c r="F90" s="45"/>
      <c r="G90" s="45"/>
      <c r="H90" s="45"/>
      <c r="I90" s="45"/>
      <c r="J90" s="46"/>
    </row>
    <row r="91">
      <c r="A91" s="36" t="s">
        <v>46</v>
      </c>
      <c r="B91" s="44"/>
      <c r="C91" s="45"/>
      <c r="D91" s="45"/>
      <c r="E91" s="38" t="s">
        <v>140</v>
      </c>
      <c r="F91" s="45"/>
      <c r="G91" s="45"/>
      <c r="H91" s="45"/>
      <c r="I91" s="45"/>
      <c r="J91" s="46"/>
    </row>
    <row r="92">
      <c r="A92" s="36" t="s">
        <v>36</v>
      </c>
      <c r="B92" s="36">
        <v>109</v>
      </c>
      <c r="C92" s="37" t="s">
        <v>141</v>
      </c>
      <c r="D92" s="36"/>
      <c r="E92" s="38" t="s">
        <v>142</v>
      </c>
      <c r="F92" s="39" t="s">
        <v>138</v>
      </c>
      <c r="G92" s="40">
        <v>10.800000000000001</v>
      </c>
      <c r="H92" s="41">
        <v>0</v>
      </c>
      <c r="I92" s="42">
        <f>ROUND(G92*H92,P4)</f>
        <v>0</v>
      </c>
      <c r="J92" s="39" t="s">
        <v>41</v>
      </c>
      <c r="O92" s="43">
        <f>I92*0.21</f>
        <v>0</v>
      </c>
      <c r="P92">
        <v>3</v>
      </c>
    </row>
    <row r="93">
      <c r="A93" s="36" t="s">
        <v>42</v>
      </c>
      <c r="B93" s="44"/>
      <c r="C93" s="45"/>
      <c r="D93" s="45"/>
      <c r="E93" s="48"/>
      <c r="F93" s="45"/>
      <c r="G93" s="45"/>
      <c r="H93" s="45"/>
      <c r="I93" s="45"/>
      <c r="J93" s="46"/>
    </row>
    <row r="94" ht="30">
      <c r="A94" s="36" t="s">
        <v>44</v>
      </c>
      <c r="B94" s="44"/>
      <c r="C94" s="45"/>
      <c r="D94" s="45"/>
      <c r="E94" s="47" t="s">
        <v>143</v>
      </c>
      <c r="F94" s="45"/>
      <c r="G94" s="45"/>
      <c r="H94" s="45"/>
      <c r="I94" s="45"/>
      <c r="J94" s="46"/>
    </row>
    <row r="95" ht="45">
      <c r="A95" s="36" t="s">
        <v>46</v>
      </c>
      <c r="B95" s="44"/>
      <c r="C95" s="45"/>
      <c r="D95" s="45"/>
      <c r="E95" s="38" t="s">
        <v>144</v>
      </c>
      <c r="F95" s="45"/>
      <c r="G95" s="45"/>
      <c r="H95" s="45"/>
      <c r="I95" s="45"/>
      <c r="J95" s="46"/>
    </row>
    <row r="96">
      <c r="A96" s="36" t="s">
        <v>36</v>
      </c>
      <c r="B96" s="36">
        <v>110</v>
      </c>
      <c r="C96" s="37" t="s">
        <v>145</v>
      </c>
      <c r="D96" s="36" t="s">
        <v>38</v>
      </c>
      <c r="E96" s="38" t="s">
        <v>146</v>
      </c>
      <c r="F96" s="39" t="s">
        <v>138</v>
      </c>
      <c r="G96" s="40">
        <v>10.800000000000001</v>
      </c>
      <c r="H96" s="41">
        <v>0</v>
      </c>
      <c r="I96" s="42">
        <f>ROUND(G96*H96,P4)</f>
        <v>0</v>
      </c>
      <c r="J96" s="39" t="s">
        <v>41</v>
      </c>
      <c r="O96" s="43">
        <f>I96*0.21</f>
        <v>0</v>
      </c>
      <c r="P96">
        <v>3</v>
      </c>
    </row>
    <row r="97">
      <c r="A97" s="36" t="s">
        <v>42</v>
      </c>
      <c r="B97" s="44"/>
      <c r="C97" s="45"/>
      <c r="D97" s="45"/>
      <c r="E97" s="48"/>
      <c r="F97" s="45"/>
      <c r="G97" s="45"/>
      <c r="H97" s="45"/>
      <c r="I97" s="45"/>
      <c r="J97" s="46"/>
    </row>
    <row r="98" ht="30">
      <c r="A98" s="36" t="s">
        <v>44</v>
      </c>
      <c r="B98" s="44"/>
      <c r="C98" s="45"/>
      <c r="D98" s="45"/>
      <c r="E98" s="47" t="s">
        <v>147</v>
      </c>
      <c r="F98" s="45"/>
      <c r="G98" s="45"/>
      <c r="H98" s="45"/>
      <c r="I98" s="45"/>
      <c r="J98" s="46"/>
    </row>
    <row r="99" ht="30">
      <c r="A99" s="36" t="s">
        <v>46</v>
      </c>
      <c r="B99" s="44"/>
      <c r="C99" s="45"/>
      <c r="D99" s="45"/>
      <c r="E99" s="38" t="s">
        <v>148</v>
      </c>
      <c r="F99" s="45"/>
      <c r="G99" s="45"/>
      <c r="H99" s="45"/>
      <c r="I99" s="45"/>
      <c r="J99" s="46"/>
    </row>
    <row r="100">
      <c r="A100" s="36" t="s">
        <v>36</v>
      </c>
      <c r="B100" s="36">
        <v>111</v>
      </c>
      <c r="C100" s="37" t="s">
        <v>149</v>
      </c>
      <c r="D100" s="36" t="s">
        <v>38</v>
      </c>
      <c r="E100" s="38" t="s">
        <v>150</v>
      </c>
      <c r="F100" s="39" t="s">
        <v>138</v>
      </c>
      <c r="G100" s="40">
        <v>10.800000000000001</v>
      </c>
      <c r="H100" s="41">
        <v>0</v>
      </c>
      <c r="I100" s="42">
        <f>ROUND(G100*H100,P4)</f>
        <v>0</v>
      </c>
      <c r="J100" s="39" t="s">
        <v>41</v>
      </c>
      <c r="O100" s="43">
        <f>I100*0.21</f>
        <v>0</v>
      </c>
      <c r="P100">
        <v>3</v>
      </c>
    </row>
    <row r="101">
      <c r="A101" s="36" t="s">
        <v>42</v>
      </c>
      <c r="B101" s="44"/>
      <c r="C101" s="45"/>
      <c r="D101" s="45"/>
      <c r="E101" s="48"/>
      <c r="F101" s="45"/>
      <c r="G101" s="45"/>
      <c r="H101" s="45"/>
      <c r="I101" s="45"/>
      <c r="J101" s="46"/>
    </row>
    <row r="102">
      <c r="A102" s="36" t="s">
        <v>44</v>
      </c>
      <c r="B102" s="44"/>
      <c r="C102" s="45"/>
      <c r="D102" s="45"/>
      <c r="E102" s="47" t="s">
        <v>139</v>
      </c>
      <c r="F102" s="45"/>
      <c r="G102" s="45"/>
      <c r="H102" s="45"/>
      <c r="I102" s="45"/>
      <c r="J102" s="46"/>
    </row>
    <row r="103" ht="45">
      <c r="A103" s="36" t="s">
        <v>46</v>
      </c>
      <c r="B103" s="44"/>
      <c r="C103" s="45"/>
      <c r="D103" s="45"/>
      <c r="E103" s="38" t="s">
        <v>151</v>
      </c>
      <c r="F103" s="45"/>
      <c r="G103" s="45"/>
      <c r="H103" s="45"/>
      <c r="I103" s="45"/>
      <c r="J103" s="46"/>
    </row>
    <row r="104">
      <c r="A104" s="36" t="s">
        <v>36</v>
      </c>
      <c r="B104" s="36">
        <v>112</v>
      </c>
      <c r="C104" s="37" t="s">
        <v>152</v>
      </c>
      <c r="D104" s="36" t="s">
        <v>38</v>
      </c>
      <c r="E104" s="38" t="s">
        <v>153</v>
      </c>
      <c r="F104" s="39" t="s">
        <v>138</v>
      </c>
      <c r="G104" s="40">
        <v>10.800000000000001</v>
      </c>
      <c r="H104" s="41">
        <v>0</v>
      </c>
      <c r="I104" s="42">
        <f>ROUND(G104*H104,P4)</f>
        <v>0</v>
      </c>
      <c r="J104" s="39" t="s">
        <v>41</v>
      </c>
      <c r="O104" s="43">
        <f>I104*0.21</f>
        <v>0</v>
      </c>
      <c r="P104">
        <v>3</v>
      </c>
    </row>
    <row r="105">
      <c r="A105" s="36" t="s">
        <v>42</v>
      </c>
      <c r="B105" s="44"/>
      <c r="C105" s="45"/>
      <c r="D105" s="45"/>
      <c r="E105" s="48"/>
      <c r="F105" s="45"/>
      <c r="G105" s="45"/>
      <c r="H105" s="45"/>
      <c r="I105" s="45"/>
      <c r="J105" s="46"/>
    </row>
    <row r="106">
      <c r="A106" s="36" t="s">
        <v>44</v>
      </c>
      <c r="B106" s="44"/>
      <c r="C106" s="45"/>
      <c r="D106" s="45"/>
      <c r="E106" s="47" t="s">
        <v>139</v>
      </c>
      <c r="F106" s="45"/>
      <c r="G106" s="45"/>
      <c r="H106" s="45"/>
      <c r="I106" s="45"/>
      <c r="J106" s="46"/>
    </row>
    <row r="107" ht="60">
      <c r="A107" s="36" t="s">
        <v>46</v>
      </c>
      <c r="B107" s="44"/>
      <c r="C107" s="45"/>
      <c r="D107" s="45"/>
      <c r="E107" s="38" t="s">
        <v>154</v>
      </c>
      <c r="F107" s="45"/>
      <c r="G107" s="45"/>
      <c r="H107" s="45"/>
      <c r="I107" s="45"/>
      <c r="J107" s="46"/>
    </row>
    <row r="108">
      <c r="A108" s="36" t="s">
        <v>36</v>
      </c>
      <c r="B108" s="36">
        <v>113</v>
      </c>
      <c r="C108" s="37" t="s">
        <v>155</v>
      </c>
      <c r="D108" s="36" t="s">
        <v>38</v>
      </c>
      <c r="E108" s="38" t="s">
        <v>156</v>
      </c>
      <c r="F108" s="39" t="s">
        <v>138</v>
      </c>
      <c r="G108" s="40">
        <v>10.800000000000001</v>
      </c>
      <c r="H108" s="41">
        <v>0</v>
      </c>
      <c r="I108" s="42">
        <f>ROUND(G108*H108,P4)</f>
        <v>0</v>
      </c>
      <c r="J108" s="39" t="s">
        <v>41</v>
      </c>
      <c r="O108" s="43">
        <f>I108*0.21</f>
        <v>0</v>
      </c>
      <c r="P108">
        <v>3</v>
      </c>
    </row>
    <row r="109">
      <c r="A109" s="36" t="s">
        <v>42</v>
      </c>
      <c r="B109" s="44"/>
      <c r="C109" s="45"/>
      <c r="D109" s="45"/>
      <c r="E109" s="48"/>
      <c r="F109" s="45"/>
      <c r="G109" s="45"/>
      <c r="H109" s="45"/>
      <c r="I109" s="45"/>
      <c r="J109" s="46"/>
    </row>
    <row r="110">
      <c r="A110" s="36" t="s">
        <v>44</v>
      </c>
      <c r="B110" s="44"/>
      <c r="C110" s="45"/>
      <c r="D110" s="45"/>
      <c r="E110" s="47" t="s">
        <v>139</v>
      </c>
      <c r="F110" s="45"/>
      <c r="G110" s="45"/>
      <c r="H110" s="45"/>
      <c r="I110" s="45"/>
      <c r="J110" s="46"/>
    </row>
    <row r="111" ht="45">
      <c r="A111" s="36" t="s">
        <v>46</v>
      </c>
      <c r="B111" s="44"/>
      <c r="C111" s="45"/>
      <c r="D111" s="45"/>
      <c r="E111" s="38" t="s">
        <v>157</v>
      </c>
      <c r="F111" s="45"/>
      <c r="G111" s="45"/>
      <c r="H111" s="45"/>
      <c r="I111" s="45"/>
      <c r="J111" s="46"/>
    </row>
    <row r="112">
      <c r="A112" s="36" t="s">
        <v>36</v>
      </c>
      <c r="B112" s="36">
        <v>114</v>
      </c>
      <c r="C112" s="37" t="s">
        <v>158</v>
      </c>
      <c r="D112" s="36" t="s">
        <v>38</v>
      </c>
      <c r="E112" s="38" t="s">
        <v>159</v>
      </c>
      <c r="F112" s="39" t="s">
        <v>53</v>
      </c>
      <c r="G112" s="40">
        <v>0.86399999999999999</v>
      </c>
      <c r="H112" s="41">
        <v>0</v>
      </c>
      <c r="I112" s="42">
        <f>ROUND(G112*H112,P4)</f>
        <v>0</v>
      </c>
      <c r="J112" s="39" t="s">
        <v>41</v>
      </c>
      <c r="O112" s="43">
        <f>I112*0.21</f>
        <v>0</v>
      </c>
      <c r="P112">
        <v>3</v>
      </c>
    </row>
    <row r="113">
      <c r="A113" s="36" t="s">
        <v>42</v>
      </c>
      <c r="B113" s="44"/>
      <c r="C113" s="45"/>
      <c r="D113" s="45"/>
      <c r="E113" s="38" t="s">
        <v>160</v>
      </c>
      <c r="F113" s="45"/>
      <c r="G113" s="45"/>
      <c r="H113" s="45"/>
      <c r="I113" s="45"/>
      <c r="J113" s="46"/>
    </row>
    <row r="114">
      <c r="A114" s="36" t="s">
        <v>44</v>
      </c>
      <c r="B114" s="44"/>
      <c r="C114" s="45"/>
      <c r="D114" s="45"/>
      <c r="E114" s="47" t="s">
        <v>161</v>
      </c>
      <c r="F114" s="45"/>
      <c r="G114" s="45"/>
      <c r="H114" s="45"/>
      <c r="I114" s="45"/>
      <c r="J114" s="46"/>
    </row>
    <row r="115" ht="45">
      <c r="A115" s="36" t="s">
        <v>46</v>
      </c>
      <c r="B115" s="44"/>
      <c r="C115" s="45"/>
      <c r="D115" s="45"/>
      <c r="E115" s="38" t="s">
        <v>162</v>
      </c>
      <c r="F115" s="45"/>
      <c r="G115" s="45"/>
      <c r="H115" s="45"/>
      <c r="I115" s="45"/>
      <c r="J115" s="46"/>
    </row>
    <row r="116">
      <c r="A116" s="30" t="s">
        <v>33</v>
      </c>
      <c r="B116" s="31"/>
      <c r="C116" s="32" t="s">
        <v>163</v>
      </c>
      <c r="D116" s="33"/>
      <c r="E116" s="30" t="s">
        <v>164</v>
      </c>
      <c r="F116" s="33"/>
      <c r="G116" s="33"/>
      <c r="H116" s="33"/>
      <c r="I116" s="34">
        <f>SUMIFS(I117:I120,A117:A120,"P")</f>
        <v>0</v>
      </c>
      <c r="J116" s="35"/>
    </row>
    <row r="117">
      <c r="A117" s="36" t="s">
        <v>36</v>
      </c>
      <c r="B117" s="36">
        <v>115</v>
      </c>
      <c r="C117" s="37" t="s">
        <v>165</v>
      </c>
      <c r="D117" s="36" t="s">
        <v>38</v>
      </c>
      <c r="E117" s="38" t="s">
        <v>166</v>
      </c>
      <c r="F117" s="39" t="s">
        <v>138</v>
      </c>
      <c r="G117" s="40">
        <v>1010.66</v>
      </c>
      <c r="H117" s="41">
        <v>0</v>
      </c>
      <c r="I117" s="42">
        <f>ROUND(G117*H117,P4)</f>
        <v>0</v>
      </c>
      <c r="J117" s="39" t="s">
        <v>41</v>
      </c>
      <c r="O117" s="43">
        <f>I117*0.21</f>
        <v>0</v>
      </c>
      <c r="P117">
        <v>3</v>
      </c>
    </row>
    <row r="118">
      <c r="A118" s="36" t="s">
        <v>42</v>
      </c>
      <c r="B118" s="44"/>
      <c r="C118" s="45"/>
      <c r="D118" s="45"/>
      <c r="E118" s="48"/>
      <c r="F118" s="45"/>
      <c r="G118" s="45"/>
      <c r="H118" s="45"/>
      <c r="I118" s="45"/>
      <c r="J118" s="46"/>
    </row>
    <row r="119" ht="45">
      <c r="A119" s="36" t="s">
        <v>44</v>
      </c>
      <c r="B119" s="44"/>
      <c r="C119" s="45"/>
      <c r="D119" s="45"/>
      <c r="E119" s="47" t="s">
        <v>167</v>
      </c>
      <c r="F119" s="45"/>
      <c r="G119" s="45"/>
      <c r="H119" s="45"/>
      <c r="I119" s="45"/>
      <c r="J119" s="46"/>
    </row>
    <row r="120" ht="30">
      <c r="A120" s="36" t="s">
        <v>46</v>
      </c>
      <c r="B120" s="44"/>
      <c r="C120" s="45"/>
      <c r="D120" s="45"/>
      <c r="E120" s="38" t="s">
        <v>168</v>
      </c>
      <c r="F120" s="45"/>
      <c r="G120" s="45"/>
      <c r="H120" s="45"/>
      <c r="I120" s="45"/>
      <c r="J120" s="46"/>
    </row>
    <row r="121">
      <c r="A121" s="30" t="s">
        <v>33</v>
      </c>
      <c r="B121" s="31"/>
      <c r="C121" s="32" t="s">
        <v>169</v>
      </c>
      <c r="D121" s="33"/>
      <c r="E121" s="30" t="s">
        <v>170</v>
      </c>
      <c r="F121" s="33"/>
      <c r="G121" s="33"/>
      <c r="H121" s="33"/>
      <c r="I121" s="34">
        <f>SUMIFS(I122:I125,A122:A125,"P")</f>
        <v>0</v>
      </c>
      <c r="J121" s="35"/>
    </row>
    <row r="122">
      <c r="A122" s="36" t="s">
        <v>36</v>
      </c>
      <c r="B122" s="36">
        <v>543</v>
      </c>
      <c r="C122" s="37" t="s">
        <v>171</v>
      </c>
      <c r="D122" s="36" t="s">
        <v>38</v>
      </c>
      <c r="E122" s="38" t="s">
        <v>172</v>
      </c>
      <c r="F122" s="39" t="s">
        <v>138</v>
      </c>
      <c r="G122" s="40">
        <v>3.1499999999999999</v>
      </c>
      <c r="H122" s="41">
        <v>0</v>
      </c>
      <c r="I122" s="42">
        <f>ROUND(G122*H122,P4)</f>
        <v>0</v>
      </c>
      <c r="J122" s="39" t="s">
        <v>41</v>
      </c>
      <c r="O122" s="43">
        <f>I122*0.21</f>
        <v>0</v>
      </c>
      <c r="P122">
        <v>3</v>
      </c>
    </row>
    <row r="123">
      <c r="A123" s="36" t="s">
        <v>42</v>
      </c>
      <c r="B123" s="44"/>
      <c r="C123" s="45"/>
      <c r="D123" s="45"/>
      <c r="E123" s="48" t="s">
        <v>38</v>
      </c>
      <c r="F123" s="45"/>
      <c r="G123" s="45"/>
      <c r="H123" s="45"/>
      <c r="I123" s="45"/>
      <c r="J123" s="46"/>
    </row>
    <row r="124">
      <c r="A124" s="36" t="s">
        <v>44</v>
      </c>
      <c r="B124" s="44"/>
      <c r="C124" s="45"/>
      <c r="D124" s="45"/>
      <c r="E124" s="47" t="s">
        <v>173</v>
      </c>
      <c r="F124" s="45"/>
      <c r="G124" s="45"/>
      <c r="H124" s="45"/>
      <c r="I124" s="45"/>
      <c r="J124" s="46"/>
    </row>
    <row r="125" ht="90">
      <c r="A125" s="36" t="s">
        <v>46</v>
      </c>
      <c r="B125" s="44"/>
      <c r="C125" s="45"/>
      <c r="D125" s="45"/>
      <c r="E125" s="38" t="s">
        <v>174</v>
      </c>
      <c r="F125" s="45"/>
      <c r="G125" s="45"/>
      <c r="H125" s="45"/>
      <c r="I125" s="45"/>
      <c r="J125" s="46"/>
    </row>
    <row r="126">
      <c r="A126" s="30" t="s">
        <v>33</v>
      </c>
      <c r="B126" s="31"/>
      <c r="C126" s="32" t="s">
        <v>175</v>
      </c>
      <c r="D126" s="33"/>
      <c r="E126" s="30" t="s">
        <v>176</v>
      </c>
      <c r="F126" s="33"/>
      <c r="G126" s="33"/>
      <c r="H126" s="33"/>
      <c r="I126" s="34">
        <f>SUMIFS(I127:I130,A127:A130,"P")</f>
        <v>0</v>
      </c>
      <c r="J126" s="35"/>
    </row>
    <row r="127">
      <c r="A127" s="36" t="s">
        <v>36</v>
      </c>
      <c r="B127" s="36">
        <v>125</v>
      </c>
      <c r="C127" s="37" t="s">
        <v>177</v>
      </c>
      <c r="D127" s="36" t="s">
        <v>38</v>
      </c>
      <c r="E127" s="38" t="s">
        <v>178</v>
      </c>
      <c r="F127" s="39" t="s">
        <v>53</v>
      </c>
      <c r="G127" s="40">
        <v>180.08799999999999</v>
      </c>
      <c r="H127" s="41">
        <v>0</v>
      </c>
      <c r="I127" s="42">
        <f>ROUND(G127*H127,P4)</f>
        <v>0</v>
      </c>
      <c r="J127" s="39" t="s">
        <v>41</v>
      </c>
      <c r="O127" s="43">
        <f>I127*0.21</f>
        <v>0</v>
      </c>
      <c r="P127">
        <v>3</v>
      </c>
    </row>
    <row r="128">
      <c r="A128" s="36" t="s">
        <v>42</v>
      </c>
      <c r="B128" s="44"/>
      <c r="C128" s="45"/>
      <c r="D128" s="45"/>
      <c r="E128" s="38" t="s">
        <v>179</v>
      </c>
      <c r="F128" s="45"/>
      <c r="G128" s="45"/>
      <c r="H128" s="45"/>
      <c r="I128" s="45"/>
      <c r="J128" s="46"/>
    </row>
    <row r="129" ht="45">
      <c r="A129" s="36" t="s">
        <v>44</v>
      </c>
      <c r="B129" s="44"/>
      <c r="C129" s="45"/>
      <c r="D129" s="45"/>
      <c r="E129" s="47" t="s">
        <v>180</v>
      </c>
      <c r="F129" s="45"/>
      <c r="G129" s="45"/>
      <c r="H129" s="45"/>
      <c r="I129" s="45"/>
      <c r="J129" s="46"/>
    </row>
    <row r="130" ht="60">
      <c r="A130" s="36" t="s">
        <v>46</v>
      </c>
      <c r="B130" s="44"/>
      <c r="C130" s="45"/>
      <c r="D130" s="45"/>
      <c r="E130" s="38" t="s">
        <v>181</v>
      </c>
      <c r="F130" s="45"/>
      <c r="G130" s="45"/>
      <c r="H130" s="45"/>
      <c r="I130" s="45"/>
      <c r="J130" s="46"/>
    </row>
    <row r="131">
      <c r="A131" s="30" t="s">
        <v>33</v>
      </c>
      <c r="B131" s="31"/>
      <c r="C131" s="32" t="s">
        <v>182</v>
      </c>
      <c r="D131" s="33"/>
      <c r="E131" s="30" t="s">
        <v>183</v>
      </c>
      <c r="F131" s="33"/>
      <c r="G131" s="33"/>
      <c r="H131" s="33"/>
      <c r="I131" s="34">
        <f>SUMIFS(I132:I135,A132:A135,"P")</f>
        <v>0</v>
      </c>
      <c r="J131" s="35"/>
    </row>
    <row r="132">
      <c r="A132" s="36" t="s">
        <v>36</v>
      </c>
      <c r="B132" s="36">
        <v>539</v>
      </c>
      <c r="C132" s="37" t="s">
        <v>184</v>
      </c>
      <c r="D132" s="36" t="s">
        <v>38</v>
      </c>
      <c r="E132" s="38" t="s">
        <v>185</v>
      </c>
      <c r="F132" s="39" t="s">
        <v>138</v>
      </c>
      <c r="G132" s="40">
        <v>1008.52</v>
      </c>
      <c r="H132" s="41">
        <v>0</v>
      </c>
      <c r="I132" s="42">
        <f>ROUND(G132*H132,P4)</f>
        <v>0</v>
      </c>
      <c r="J132" s="39" t="s">
        <v>41</v>
      </c>
      <c r="O132" s="43">
        <f>I132*0.21</f>
        <v>0</v>
      </c>
      <c r="P132">
        <v>3</v>
      </c>
    </row>
    <row r="133">
      <c r="A133" s="36" t="s">
        <v>42</v>
      </c>
      <c r="B133" s="44"/>
      <c r="C133" s="45"/>
      <c r="D133" s="45"/>
      <c r="E133" s="38" t="s">
        <v>186</v>
      </c>
      <c r="F133" s="45"/>
      <c r="G133" s="45"/>
      <c r="H133" s="45"/>
      <c r="I133" s="45"/>
      <c r="J133" s="46"/>
    </row>
    <row r="134" ht="45">
      <c r="A134" s="36" t="s">
        <v>44</v>
      </c>
      <c r="B134" s="44"/>
      <c r="C134" s="45"/>
      <c r="D134" s="45"/>
      <c r="E134" s="47" t="s">
        <v>187</v>
      </c>
      <c r="F134" s="45"/>
      <c r="G134" s="45"/>
      <c r="H134" s="45"/>
      <c r="I134" s="45"/>
      <c r="J134" s="46"/>
    </row>
    <row r="135" ht="150">
      <c r="A135" s="36" t="s">
        <v>46</v>
      </c>
      <c r="B135" s="44"/>
      <c r="C135" s="45"/>
      <c r="D135" s="45"/>
      <c r="E135" s="38" t="s">
        <v>188</v>
      </c>
      <c r="F135" s="45"/>
      <c r="G135" s="45"/>
      <c r="H135" s="45"/>
      <c r="I135" s="45"/>
      <c r="J135" s="46"/>
    </row>
    <row r="136">
      <c r="A136" s="30" t="s">
        <v>33</v>
      </c>
      <c r="B136" s="31"/>
      <c r="C136" s="32" t="s">
        <v>189</v>
      </c>
      <c r="D136" s="33"/>
      <c r="E136" s="30" t="s">
        <v>190</v>
      </c>
      <c r="F136" s="33"/>
      <c r="G136" s="33"/>
      <c r="H136" s="33"/>
      <c r="I136" s="34">
        <f>SUMIFS(I137:I144,A137:A144,"P")</f>
        <v>0</v>
      </c>
      <c r="J136" s="35"/>
    </row>
    <row r="137">
      <c r="A137" s="36" t="s">
        <v>36</v>
      </c>
      <c r="B137" s="36">
        <v>175</v>
      </c>
      <c r="C137" s="37" t="s">
        <v>191</v>
      </c>
      <c r="D137" s="36" t="s">
        <v>192</v>
      </c>
      <c r="E137" s="38" t="s">
        <v>193</v>
      </c>
      <c r="F137" s="39" t="s">
        <v>138</v>
      </c>
      <c r="G137" s="40">
        <v>926.50999999999999</v>
      </c>
      <c r="H137" s="41">
        <v>0</v>
      </c>
      <c r="I137" s="42">
        <f>ROUND(G137*H137,P4)</f>
        <v>0</v>
      </c>
      <c r="J137" s="39" t="s">
        <v>41</v>
      </c>
      <c r="O137" s="43">
        <f>I137*0.21</f>
        <v>0</v>
      </c>
      <c r="P137">
        <v>3</v>
      </c>
    </row>
    <row r="138">
      <c r="A138" s="36" t="s">
        <v>42</v>
      </c>
      <c r="B138" s="44"/>
      <c r="C138" s="45"/>
      <c r="D138" s="45"/>
      <c r="E138" s="48"/>
      <c r="F138" s="45"/>
      <c r="G138" s="45"/>
      <c r="H138" s="45"/>
      <c r="I138" s="45"/>
      <c r="J138" s="46"/>
    </row>
    <row r="139" ht="30">
      <c r="A139" s="36" t="s">
        <v>44</v>
      </c>
      <c r="B139" s="44"/>
      <c r="C139" s="45"/>
      <c r="D139" s="45"/>
      <c r="E139" s="47" t="s">
        <v>194</v>
      </c>
      <c r="F139" s="45"/>
      <c r="G139" s="45"/>
      <c r="H139" s="45"/>
      <c r="I139" s="45"/>
      <c r="J139" s="46"/>
    </row>
    <row r="140" ht="60">
      <c r="A140" s="36" t="s">
        <v>46</v>
      </c>
      <c r="B140" s="44"/>
      <c r="C140" s="45"/>
      <c r="D140" s="45"/>
      <c r="E140" s="38" t="s">
        <v>195</v>
      </c>
      <c r="F140" s="45"/>
      <c r="G140" s="45"/>
      <c r="H140" s="45"/>
      <c r="I140" s="45"/>
      <c r="J140" s="46"/>
    </row>
    <row r="141">
      <c r="A141" s="36" t="s">
        <v>36</v>
      </c>
      <c r="B141" s="36">
        <v>176</v>
      </c>
      <c r="C141" s="37" t="s">
        <v>196</v>
      </c>
      <c r="D141" s="36" t="s">
        <v>38</v>
      </c>
      <c r="E141" s="38" t="s">
        <v>197</v>
      </c>
      <c r="F141" s="39" t="s">
        <v>138</v>
      </c>
      <c r="G141" s="40">
        <v>82.010000000000005</v>
      </c>
      <c r="H141" s="41">
        <v>0</v>
      </c>
      <c r="I141" s="42">
        <f>ROUND(G141*H141,P4)</f>
        <v>0</v>
      </c>
      <c r="J141" s="39" t="s">
        <v>41</v>
      </c>
      <c r="O141" s="43">
        <f>I141*0.21</f>
        <v>0</v>
      </c>
      <c r="P141">
        <v>3</v>
      </c>
    </row>
    <row r="142">
      <c r="A142" s="36" t="s">
        <v>42</v>
      </c>
      <c r="B142" s="44"/>
      <c r="C142" s="45"/>
      <c r="D142" s="45"/>
      <c r="E142" s="48"/>
      <c r="F142" s="45"/>
      <c r="G142" s="45"/>
      <c r="H142" s="45"/>
      <c r="I142" s="45"/>
      <c r="J142" s="46"/>
    </row>
    <row r="143" ht="30">
      <c r="A143" s="36" t="s">
        <v>44</v>
      </c>
      <c r="B143" s="44"/>
      <c r="C143" s="45"/>
      <c r="D143" s="45"/>
      <c r="E143" s="47" t="s">
        <v>198</v>
      </c>
      <c r="F143" s="45"/>
      <c r="G143" s="45"/>
      <c r="H143" s="45"/>
      <c r="I143" s="45"/>
      <c r="J143" s="46"/>
    </row>
    <row r="144" ht="60">
      <c r="A144" s="36" t="s">
        <v>46</v>
      </c>
      <c r="B144" s="44"/>
      <c r="C144" s="45"/>
      <c r="D144" s="45"/>
      <c r="E144" s="38" t="s">
        <v>195</v>
      </c>
      <c r="F144" s="45"/>
      <c r="G144" s="45"/>
      <c r="H144" s="45"/>
      <c r="I144" s="45"/>
      <c r="J144" s="46"/>
    </row>
    <row r="145">
      <c r="A145" s="30" t="s">
        <v>33</v>
      </c>
      <c r="B145" s="31"/>
      <c r="C145" s="32" t="s">
        <v>199</v>
      </c>
      <c r="D145" s="33"/>
      <c r="E145" s="30" t="s">
        <v>200</v>
      </c>
      <c r="F145" s="33"/>
      <c r="G145" s="33"/>
      <c r="H145" s="33"/>
      <c r="I145" s="34">
        <f>SUMIFS(I146:I153,A146:A153,"P")</f>
        <v>0</v>
      </c>
      <c r="J145" s="35"/>
    </row>
    <row r="146">
      <c r="A146" s="36" t="s">
        <v>36</v>
      </c>
      <c r="B146" s="36">
        <v>187</v>
      </c>
      <c r="C146" s="37" t="s">
        <v>201</v>
      </c>
      <c r="D146" s="36" t="s">
        <v>38</v>
      </c>
      <c r="E146" s="38" t="s">
        <v>202</v>
      </c>
      <c r="F146" s="39" t="s">
        <v>138</v>
      </c>
      <c r="G146" s="40">
        <v>8.1500000000000004</v>
      </c>
      <c r="H146" s="41">
        <v>0</v>
      </c>
      <c r="I146" s="42">
        <f>ROUND(G146*H146,P4)</f>
        <v>0</v>
      </c>
      <c r="J146" s="39" t="s">
        <v>41</v>
      </c>
      <c r="O146" s="43">
        <f>I146*0.21</f>
        <v>0</v>
      </c>
      <c r="P146">
        <v>3</v>
      </c>
    </row>
    <row r="147">
      <c r="A147" s="36" t="s">
        <v>42</v>
      </c>
      <c r="B147" s="44"/>
      <c r="C147" s="45"/>
      <c r="D147" s="45"/>
      <c r="E147" s="48"/>
      <c r="F147" s="45"/>
      <c r="G147" s="45"/>
      <c r="H147" s="45"/>
      <c r="I147" s="45"/>
      <c r="J147" s="46"/>
    </row>
    <row r="148" ht="30">
      <c r="A148" s="36" t="s">
        <v>44</v>
      </c>
      <c r="B148" s="44"/>
      <c r="C148" s="45"/>
      <c r="D148" s="45"/>
      <c r="E148" s="47" t="s">
        <v>203</v>
      </c>
      <c r="F148" s="45"/>
      <c r="G148" s="45"/>
      <c r="H148" s="45"/>
      <c r="I148" s="45"/>
      <c r="J148" s="46"/>
    </row>
    <row r="149" ht="75">
      <c r="A149" s="36" t="s">
        <v>46</v>
      </c>
      <c r="B149" s="44"/>
      <c r="C149" s="45"/>
      <c r="D149" s="45"/>
      <c r="E149" s="38" t="s">
        <v>204</v>
      </c>
      <c r="F149" s="45"/>
      <c r="G149" s="45"/>
      <c r="H149" s="45"/>
      <c r="I149" s="45"/>
      <c r="J149" s="46"/>
    </row>
    <row r="150">
      <c r="A150" s="36" t="s">
        <v>36</v>
      </c>
      <c r="B150" s="36">
        <v>188</v>
      </c>
      <c r="C150" s="37" t="s">
        <v>205</v>
      </c>
      <c r="D150" s="36" t="s">
        <v>38</v>
      </c>
      <c r="E150" s="38" t="s">
        <v>206</v>
      </c>
      <c r="F150" s="39" t="s">
        <v>138</v>
      </c>
      <c r="G150" s="40">
        <v>8.1500000000000004</v>
      </c>
      <c r="H150" s="41">
        <v>0</v>
      </c>
      <c r="I150" s="42">
        <f>ROUND(G150*H150,P4)</f>
        <v>0</v>
      </c>
      <c r="J150" s="39" t="s">
        <v>41</v>
      </c>
      <c r="O150" s="43">
        <f>I150*0.21</f>
        <v>0</v>
      </c>
      <c r="P150">
        <v>3</v>
      </c>
    </row>
    <row r="151">
      <c r="A151" s="36" t="s">
        <v>42</v>
      </c>
      <c r="B151" s="44"/>
      <c r="C151" s="45"/>
      <c r="D151" s="45"/>
      <c r="E151" s="48" t="s">
        <v>38</v>
      </c>
      <c r="F151" s="45"/>
      <c r="G151" s="45"/>
      <c r="H151" s="45"/>
      <c r="I151" s="45"/>
      <c r="J151" s="46"/>
    </row>
    <row r="152" ht="30">
      <c r="A152" s="36" t="s">
        <v>44</v>
      </c>
      <c r="B152" s="44"/>
      <c r="C152" s="45"/>
      <c r="D152" s="45"/>
      <c r="E152" s="47" t="s">
        <v>207</v>
      </c>
      <c r="F152" s="45"/>
      <c r="G152" s="45"/>
      <c r="H152" s="45"/>
      <c r="I152" s="45"/>
      <c r="J152" s="46"/>
    </row>
    <row r="153" ht="75">
      <c r="A153" s="36" t="s">
        <v>46</v>
      </c>
      <c r="B153" s="44"/>
      <c r="C153" s="45"/>
      <c r="D153" s="45"/>
      <c r="E153" s="38" t="s">
        <v>204</v>
      </c>
      <c r="F153" s="45"/>
      <c r="G153" s="45"/>
      <c r="H153" s="45"/>
      <c r="I153" s="45"/>
      <c r="J153" s="46"/>
    </row>
    <row r="154">
      <c r="A154" s="30" t="s">
        <v>33</v>
      </c>
      <c r="B154" s="31"/>
      <c r="C154" s="32" t="s">
        <v>208</v>
      </c>
      <c r="D154" s="33"/>
      <c r="E154" s="30" t="s">
        <v>209</v>
      </c>
      <c r="F154" s="33"/>
      <c r="G154" s="33"/>
      <c r="H154" s="33"/>
      <c r="I154" s="34">
        <f>SUMIFS(I155:I162,A155:A162,"P")</f>
        <v>0</v>
      </c>
      <c r="J154" s="35"/>
    </row>
    <row r="155">
      <c r="A155" s="36" t="s">
        <v>36</v>
      </c>
      <c r="B155" s="36">
        <v>192</v>
      </c>
      <c r="C155" s="37" t="s">
        <v>210</v>
      </c>
      <c r="D155" s="36" t="s">
        <v>38</v>
      </c>
      <c r="E155" s="38" t="s">
        <v>211</v>
      </c>
      <c r="F155" s="39" t="s">
        <v>138</v>
      </c>
      <c r="G155" s="40">
        <v>8.1500000000000004</v>
      </c>
      <c r="H155" s="41">
        <v>0</v>
      </c>
      <c r="I155" s="42">
        <f>ROUND(G155*H155,P4)</f>
        <v>0</v>
      </c>
      <c r="J155" s="39" t="s">
        <v>41</v>
      </c>
      <c r="O155" s="43">
        <f>I155*0.21</f>
        <v>0</v>
      </c>
      <c r="P155">
        <v>3</v>
      </c>
    </row>
    <row r="156">
      <c r="A156" s="36" t="s">
        <v>42</v>
      </c>
      <c r="B156" s="44"/>
      <c r="C156" s="45"/>
      <c r="D156" s="45"/>
      <c r="E156" s="38" t="s">
        <v>212</v>
      </c>
      <c r="F156" s="45"/>
      <c r="G156" s="45"/>
      <c r="H156" s="45"/>
      <c r="I156" s="45"/>
      <c r="J156" s="46"/>
    </row>
    <row r="157" ht="30">
      <c r="A157" s="36" t="s">
        <v>44</v>
      </c>
      <c r="B157" s="44"/>
      <c r="C157" s="45"/>
      <c r="D157" s="45"/>
      <c r="E157" s="47" t="s">
        <v>213</v>
      </c>
      <c r="F157" s="45"/>
      <c r="G157" s="45"/>
      <c r="H157" s="45"/>
      <c r="I157" s="45"/>
      <c r="J157" s="46"/>
    </row>
    <row r="158" ht="165">
      <c r="A158" s="36" t="s">
        <v>46</v>
      </c>
      <c r="B158" s="44"/>
      <c r="C158" s="45"/>
      <c r="D158" s="45"/>
      <c r="E158" s="38" t="s">
        <v>214</v>
      </c>
      <c r="F158" s="45"/>
      <c r="G158" s="45"/>
      <c r="H158" s="45"/>
      <c r="I158" s="45"/>
      <c r="J158" s="46"/>
    </row>
    <row r="159">
      <c r="A159" s="36" t="s">
        <v>36</v>
      </c>
      <c r="B159" s="36">
        <v>199</v>
      </c>
      <c r="C159" s="37" t="s">
        <v>215</v>
      </c>
      <c r="D159" s="36" t="s">
        <v>38</v>
      </c>
      <c r="E159" s="38" t="s">
        <v>216</v>
      </c>
      <c r="F159" s="39" t="s">
        <v>138</v>
      </c>
      <c r="G159" s="40">
        <v>8.1500000000000004</v>
      </c>
      <c r="H159" s="41">
        <v>0</v>
      </c>
      <c r="I159" s="42">
        <f>ROUND(G159*H159,P4)</f>
        <v>0</v>
      </c>
      <c r="J159" s="39" t="s">
        <v>41</v>
      </c>
      <c r="O159" s="43">
        <f>I159*0.21</f>
        <v>0</v>
      </c>
      <c r="P159">
        <v>3</v>
      </c>
    </row>
    <row r="160">
      <c r="A160" s="36" t="s">
        <v>42</v>
      </c>
      <c r="B160" s="44"/>
      <c r="C160" s="45"/>
      <c r="D160" s="45"/>
      <c r="E160" s="38" t="s">
        <v>217</v>
      </c>
      <c r="F160" s="45"/>
      <c r="G160" s="45"/>
      <c r="H160" s="45"/>
      <c r="I160" s="45"/>
      <c r="J160" s="46"/>
    </row>
    <row r="161" ht="30">
      <c r="A161" s="36" t="s">
        <v>44</v>
      </c>
      <c r="B161" s="44"/>
      <c r="C161" s="45"/>
      <c r="D161" s="45"/>
      <c r="E161" s="47" t="s">
        <v>213</v>
      </c>
      <c r="F161" s="45"/>
      <c r="G161" s="45"/>
      <c r="H161" s="45"/>
      <c r="I161" s="45"/>
      <c r="J161" s="46"/>
    </row>
    <row r="162" ht="165">
      <c r="A162" s="36" t="s">
        <v>46</v>
      </c>
      <c r="B162" s="44"/>
      <c r="C162" s="45"/>
      <c r="D162" s="45"/>
      <c r="E162" s="38" t="s">
        <v>214</v>
      </c>
      <c r="F162" s="45"/>
      <c r="G162" s="45"/>
      <c r="H162" s="45"/>
      <c r="I162" s="45"/>
      <c r="J162" s="46"/>
    </row>
    <row r="163">
      <c r="A163" s="30" t="s">
        <v>33</v>
      </c>
      <c r="B163" s="31"/>
      <c r="C163" s="32" t="s">
        <v>218</v>
      </c>
      <c r="D163" s="33"/>
      <c r="E163" s="30" t="s">
        <v>219</v>
      </c>
      <c r="F163" s="33"/>
      <c r="G163" s="33"/>
      <c r="H163" s="33"/>
      <c r="I163" s="34">
        <f>SUMIFS(I164:I175,A164:A175,"P")</f>
        <v>0</v>
      </c>
      <c r="J163" s="35"/>
    </row>
    <row r="164">
      <c r="A164" s="36" t="s">
        <v>36</v>
      </c>
      <c r="B164" s="36">
        <v>226</v>
      </c>
      <c r="C164" s="37" t="s">
        <v>220</v>
      </c>
      <c r="D164" s="36" t="s">
        <v>221</v>
      </c>
      <c r="E164" s="38" t="s">
        <v>222</v>
      </c>
      <c r="F164" s="39" t="s">
        <v>138</v>
      </c>
      <c r="G164" s="40">
        <v>15.640000000000001</v>
      </c>
      <c r="H164" s="41">
        <v>0</v>
      </c>
      <c r="I164" s="42">
        <f>ROUND(G164*H164,P4)</f>
        <v>0</v>
      </c>
      <c r="J164" s="39" t="s">
        <v>41</v>
      </c>
      <c r="O164" s="43">
        <f>I164*0.21</f>
        <v>0</v>
      </c>
      <c r="P164">
        <v>3</v>
      </c>
    </row>
    <row r="165" ht="75">
      <c r="A165" s="36" t="s">
        <v>42</v>
      </c>
      <c r="B165" s="44"/>
      <c r="C165" s="45"/>
      <c r="D165" s="45"/>
      <c r="E165" s="38" t="s">
        <v>223</v>
      </c>
      <c r="F165" s="45"/>
      <c r="G165" s="45"/>
      <c r="H165" s="45"/>
      <c r="I165" s="45"/>
      <c r="J165" s="46"/>
    </row>
    <row r="166" ht="30">
      <c r="A166" s="36" t="s">
        <v>44</v>
      </c>
      <c r="B166" s="44"/>
      <c r="C166" s="45"/>
      <c r="D166" s="45"/>
      <c r="E166" s="47" t="s">
        <v>224</v>
      </c>
      <c r="F166" s="45"/>
      <c r="G166" s="45"/>
      <c r="H166" s="45"/>
      <c r="I166" s="45"/>
      <c r="J166" s="46"/>
    </row>
    <row r="167" ht="195">
      <c r="A167" s="36" t="s">
        <v>46</v>
      </c>
      <c r="B167" s="44"/>
      <c r="C167" s="45"/>
      <c r="D167" s="45"/>
      <c r="E167" s="38" t="s">
        <v>225</v>
      </c>
      <c r="F167" s="45"/>
      <c r="G167" s="45"/>
      <c r="H167" s="45"/>
      <c r="I167" s="45"/>
      <c r="J167" s="46"/>
    </row>
    <row r="168" ht="30">
      <c r="A168" s="36" t="s">
        <v>36</v>
      </c>
      <c r="B168" s="36">
        <v>228</v>
      </c>
      <c r="C168" s="37" t="s">
        <v>226</v>
      </c>
      <c r="D168" s="36" t="s">
        <v>227</v>
      </c>
      <c r="E168" s="38" t="s">
        <v>228</v>
      </c>
      <c r="F168" s="39" t="s">
        <v>138</v>
      </c>
      <c r="G168" s="40">
        <v>17.890000000000001</v>
      </c>
      <c r="H168" s="41">
        <v>0</v>
      </c>
      <c r="I168" s="42">
        <f>ROUND(G168*H168,P4)</f>
        <v>0</v>
      </c>
      <c r="J168" s="39" t="s">
        <v>41</v>
      </c>
      <c r="O168" s="43">
        <f>I168*0.21</f>
        <v>0</v>
      </c>
      <c r="P168">
        <v>3</v>
      </c>
    </row>
    <row r="169" ht="75">
      <c r="A169" s="36" t="s">
        <v>42</v>
      </c>
      <c r="B169" s="44"/>
      <c r="C169" s="45"/>
      <c r="D169" s="45"/>
      <c r="E169" s="38" t="s">
        <v>223</v>
      </c>
      <c r="F169" s="45"/>
      <c r="G169" s="45"/>
      <c r="H169" s="45"/>
      <c r="I169" s="45"/>
      <c r="J169" s="46"/>
    </row>
    <row r="170" ht="45">
      <c r="A170" s="36" t="s">
        <v>44</v>
      </c>
      <c r="B170" s="44"/>
      <c r="C170" s="45"/>
      <c r="D170" s="45"/>
      <c r="E170" s="47" t="s">
        <v>229</v>
      </c>
      <c r="F170" s="45"/>
      <c r="G170" s="45"/>
      <c r="H170" s="45"/>
      <c r="I170" s="45"/>
      <c r="J170" s="46"/>
    </row>
    <row r="171" ht="195">
      <c r="A171" s="36" t="s">
        <v>46</v>
      </c>
      <c r="B171" s="44"/>
      <c r="C171" s="45"/>
      <c r="D171" s="45"/>
      <c r="E171" s="38" t="s">
        <v>225</v>
      </c>
      <c r="F171" s="45"/>
      <c r="G171" s="45"/>
      <c r="H171" s="45"/>
      <c r="I171" s="45"/>
      <c r="J171" s="46"/>
    </row>
    <row r="172" ht="30">
      <c r="A172" s="36" t="s">
        <v>36</v>
      </c>
      <c r="B172" s="36">
        <v>532</v>
      </c>
      <c r="C172" s="37" t="s">
        <v>230</v>
      </c>
      <c r="D172" s="36" t="s">
        <v>231</v>
      </c>
      <c r="E172" s="38" t="s">
        <v>232</v>
      </c>
      <c r="F172" s="39" t="s">
        <v>138</v>
      </c>
      <c r="G172" s="40">
        <v>966.84000000000003</v>
      </c>
      <c r="H172" s="41">
        <v>0</v>
      </c>
      <c r="I172" s="42">
        <f>ROUND(G172*H172,P4)</f>
        <v>0</v>
      </c>
      <c r="J172" s="39" t="s">
        <v>41</v>
      </c>
      <c r="O172" s="43">
        <f>I172*0.21</f>
        <v>0</v>
      </c>
      <c r="P172">
        <v>3</v>
      </c>
    </row>
    <row r="173">
      <c r="A173" s="36" t="s">
        <v>42</v>
      </c>
      <c r="B173" s="44"/>
      <c r="C173" s="45"/>
      <c r="D173" s="45"/>
      <c r="E173" s="48" t="s">
        <v>38</v>
      </c>
      <c r="F173" s="45"/>
      <c r="G173" s="45"/>
      <c r="H173" s="45"/>
      <c r="I173" s="45"/>
      <c r="J173" s="46"/>
    </row>
    <row r="174" ht="45">
      <c r="A174" s="36" t="s">
        <v>44</v>
      </c>
      <c r="B174" s="44"/>
      <c r="C174" s="45"/>
      <c r="D174" s="45"/>
      <c r="E174" s="47" t="s">
        <v>233</v>
      </c>
      <c r="F174" s="45"/>
      <c r="G174" s="45"/>
      <c r="H174" s="45"/>
      <c r="I174" s="45"/>
      <c r="J174" s="46"/>
    </row>
    <row r="175" ht="195">
      <c r="A175" s="36" t="s">
        <v>46</v>
      </c>
      <c r="B175" s="44"/>
      <c r="C175" s="45"/>
      <c r="D175" s="45"/>
      <c r="E175" s="38" t="s">
        <v>225</v>
      </c>
      <c r="F175" s="45"/>
      <c r="G175" s="45"/>
      <c r="H175" s="45"/>
      <c r="I175" s="45"/>
      <c r="J175" s="46"/>
    </row>
    <row r="176">
      <c r="A176" s="30" t="s">
        <v>33</v>
      </c>
      <c r="B176" s="31"/>
      <c r="C176" s="32" t="s">
        <v>234</v>
      </c>
      <c r="D176" s="33"/>
      <c r="E176" s="30" t="s">
        <v>235</v>
      </c>
      <c r="F176" s="33"/>
      <c r="G176" s="33"/>
      <c r="H176" s="33"/>
      <c r="I176" s="34">
        <f>SUMIFS(I177:I180,A177:A180,"P")</f>
        <v>0</v>
      </c>
      <c r="J176" s="35"/>
    </row>
    <row r="177">
      <c r="A177" s="36" t="s">
        <v>36</v>
      </c>
      <c r="B177" s="36">
        <v>239</v>
      </c>
      <c r="C177" s="37" t="s">
        <v>236</v>
      </c>
      <c r="D177" s="36" t="s">
        <v>38</v>
      </c>
      <c r="E177" s="38" t="s">
        <v>237</v>
      </c>
      <c r="F177" s="39" t="s">
        <v>138</v>
      </c>
      <c r="G177" s="40">
        <v>11.48</v>
      </c>
      <c r="H177" s="41">
        <v>0</v>
      </c>
      <c r="I177" s="42">
        <f>ROUND(G177*H177,P4)</f>
        <v>0</v>
      </c>
      <c r="J177" s="39" t="s">
        <v>41</v>
      </c>
      <c r="O177" s="43">
        <f>I177*0.21</f>
        <v>0</v>
      </c>
      <c r="P177">
        <v>3</v>
      </c>
    </row>
    <row r="178">
      <c r="A178" s="36" t="s">
        <v>42</v>
      </c>
      <c r="B178" s="44"/>
      <c r="C178" s="45"/>
      <c r="D178" s="45"/>
      <c r="E178" s="38" t="s">
        <v>238</v>
      </c>
      <c r="F178" s="45"/>
      <c r="G178" s="45"/>
      <c r="H178" s="45"/>
      <c r="I178" s="45"/>
      <c r="J178" s="46"/>
    </row>
    <row r="179" ht="30">
      <c r="A179" s="36" t="s">
        <v>44</v>
      </c>
      <c r="B179" s="44"/>
      <c r="C179" s="45"/>
      <c r="D179" s="45"/>
      <c r="E179" s="47" t="s">
        <v>239</v>
      </c>
      <c r="F179" s="45"/>
      <c r="G179" s="45"/>
      <c r="H179" s="45"/>
      <c r="I179" s="45"/>
      <c r="J179" s="46"/>
    </row>
    <row r="180" ht="135">
      <c r="A180" s="36" t="s">
        <v>46</v>
      </c>
      <c r="B180" s="44"/>
      <c r="C180" s="45"/>
      <c r="D180" s="45"/>
      <c r="E180" s="38" t="s">
        <v>240</v>
      </c>
      <c r="F180" s="45"/>
      <c r="G180" s="45"/>
      <c r="H180" s="45"/>
      <c r="I180" s="45"/>
      <c r="J180" s="46"/>
    </row>
    <row r="181">
      <c r="A181" s="30" t="s">
        <v>33</v>
      </c>
      <c r="B181" s="31"/>
      <c r="C181" s="32" t="s">
        <v>241</v>
      </c>
      <c r="D181" s="33"/>
      <c r="E181" s="30" t="s">
        <v>242</v>
      </c>
      <c r="F181" s="33"/>
      <c r="G181" s="33"/>
      <c r="H181" s="33"/>
      <c r="I181" s="34">
        <f>SUMIFS(I182:I185,A182:A185,"P")</f>
        <v>0</v>
      </c>
      <c r="J181" s="35"/>
    </row>
    <row r="182">
      <c r="A182" s="36" t="s">
        <v>36</v>
      </c>
      <c r="B182" s="36">
        <v>249</v>
      </c>
      <c r="C182" s="37" t="s">
        <v>243</v>
      </c>
      <c r="D182" s="36" t="s">
        <v>244</v>
      </c>
      <c r="E182" s="38" t="s">
        <v>245</v>
      </c>
      <c r="F182" s="39" t="s">
        <v>138</v>
      </c>
      <c r="G182" s="40">
        <v>194.69999999999999</v>
      </c>
      <c r="H182" s="41">
        <v>0</v>
      </c>
      <c r="I182" s="42">
        <f>ROUND(G182*H182,P4)</f>
        <v>0</v>
      </c>
      <c r="J182" s="39" t="s">
        <v>41</v>
      </c>
      <c r="O182" s="43">
        <f>I182*0.21</f>
        <v>0</v>
      </c>
      <c r="P182">
        <v>3</v>
      </c>
    </row>
    <row r="183" ht="30">
      <c r="A183" s="36" t="s">
        <v>42</v>
      </c>
      <c r="B183" s="44"/>
      <c r="C183" s="45"/>
      <c r="D183" s="45"/>
      <c r="E183" s="38" t="s">
        <v>246</v>
      </c>
      <c r="F183" s="45"/>
      <c r="G183" s="45"/>
      <c r="H183" s="45"/>
      <c r="I183" s="45"/>
      <c r="J183" s="46"/>
    </row>
    <row r="184" ht="30">
      <c r="A184" s="36" t="s">
        <v>44</v>
      </c>
      <c r="B184" s="44"/>
      <c r="C184" s="45"/>
      <c r="D184" s="45"/>
      <c r="E184" s="47" t="s">
        <v>247</v>
      </c>
      <c r="F184" s="45"/>
      <c r="G184" s="45"/>
      <c r="H184" s="45"/>
      <c r="I184" s="45"/>
      <c r="J184" s="46"/>
    </row>
    <row r="185" ht="270">
      <c r="A185" s="36" t="s">
        <v>46</v>
      </c>
      <c r="B185" s="44"/>
      <c r="C185" s="45"/>
      <c r="D185" s="45"/>
      <c r="E185" s="38" t="s">
        <v>248</v>
      </c>
      <c r="F185" s="45"/>
      <c r="G185" s="45"/>
      <c r="H185" s="45"/>
      <c r="I185" s="45"/>
      <c r="J185" s="46"/>
    </row>
    <row r="186">
      <c r="A186" s="30" t="s">
        <v>33</v>
      </c>
      <c r="B186" s="31"/>
      <c r="C186" s="32" t="s">
        <v>249</v>
      </c>
      <c r="D186" s="33"/>
      <c r="E186" s="30" t="s">
        <v>250</v>
      </c>
      <c r="F186" s="33"/>
      <c r="G186" s="33"/>
      <c r="H186" s="33"/>
      <c r="I186" s="34">
        <f>SUMIFS(I187:I190,A187:A190,"P")</f>
        <v>0</v>
      </c>
      <c r="J186" s="35"/>
    </row>
    <row r="187">
      <c r="A187" s="36" t="s">
        <v>36</v>
      </c>
      <c r="B187" s="36">
        <v>328</v>
      </c>
      <c r="C187" s="37" t="s">
        <v>251</v>
      </c>
      <c r="D187" s="36" t="s">
        <v>38</v>
      </c>
      <c r="E187" s="38" t="s">
        <v>252</v>
      </c>
      <c r="F187" s="39" t="s">
        <v>85</v>
      </c>
      <c r="G187" s="40">
        <v>1.5</v>
      </c>
      <c r="H187" s="41">
        <v>0</v>
      </c>
      <c r="I187" s="42">
        <f>ROUND(G187*H187,P4)</f>
        <v>0</v>
      </c>
      <c r="J187" s="39" t="s">
        <v>41</v>
      </c>
      <c r="O187" s="43">
        <f>I187*0.21</f>
        <v>0</v>
      </c>
      <c r="P187">
        <v>3</v>
      </c>
    </row>
    <row r="188">
      <c r="A188" s="36" t="s">
        <v>42</v>
      </c>
      <c r="B188" s="44"/>
      <c r="C188" s="45"/>
      <c r="D188" s="45"/>
      <c r="E188" s="38" t="s">
        <v>253</v>
      </c>
      <c r="F188" s="45"/>
      <c r="G188" s="45"/>
      <c r="H188" s="45"/>
      <c r="I188" s="45"/>
      <c r="J188" s="46"/>
    </row>
    <row r="189" ht="30">
      <c r="A189" s="36" t="s">
        <v>44</v>
      </c>
      <c r="B189" s="44"/>
      <c r="C189" s="45"/>
      <c r="D189" s="45"/>
      <c r="E189" s="47" t="s">
        <v>254</v>
      </c>
      <c r="F189" s="45"/>
      <c r="G189" s="45"/>
      <c r="H189" s="45"/>
      <c r="I189" s="45"/>
      <c r="J189" s="46"/>
    </row>
    <row r="190" ht="330">
      <c r="A190" s="36" t="s">
        <v>46</v>
      </c>
      <c r="B190" s="44"/>
      <c r="C190" s="45"/>
      <c r="D190" s="45"/>
      <c r="E190" s="38" t="s">
        <v>255</v>
      </c>
      <c r="F190" s="45"/>
      <c r="G190" s="45"/>
      <c r="H190" s="45"/>
      <c r="I190" s="45"/>
      <c r="J190" s="46"/>
    </row>
    <row r="191">
      <c r="A191" s="30" t="s">
        <v>33</v>
      </c>
      <c r="B191" s="31"/>
      <c r="C191" s="32" t="s">
        <v>256</v>
      </c>
      <c r="D191" s="33"/>
      <c r="E191" s="30" t="s">
        <v>257</v>
      </c>
      <c r="F191" s="33"/>
      <c r="G191" s="33"/>
      <c r="H191" s="33"/>
      <c r="I191" s="34">
        <f>SUMIFS(I192:I195,A192:A195,"P")</f>
        <v>0</v>
      </c>
      <c r="J191" s="35"/>
    </row>
    <row r="192">
      <c r="A192" s="36" t="s">
        <v>36</v>
      </c>
      <c r="B192" s="36">
        <v>350</v>
      </c>
      <c r="C192" s="37" t="s">
        <v>258</v>
      </c>
      <c r="D192" s="36" t="s">
        <v>38</v>
      </c>
      <c r="E192" s="38" t="s">
        <v>259</v>
      </c>
      <c r="F192" s="39" t="s">
        <v>118</v>
      </c>
      <c r="G192" s="40">
        <v>1</v>
      </c>
      <c r="H192" s="41">
        <v>0</v>
      </c>
      <c r="I192" s="42">
        <f>ROUND(G192*H192,P4)</f>
        <v>0</v>
      </c>
      <c r="J192" s="39" t="s">
        <v>41</v>
      </c>
      <c r="O192" s="43">
        <f>I192*0.21</f>
        <v>0</v>
      </c>
      <c r="P192">
        <v>3</v>
      </c>
    </row>
    <row r="193">
      <c r="A193" s="36" t="s">
        <v>42</v>
      </c>
      <c r="B193" s="44"/>
      <c r="C193" s="45"/>
      <c r="D193" s="45"/>
      <c r="E193" s="48"/>
      <c r="F193" s="45"/>
      <c r="G193" s="45"/>
      <c r="H193" s="45"/>
      <c r="I193" s="45"/>
      <c r="J193" s="46"/>
    </row>
    <row r="194" ht="30">
      <c r="A194" s="36" t="s">
        <v>44</v>
      </c>
      <c r="B194" s="44"/>
      <c r="C194" s="45"/>
      <c r="D194" s="45"/>
      <c r="E194" s="47" t="s">
        <v>260</v>
      </c>
      <c r="F194" s="45"/>
      <c r="G194" s="45"/>
      <c r="H194" s="45"/>
      <c r="I194" s="45"/>
      <c r="J194" s="46"/>
    </row>
    <row r="195" ht="90">
      <c r="A195" s="36" t="s">
        <v>46</v>
      </c>
      <c r="B195" s="44"/>
      <c r="C195" s="45"/>
      <c r="D195" s="45"/>
      <c r="E195" s="38" t="s">
        <v>261</v>
      </c>
      <c r="F195" s="45"/>
      <c r="G195" s="45"/>
      <c r="H195" s="45"/>
      <c r="I195" s="45"/>
      <c r="J195" s="46"/>
    </row>
    <row r="196">
      <c r="A196" s="30" t="s">
        <v>33</v>
      </c>
      <c r="B196" s="31"/>
      <c r="C196" s="32" t="s">
        <v>262</v>
      </c>
      <c r="D196" s="33"/>
      <c r="E196" s="30" t="s">
        <v>263</v>
      </c>
      <c r="F196" s="33"/>
      <c r="G196" s="33"/>
      <c r="H196" s="33"/>
      <c r="I196" s="34">
        <f>SUMIFS(I197:I212,A197:A212,"P")</f>
        <v>0</v>
      </c>
      <c r="J196" s="35"/>
    </row>
    <row r="197">
      <c r="A197" s="36" t="s">
        <v>36</v>
      </c>
      <c r="B197" s="36">
        <v>353</v>
      </c>
      <c r="C197" s="37" t="s">
        <v>264</v>
      </c>
      <c r="D197" s="36" t="s">
        <v>38</v>
      </c>
      <c r="E197" s="38" t="s">
        <v>265</v>
      </c>
      <c r="F197" s="39" t="s">
        <v>118</v>
      </c>
      <c r="G197" s="40">
        <v>3</v>
      </c>
      <c r="H197" s="41">
        <v>0</v>
      </c>
      <c r="I197" s="42">
        <f>ROUND(G197*H197,P4)</f>
        <v>0</v>
      </c>
      <c r="J197" s="39" t="s">
        <v>41</v>
      </c>
      <c r="O197" s="43">
        <f>I197*0.21</f>
        <v>0</v>
      </c>
      <c r="P197">
        <v>3</v>
      </c>
    </row>
    <row r="198">
      <c r="A198" s="36" t="s">
        <v>42</v>
      </c>
      <c r="B198" s="44"/>
      <c r="C198" s="45"/>
      <c r="D198" s="45"/>
      <c r="E198" s="48"/>
      <c r="F198" s="45"/>
      <c r="G198" s="45"/>
      <c r="H198" s="45"/>
      <c r="I198" s="45"/>
      <c r="J198" s="46"/>
    </row>
    <row r="199" ht="30">
      <c r="A199" s="36" t="s">
        <v>44</v>
      </c>
      <c r="B199" s="44"/>
      <c r="C199" s="45"/>
      <c r="D199" s="45"/>
      <c r="E199" s="47" t="s">
        <v>266</v>
      </c>
      <c r="F199" s="45"/>
      <c r="G199" s="45"/>
      <c r="H199" s="45"/>
      <c r="I199" s="45"/>
      <c r="J199" s="46"/>
    </row>
    <row r="200" ht="45">
      <c r="A200" s="36" t="s">
        <v>46</v>
      </c>
      <c r="B200" s="44"/>
      <c r="C200" s="45"/>
      <c r="D200" s="45"/>
      <c r="E200" s="38" t="s">
        <v>267</v>
      </c>
      <c r="F200" s="45"/>
      <c r="G200" s="45"/>
      <c r="H200" s="45"/>
      <c r="I200" s="45"/>
      <c r="J200" s="46"/>
    </row>
    <row r="201">
      <c r="A201" s="36" t="s">
        <v>36</v>
      </c>
      <c r="B201" s="36">
        <v>354</v>
      </c>
      <c r="C201" s="37" t="s">
        <v>268</v>
      </c>
      <c r="D201" s="36" t="s">
        <v>38</v>
      </c>
      <c r="E201" s="38" t="s">
        <v>269</v>
      </c>
      <c r="F201" s="39" t="s">
        <v>118</v>
      </c>
      <c r="G201" s="40">
        <v>6</v>
      </c>
      <c r="H201" s="41">
        <v>0</v>
      </c>
      <c r="I201" s="42">
        <f>ROUND(G201*H201,P4)</f>
        <v>0</v>
      </c>
      <c r="J201" s="39" t="s">
        <v>41</v>
      </c>
      <c r="O201" s="43">
        <f>I201*0.21</f>
        <v>0</v>
      </c>
      <c r="P201">
        <v>3</v>
      </c>
    </row>
    <row r="202">
      <c r="A202" s="36" t="s">
        <v>42</v>
      </c>
      <c r="B202" s="44"/>
      <c r="C202" s="45"/>
      <c r="D202" s="45"/>
      <c r="E202" s="48"/>
      <c r="F202" s="45"/>
      <c r="G202" s="45"/>
      <c r="H202" s="45"/>
      <c r="I202" s="45"/>
      <c r="J202" s="46"/>
    </row>
    <row r="203" ht="30">
      <c r="A203" s="36" t="s">
        <v>44</v>
      </c>
      <c r="B203" s="44"/>
      <c r="C203" s="45"/>
      <c r="D203" s="45"/>
      <c r="E203" s="47" t="s">
        <v>270</v>
      </c>
      <c r="F203" s="45"/>
      <c r="G203" s="45"/>
      <c r="H203" s="45"/>
      <c r="I203" s="45"/>
      <c r="J203" s="46"/>
    </row>
    <row r="204" ht="45">
      <c r="A204" s="36" t="s">
        <v>46</v>
      </c>
      <c r="B204" s="44"/>
      <c r="C204" s="45"/>
      <c r="D204" s="45"/>
      <c r="E204" s="38" t="s">
        <v>267</v>
      </c>
      <c r="F204" s="45"/>
      <c r="G204" s="45"/>
      <c r="H204" s="45"/>
      <c r="I204" s="45"/>
      <c r="J204" s="46"/>
    </row>
    <row r="205">
      <c r="A205" s="36" t="s">
        <v>36</v>
      </c>
      <c r="B205" s="36">
        <v>364</v>
      </c>
      <c r="C205" s="37" t="s">
        <v>271</v>
      </c>
      <c r="D205" s="36" t="s">
        <v>38</v>
      </c>
      <c r="E205" s="38" t="s">
        <v>272</v>
      </c>
      <c r="F205" s="39" t="s">
        <v>118</v>
      </c>
      <c r="G205" s="40">
        <v>1</v>
      </c>
      <c r="H205" s="41">
        <v>0</v>
      </c>
      <c r="I205" s="42">
        <f>ROUND(G205*H205,P4)</f>
        <v>0</v>
      </c>
      <c r="J205" s="39" t="s">
        <v>41</v>
      </c>
      <c r="O205" s="43">
        <f>I205*0.21</f>
        <v>0</v>
      </c>
      <c r="P205">
        <v>3</v>
      </c>
    </row>
    <row r="206">
      <c r="A206" s="36" t="s">
        <v>42</v>
      </c>
      <c r="B206" s="44"/>
      <c r="C206" s="45"/>
      <c r="D206" s="45"/>
      <c r="E206" s="48"/>
      <c r="F206" s="45"/>
      <c r="G206" s="45"/>
      <c r="H206" s="45"/>
      <c r="I206" s="45"/>
      <c r="J206" s="46"/>
    </row>
    <row r="207" ht="30">
      <c r="A207" s="36" t="s">
        <v>44</v>
      </c>
      <c r="B207" s="44"/>
      <c r="C207" s="45"/>
      <c r="D207" s="45"/>
      <c r="E207" s="47" t="s">
        <v>273</v>
      </c>
      <c r="F207" s="45"/>
      <c r="G207" s="45"/>
      <c r="H207" s="45"/>
      <c r="I207" s="45"/>
      <c r="J207" s="46"/>
    </row>
    <row r="208" ht="60">
      <c r="A208" s="36" t="s">
        <v>46</v>
      </c>
      <c r="B208" s="44"/>
      <c r="C208" s="45"/>
      <c r="D208" s="45"/>
      <c r="E208" s="38" t="s">
        <v>274</v>
      </c>
      <c r="F208" s="45"/>
      <c r="G208" s="45"/>
      <c r="H208" s="45"/>
      <c r="I208" s="45"/>
      <c r="J208" s="46"/>
    </row>
    <row r="209">
      <c r="A209" s="36" t="s">
        <v>36</v>
      </c>
      <c r="B209" s="36">
        <v>489</v>
      </c>
      <c r="C209" s="37" t="s">
        <v>275</v>
      </c>
      <c r="D209" s="36" t="s">
        <v>38</v>
      </c>
      <c r="E209" s="38" t="s">
        <v>276</v>
      </c>
      <c r="F209" s="39" t="s">
        <v>118</v>
      </c>
      <c r="G209" s="40">
        <v>5</v>
      </c>
      <c r="H209" s="41">
        <v>0</v>
      </c>
      <c r="I209" s="42">
        <f>ROUND(G209*H209,P4)</f>
        <v>0</v>
      </c>
      <c r="J209" s="39" t="s">
        <v>41</v>
      </c>
      <c r="O209" s="43">
        <f>I209*0.21</f>
        <v>0</v>
      </c>
      <c r="P209">
        <v>3</v>
      </c>
    </row>
    <row r="210">
      <c r="A210" s="36" t="s">
        <v>42</v>
      </c>
      <c r="B210" s="44"/>
      <c r="C210" s="45"/>
      <c r="D210" s="45"/>
      <c r="E210" s="48" t="s">
        <v>38</v>
      </c>
      <c r="F210" s="45"/>
      <c r="G210" s="45"/>
      <c r="H210" s="45"/>
      <c r="I210" s="45"/>
      <c r="J210" s="46"/>
    </row>
    <row r="211" ht="30">
      <c r="A211" s="36" t="s">
        <v>44</v>
      </c>
      <c r="B211" s="44"/>
      <c r="C211" s="45"/>
      <c r="D211" s="45"/>
      <c r="E211" s="47" t="s">
        <v>277</v>
      </c>
      <c r="F211" s="45"/>
      <c r="G211" s="45"/>
      <c r="H211" s="45"/>
      <c r="I211" s="45"/>
      <c r="J211" s="46"/>
    </row>
    <row r="212" ht="45">
      <c r="A212" s="36" t="s">
        <v>46</v>
      </c>
      <c r="B212" s="44"/>
      <c r="C212" s="45"/>
      <c r="D212" s="45"/>
      <c r="E212" s="38" t="s">
        <v>267</v>
      </c>
      <c r="F212" s="45"/>
      <c r="G212" s="45"/>
      <c r="H212" s="45"/>
      <c r="I212" s="45"/>
      <c r="J212" s="46"/>
    </row>
    <row r="213">
      <c r="A213" s="30" t="s">
        <v>33</v>
      </c>
      <c r="B213" s="31"/>
      <c r="C213" s="32" t="s">
        <v>278</v>
      </c>
      <c r="D213" s="33"/>
      <c r="E213" s="30" t="s">
        <v>279</v>
      </c>
      <c r="F213" s="33"/>
      <c r="G213" s="33"/>
      <c r="H213" s="33"/>
      <c r="I213" s="34">
        <f>SUMIFS(I214:I221,A214:A221,"P")</f>
        <v>0</v>
      </c>
      <c r="J213" s="35"/>
    </row>
    <row r="214">
      <c r="A214" s="36" t="s">
        <v>36</v>
      </c>
      <c r="B214" s="36">
        <v>416</v>
      </c>
      <c r="C214" s="37" t="s">
        <v>280</v>
      </c>
      <c r="D214" s="36" t="s">
        <v>38</v>
      </c>
      <c r="E214" s="38" t="s">
        <v>281</v>
      </c>
      <c r="F214" s="39" t="s">
        <v>85</v>
      </c>
      <c r="G214" s="40">
        <v>29.640000000000001</v>
      </c>
      <c r="H214" s="41">
        <v>0</v>
      </c>
      <c r="I214" s="42">
        <f>ROUND(G214*H214,P4)</f>
        <v>0</v>
      </c>
      <c r="J214" s="39" t="s">
        <v>41</v>
      </c>
      <c r="O214" s="43">
        <f>I214*0.21</f>
        <v>0</v>
      </c>
      <c r="P214">
        <v>3</v>
      </c>
    </row>
    <row r="215">
      <c r="A215" s="36" t="s">
        <v>42</v>
      </c>
      <c r="B215" s="44"/>
      <c r="C215" s="45"/>
      <c r="D215" s="45"/>
      <c r="E215" s="48" t="s">
        <v>38</v>
      </c>
      <c r="F215" s="45"/>
      <c r="G215" s="45"/>
      <c r="H215" s="45"/>
      <c r="I215" s="45"/>
      <c r="J215" s="46"/>
    </row>
    <row r="216" ht="30">
      <c r="A216" s="36" t="s">
        <v>44</v>
      </c>
      <c r="B216" s="44"/>
      <c r="C216" s="45"/>
      <c r="D216" s="45"/>
      <c r="E216" s="47" t="s">
        <v>282</v>
      </c>
      <c r="F216" s="45"/>
      <c r="G216" s="45"/>
      <c r="H216" s="45"/>
      <c r="I216" s="45"/>
      <c r="J216" s="46"/>
    </row>
    <row r="217" ht="60">
      <c r="A217" s="36" t="s">
        <v>46</v>
      </c>
      <c r="B217" s="44"/>
      <c r="C217" s="45"/>
      <c r="D217" s="45"/>
      <c r="E217" s="38" t="s">
        <v>283</v>
      </c>
      <c r="F217" s="45"/>
      <c r="G217" s="45"/>
      <c r="H217" s="45"/>
      <c r="I217" s="45"/>
      <c r="J217" s="46"/>
    </row>
    <row r="218" ht="30">
      <c r="A218" s="36" t="s">
        <v>36</v>
      </c>
      <c r="B218" s="36">
        <v>417</v>
      </c>
      <c r="C218" s="37" t="s">
        <v>284</v>
      </c>
      <c r="D218" s="36" t="s">
        <v>38</v>
      </c>
      <c r="E218" s="38" t="s">
        <v>285</v>
      </c>
      <c r="F218" s="39" t="s">
        <v>85</v>
      </c>
      <c r="G218" s="40">
        <v>319.79000000000002</v>
      </c>
      <c r="H218" s="41">
        <v>0</v>
      </c>
      <c r="I218" s="42">
        <f>ROUND(G218*H218,P4)</f>
        <v>0</v>
      </c>
      <c r="J218" s="39" t="s">
        <v>41</v>
      </c>
      <c r="O218" s="43">
        <f>I218*0.21</f>
        <v>0</v>
      </c>
      <c r="P218">
        <v>3</v>
      </c>
    </row>
    <row r="219">
      <c r="A219" s="36" t="s">
        <v>42</v>
      </c>
      <c r="B219" s="44"/>
      <c r="C219" s="45"/>
      <c r="D219" s="45"/>
      <c r="E219" s="38" t="s">
        <v>286</v>
      </c>
      <c r="F219" s="45"/>
      <c r="G219" s="45"/>
      <c r="H219" s="45"/>
      <c r="I219" s="45"/>
      <c r="J219" s="46"/>
    </row>
    <row r="220" ht="60">
      <c r="A220" s="36" t="s">
        <v>44</v>
      </c>
      <c r="B220" s="44"/>
      <c r="C220" s="45"/>
      <c r="D220" s="45"/>
      <c r="E220" s="47" t="s">
        <v>287</v>
      </c>
      <c r="F220" s="45"/>
      <c r="G220" s="45"/>
      <c r="H220" s="45"/>
      <c r="I220" s="45"/>
      <c r="J220" s="46"/>
    </row>
    <row r="221" ht="60">
      <c r="A221" s="36" t="s">
        <v>46</v>
      </c>
      <c r="B221" s="44"/>
      <c r="C221" s="45"/>
      <c r="D221" s="45"/>
      <c r="E221" s="38" t="s">
        <v>283</v>
      </c>
      <c r="F221" s="45"/>
      <c r="G221" s="45"/>
      <c r="H221" s="45"/>
      <c r="I221" s="45"/>
      <c r="J221" s="46"/>
    </row>
    <row r="222">
      <c r="A222" s="30" t="s">
        <v>33</v>
      </c>
      <c r="B222" s="31"/>
      <c r="C222" s="32" t="s">
        <v>288</v>
      </c>
      <c r="D222" s="33"/>
      <c r="E222" s="30" t="s">
        <v>289</v>
      </c>
      <c r="F222" s="33"/>
      <c r="G222" s="33"/>
      <c r="H222" s="33"/>
      <c r="I222" s="34">
        <f>SUMIFS(I223:I230,A223:A230,"P")</f>
        <v>0</v>
      </c>
      <c r="J222" s="35"/>
    </row>
    <row r="223">
      <c r="A223" s="36" t="s">
        <v>36</v>
      </c>
      <c r="B223" s="36">
        <v>433</v>
      </c>
      <c r="C223" s="37" t="s">
        <v>290</v>
      </c>
      <c r="D223" s="36" t="s">
        <v>97</v>
      </c>
      <c r="E223" s="38" t="s">
        <v>291</v>
      </c>
      <c r="F223" s="39" t="s">
        <v>85</v>
      </c>
      <c r="G223" s="40">
        <v>31.32</v>
      </c>
      <c r="H223" s="41">
        <v>0</v>
      </c>
      <c r="I223" s="42">
        <f>ROUND(G223*H223,P4)</f>
        <v>0</v>
      </c>
      <c r="J223" s="39" t="s">
        <v>41</v>
      </c>
      <c r="O223" s="43">
        <f>I223*0.21</f>
        <v>0</v>
      </c>
      <c r="P223">
        <v>3</v>
      </c>
    </row>
    <row r="224">
      <c r="A224" s="36" t="s">
        <v>42</v>
      </c>
      <c r="B224" s="44"/>
      <c r="C224" s="45"/>
      <c r="D224" s="45"/>
      <c r="E224" s="48"/>
      <c r="F224" s="45"/>
      <c r="G224" s="45"/>
      <c r="H224" s="45"/>
      <c r="I224" s="45"/>
      <c r="J224" s="46"/>
    </row>
    <row r="225" ht="30">
      <c r="A225" s="36" t="s">
        <v>44</v>
      </c>
      <c r="B225" s="44"/>
      <c r="C225" s="45"/>
      <c r="D225" s="45"/>
      <c r="E225" s="47" t="s">
        <v>99</v>
      </c>
      <c r="F225" s="45"/>
      <c r="G225" s="45"/>
      <c r="H225" s="45"/>
      <c r="I225" s="45"/>
      <c r="J225" s="46"/>
    </row>
    <row r="226" ht="30">
      <c r="A226" s="36" t="s">
        <v>46</v>
      </c>
      <c r="B226" s="44"/>
      <c r="C226" s="45"/>
      <c r="D226" s="45"/>
      <c r="E226" s="38" t="s">
        <v>292</v>
      </c>
      <c r="F226" s="45"/>
      <c r="G226" s="45"/>
      <c r="H226" s="45"/>
      <c r="I226" s="45"/>
      <c r="J226" s="46"/>
    </row>
    <row r="227">
      <c r="A227" s="36" t="s">
        <v>36</v>
      </c>
      <c r="B227" s="36">
        <v>434</v>
      </c>
      <c r="C227" s="37" t="s">
        <v>293</v>
      </c>
      <c r="D227" s="36" t="s">
        <v>97</v>
      </c>
      <c r="E227" s="38" t="s">
        <v>294</v>
      </c>
      <c r="F227" s="39" t="s">
        <v>85</v>
      </c>
      <c r="G227" s="40">
        <v>31.32</v>
      </c>
      <c r="H227" s="41">
        <v>0</v>
      </c>
      <c r="I227" s="42">
        <f>ROUND(G227*H227,P4)</f>
        <v>0</v>
      </c>
      <c r="J227" s="39" t="s">
        <v>41</v>
      </c>
      <c r="O227" s="43">
        <f>I227*0.21</f>
        <v>0</v>
      </c>
      <c r="P227">
        <v>3</v>
      </c>
    </row>
    <row r="228">
      <c r="A228" s="36" t="s">
        <v>42</v>
      </c>
      <c r="B228" s="44"/>
      <c r="C228" s="45"/>
      <c r="D228" s="45"/>
      <c r="E228" s="48"/>
      <c r="F228" s="45"/>
      <c r="G228" s="45"/>
      <c r="H228" s="45"/>
      <c r="I228" s="45"/>
      <c r="J228" s="46"/>
    </row>
    <row r="229" ht="30">
      <c r="A229" s="36" t="s">
        <v>44</v>
      </c>
      <c r="B229" s="44"/>
      <c r="C229" s="45"/>
      <c r="D229" s="45"/>
      <c r="E229" s="47" t="s">
        <v>99</v>
      </c>
      <c r="F229" s="45"/>
      <c r="G229" s="45"/>
      <c r="H229" s="45"/>
      <c r="I229" s="45"/>
      <c r="J229" s="46"/>
    </row>
    <row r="230" ht="30">
      <c r="A230" s="36" t="s">
        <v>46</v>
      </c>
      <c r="B230" s="44"/>
      <c r="C230" s="45"/>
      <c r="D230" s="45"/>
      <c r="E230" s="38" t="s">
        <v>292</v>
      </c>
      <c r="F230" s="45"/>
      <c r="G230" s="45"/>
      <c r="H230" s="45"/>
      <c r="I230" s="45"/>
      <c r="J230" s="46"/>
    </row>
    <row r="231">
      <c r="A231" s="30" t="s">
        <v>33</v>
      </c>
      <c r="B231" s="31"/>
      <c r="C231" s="32" t="s">
        <v>295</v>
      </c>
      <c r="D231" s="33"/>
      <c r="E231" s="30" t="s">
        <v>296</v>
      </c>
      <c r="F231" s="33"/>
      <c r="G231" s="33"/>
      <c r="H231" s="33"/>
      <c r="I231" s="34">
        <f>SUMIFS(I232:I235,A232:A235,"P")</f>
        <v>0</v>
      </c>
      <c r="J231" s="35"/>
    </row>
    <row r="232">
      <c r="A232" s="36" t="s">
        <v>36</v>
      </c>
      <c r="B232" s="36">
        <v>538</v>
      </c>
      <c r="C232" s="37" t="s">
        <v>297</v>
      </c>
      <c r="D232" s="36" t="s">
        <v>38</v>
      </c>
      <c r="E232" s="38" t="s">
        <v>298</v>
      </c>
      <c r="F232" s="39" t="s">
        <v>138</v>
      </c>
      <c r="G232" s="40">
        <v>70.579999999999998</v>
      </c>
      <c r="H232" s="41">
        <v>0</v>
      </c>
      <c r="I232" s="42">
        <f>ROUND(G232*H232,P4)</f>
        <v>0</v>
      </c>
      <c r="J232" s="39" t="s">
        <v>41</v>
      </c>
      <c r="O232" s="43">
        <f>I232*0.21</f>
        <v>0</v>
      </c>
      <c r="P232">
        <v>3</v>
      </c>
    </row>
    <row r="233">
      <c r="A233" s="36" t="s">
        <v>42</v>
      </c>
      <c r="B233" s="44"/>
      <c r="C233" s="45"/>
      <c r="D233" s="45"/>
      <c r="E233" s="38" t="s">
        <v>299</v>
      </c>
      <c r="F233" s="45"/>
      <c r="G233" s="45"/>
      <c r="H233" s="45"/>
      <c r="I233" s="45"/>
      <c r="J233" s="46"/>
    </row>
    <row r="234" ht="30">
      <c r="A234" s="36" t="s">
        <v>44</v>
      </c>
      <c r="B234" s="44"/>
      <c r="C234" s="45"/>
      <c r="D234" s="45"/>
      <c r="E234" s="47" t="s">
        <v>300</v>
      </c>
      <c r="F234" s="45"/>
      <c r="G234" s="45"/>
      <c r="H234" s="45"/>
      <c r="I234" s="45"/>
      <c r="J234" s="46"/>
    </row>
    <row r="235" ht="120">
      <c r="A235" s="36" t="s">
        <v>46</v>
      </c>
      <c r="B235" s="44"/>
      <c r="C235" s="45"/>
      <c r="D235" s="45"/>
      <c r="E235" s="38" t="s">
        <v>301</v>
      </c>
      <c r="F235" s="45"/>
      <c r="G235" s="45"/>
      <c r="H235" s="45"/>
      <c r="I235" s="45"/>
      <c r="J235" s="46"/>
    </row>
    <row r="236">
      <c r="A236" s="30" t="s">
        <v>33</v>
      </c>
      <c r="B236" s="31"/>
      <c r="C236" s="32" t="s">
        <v>302</v>
      </c>
      <c r="D236" s="33"/>
      <c r="E236" s="30" t="s">
        <v>303</v>
      </c>
      <c r="F236" s="33"/>
      <c r="G236" s="33"/>
      <c r="H236" s="33"/>
      <c r="I236" s="34">
        <f>SUMIFS(I237:I240,A237:A240,"P")</f>
        <v>0</v>
      </c>
      <c r="J236" s="35"/>
    </row>
    <row r="237">
      <c r="A237" s="36" t="s">
        <v>36</v>
      </c>
      <c r="B237" s="36">
        <v>448</v>
      </c>
      <c r="C237" s="37" t="s">
        <v>304</v>
      </c>
      <c r="D237" s="36" t="s">
        <v>97</v>
      </c>
      <c r="E237" s="38" t="s">
        <v>305</v>
      </c>
      <c r="F237" s="39" t="s">
        <v>85</v>
      </c>
      <c r="G237" s="40">
        <v>31.32</v>
      </c>
      <c r="H237" s="41">
        <v>0</v>
      </c>
      <c r="I237" s="42">
        <f>ROUND(G237*H237,P4)</f>
        <v>0</v>
      </c>
      <c r="J237" s="39" t="s">
        <v>41</v>
      </c>
      <c r="O237" s="43">
        <f>I237*0.21</f>
        <v>0</v>
      </c>
      <c r="P237">
        <v>3</v>
      </c>
    </row>
    <row r="238">
      <c r="A238" s="36" t="s">
        <v>42</v>
      </c>
      <c r="B238" s="44"/>
      <c r="C238" s="45"/>
      <c r="D238" s="45"/>
      <c r="E238" s="38" t="s">
        <v>306</v>
      </c>
      <c r="F238" s="45"/>
      <c r="G238" s="45"/>
      <c r="H238" s="45"/>
      <c r="I238" s="45"/>
      <c r="J238" s="46"/>
    </row>
    <row r="239" ht="30">
      <c r="A239" s="36" t="s">
        <v>44</v>
      </c>
      <c r="B239" s="44"/>
      <c r="C239" s="45"/>
      <c r="D239" s="45"/>
      <c r="E239" s="47" t="s">
        <v>307</v>
      </c>
      <c r="F239" s="45"/>
      <c r="G239" s="45"/>
      <c r="H239" s="45"/>
      <c r="I239" s="45"/>
      <c r="J239" s="46"/>
    </row>
    <row r="240" ht="45">
      <c r="A240" s="36" t="s">
        <v>46</v>
      </c>
      <c r="B240" s="44"/>
      <c r="C240" s="45"/>
      <c r="D240" s="45"/>
      <c r="E240" s="38" t="s">
        <v>308</v>
      </c>
      <c r="F240" s="45"/>
      <c r="G240" s="45"/>
      <c r="H240" s="45"/>
      <c r="I240" s="45"/>
      <c r="J240" s="46"/>
    </row>
    <row r="241">
      <c r="A241" s="30" t="s">
        <v>33</v>
      </c>
      <c r="B241" s="31"/>
      <c r="C241" s="32" t="s">
        <v>309</v>
      </c>
      <c r="D241" s="33"/>
      <c r="E241" s="30" t="s">
        <v>310</v>
      </c>
      <c r="F241" s="33"/>
      <c r="G241" s="33"/>
      <c r="H241" s="33"/>
      <c r="I241" s="34">
        <f>SUMIFS(I242:I245,A242:A245,"P")</f>
        <v>0</v>
      </c>
      <c r="J241" s="35"/>
    </row>
    <row r="242" ht="30">
      <c r="A242" s="36" t="s">
        <v>36</v>
      </c>
      <c r="B242" s="36">
        <v>478</v>
      </c>
      <c r="C242" s="37" t="s">
        <v>311</v>
      </c>
      <c r="D242" s="36" t="s">
        <v>312</v>
      </c>
      <c r="E242" s="38" t="s">
        <v>313</v>
      </c>
      <c r="F242" s="39" t="s">
        <v>118</v>
      </c>
      <c r="G242" s="40">
        <v>1</v>
      </c>
      <c r="H242" s="41">
        <v>0</v>
      </c>
      <c r="I242" s="42">
        <f>ROUND(G242*H242,P4)</f>
        <v>0</v>
      </c>
      <c r="J242" s="39" t="s">
        <v>41</v>
      </c>
      <c r="O242" s="43">
        <f>I242*0.21</f>
        <v>0</v>
      </c>
      <c r="P242">
        <v>3</v>
      </c>
    </row>
    <row r="243">
      <c r="A243" s="36" t="s">
        <v>42</v>
      </c>
      <c r="B243" s="44"/>
      <c r="C243" s="45"/>
      <c r="D243" s="45"/>
      <c r="E243" s="48"/>
      <c r="F243" s="45"/>
      <c r="G243" s="45"/>
      <c r="H243" s="45"/>
      <c r="I243" s="45"/>
      <c r="J243" s="46"/>
    </row>
    <row r="244" ht="30">
      <c r="A244" s="36" t="s">
        <v>44</v>
      </c>
      <c r="B244" s="44"/>
      <c r="C244" s="45"/>
      <c r="D244" s="45"/>
      <c r="E244" s="47" t="s">
        <v>314</v>
      </c>
      <c r="F244" s="45"/>
      <c r="G244" s="45"/>
      <c r="H244" s="45"/>
      <c r="I244" s="45"/>
      <c r="J244" s="46"/>
    </row>
    <row r="245" ht="150">
      <c r="A245" s="36" t="s">
        <v>46</v>
      </c>
      <c r="B245" s="49"/>
      <c r="C245" s="50"/>
      <c r="D245" s="50"/>
      <c r="E245" s="38" t="s">
        <v>315</v>
      </c>
      <c r="F245" s="50"/>
      <c r="G245" s="50"/>
      <c r="H245" s="50"/>
      <c r="I245" s="50"/>
      <c r="J245" s="51"/>
    </row>
  </sheetData>
  <sheetProtection sheet="1" objects="1" scenarios="1" spinCount="100000" saltValue="ePpo7Wxtn5gNcsqiClCzBLKeDnvY9A+k7IPq/UCnbVfrdKBDh71tSPhBGwiqBN6XDimwZVISprMyzGqfm1CacA==" hashValue="MKu1oHx/F+L031S3ssQu2Np7EV/PDwF2YnEtfG6v21EVjJH1D78hQ86g4I9hUJ7gjCofbHFeYlt+Vi/sYI0umg==" algorithmName="SHA-512" password="CFA9"/>
  <mergeCells count="11">
    <mergeCell ref="C3:D3"/>
    <mergeCell ref="C4:D4"/>
    <mergeCell ref="A5:A6"/>
    <mergeCell ref="B5:B6"/>
    <mergeCell ref="C5:C6"/>
    <mergeCell ref="D5:D6"/>
    <mergeCell ref="E5:E6"/>
    <mergeCell ref="F5:F6"/>
    <mergeCell ref="G5:G6"/>
    <mergeCell ref="H5:I5"/>
    <mergeCell ref="J5:J6"/>
  </mergeCells>
  <pageSetup fitToHeight="0"/>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workbookViewId="0"/>
  </sheetViews>
  <sheetFormatPr defaultRowHeight="15"/>
  <cols>
    <col min="1" max="1" width="9.140625" hidden="1"/>
    <col min="2" max="2" width="16.14063" customWidth="1"/>
    <col min="3" max="3" width="9.710938" customWidth="1"/>
    <col min="4" max="4" width="13" customWidth="1"/>
    <col min="5" max="5" width="64.85547" customWidth="1"/>
    <col min="6" max="6" width="13" customWidth="1"/>
    <col min="7" max="7" width="16.14063" customWidth="1"/>
    <col min="8" max="8" width="16.14063" customWidth="1"/>
    <col min="9" max="9" width="16.14063" customWidth="1"/>
    <col min="10" max="10" width="24.28516" bestFit="1" customWidth="1"/>
    <col min="15" max="15" width="9.140625" hidden="1"/>
    <col min="16" max="16" width="9.140625" hidden="1"/>
  </cols>
  <sheetData>
    <row r="1">
      <c r="A1" s="1" t="s">
        <v>0</v>
      </c>
      <c r="B1" s="11"/>
      <c r="C1" s="12"/>
      <c r="D1" s="12"/>
      <c r="E1" s="13" t="s">
        <v>1</v>
      </c>
      <c r="F1" s="12"/>
      <c r="G1" s="12"/>
      <c r="H1" s="12"/>
      <c r="I1" s="12"/>
      <c r="J1" s="14"/>
      <c r="P1">
        <v>3</v>
      </c>
    </row>
    <row r="2" ht="20.25">
      <c r="A2" s="1"/>
      <c r="B2" s="15"/>
      <c r="C2" s="16"/>
      <c r="D2" s="16"/>
      <c r="E2" s="17" t="s">
        <v>15</v>
      </c>
      <c r="F2" s="16"/>
      <c r="G2" s="16"/>
      <c r="H2" s="16"/>
      <c r="I2" s="16"/>
      <c r="J2" s="18"/>
    </row>
    <row r="3">
      <c r="A3" s="3" t="s">
        <v>16</v>
      </c>
      <c r="B3" s="19" t="s">
        <v>17</v>
      </c>
      <c r="C3" s="20" t="s">
        <v>18</v>
      </c>
      <c r="D3" s="21"/>
      <c r="E3" s="22" t="s">
        <v>19</v>
      </c>
      <c r="F3" s="16"/>
      <c r="G3" s="16"/>
      <c r="H3" s="23" t="s">
        <v>13</v>
      </c>
      <c r="I3" s="24">
        <f>SUMIFS(I8:I82,A8:A82,"SD")</f>
        <v>0</v>
      </c>
      <c r="J3" s="18"/>
      <c r="O3">
        <v>0</v>
      </c>
      <c r="P3">
        <v>2</v>
      </c>
    </row>
    <row r="4">
      <c r="A4" s="3" t="s">
        <v>20</v>
      </c>
      <c r="B4" s="19" t="s">
        <v>21</v>
      </c>
      <c r="C4" s="20" t="s">
        <v>13</v>
      </c>
      <c r="D4" s="21"/>
      <c r="E4" s="22" t="s">
        <v>14</v>
      </c>
      <c r="F4" s="16"/>
      <c r="G4" s="16"/>
      <c r="H4" s="16"/>
      <c r="I4" s="16"/>
      <c r="J4" s="18"/>
      <c r="O4">
        <v>0.14999999999999999</v>
      </c>
      <c r="P4">
        <v>2</v>
      </c>
    </row>
    <row r="5">
      <c r="A5" s="25" t="s">
        <v>22</v>
      </c>
      <c r="B5" s="26" t="s">
        <v>23</v>
      </c>
      <c r="C5" s="7" t="s">
        <v>24</v>
      </c>
      <c r="D5" s="7" t="s">
        <v>25</v>
      </c>
      <c r="E5" s="7" t="s">
        <v>26</v>
      </c>
      <c r="F5" s="7" t="s">
        <v>27</v>
      </c>
      <c r="G5" s="7" t="s">
        <v>28</v>
      </c>
      <c r="H5" s="7" t="s">
        <v>29</v>
      </c>
      <c r="I5" s="7"/>
      <c r="J5" s="27" t="s">
        <v>30</v>
      </c>
      <c r="O5">
        <v>0.20999999999999999</v>
      </c>
    </row>
    <row r="6">
      <c r="A6" s="25"/>
      <c r="B6" s="26"/>
      <c r="C6" s="7"/>
      <c r="D6" s="7"/>
      <c r="E6" s="7"/>
      <c r="F6" s="7"/>
      <c r="G6" s="7"/>
      <c r="H6" s="7" t="s">
        <v>31</v>
      </c>
      <c r="I6" s="7" t="s">
        <v>32</v>
      </c>
      <c r="J6" s="27"/>
    </row>
    <row r="7">
      <c r="A7" s="28">
        <v>0</v>
      </c>
      <c r="B7" s="26">
        <v>1</v>
      </c>
      <c r="C7" s="29">
        <v>2</v>
      </c>
      <c r="D7" s="7">
        <v>3</v>
      </c>
      <c r="E7" s="29">
        <v>4</v>
      </c>
      <c r="F7" s="7">
        <v>5</v>
      </c>
      <c r="G7" s="7">
        <v>6</v>
      </c>
      <c r="H7" s="7">
        <v>7</v>
      </c>
      <c r="I7" s="29">
        <v>8</v>
      </c>
      <c r="J7" s="27">
        <v>9</v>
      </c>
    </row>
    <row r="8">
      <c r="A8" s="30" t="s">
        <v>33</v>
      </c>
      <c r="B8" s="31"/>
      <c r="C8" s="32" t="s">
        <v>34</v>
      </c>
      <c r="D8" s="33"/>
      <c r="E8" s="30" t="s">
        <v>35</v>
      </c>
      <c r="F8" s="33"/>
      <c r="G8" s="33"/>
      <c r="H8" s="33"/>
      <c r="I8" s="34">
        <f>SUMIFS(I9:I20,A9:A20,"P")</f>
        <v>0</v>
      </c>
      <c r="J8" s="35"/>
    </row>
    <row r="9">
      <c r="A9" s="36" t="s">
        <v>36</v>
      </c>
      <c r="B9" s="36">
        <v>1</v>
      </c>
      <c r="C9" s="37" t="s">
        <v>316</v>
      </c>
      <c r="D9" s="36"/>
      <c r="E9" s="38" t="s">
        <v>317</v>
      </c>
      <c r="F9" s="39" t="s">
        <v>40</v>
      </c>
      <c r="G9" s="40">
        <v>1</v>
      </c>
      <c r="H9" s="41">
        <v>0</v>
      </c>
      <c r="I9" s="42">
        <f>ROUND(G9*H9,P4)</f>
        <v>0</v>
      </c>
      <c r="J9" s="36"/>
      <c r="O9" s="43">
        <f>I9*0.21</f>
        <v>0</v>
      </c>
      <c r="P9">
        <v>3</v>
      </c>
    </row>
    <row r="10" ht="30">
      <c r="A10" s="36" t="s">
        <v>42</v>
      </c>
      <c r="B10" s="44"/>
      <c r="C10" s="45"/>
      <c r="D10" s="45"/>
      <c r="E10" s="38" t="s">
        <v>318</v>
      </c>
      <c r="F10" s="45"/>
      <c r="G10" s="45"/>
      <c r="H10" s="45"/>
      <c r="I10" s="45"/>
      <c r="J10" s="46"/>
    </row>
    <row r="11" ht="30">
      <c r="A11" s="36" t="s">
        <v>44</v>
      </c>
      <c r="B11" s="44"/>
      <c r="C11" s="45"/>
      <c r="D11" s="45"/>
      <c r="E11" s="47" t="s">
        <v>319</v>
      </c>
      <c r="F11" s="45"/>
      <c r="G11" s="45"/>
      <c r="H11" s="45"/>
      <c r="I11" s="45"/>
      <c r="J11" s="46"/>
    </row>
    <row r="12" ht="30">
      <c r="A12" s="36" t="s">
        <v>46</v>
      </c>
      <c r="B12" s="44"/>
      <c r="C12" s="45"/>
      <c r="D12" s="45"/>
      <c r="E12" s="38" t="s">
        <v>320</v>
      </c>
      <c r="F12" s="45"/>
      <c r="G12" s="45"/>
      <c r="H12" s="45"/>
      <c r="I12" s="45"/>
      <c r="J12" s="46"/>
    </row>
    <row r="13" ht="30">
      <c r="A13" s="36" t="s">
        <v>36</v>
      </c>
      <c r="B13" s="36">
        <v>2</v>
      </c>
      <c r="C13" s="37" t="s">
        <v>316</v>
      </c>
      <c r="D13" s="36" t="s">
        <v>321</v>
      </c>
      <c r="E13" s="38" t="s">
        <v>322</v>
      </c>
      <c r="F13" s="39" t="s">
        <v>323</v>
      </c>
      <c r="G13" s="40">
        <v>3</v>
      </c>
      <c r="H13" s="41">
        <v>0</v>
      </c>
      <c r="I13" s="42">
        <f>ROUND(G13*H13,P4)</f>
        <v>0</v>
      </c>
      <c r="J13" s="36"/>
      <c r="O13" s="43">
        <f>I13*0.21</f>
        <v>0</v>
      </c>
      <c r="P13">
        <v>3</v>
      </c>
    </row>
    <row r="14">
      <c r="A14" s="36" t="s">
        <v>42</v>
      </c>
      <c r="B14" s="44"/>
      <c r="C14" s="45"/>
      <c r="D14" s="45"/>
      <c r="E14" s="48"/>
      <c r="F14" s="45"/>
      <c r="G14" s="45"/>
      <c r="H14" s="45"/>
      <c r="I14" s="45"/>
      <c r="J14" s="46"/>
    </row>
    <row r="15" ht="30">
      <c r="A15" s="36" t="s">
        <v>44</v>
      </c>
      <c r="B15" s="44"/>
      <c r="C15" s="45"/>
      <c r="D15" s="45"/>
      <c r="E15" s="47" t="s">
        <v>324</v>
      </c>
      <c r="F15" s="45"/>
      <c r="G15" s="45"/>
      <c r="H15" s="45"/>
      <c r="I15" s="45"/>
      <c r="J15" s="46"/>
    </row>
    <row r="16" ht="30">
      <c r="A16" s="36" t="s">
        <v>46</v>
      </c>
      <c r="B16" s="44"/>
      <c r="C16" s="45"/>
      <c r="D16" s="45"/>
      <c r="E16" s="38" t="s">
        <v>320</v>
      </c>
      <c r="F16" s="45"/>
      <c r="G16" s="45"/>
      <c r="H16" s="45"/>
      <c r="I16" s="45"/>
      <c r="J16" s="46"/>
    </row>
    <row r="17" ht="30">
      <c r="A17" s="36" t="s">
        <v>36</v>
      </c>
      <c r="B17" s="36">
        <v>3</v>
      </c>
      <c r="C17" s="37" t="s">
        <v>325</v>
      </c>
      <c r="D17" s="36"/>
      <c r="E17" s="38" t="s">
        <v>326</v>
      </c>
      <c r="F17" s="39" t="s">
        <v>40</v>
      </c>
      <c r="G17" s="40">
        <v>1</v>
      </c>
      <c r="H17" s="41">
        <v>0</v>
      </c>
      <c r="I17" s="42">
        <f>ROUND(G17*H17,P4)</f>
        <v>0</v>
      </c>
      <c r="J17" s="36"/>
      <c r="O17" s="43">
        <f>I17*0.21</f>
        <v>0</v>
      </c>
      <c r="P17">
        <v>3</v>
      </c>
    </row>
    <row r="18" ht="105">
      <c r="A18" s="36" t="s">
        <v>42</v>
      </c>
      <c r="B18" s="44"/>
      <c r="C18" s="45"/>
      <c r="D18" s="45"/>
      <c r="E18" s="38" t="s">
        <v>327</v>
      </c>
      <c r="F18" s="45"/>
      <c r="G18" s="45"/>
      <c r="H18" s="45"/>
      <c r="I18" s="45"/>
      <c r="J18" s="46"/>
    </row>
    <row r="19" ht="45">
      <c r="A19" s="36" t="s">
        <v>44</v>
      </c>
      <c r="B19" s="44"/>
      <c r="C19" s="45"/>
      <c r="D19" s="45"/>
      <c r="E19" s="47" t="s">
        <v>328</v>
      </c>
      <c r="F19" s="45"/>
      <c r="G19" s="45"/>
      <c r="H19" s="45"/>
      <c r="I19" s="45"/>
      <c r="J19" s="46"/>
    </row>
    <row r="20" ht="30">
      <c r="A20" s="36" t="s">
        <v>46</v>
      </c>
      <c r="B20" s="44"/>
      <c r="C20" s="45"/>
      <c r="D20" s="45"/>
      <c r="E20" s="38" t="s">
        <v>320</v>
      </c>
      <c r="F20" s="45"/>
      <c r="G20" s="45"/>
      <c r="H20" s="45"/>
      <c r="I20" s="45"/>
      <c r="J20" s="46"/>
    </row>
    <row r="21">
      <c r="A21" s="30" t="s">
        <v>33</v>
      </c>
      <c r="B21" s="31"/>
      <c r="C21" s="32" t="s">
        <v>329</v>
      </c>
      <c r="D21" s="33"/>
      <c r="E21" s="30" t="s">
        <v>330</v>
      </c>
      <c r="F21" s="33"/>
      <c r="G21" s="33"/>
      <c r="H21" s="33"/>
      <c r="I21" s="34">
        <f>SUMIFS(I22:I29,A22:A29,"P")</f>
        <v>0</v>
      </c>
      <c r="J21" s="35"/>
    </row>
    <row r="22" ht="30">
      <c r="A22" s="36" t="s">
        <v>36</v>
      </c>
      <c r="B22" s="36">
        <v>4</v>
      </c>
      <c r="C22" s="37" t="s">
        <v>331</v>
      </c>
      <c r="D22" s="36"/>
      <c r="E22" s="38" t="s">
        <v>332</v>
      </c>
      <c r="F22" s="39" t="s">
        <v>40</v>
      </c>
      <c r="G22" s="40">
        <v>1</v>
      </c>
      <c r="H22" s="41">
        <v>0</v>
      </c>
      <c r="I22" s="42">
        <f>ROUND(G22*H22,P4)</f>
        <v>0</v>
      </c>
      <c r="J22" s="36"/>
      <c r="O22" s="43">
        <f>I22*0.21</f>
        <v>0</v>
      </c>
      <c r="P22">
        <v>3</v>
      </c>
    </row>
    <row r="23">
      <c r="A23" s="36" t="s">
        <v>42</v>
      </c>
      <c r="B23" s="44"/>
      <c r="C23" s="45"/>
      <c r="D23" s="45"/>
      <c r="E23" s="48"/>
      <c r="F23" s="45"/>
      <c r="G23" s="45"/>
      <c r="H23" s="45"/>
      <c r="I23" s="45"/>
      <c r="J23" s="46"/>
    </row>
    <row r="24">
      <c r="A24" s="36" t="s">
        <v>44</v>
      </c>
      <c r="B24" s="44"/>
      <c r="C24" s="45"/>
      <c r="D24" s="45"/>
      <c r="E24" s="47" t="s">
        <v>333</v>
      </c>
      <c r="F24" s="45"/>
      <c r="G24" s="45"/>
      <c r="H24" s="45"/>
      <c r="I24" s="45"/>
      <c r="J24" s="46"/>
    </row>
    <row r="25" ht="30">
      <c r="A25" s="36" t="s">
        <v>46</v>
      </c>
      <c r="B25" s="44"/>
      <c r="C25" s="45"/>
      <c r="D25" s="45"/>
      <c r="E25" s="38" t="s">
        <v>334</v>
      </c>
      <c r="F25" s="45"/>
      <c r="G25" s="45"/>
      <c r="H25" s="45"/>
      <c r="I25" s="45"/>
      <c r="J25" s="46"/>
    </row>
    <row r="26" ht="30">
      <c r="A26" s="36" t="s">
        <v>36</v>
      </c>
      <c r="B26" s="36">
        <v>5</v>
      </c>
      <c r="C26" s="37" t="s">
        <v>335</v>
      </c>
      <c r="D26" s="36"/>
      <c r="E26" s="38" t="s">
        <v>336</v>
      </c>
      <c r="F26" s="39" t="s">
        <v>40</v>
      </c>
      <c r="G26" s="40">
        <v>1</v>
      </c>
      <c r="H26" s="41">
        <v>0</v>
      </c>
      <c r="I26" s="42">
        <f>ROUND(G26*H26,P4)</f>
        <v>0</v>
      </c>
      <c r="J26" s="36"/>
      <c r="O26" s="43">
        <f>I26*0.21</f>
        <v>0</v>
      </c>
      <c r="P26">
        <v>3</v>
      </c>
    </row>
    <row r="27" ht="90">
      <c r="A27" s="36" t="s">
        <v>42</v>
      </c>
      <c r="B27" s="44"/>
      <c r="C27" s="45"/>
      <c r="D27" s="45"/>
      <c r="E27" s="38" t="s">
        <v>337</v>
      </c>
      <c r="F27" s="45"/>
      <c r="G27" s="45"/>
      <c r="H27" s="45"/>
      <c r="I27" s="45"/>
      <c r="J27" s="46"/>
    </row>
    <row r="28" ht="30">
      <c r="A28" s="36" t="s">
        <v>44</v>
      </c>
      <c r="B28" s="44"/>
      <c r="C28" s="45"/>
      <c r="D28" s="45"/>
      <c r="E28" s="47" t="s">
        <v>338</v>
      </c>
      <c r="F28" s="45"/>
      <c r="G28" s="45"/>
      <c r="H28" s="45"/>
      <c r="I28" s="45"/>
      <c r="J28" s="46"/>
    </row>
    <row r="29" ht="30">
      <c r="A29" s="36" t="s">
        <v>46</v>
      </c>
      <c r="B29" s="44"/>
      <c r="C29" s="45"/>
      <c r="D29" s="45"/>
      <c r="E29" s="38" t="s">
        <v>334</v>
      </c>
      <c r="F29" s="45"/>
      <c r="G29" s="45"/>
      <c r="H29" s="45"/>
      <c r="I29" s="45"/>
      <c r="J29" s="46"/>
    </row>
    <row r="30">
      <c r="A30" s="30" t="s">
        <v>33</v>
      </c>
      <c r="B30" s="31"/>
      <c r="C30" s="32" t="s">
        <v>339</v>
      </c>
      <c r="D30" s="33"/>
      <c r="E30" s="30" t="s">
        <v>340</v>
      </c>
      <c r="F30" s="33"/>
      <c r="G30" s="33"/>
      <c r="H30" s="33"/>
      <c r="I30" s="34">
        <f>SUMIFS(I31:I34,A31:A34,"P")</f>
        <v>0</v>
      </c>
      <c r="J30" s="35"/>
    </row>
    <row r="31">
      <c r="A31" s="36" t="s">
        <v>36</v>
      </c>
      <c r="B31" s="36">
        <v>6</v>
      </c>
      <c r="C31" s="37" t="s">
        <v>341</v>
      </c>
      <c r="D31" s="36"/>
      <c r="E31" s="38" t="s">
        <v>342</v>
      </c>
      <c r="F31" s="39" t="s">
        <v>40</v>
      </c>
      <c r="G31" s="40">
        <v>1</v>
      </c>
      <c r="H31" s="41">
        <v>0</v>
      </c>
      <c r="I31" s="42">
        <f>ROUND(G31*H31,P4)</f>
        <v>0</v>
      </c>
      <c r="J31" s="36"/>
      <c r="O31" s="43">
        <f>I31*0.21</f>
        <v>0</v>
      </c>
      <c r="P31">
        <v>3</v>
      </c>
    </row>
    <row r="32" ht="45">
      <c r="A32" s="36" t="s">
        <v>42</v>
      </c>
      <c r="B32" s="44"/>
      <c r="C32" s="45"/>
      <c r="D32" s="45"/>
      <c r="E32" s="38" t="s">
        <v>343</v>
      </c>
      <c r="F32" s="45"/>
      <c r="G32" s="45"/>
      <c r="H32" s="45"/>
      <c r="I32" s="45"/>
      <c r="J32" s="46"/>
    </row>
    <row r="33" ht="30">
      <c r="A33" s="36" t="s">
        <v>44</v>
      </c>
      <c r="B33" s="44"/>
      <c r="C33" s="45"/>
      <c r="D33" s="45"/>
      <c r="E33" s="47" t="s">
        <v>344</v>
      </c>
      <c r="F33" s="45"/>
      <c r="G33" s="45"/>
      <c r="H33" s="45"/>
      <c r="I33" s="45"/>
      <c r="J33" s="46"/>
    </row>
    <row r="34" ht="30">
      <c r="A34" s="36" t="s">
        <v>46</v>
      </c>
      <c r="B34" s="44"/>
      <c r="C34" s="45"/>
      <c r="D34" s="45"/>
      <c r="E34" s="38" t="s">
        <v>47</v>
      </c>
      <c r="F34" s="45"/>
      <c r="G34" s="45"/>
      <c r="H34" s="45"/>
      <c r="I34" s="45"/>
      <c r="J34" s="46"/>
    </row>
    <row r="35">
      <c r="A35" s="30" t="s">
        <v>33</v>
      </c>
      <c r="B35" s="31"/>
      <c r="C35" s="32" t="s">
        <v>345</v>
      </c>
      <c r="D35" s="33"/>
      <c r="E35" s="30" t="s">
        <v>346</v>
      </c>
      <c r="F35" s="33"/>
      <c r="G35" s="33"/>
      <c r="H35" s="33"/>
      <c r="I35" s="34">
        <f>SUMIFS(I36:I47,A36:A47,"P")</f>
        <v>0</v>
      </c>
      <c r="J35" s="35"/>
    </row>
    <row r="36">
      <c r="A36" s="36" t="s">
        <v>36</v>
      </c>
      <c r="B36" s="36">
        <v>9</v>
      </c>
      <c r="C36" s="37" t="s">
        <v>347</v>
      </c>
      <c r="D36" s="36" t="s">
        <v>38</v>
      </c>
      <c r="E36" s="38" t="s">
        <v>348</v>
      </c>
      <c r="F36" s="39" t="s">
        <v>40</v>
      </c>
      <c r="G36" s="40">
        <v>1</v>
      </c>
      <c r="H36" s="41">
        <v>0</v>
      </c>
      <c r="I36" s="42">
        <f>ROUND(G36*H36,P4)</f>
        <v>0</v>
      </c>
      <c r="J36" s="36"/>
      <c r="O36" s="43">
        <f>I36*0.21</f>
        <v>0</v>
      </c>
      <c r="P36">
        <v>3</v>
      </c>
    </row>
    <row r="37" ht="75">
      <c r="A37" s="36" t="s">
        <v>42</v>
      </c>
      <c r="B37" s="44"/>
      <c r="C37" s="45"/>
      <c r="D37" s="45"/>
      <c r="E37" s="38" t="s">
        <v>349</v>
      </c>
      <c r="F37" s="45"/>
      <c r="G37" s="45"/>
      <c r="H37" s="45"/>
      <c r="I37" s="45"/>
      <c r="J37" s="46"/>
    </row>
    <row r="38">
      <c r="A38" s="36" t="s">
        <v>44</v>
      </c>
      <c r="B38" s="44"/>
      <c r="C38" s="45"/>
      <c r="D38" s="45"/>
      <c r="E38" s="47" t="s">
        <v>350</v>
      </c>
      <c r="F38" s="45"/>
      <c r="G38" s="45"/>
      <c r="H38" s="45"/>
      <c r="I38" s="45"/>
      <c r="J38" s="46"/>
    </row>
    <row r="39" ht="60">
      <c r="A39" s="36" t="s">
        <v>46</v>
      </c>
      <c r="B39" s="44"/>
      <c r="C39" s="45"/>
      <c r="D39" s="45"/>
      <c r="E39" s="38" t="s">
        <v>351</v>
      </c>
      <c r="F39" s="45"/>
      <c r="G39" s="45"/>
      <c r="H39" s="45"/>
      <c r="I39" s="45"/>
      <c r="J39" s="46"/>
    </row>
    <row r="40">
      <c r="A40" s="36" t="s">
        <v>36</v>
      </c>
      <c r="B40" s="36">
        <v>10</v>
      </c>
      <c r="C40" s="37" t="s">
        <v>352</v>
      </c>
      <c r="D40" s="36"/>
      <c r="E40" s="38" t="s">
        <v>353</v>
      </c>
      <c r="F40" s="39" t="s">
        <v>40</v>
      </c>
      <c r="G40" s="40">
        <v>1</v>
      </c>
      <c r="H40" s="41">
        <v>0</v>
      </c>
      <c r="I40" s="42">
        <f>ROUND(G40*H40,P4)</f>
        <v>0</v>
      </c>
      <c r="J40" s="36"/>
      <c r="O40" s="43">
        <f>I40*0.21</f>
        <v>0</v>
      </c>
      <c r="P40">
        <v>3</v>
      </c>
    </row>
    <row r="41" ht="30">
      <c r="A41" s="36" t="s">
        <v>42</v>
      </c>
      <c r="B41" s="44"/>
      <c r="C41" s="45"/>
      <c r="D41" s="45"/>
      <c r="E41" s="38" t="s">
        <v>354</v>
      </c>
      <c r="F41" s="45"/>
      <c r="G41" s="45"/>
      <c r="H41" s="45"/>
      <c r="I41" s="45"/>
      <c r="J41" s="46"/>
    </row>
    <row r="42" ht="30">
      <c r="A42" s="36" t="s">
        <v>44</v>
      </c>
      <c r="B42" s="44"/>
      <c r="C42" s="45"/>
      <c r="D42" s="45"/>
      <c r="E42" s="47" t="s">
        <v>355</v>
      </c>
      <c r="F42" s="45"/>
      <c r="G42" s="45"/>
      <c r="H42" s="45"/>
      <c r="I42" s="45"/>
      <c r="J42" s="46"/>
    </row>
    <row r="43" ht="30">
      <c r="A43" s="36" t="s">
        <v>46</v>
      </c>
      <c r="B43" s="44"/>
      <c r="C43" s="45"/>
      <c r="D43" s="45"/>
      <c r="E43" s="38" t="s">
        <v>47</v>
      </c>
      <c r="F43" s="45"/>
      <c r="G43" s="45"/>
      <c r="H43" s="45"/>
      <c r="I43" s="45"/>
      <c r="J43" s="46"/>
    </row>
    <row r="44">
      <c r="A44" s="36" t="s">
        <v>36</v>
      </c>
      <c r="B44" s="36">
        <v>12</v>
      </c>
      <c r="C44" s="37" t="s">
        <v>356</v>
      </c>
      <c r="D44" s="36"/>
      <c r="E44" s="38" t="s">
        <v>357</v>
      </c>
      <c r="F44" s="39" t="s">
        <v>40</v>
      </c>
      <c r="G44" s="40">
        <v>1</v>
      </c>
      <c r="H44" s="41">
        <v>0</v>
      </c>
      <c r="I44" s="42">
        <f>ROUND(G44*H44,P4)</f>
        <v>0</v>
      </c>
      <c r="J44" s="36"/>
      <c r="O44" s="43">
        <f>I44*0.21</f>
        <v>0</v>
      </c>
      <c r="P44">
        <v>3</v>
      </c>
    </row>
    <row r="45" ht="60">
      <c r="A45" s="36" t="s">
        <v>42</v>
      </c>
      <c r="B45" s="44"/>
      <c r="C45" s="45"/>
      <c r="D45" s="45"/>
      <c r="E45" s="38" t="s">
        <v>358</v>
      </c>
      <c r="F45" s="45"/>
      <c r="G45" s="45"/>
      <c r="H45" s="45"/>
      <c r="I45" s="45"/>
      <c r="J45" s="46"/>
    </row>
    <row r="46" ht="30">
      <c r="A46" s="36" t="s">
        <v>44</v>
      </c>
      <c r="B46" s="44"/>
      <c r="C46" s="45"/>
      <c r="D46" s="45"/>
      <c r="E46" s="47" t="s">
        <v>359</v>
      </c>
      <c r="F46" s="45"/>
      <c r="G46" s="45"/>
      <c r="H46" s="45"/>
      <c r="I46" s="45"/>
      <c r="J46" s="46"/>
    </row>
    <row r="47" ht="30">
      <c r="A47" s="36" t="s">
        <v>46</v>
      </c>
      <c r="B47" s="44"/>
      <c r="C47" s="45"/>
      <c r="D47" s="45"/>
      <c r="E47" s="38" t="s">
        <v>360</v>
      </c>
      <c r="F47" s="45"/>
      <c r="G47" s="45"/>
      <c r="H47" s="45"/>
      <c r="I47" s="45"/>
      <c r="J47" s="46"/>
    </row>
    <row r="48">
      <c r="A48" s="30" t="s">
        <v>33</v>
      </c>
      <c r="B48" s="31"/>
      <c r="C48" s="32" t="s">
        <v>361</v>
      </c>
      <c r="D48" s="33"/>
      <c r="E48" s="30" t="s">
        <v>362</v>
      </c>
      <c r="F48" s="33"/>
      <c r="G48" s="33"/>
      <c r="H48" s="33"/>
      <c r="I48" s="34">
        <f>SUMIFS(I49:I60,A49:A60,"P")</f>
        <v>0</v>
      </c>
      <c r="J48" s="35"/>
    </row>
    <row r="49">
      <c r="A49" s="36" t="s">
        <v>36</v>
      </c>
      <c r="B49" s="36">
        <v>15</v>
      </c>
      <c r="C49" s="37" t="s">
        <v>363</v>
      </c>
      <c r="D49" s="36"/>
      <c r="E49" s="38" t="s">
        <v>364</v>
      </c>
      <c r="F49" s="39" t="s">
        <v>40</v>
      </c>
      <c r="G49" s="40">
        <v>1</v>
      </c>
      <c r="H49" s="41">
        <v>0</v>
      </c>
      <c r="I49" s="42">
        <f>ROUND(G49*H49,P4)</f>
        <v>0</v>
      </c>
      <c r="J49" s="36"/>
      <c r="O49" s="43">
        <f>I49*0.21</f>
        <v>0</v>
      </c>
      <c r="P49">
        <v>3</v>
      </c>
    </row>
    <row r="50" ht="75">
      <c r="A50" s="36" t="s">
        <v>42</v>
      </c>
      <c r="B50" s="44"/>
      <c r="C50" s="45"/>
      <c r="D50" s="45"/>
      <c r="E50" s="38" t="s">
        <v>365</v>
      </c>
      <c r="F50" s="45"/>
      <c r="G50" s="45"/>
      <c r="H50" s="45"/>
      <c r="I50" s="45"/>
      <c r="J50" s="46"/>
    </row>
    <row r="51" ht="30">
      <c r="A51" s="36" t="s">
        <v>44</v>
      </c>
      <c r="B51" s="44"/>
      <c r="C51" s="45"/>
      <c r="D51" s="45"/>
      <c r="E51" s="47" t="s">
        <v>366</v>
      </c>
      <c r="F51" s="45"/>
      <c r="G51" s="45"/>
      <c r="H51" s="45"/>
      <c r="I51" s="45"/>
      <c r="J51" s="46"/>
    </row>
    <row r="52" ht="30">
      <c r="A52" s="36" t="s">
        <v>46</v>
      </c>
      <c r="B52" s="44"/>
      <c r="C52" s="45"/>
      <c r="D52" s="45"/>
      <c r="E52" s="38" t="s">
        <v>47</v>
      </c>
      <c r="F52" s="45"/>
      <c r="G52" s="45"/>
      <c r="H52" s="45"/>
      <c r="I52" s="45"/>
      <c r="J52" s="46"/>
    </row>
    <row r="53" ht="30">
      <c r="A53" s="36" t="s">
        <v>36</v>
      </c>
      <c r="B53" s="36">
        <v>16</v>
      </c>
      <c r="C53" s="37" t="s">
        <v>367</v>
      </c>
      <c r="D53" s="36"/>
      <c r="E53" s="38" t="s">
        <v>368</v>
      </c>
      <c r="F53" s="39" t="s">
        <v>40</v>
      </c>
      <c r="G53" s="40">
        <v>1</v>
      </c>
      <c r="H53" s="41">
        <v>0</v>
      </c>
      <c r="I53" s="42">
        <f>ROUND(G53*H53,P4)</f>
        <v>0</v>
      </c>
      <c r="J53" s="36"/>
      <c r="O53" s="43">
        <f>I53*0.21</f>
        <v>0</v>
      </c>
      <c r="P53">
        <v>3</v>
      </c>
    </row>
    <row r="54" ht="90">
      <c r="A54" s="36" t="s">
        <v>42</v>
      </c>
      <c r="B54" s="44"/>
      <c r="C54" s="45"/>
      <c r="D54" s="45"/>
      <c r="E54" s="38" t="s">
        <v>369</v>
      </c>
      <c r="F54" s="45"/>
      <c r="G54" s="45"/>
      <c r="H54" s="45"/>
      <c r="I54" s="45"/>
      <c r="J54" s="46"/>
    </row>
    <row r="55" ht="30">
      <c r="A55" s="36" t="s">
        <v>44</v>
      </c>
      <c r="B55" s="44"/>
      <c r="C55" s="45"/>
      <c r="D55" s="45"/>
      <c r="E55" s="47" t="s">
        <v>370</v>
      </c>
      <c r="F55" s="45"/>
      <c r="G55" s="45"/>
      <c r="H55" s="45"/>
      <c r="I55" s="45"/>
      <c r="J55" s="46"/>
    </row>
    <row r="56" ht="30">
      <c r="A56" s="36" t="s">
        <v>46</v>
      </c>
      <c r="B56" s="44"/>
      <c r="C56" s="45"/>
      <c r="D56" s="45"/>
      <c r="E56" s="38" t="s">
        <v>47</v>
      </c>
      <c r="F56" s="45"/>
      <c r="G56" s="45"/>
      <c r="H56" s="45"/>
      <c r="I56" s="45"/>
      <c r="J56" s="46"/>
    </row>
    <row r="57">
      <c r="A57" s="36" t="s">
        <v>36</v>
      </c>
      <c r="B57" s="36">
        <v>18</v>
      </c>
      <c r="C57" s="37" t="s">
        <v>371</v>
      </c>
      <c r="D57" s="36"/>
      <c r="E57" s="38" t="s">
        <v>372</v>
      </c>
      <c r="F57" s="39" t="s">
        <v>40</v>
      </c>
      <c r="G57" s="40">
        <v>1</v>
      </c>
      <c r="H57" s="41">
        <v>0</v>
      </c>
      <c r="I57" s="42">
        <f>ROUND(G57*H57,P4)</f>
        <v>0</v>
      </c>
      <c r="J57" s="36"/>
      <c r="O57" s="43">
        <f>I57*0.21</f>
        <v>0</v>
      </c>
      <c r="P57">
        <v>3</v>
      </c>
    </row>
    <row r="58" ht="105">
      <c r="A58" s="36" t="s">
        <v>42</v>
      </c>
      <c r="B58" s="44"/>
      <c r="C58" s="45"/>
      <c r="D58" s="45"/>
      <c r="E58" s="38" t="s">
        <v>373</v>
      </c>
      <c r="F58" s="45"/>
      <c r="G58" s="45"/>
      <c r="H58" s="45"/>
      <c r="I58" s="45"/>
      <c r="J58" s="46"/>
    </row>
    <row r="59" ht="30">
      <c r="A59" s="36" t="s">
        <v>44</v>
      </c>
      <c r="B59" s="44"/>
      <c r="C59" s="45"/>
      <c r="D59" s="45"/>
      <c r="E59" s="47" t="s">
        <v>374</v>
      </c>
      <c r="F59" s="45"/>
      <c r="G59" s="45"/>
      <c r="H59" s="45"/>
      <c r="I59" s="45"/>
      <c r="J59" s="46"/>
    </row>
    <row r="60" ht="75">
      <c r="A60" s="36" t="s">
        <v>46</v>
      </c>
      <c r="B60" s="44"/>
      <c r="C60" s="45"/>
      <c r="D60" s="45"/>
      <c r="E60" s="38" t="s">
        <v>375</v>
      </c>
      <c r="F60" s="45"/>
      <c r="G60" s="45"/>
      <c r="H60" s="45"/>
      <c r="I60" s="45"/>
      <c r="J60" s="46"/>
    </row>
    <row r="61">
      <c r="A61" s="30" t="s">
        <v>33</v>
      </c>
      <c r="B61" s="31"/>
      <c r="C61" s="32" t="s">
        <v>376</v>
      </c>
      <c r="D61" s="33"/>
      <c r="E61" s="30" t="s">
        <v>377</v>
      </c>
      <c r="F61" s="33"/>
      <c r="G61" s="33"/>
      <c r="H61" s="33"/>
      <c r="I61" s="34">
        <f>SUMIFS(I62:I69,A62:A69,"P")</f>
        <v>0</v>
      </c>
      <c r="J61" s="35"/>
    </row>
    <row r="62">
      <c r="A62" s="36" t="s">
        <v>36</v>
      </c>
      <c r="B62" s="36">
        <v>19</v>
      </c>
      <c r="C62" s="37" t="s">
        <v>378</v>
      </c>
      <c r="D62" s="36"/>
      <c r="E62" s="38" t="s">
        <v>379</v>
      </c>
      <c r="F62" s="39" t="s">
        <v>40</v>
      </c>
      <c r="G62" s="40">
        <v>1</v>
      </c>
      <c r="H62" s="41">
        <v>0</v>
      </c>
      <c r="I62" s="42">
        <f>ROUND(G62*H62,P4)</f>
        <v>0</v>
      </c>
      <c r="J62" s="36"/>
      <c r="O62" s="43">
        <f>I62*0.21</f>
        <v>0</v>
      </c>
      <c r="P62">
        <v>3</v>
      </c>
    </row>
    <row r="63">
      <c r="A63" s="36" t="s">
        <v>42</v>
      </c>
      <c r="B63" s="44"/>
      <c r="C63" s="45"/>
      <c r="D63" s="45"/>
      <c r="E63" s="48"/>
      <c r="F63" s="45"/>
      <c r="G63" s="45"/>
      <c r="H63" s="45"/>
      <c r="I63" s="45"/>
      <c r="J63" s="46"/>
    </row>
    <row r="64" ht="30">
      <c r="A64" s="36" t="s">
        <v>44</v>
      </c>
      <c r="B64" s="44"/>
      <c r="C64" s="45"/>
      <c r="D64" s="45"/>
      <c r="E64" s="47" t="s">
        <v>380</v>
      </c>
      <c r="F64" s="45"/>
      <c r="G64" s="45"/>
      <c r="H64" s="45"/>
      <c r="I64" s="45"/>
      <c r="J64" s="46"/>
    </row>
    <row r="65" ht="30">
      <c r="A65" s="36" t="s">
        <v>46</v>
      </c>
      <c r="B65" s="44"/>
      <c r="C65" s="45"/>
      <c r="D65" s="45"/>
      <c r="E65" s="38" t="s">
        <v>381</v>
      </c>
      <c r="F65" s="45"/>
      <c r="G65" s="45"/>
      <c r="H65" s="45"/>
      <c r="I65" s="45"/>
      <c r="J65" s="46"/>
    </row>
    <row r="66">
      <c r="A66" s="36" t="s">
        <v>36</v>
      </c>
      <c r="B66" s="36">
        <v>20</v>
      </c>
      <c r="C66" s="37" t="s">
        <v>382</v>
      </c>
      <c r="D66" s="36"/>
      <c r="E66" s="38" t="s">
        <v>383</v>
      </c>
      <c r="F66" s="39" t="s">
        <v>40</v>
      </c>
      <c r="G66" s="40">
        <v>1</v>
      </c>
      <c r="H66" s="41">
        <v>0</v>
      </c>
      <c r="I66" s="42">
        <f>ROUND(G66*H66,P4)</f>
        <v>0</v>
      </c>
      <c r="J66" s="36"/>
      <c r="O66" s="43">
        <f>I66*0.21</f>
        <v>0</v>
      </c>
      <c r="P66">
        <v>3</v>
      </c>
    </row>
    <row r="67" ht="30">
      <c r="A67" s="36" t="s">
        <v>42</v>
      </c>
      <c r="B67" s="44"/>
      <c r="C67" s="45"/>
      <c r="D67" s="45"/>
      <c r="E67" s="38" t="s">
        <v>384</v>
      </c>
      <c r="F67" s="45"/>
      <c r="G67" s="45"/>
      <c r="H67" s="45"/>
      <c r="I67" s="45"/>
      <c r="J67" s="46"/>
    </row>
    <row r="68" ht="30">
      <c r="A68" s="36" t="s">
        <v>44</v>
      </c>
      <c r="B68" s="44"/>
      <c r="C68" s="45"/>
      <c r="D68" s="45"/>
      <c r="E68" s="47" t="s">
        <v>385</v>
      </c>
      <c r="F68" s="45"/>
      <c r="G68" s="45"/>
      <c r="H68" s="45"/>
      <c r="I68" s="45"/>
      <c r="J68" s="46"/>
    </row>
    <row r="69" ht="30">
      <c r="A69" s="36" t="s">
        <v>46</v>
      </c>
      <c r="B69" s="44"/>
      <c r="C69" s="45"/>
      <c r="D69" s="45"/>
      <c r="E69" s="38" t="s">
        <v>381</v>
      </c>
      <c r="F69" s="45"/>
      <c r="G69" s="45"/>
      <c r="H69" s="45"/>
      <c r="I69" s="45"/>
      <c r="J69" s="46"/>
    </row>
    <row r="70">
      <c r="A70" s="30" t="s">
        <v>33</v>
      </c>
      <c r="B70" s="31"/>
      <c r="C70" s="32" t="s">
        <v>386</v>
      </c>
      <c r="D70" s="33"/>
      <c r="E70" s="30" t="s">
        <v>387</v>
      </c>
      <c r="F70" s="33"/>
      <c r="G70" s="33"/>
      <c r="H70" s="33"/>
      <c r="I70" s="34">
        <f>SUMIFS(I71:I82,A71:A82,"P")</f>
        <v>0</v>
      </c>
      <c r="J70" s="35"/>
    </row>
    <row r="71">
      <c r="A71" s="36" t="s">
        <v>36</v>
      </c>
      <c r="B71" s="36">
        <v>21</v>
      </c>
      <c r="C71" s="37" t="s">
        <v>388</v>
      </c>
      <c r="D71" s="36"/>
      <c r="E71" s="38" t="s">
        <v>389</v>
      </c>
      <c r="F71" s="39" t="s">
        <v>85</v>
      </c>
      <c r="G71" s="40">
        <v>60</v>
      </c>
      <c r="H71" s="41">
        <v>0</v>
      </c>
      <c r="I71" s="42">
        <f>ROUND(G71*H71,P4)</f>
        <v>0</v>
      </c>
      <c r="J71" s="39" t="s">
        <v>41</v>
      </c>
      <c r="O71" s="43">
        <f>I71*0.21</f>
        <v>0</v>
      </c>
      <c r="P71">
        <v>3</v>
      </c>
    </row>
    <row r="72">
      <c r="A72" s="36" t="s">
        <v>42</v>
      </c>
      <c r="B72" s="44"/>
      <c r="C72" s="45"/>
      <c r="D72" s="45"/>
      <c r="E72" s="48"/>
      <c r="F72" s="45"/>
      <c r="G72" s="45"/>
      <c r="H72" s="45"/>
      <c r="I72" s="45"/>
      <c r="J72" s="46"/>
    </row>
    <row r="73" ht="30">
      <c r="A73" s="36" t="s">
        <v>44</v>
      </c>
      <c r="B73" s="44"/>
      <c r="C73" s="45"/>
      <c r="D73" s="45"/>
      <c r="E73" s="47" t="s">
        <v>390</v>
      </c>
      <c r="F73" s="45"/>
      <c r="G73" s="45"/>
      <c r="H73" s="45"/>
      <c r="I73" s="45"/>
      <c r="J73" s="46"/>
    </row>
    <row r="74" ht="60">
      <c r="A74" s="36" t="s">
        <v>46</v>
      </c>
      <c r="B74" s="44"/>
      <c r="C74" s="45"/>
      <c r="D74" s="45"/>
      <c r="E74" s="38" t="s">
        <v>391</v>
      </c>
      <c r="F74" s="45"/>
      <c r="G74" s="45"/>
      <c r="H74" s="45"/>
      <c r="I74" s="45"/>
      <c r="J74" s="46"/>
    </row>
    <row r="75">
      <c r="A75" s="36" t="s">
        <v>36</v>
      </c>
      <c r="B75" s="36">
        <v>22</v>
      </c>
      <c r="C75" s="37" t="s">
        <v>392</v>
      </c>
      <c r="D75" s="36"/>
      <c r="E75" s="38" t="s">
        <v>393</v>
      </c>
      <c r="F75" s="39" t="s">
        <v>85</v>
      </c>
      <c r="G75" s="40">
        <v>60</v>
      </c>
      <c r="H75" s="41">
        <v>0</v>
      </c>
      <c r="I75" s="42">
        <f>ROUND(G75*H75,P4)</f>
        <v>0</v>
      </c>
      <c r="J75" s="39" t="s">
        <v>41</v>
      </c>
      <c r="O75" s="43">
        <f>I75*0.21</f>
        <v>0</v>
      </c>
      <c r="P75">
        <v>3</v>
      </c>
    </row>
    <row r="76">
      <c r="A76" s="36" t="s">
        <v>42</v>
      </c>
      <c r="B76" s="44"/>
      <c r="C76" s="45"/>
      <c r="D76" s="45"/>
      <c r="E76" s="48"/>
      <c r="F76" s="45"/>
      <c r="G76" s="45"/>
      <c r="H76" s="45"/>
      <c r="I76" s="45"/>
      <c r="J76" s="46"/>
    </row>
    <row r="77" ht="30">
      <c r="A77" s="36" t="s">
        <v>44</v>
      </c>
      <c r="B77" s="44"/>
      <c r="C77" s="45"/>
      <c r="D77" s="45"/>
      <c r="E77" s="47" t="s">
        <v>394</v>
      </c>
      <c r="F77" s="45"/>
      <c r="G77" s="45"/>
      <c r="H77" s="45"/>
      <c r="I77" s="45"/>
      <c r="J77" s="46"/>
    </row>
    <row r="78" ht="30">
      <c r="A78" s="36" t="s">
        <v>46</v>
      </c>
      <c r="B78" s="44"/>
      <c r="C78" s="45"/>
      <c r="D78" s="45"/>
      <c r="E78" s="38" t="s">
        <v>395</v>
      </c>
      <c r="F78" s="45"/>
      <c r="G78" s="45"/>
      <c r="H78" s="45"/>
      <c r="I78" s="45"/>
      <c r="J78" s="46"/>
    </row>
    <row r="79">
      <c r="A79" s="36" t="s">
        <v>36</v>
      </c>
      <c r="B79" s="36">
        <v>23</v>
      </c>
      <c r="C79" s="37" t="s">
        <v>396</v>
      </c>
      <c r="D79" s="36" t="s">
        <v>38</v>
      </c>
      <c r="E79" s="38" t="s">
        <v>397</v>
      </c>
      <c r="F79" s="39" t="s">
        <v>398</v>
      </c>
      <c r="G79" s="40">
        <v>5400</v>
      </c>
      <c r="H79" s="41">
        <v>0</v>
      </c>
      <c r="I79" s="42">
        <f>ROUND(G79*H79,P4)</f>
        <v>0</v>
      </c>
      <c r="J79" s="39" t="s">
        <v>41</v>
      </c>
      <c r="O79" s="43">
        <f>I79*0.21</f>
        <v>0</v>
      </c>
      <c r="P79">
        <v>3</v>
      </c>
    </row>
    <row r="80">
      <c r="A80" s="36" t="s">
        <v>42</v>
      </c>
      <c r="B80" s="44"/>
      <c r="C80" s="45"/>
      <c r="D80" s="45"/>
      <c r="E80" s="48"/>
      <c r="F80" s="45"/>
      <c r="G80" s="45"/>
      <c r="H80" s="45"/>
      <c r="I80" s="45"/>
      <c r="J80" s="46"/>
    </row>
    <row r="81" ht="45">
      <c r="A81" s="36" t="s">
        <v>44</v>
      </c>
      <c r="B81" s="44"/>
      <c r="C81" s="45"/>
      <c r="D81" s="45"/>
      <c r="E81" s="47" t="s">
        <v>399</v>
      </c>
      <c r="F81" s="45"/>
      <c r="G81" s="45"/>
      <c r="H81" s="45"/>
      <c r="I81" s="45"/>
      <c r="J81" s="46"/>
    </row>
    <row r="82" ht="30">
      <c r="A82" s="36" t="s">
        <v>46</v>
      </c>
      <c r="B82" s="49"/>
      <c r="C82" s="50"/>
      <c r="D82" s="50"/>
      <c r="E82" s="38" t="s">
        <v>400</v>
      </c>
      <c r="F82" s="50"/>
      <c r="G82" s="50"/>
      <c r="H82" s="50"/>
      <c r="I82" s="50"/>
      <c r="J82" s="51"/>
    </row>
  </sheetData>
  <sheetProtection sheet="1" objects="1" scenarios="1" spinCount="100000" saltValue="GwQPOP94vFV7LKkdpHMVSRiic6PaCiUblm0V5EVaAkSRq9Yocx4dLhoT6AZgNmjFZRDLONurPTW2VKdRbv6NZA==" hashValue="57IB2zsvk1VXqg23ga7ciDEYFOzJVLbzOFUVQU0HMEaz8d+EfCSNmYdwBh3rAcpcOm9dMY6p0knW164qxdyLcA==" algorithmName="SHA-512" password="CFA9"/>
  <mergeCells count="11">
    <mergeCell ref="C3:D3"/>
    <mergeCell ref="C4:D4"/>
    <mergeCell ref="A5:A6"/>
    <mergeCell ref="B5:B6"/>
    <mergeCell ref="C5:C6"/>
    <mergeCell ref="D5:D6"/>
    <mergeCell ref="E5:E6"/>
    <mergeCell ref="F5:F6"/>
    <mergeCell ref="G5:G6"/>
    <mergeCell ref="H5:I5"/>
    <mergeCell ref="J5:J6"/>
  </mergeCells>
  <pageSetup fitToHeight="0"/>
  <drawing r:id="rId1"/>
</worksheet>
</file>

<file path=docProps/app.xml><?xml version="1.0" encoding="utf-8"?>
<Properties xmlns="http://schemas.openxmlformats.org/officeDocument/2006/extended-properties"/>
</file>

<file path=docProps/core.xml><?xml version="1.0" encoding="utf-8"?>
<cp:coreProperties xmlns:dc="http://purl.org/dc/elements/1.1/" xmlns:dcterms="http://purl.org/dc/terms/" xmlns:xsi="http://www.w3.org/2001/XMLSchema-instance" xmlns:cp="http://schemas.openxmlformats.org/package/2006/metadata/core-properties">
  <dc:creator>DESKTOP-C57L0KR\Tomas</dc:creator>
  <cp:lastModifiedBy>DESKTOP-C57L0KR\Tomas</cp:lastModifiedBy>
  <dcterms:created xsi:type="dcterms:W3CDTF">2025-03-07T13:35:45Z</dcterms:created>
  <dcterms:modified xsi:type="dcterms:W3CDTF">2025-03-07T13:35:47Z</dcterms:modified>
</cp:coreProperties>
</file>